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31" windowWidth="15105" windowHeight="10920" activeTab="0"/>
  </bookViews>
  <sheets>
    <sheet name="общини" sheetId="1" r:id="rId1"/>
  </sheets>
  <definedNames/>
  <calcPr fullCalcOnLoad="1"/>
</workbook>
</file>

<file path=xl/sharedStrings.xml><?xml version="1.0" encoding="utf-8"?>
<sst xmlns="http://schemas.openxmlformats.org/spreadsheetml/2006/main" count="308" uniqueCount="306">
  <si>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</si>
  <si>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</si>
  <si>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</si>
  <si>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</si>
  <si>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</si>
  <si>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</si>
  <si>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</si>
  <si>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</si>
  <si>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</si>
  <si>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</si>
  <si>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</si>
  <si>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</si>
  <si>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</si>
  <si>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</si>
  <si>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</si>
  <si>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Hесебър</t>
  </si>
  <si>
    <t>Бяла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</si>
  <si>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</si>
  <si>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</si>
  <si>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</si>
  <si>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</si>
  <si>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</si>
  <si>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</si>
  <si>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</si>
  <si>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</si>
  <si>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</si>
  <si>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</si>
  <si>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</si>
  <si>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</si>
  <si>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</si>
  <si>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</si>
  <si>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</si>
  <si>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</si>
  <si>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</si>
  <si>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</si>
  <si>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</si>
  <si>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</si>
  <si>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</si>
  <si>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</si>
  <si>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</si>
  <si>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</si>
  <si>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</si>
  <si>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</si>
  <si>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</si>
  <si>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</si>
  <si>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</si>
  <si>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</si>
  <si>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</si>
  <si>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</si>
  <si>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</si>
  <si>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</si>
  <si>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</si>
  <si>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</si>
  <si>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</si>
  <si>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</si>
  <si>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</si>
  <si>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</si>
  <si>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</si>
  <si>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</si>
  <si>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</si>
  <si>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</si>
  <si>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</si>
  <si>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</si>
  <si>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</si>
  <si>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</si>
  <si>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</si>
  <si>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</si>
  <si>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</si>
  <si>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</si>
  <si>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</si>
  <si>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</si>
  <si>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</si>
  <si>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</si>
  <si>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</si>
  <si>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</si>
  <si>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</si>
  <si>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</si>
  <si>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</si>
  <si>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</si>
  <si>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</si>
  <si>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</si>
  <si>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</si>
  <si>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</si>
  <si>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</si>
  <si>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</si>
  <si>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</si>
  <si>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</si>
  <si>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</si>
  <si>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</si>
  <si>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</si>
  <si>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</si>
  <si>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</si>
  <si>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</si>
  <si>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</si>
  <si>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</si>
  <si>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</si>
  <si>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</si>
  <si>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</si>
  <si>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</si>
  <si>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</si>
  <si>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</si>
  <si>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</si>
  <si>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</si>
  <si>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</si>
  <si>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</si>
  <si>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</si>
  <si>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</si>
  <si>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</si>
  <si>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</si>
  <si>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</si>
  <si>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</si>
  <si>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</si>
  <si>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</si>
  <si>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</si>
  <si>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</si>
  <si>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</si>
  <si>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</si>
  <si>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</si>
  <si>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</si>
  <si>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</si>
  <si>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</si>
  <si>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</si>
  <si>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</si>
  <si>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</si>
  <si>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</si>
  <si>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</si>
  <si>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</si>
  <si>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</si>
  <si>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</si>
  <si>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</si>
  <si>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</si>
  <si>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</si>
  <si>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</si>
  <si>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</si>
  <si>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</si>
  <si>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</si>
  <si>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</si>
  <si>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</si>
  <si>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</si>
  <si>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</si>
  <si>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</si>
  <si>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</si>
  <si>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</si>
  <si>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</si>
  <si>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</si>
  <si>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</si>
  <si>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</si>
  <si>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</si>
  <si>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</si>
  <si>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</si>
  <si>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</si>
  <si>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</si>
  <si>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</si>
  <si>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</si>
  <si>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</si>
  <si>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</si>
  <si>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</si>
  <si>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</si>
  <si>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</si>
  <si>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</si>
  <si>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</si>
  <si>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</si>
  <si>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</si>
  <si>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</si>
  <si>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</si>
  <si>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</si>
  <si>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</si>
  <si>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</si>
  <si>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</si>
  <si>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</si>
  <si>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</si>
  <si>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</si>
  <si>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</si>
  <si>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</si>
  <si>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</si>
  <si>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</si>
  <si>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</si>
  <si>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</si>
  <si>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</si>
  <si>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</si>
  <si>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</si>
  <si>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</si>
  <si>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</si>
  <si>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</si>
  <si>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</si>
  <si>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</si>
  <si>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</si>
  <si>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</si>
  <si>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</si>
  <si>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</si>
  <si>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</si>
  <si>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</si>
  <si>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</si>
  <si>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</si>
  <si>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</si>
  <si>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</si>
  <si>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</si>
  <si>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</si>
  <si>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</si>
  <si>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</si>
  <si>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</si>
  <si>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</si>
  <si>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</si>
  <si>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</si>
  <si>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</si>
  <si>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</si>
  <si>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</si>
  <si>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</si>
  <si>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</si>
  <si>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</si>
  <si>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</si>
  <si>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</si>
  <si>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</si>
  <si>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</si>
  <si>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</si>
  <si>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</si>
  <si>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</si>
  <si>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</si>
  <si>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</si>
  <si>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</si>
  <si>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</si>
  <si>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</si>
  <si>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</si>
  <si>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</si>
  <si>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</si>
  <si>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</si>
  <si>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</si>
  <si>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</si>
  <si>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</si>
  <si>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</si>
  <si>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</si>
  <si>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</si>
  <si>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</si>
  <si>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</si>
  <si>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</si>
  <si>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</si>
  <si>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</si>
  <si>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</si>
  <si>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</si>
  <si>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</si>
  <si>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</si>
  <si>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</si>
  <si>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</si>
  <si>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</si>
  <si>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</si>
  <si>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</si>
  <si>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</si>
  <si>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</si>
  <si>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</si>
  <si>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</si>
  <si>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</si>
  <si>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</si>
  <si>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</si>
  <si>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</si>
  <si>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</si>
  <si>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</si>
  <si>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</si>
  <si>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</si>
  <si>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</si>
  <si>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</si>
  <si>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</si>
  <si>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</si>
  <si>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</si>
  <si>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</si>
  <si>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 xml:space="preserve">Физически науки, информатика, техника, здравеопазване, опазване на околната среда, производство и преработка, архитектура и строителство </t>
  </si>
  <si>
    <t xml:space="preserve">Добрич ( Тх )  </t>
  </si>
  <si>
    <t>ВСИЧКО</t>
  </si>
  <si>
    <t>Детски градини</t>
  </si>
  <si>
    <t>Специални училища</t>
  </si>
  <si>
    <t>Ученици на ресурсно подпомагане</t>
  </si>
  <si>
    <t>индивидуална и самостоятелна форма на обучение</t>
  </si>
  <si>
    <t>добавка за ученици, обучавани в места лишени от свобода</t>
  </si>
  <si>
    <t>общежитие</t>
  </si>
  <si>
    <t>деца в яслени групи към ЦДГ и ОДЗ</t>
  </si>
  <si>
    <t>услуги за личността</t>
  </si>
  <si>
    <t>Стопанско управление и администрация, социални услуги</t>
  </si>
  <si>
    <t>Профес.п-ки "Изобр.изкуства, дизаин, худож. занаяти"</t>
  </si>
  <si>
    <t>вечерна форма на обучение в профес.у-ще</t>
  </si>
  <si>
    <t xml:space="preserve"> болнично училище</t>
  </si>
  <si>
    <t>оздравително училище І-VІІІ клас</t>
  </si>
  <si>
    <t>оздравителна гимназия</t>
  </si>
  <si>
    <t>училище за ученици с умствена изостаналост</t>
  </si>
  <si>
    <t>училище интернат за ученици с умствена изостаналост</t>
  </si>
  <si>
    <t>ОБЩО</t>
  </si>
  <si>
    <t>Община Несебър</t>
  </si>
  <si>
    <t>УТОЧНЕН  ПЛАН</t>
  </si>
  <si>
    <t>деца в ЦДГ (от 3 до 4 г.)</t>
  </si>
  <si>
    <t>5,-г. деца в подготвителна целодневна група в ЦДГ или у-ще</t>
  </si>
  <si>
    <t>Брой деца/ученици по дейности (стандарти) за учебната 2013/2014година</t>
  </si>
  <si>
    <t xml:space="preserve"> ОДЗ ЯНА ЛЪСКОВА</t>
  </si>
  <si>
    <t>ОДЗ КАЛИНА МАЛИНА</t>
  </si>
  <si>
    <t>ОДЗ СВ.ВЛАС</t>
  </si>
  <si>
    <t>ОДЗ ОБЗОР</t>
  </si>
  <si>
    <t xml:space="preserve"> ЦДГСЛ.БЛЯГ</t>
  </si>
  <si>
    <t xml:space="preserve"> ЦДГ КОШАРИЦА</t>
  </si>
  <si>
    <t xml:space="preserve"> ЦДГ ТЪНКОВО</t>
  </si>
  <si>
    <t xml:space="preserve"> ЦДГ ГЮЛЬОВЦА</t>
  </si>
  <si>
    <t>ЦДГ ОРИЗАРЕ</t>
  </si>
  <si>
    <t>деца в ЦДГ (от 3 до 4 г.) в населено място с до 1500 жители</t>
  </si>
  <si>
    <t>деца в ЦДГ (от 3 до 4г.) в населено място с до 1500 жители</t>
  </si>
  <si>
    <t>5  и 6-г. деца в подготвителна полудневна група в ЦДГ или у-ще</t>
  </si>
  <si>
    <t>5 и 6-г. деца в подготвителна полудневна група в ЦДГ или у-ще</t>
  </si>
  <si>
    <t>Информация за броя на децата и учениците, и  разчетените  средствата за образование, получени от първостепенните разпоредители с бюджетни кредити съгласно ЗДБРБ за 2014г., разпределени по формула.</t>
  </si>
  <si>
    <t>ОДЗ РАВДА</t>
  </si>
  <si>
    <t xml:space="preserve"> Общо за Община Несебър</t>
  </si>
  <si>
    <t>добавка за условно постоянни разходи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</si>
</sst>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0"/>
  </numFmts>
  <fonts count="2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ahoma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3"/>
      <name val="Times New Roman"/>
      <family val="1"/>
    </font>
    <font>
      <sz val="11"/>
      <color indexed="12"/>
      <name val="Times New Roman"/>
      <family val="1"/>
    </font>
    <font>
      <sz val="12"/>
      <color indexed="53"/>
      <name val="Times New Roman"/>
      <family val="1"/>
    </font>
    <font>
      <b/>
      <sz val="11"/>
      <color indexed="48"/>
      <name val="Times New Roman"/>
      <family val="1"/>
    </font>
    <font>
      <sz val="16"/>
      <color indexed="8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/>
    </xf>
    <xf numFmtId="3" fontId="12" fillId="0" borderId="4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7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3" fontId="22" fillId="0" borderId="2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 applyProtection="1">
      <alignment/>
      <protection/>
    </xf>
    <xf numFmtId="3" fontId="19" fillId="0" borderId="3" xfId="0" applyNumberFormat="1" applyFont="1" applyBorder="1" applyAlignment="1">
      <alignment/>
    </xf>
    <xf numFmtId="3" fontId="19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 applyProtection="1">
      <alignment/>
      <protection/>
    </xf>
    <xf numFmtId="0" fontId="27" fillId="0" borderId="1" xfId="0" applyFont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1" fillId="0" borderId="18" xfId="0" applyNumberFormat="1" applyFont="1" applyFill="1" applyBorder="1" applyAlignment="1" applyProtection="1">
      <alignment/>
      <protection/>
    </xf>
    <xf numFmtId="3" fontId="4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6" fillId="0" borderId="1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3" fontId="16" fillId="0" borderId="20" xfId="0" applyNumberFormat="1" applyFont="1" applyFill="1" applyBorder="1" applyAlignment="1">
      <alignment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26" fillId="0" borderId="1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 applyProtection="1">
      <alignment/>
      <protection/>
    </xf>
    <xf numFmtId="3" fontId="9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1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25" fillId="0" borderId="25" xfId="0" applyNumberFormat="1" applyFont="1" applyFill="1" applyBorder="1" applyAlignment="1" applyProtection="1">
      <alignment/>
      <protection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11" fillId="0" borderId="23" xfId="0" applyNumberFormat="1" applyFont="1" applyFill="1" applyBorder="1" applyAlignment="1" applyProtection="1">
      <alignment/>
      <protection/>
    </xf>
    <xf numFmtId="3" fontId="2" fillId="0" borderId="26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11" fillId="0" borderId="26" xfId="0" applyNumberFormat="1" applyFont="1" applyFill="1" applyBorder="1" applyAlignment="1" applyProtection="1">
      <alignment/>
      <protection/>
    </xf>
    <xf numFmtId="3" fontId="28" fillId="0" borderId="26" xfId="0" applyNumberFormat="1" applyFont="1" applyBorder="1" applyAlignment="1">
      <alignment/>
    </xf>
    <xf numFmtId="3" fontId="25" fillId="0" borderId="26" xfId="0" applyNumberFormat="1" applyFont="1" applyFill="1" applyBorder="1" applyAlignment="1" applyProtection="1">
      <alignment/>
      <protection/>
    </xf>
    <xf numFmtId="3" fontId="22" fillId="0" borderId="26" xfId="0" applyNumberFormat="1" applyFont="1" applyFill="1" applyBorder="1" applyAlignment="1">
      <alignment/>
    </xf>
    <xf numFmtId="3" fontId="12" fillId="0" borderId="26" xfId="0" applyNumberFormat="1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3" fontId="3" fillId="0" borderId="3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/>
    </xf>
    <xf numFmtId="3" fontId="16" fillId="0" borderId="39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40" xfId="0" applyNumberFormat="1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center" vertical="center" wrapText="1"/>
    </xf>
    <xf numFmtId="3" fontId="17" fillId="0" borderId="38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AA1"/>
    </sheetView>
  </sheetViews>
  <sheetFormatPr defaultColWidth="9.140625" defaultRowHeight="12.75"/>
  <cols>
    <col min="1" max="1" width="27.00390625" style="23" customWidth="1"/>
    <col min="2" max="2" width="10.28125" style="17" customWidth="1"/>
    <col min="3" max="3" width="8.7109375" style="19" customWidth="1"/>
    <col min="4" max="4" width="9.28125" style="17" customWidth="1"/>
    <col min="5" max="5" width="9.57421875" style="17" customWidth="1"/>
    <col min="6" max="6" width="8.8515625" style="17" customWidth="1"/>
    <col min="7" max="8" width="9.28125" style="17" customWidth="1"/>
    <col min="9" max="9" width="9.421875" style="24" customWidth="1"/>
    <col min="10" max="10" width="9.8515625" style="24" customWidth="1"/>
    <col min="11" max="12" width="8.7109375" style="24" customWidth="1"/>
    <col min="13" max="13" width="11.28125" style="24" customWidth="1"/>
    <col min="14" max="14" width="12.140625" style="24" customWidth="1"/>
    <col min="15" max="15" width="14.28125" style="24" hidden="1" customWidth="1"/>
    <col min="16" max="16" width="8.421875" style="24" hidden="1" customWidth="1"/>
    <col min="17" max="17" width="10.28125" style="24" hidden="1" customWidth="1"/>
    <col min="18" max="18" width="9.57421875" style="24" hidden="1" customWidth="1"/>
    <col min="19" max="19" width="6.8515625" style="24" hidden="1" customWidth="1"/>
    <col min="20" max="20" width="8.421875" style="24" hidden="1" customWidth="1"/>
    <col min="21" max="21" width="8.140625" style="24" hidden="1" customWidth="1"/>
    <col min="22" max="22" width="8.28125" style="24" hidden="1" customWidth="1"/>
    <col min="23" max="23" width="7.57421875" style="24" hidden="1" customWidth="1"/>
    <col min="24" max="24" width="8.57421875" style="24" hidden="1" customWidth="1"/>
    <col min="25" max="25" width="7.7109375" style="24" hidden="1" customWidth="1"/>
    <col min="26" max="26" width="8.140625" style="24" hidden="1" customWidth="1"/>
    <col min="27" max="27" width="9.57421875" style="24" hidden="1" customWidth="1"/>
    <col min="28" max="28" width="7.421875" style="24" hidden="1" customWidth="1"/>
    <col min="29" max="31" width="10.00390625" style="0" customWidth="1"/>
    <col min="32" max="32" width="10.8515625" style="0" customWidth="1"/>
  </cols>
  <sheetData>
    <row r="1" spans="1:28" ht="37.5" customHeight="1">
      <c r="A1" s="96" t="s">
        <v>302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1"/>
    </row>
    <row r="2" spans="1:28" ht="15.7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20.25" customHeight="1" hidden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/>
    </row>
    <row r="4" spans="1:28" ht="15" customHeight="1" thickBot="1">
      <c r="A4" s="97" t="s">
        <v>284</v>
      </c>
      <c r="B4" s="100" t="s">
        <v>288</v>
      </c>
      <c r="C4" s="101"/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3"/>
    </row>
    <row r="5" spans="1:28" ht="25.5" customHeight="1" thickBot="1">
      <c r="A5" s="98"/>
      <c r="B5" s="104" t="s">
        <v>267</v>
      </c>
      <c r="C5" s="104"/>
      <c r="D5" s="104"/>
      <c r="E5" s="104"/>
      <c r="F5" s="104"/>
      <c r="G5" s="105"/>
      <c r="H5" s="112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06" t="s">
        <v>268</v>
      </c>
      <c r="U5" s="107"/>
      <c r="V5" s="107"/>
      <c r="W5" s="107"/>
      <c r="X5" s="107"/>
      <c r="Y5" s="108" t="s">
        <v>269</v>
      </c>
      <c r="Z5" s="110" t="s">
        <v>270</v>
      </c>
      <c r="AA5" s="115" t="s">
        <v>271</v>
      </c>
      <c r="AB5" s="117" t="s">
        <v>272</v>
      </c>
    </row>
    <row r="6" spans="1:28" ht="116.25" thickBot="1" thickTop="1">
      <c r="A6" s="99"/>
      <c r="B6" s="49" t="s">
        <v>286</v>
      </c>
      <c r="C6" s="47" t="s">
        <v>299</v>
      </c>
      <c r="D6" s="50" t="s">
        <v>273</v>
      </c>
      <c r="E6" s="47" t="s">
        <v>287</v>
      </c>
      <c r="F6" s="47" t="s">
        <v>300</v>
      </c>
      <c r="G6" s="48" t="s">
        <v>283</v>
      </c>
      <c r="H6" s="46" t="s">
        <v>286</v>
      </c>
      <c r="I6" s="47" t="s">
        <v>298</v>
      </c>
      <c r="J6" s="56" t="s">
        <v>273</v>
      </c>
      <c r="K6" s="63" t="s">
        <v>301</v>
      </c>
      <c r="L6" s="63" t="s">
        <v>305</v>
      </c>
      <c r="M6" s="64" t="s">
        <v>285</v>
      </c>
      <c r="N6" s="80"/>
      <c r="O6" s="45" t="s">
        <v>264</v>
      </c>
      <c r="P6" s="33" t="s">
        <v>274</v>
      </c>
      <c r="Q6" s="34" t="s">
        <v>275</v>
      </c>
      <c r="R6" s="33" t="s">
        <v>276</v>
      </c>
      <c r="S6" s="28" t="s">
        <v>277</v>
      </c>
      <c r="T6" s="32" t="s">
        <v>281</v>
      </c>
      <c r="U6" s="32" t="s">
        <v>282</v>
      </c>
      <c r="V6" s="26" t="s">
        <v>278</v>
      </c>
      <c r="W6" s="26" t="s">
        <v>279</v>
      </c>
      <c r="X6" s="27" t="s">
        <v>280</v>
      </c>
      <c r="Y6" s="109"/>
      <c r="Z6" s="111"/>
      <c r="AA6" s="116"/>
      <c r="AB6" s="118"/>
    </row>
    <row r="7" spans="1:28" ht="15.75" hidden="1">
      <c r="A7" s="29" t="s">
        <v>0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51"/>
      <c r="M7" s="51"/>
      <c r="N7" s="81"/>
      <c r="O7" s="7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51"/>
    </row>
    <row r="8" spans="1:28" ht="15.75" hidden="1">
      <c r="A8" s="4" t="s">
        <v>1</v>
      </c>
      <c r="B8" s="5">
        <v>231</v>
      </c>
      <c r="C8" s="6">
        <v>28</v>
      </c>
      <c r="D8" s="5">
        <v>56</v>
      </c>
      <c r="E8" s="5">
        <v>78</v>
      </c>
      <c r="F8" s="5">
        <v>14</v>
      </c>
      <c r="G8" s="5">
        <v>0</v>
      </c>
      <c r="H8" s="5">
        <v>777</v>
      </c>
      <c r="I8" s="5"/>
      <c r="J8" s="5">
        <v>0</v>
      </c>
      <c r="K8" s="5">
        <v>0</v>
      </c>
      <c r="L8" s="52"/>
      <c r="M8" s="52">
        <v>0</v>
      </c>
      <c r="N8" s="82">
        <v>0</v>
      </c>
      <c r="O8" s="72">
        <v>0</v>
      </c>
      <c r="P8" s="5">
        <v>0</v>
      </c>
      <c r="Q8" s="5">
        <v>0</v>
      </c>
      <c r="R8" s="5"/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2</v>
      </c>
      <c r="AA8" s="5"/>
      <c r="AB8" s="52">
        <v>0</v>
      </c>
    </row>
    <row r="9" spans="1:28" ht="15.75" hidden="1">
      <c r="A9" s="4" t="s">
        <v>2</v>
      </c>
      <c r="B9" s="5">
        <v>142</v>
      </c>
      <c r="C9" s="6">
        <v>0</v>
      </c>
      <c r="D9" s="5">
        <v>50</v>
      </c>
      <c r="E9" s="5">
        <v>0</v>
      </c>
      <c r="F9" s="5">
        <v>99</v>
      </c>
      <c r="G9" s="5">
        <v>0</v>
      </c>
      <c r="H9" s="5">
        <v>960</v>
      </c>
      <c r="I9" s="5"/>
      <c r="J9" s="5">
        <v>0</v>
      </c>
      <c r="K9" s="5">
        <v>0</v>
      </c>
      <c r="L9" s="52"/>
      <c r="M9" s="52">
        <v>0</v>
      </c>
      <c r="N9" s="82">
        <v>0</v>
      </c>
      <c r="O9" s="72">
        <v>18</v>
      </c>
      <c r="P9" s="5">
        <v>0</v>
      </c>
      <c r="Q9" s="5">
        <v>0</v>
      </c>
      <c r="R9" s="5"/>
      <c r="S9" s="5">
        <v>0</v>
      </c>
      <c r="T9" s="5">
        <v>0</v>
      </c>
      <c r="U9" s="5">
        <v>0</v>
      </c>
      <c r="V9" s="5">
        <v>0</v>
      </c>
      <c r="W9" s="5">
        <v>48</v>
      </c>
      <c r="X9" s="5">
        <v>69</v>
      </c>
      <c r="Y9" s="5">
        <v>0</v>
      </c>
      <c r="Z9" s="5">
        <v>0</v>
      </c>
      <c r="AA9" s="5"/>
      <c r="AB9" s="52">
        <v>35</v>
      </c>
    </row>
    <row r="10" spans="1:28" ht="15.75" hidden="1">
      <c r="A10" s="4" t="s">
        <v>3</v>
      </c>
      <c r="B10" s="5">
        <v>1866</v>
      </c>
      <c r="C10" s="6">
        <v>0</v>
      </c>
      <c r="D10" s="5">
        <v>116</v>
      </c>
      <c r="E10" s="5">
        <v>545</v>
      </c>
      <c r="F10" s="5">
        <v>13</v>
      </c>
      <c r="G10" s="5">
        <v>29</v>
      </c>
      <c r="H10" s="5">
        <v>7491</v>
      </c>
      <c r="I10" s="5">
        <v>239</v>
      </c>
      <c r="J10" s="5">
        <v>0</v>
      </c>
      <c r="K10" s="5">
        <v>0</v>
      </c>
      <c r="L10" s="52"/>
      <c r="M10" s="52">
        <v>0</v>
      </c>
      <c r="N10" s="82">
        <v>0</v>
      </c>
      <c r="O10" s="72">
        <v>0</v>
      </c>
      <c r="P10" s="5">
        <v>0</v>
      </c>
      <c r="Q10" s="5">
        <v>0</v>
      </c>
      <c r="R10" s="5"/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37</v>
      </c>
      <c r="AA10" s="5"/>
      <c r="AB10" s="52">
        <v>229</v>
      </c>
    </row>
    <row r="11" spans="1:28" ht="15.75" hidden="1">
      <c r="A11" s="4" t="s">
        <v>4</v>
      </c>
      <c r="B11" s="5">
        <v>884</v>
      </c>
      <c r="C11" s="6">
        <v>0</v>
      </c>
      <c r="D11" s="5">
        <v>110</v>
      </c>
      <c r="E11" s="5">
        <v>217</v>
      </c>
      <c r="F11" s="5">
        <v>44</v>
      </c>
      <c r="G11" s="5">
        <v>0</v>
      </c>
      <c r="H11" s="5">
        <v>3350</v>
      </c>
      <c r="I11" s="5"/>
      <c r="J11" s="5">
        <v>0</v>
      </c>
      <c r="K11" s="5">
        <v>0</v>
      </c>
      <c r="L11" s="52"/>
      <c r="M11" s="52">
        <v>0</v>
      </c>
      <c r="N11" s="82">
        <v>0</v>
      </c>
      <c r="O11" s="72">
        <v>0</v>
      </c>
      <c r="P11" s="5">
        <v>0</v>
      </c>
      <c r="Q11" s="5">
        <v>0</v>
      </c>
      <c r="R11" s="5"/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7</v>
      </c>
      <c r="AA11" s="5"/>
      <c r="AB11" s="52">
        <v>0</v>
      </c>
    </row>
    <row r="12" spans="1:28" ht="15.75" hidden="1">
      <c r="A12" s="4" t="s">
        <v>5</v>
      </c>
      <c r="B12" s="5">
        <v>287</v>
      </c>
      <c r="C12" s="6">
        <v>37</v>
      </c>
      <c r="D12" s="5">
        <v>35</v>
      </c>
      <c r="E12" s="5">
        <v>64</v>
      </c>
      <c r="F12" s="5">
        <v>67</v>
      </c>
      <c r="G12" s="5">
        <v>0</v>
      </c>
      <c r="H12" s="5">
        <v>1614</v>
      </c>
      <c r="I12" s="5"/>
      <c r="J12" s="5">
        <v>0</v>
      </c>
      <c r="K12" s="5">
        <v>0</v>
      </c>
      <c r="L12" s="52"/>
      <c r="M12" s="52">
        <v>0</v>
      </c>
      <c r="N12" s="82">
        <v>0</v>
      </c>
      <c r="O12" s="72">
        <v>0</v>
      </c>
      <c r="P12" s="5">
        <v>0</v>
      </c>
      <c r="Q12" s="5">
        <v>0</v>
      </c>
      <c r="R12" s="5"/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8</v>
      </c>
      <c r="AA12" s="5"/>
      <c r="AB12" s="52">
        <v>0</v>
      </c>
    </row>
    <row r="13" spans="1:28" ht="15.75" hidden="1">
      <c r="A13" s="4" t="s">
        <v>6</v>
      </c>
      <c r="B13" s="5">
        <v>143</v>
      </c>
      <c r="C13" s="6">
        <v>0</v>
      </c>
      <c r="D13" s="5">
        <v>0</v>
      </c>
      <c r="E13" s="5">
        <v>53</v>
      </c>
      <c r="F13" s="5">
        <v>0</v>
      </c>
      <c r="G13" s="5">
        <v>0</v>
      </c>
      <c r="H13" s="5">
        <v>423</v>
      </c>
      <c r="I13" s="5"/>
      <c r="J13" s="5">
        <v>0</v>
      </c>
      <c r="K13" s="5">
        <v>0</v>
      </c>
      <c r="L13" s="52"/>
      <c r="M13" s="52">
        <v>0</v>
      </c>
      <c r="N13" s="82">
        <v>0</v>
      </c>
      <c r="O13" s="72">
        <v>0</v>
      </c>
      <c r="P13" s="5">
        <v>0</v>
      </c>
      <c r="Q13" s="5">
        <v>0</v>
      </c>
      <c r="R13" s="5"/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3</v>
      </c>
      <c r="AA13" s="5"/>
      <c r="AB13" s="52">
        <v>0</v>
      </c>
    </row>
    <row r="14" spans="1:28" ht="15.75" hidden="1">
      <c r="A14" s="4" t="s">
        <v>7</v>
      </c>
      <c r="B14" s="5">
        <v>924</v>
      </c>
      <c r="C14" s="6">
        <v>325</v>
      </c>
      <c r="D14" s="5">
        <v>287</v>
      </c>
      <c r="E14" s="5">
        <v>309</v>
      </c>
      <c r="F14" s="5">
        <v>122</v>
      </c>
      <c r="G14" s="5">
        <v>0</v>
      </c>
      <c r="H14" s="5">
        <v>4983</v>
      </c>
      <c r="I14" s="5"/>
      <c r="J14" s="5">
        <v>0</v>
      </c>
      <c r="K14" s="5">
        <v>0</v>
      </c>
      <c r="L14" s="52"/>
      <c r="M14" s="52">
        <v>0</v>
      </c>
      <c r="N14" s="82">
        <v>0</v>
      </c>
      <c r="O14" s="72">
        <v>0</v>
      </c>
      <c r="P14" s="5">
        <v>0</v>
      </c>
      <c r="Q14" s="5">
        <v>0</v>
      </c>
      <c r="R14" s="5"/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2</v>
      </c>
      <c r="AA14" s="5"/>
      <c r="AB14" s="52">
        <v>0</v>
      </c>
    </row>
    <row r="15" spans="1:28" ht="15.75" hidden="1">
      <c r="A15" s="4" t="s">
        <v>8</v>
      </c>
      <c r="B15" s="5">
        <v>481</v>
      </c>
      <c r="C15" s="6">
        <v>0</v>
      </c>
      <c r="D15" s="5">
        <v>133</v>
      </c>
      <c r="E15" s="5">
        <v>110</v>
      </c>
      <c r="F15" s="5">
        <v>29</v>
      </c>
      <c r="G15" s="5">
        <v>0</v>
      </c>
      <c r="H15" s="5">
        <v>1707</v>
      </c>
      <c r="I15" s="5"/>
      <c r="J15" s="5">
        <v>0</v>
      </c>
      <c r="K15" s="5">
        <v>0</v>
      </c>
      <c r="L15" s="52"/>
      <c r="M15" s="52">
        <v>0</v>
      </c>
      <c r="N15" s="82">
        <v>0</v>
      </c>
      <c r="O15" s="72">
        <v>0</v>
      </c>
      <c r="P15" s="5">
        <v>0</v>
      </c>
      <c r="Q15" s="5">
        <v>0</v>
      </c>
      <c r="R15" s="5"/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4</v>
      </c>
      <c r="AA15" s="5"/>
      <c r="AB15" s="52">
        <v>21</v>
      </c>
    </row>
    <row r="16" spans="1:28" ht="15.75" hidden="1">
      <c r="A16" s="4" t="s">
        <v>9</v>
      </c>
      <c r="B16" s="5">
        <v>908</v>
      </c>
      <c r="C16" s="6">
        <v>40</v>
      </c>
      <c r="D16" s="5">
        <v>170</v>
      </c>
      <c r="E16" s="5">
        <v>295</v>
      </c>
      <c r="F16" s="5">
        <v>17</v>
      </c>
      <c r="G16" s="5">
        <v>0</v>
      </c>
      <c r="H16" s="5">
        <v>3392</v>
      </c>
      <c r="I16" s="5"/>
      <c r="J16" s="5">
        <v>99</v>
      </c>
      <c r="K16" s="5">
        <v>0</v>
      </c>
      <c r="L16" s="52"/>
      <c r="M16" s="52">
        <v>0</v>
      </c>
      <c r="N16" s="82">
        <v>0</v>
      </c>
      <c r="O16" s="72">
        <v>0</v>
      </c>
      <c r="P16" s="5">
        <v>0</v>
      </c>
      <c r="Q16" s="5">
        <v>0</v>
      </c>
      <c r="R16" s="5"/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3</v>
      </c>
      <c r="AA16" s="5"/>
      <c r="AB16" s="52">
        <v>151</v>
      </c>
    </row>
    <row r="17" spans="1:28" ht="15.75" hidden="1">
      <c r="A17" s="4" t="s">
        <v>10</v>
      </c>
      <c r="B17" s="5">
        <v>336</v>
      </c>
      <c r="C17" s="6">
        <v>141</v>
      </c>
      <c r="D17" s="5">
        <v>28</v>
      </c>
      <c r="E17" s="5">
        <v>141</v>
      </c>
      <c r="F17" s="5">
        <v>0</v>
      </c>
      <c r="G17" s="5">
        <v>0</v>
      </c>
      <c r="H17" s="5">
        <v>2144</v>
      </c>
      <c r="I17" s="5"/>
      <c r="J17" s="5">
        <v>0</v>
      </c>
      <c r="K17" s="5">
        <v>0</v>
      </c>
      <c r="L17" s="52"/>
      <c r="M17" s="52">
        <v>0</v>
      </c>
      <c r="N17" s="82">
        <v>0</v>
      </c>
      <c r="O17" s="72">
        <v>37</v>
      </c>
      <c r="P17" s="5">
        <v>0</v>
      </c>
      <c r="Q17" s="5">
        <v>0</v>
      </c>
      <c r="R17" s="5"/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33</v>
      </c>
      <c r="AA17" s="5"/>
      <c r="AB17" s="52">
        <v>0</v>
      </c>
    </row>
    <row r="18" spans="1:28" ht="15.75" hidden="1">
      <c r="A18" s="4" t="s">
        <v>11</v>
      </c>
      <c r="B18" s="5">
        <v>222</v>
      </c>
      <c r="C18" s="6">
        <v>79</v>
      </c>
      <c r="D18" s="5">
        <v>81</v>
      </c>
      <c r="E18" s="5">
        <v>73</v>
      </c>
      <c r="F18" s="5">
        <v>34</v>
      </c>
      <c r="G18" s="5">
        <v>0</v>
      </c>
      <c r="H18" s="5">
        <v>1287</v>
      </c>
      <c r="I18" s="5"/>
      <c r="J18" s="5">
        <v>0</v>
      </c>
      <c r="K18" s="5">
        <v>0</v>
      </c>
      <c r="L18" s="52"/>
      <c r="M18" s="52">
        <v>0</v>
      </c>
      <c r="N18" s="82">
        <v>0</v>
      </c>
      <c r="O18" s="72">
        <v>0</v>
      </c>
      <c r="P18" s="5">
        <v>0</v>
      </c>
      <c r="Q18" s="5">
        <v>0</v>
      </c>
      <c r="R18" s="5"/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25</v>
      </c>
      <c r="AA18" s="5"/>
      <c r="AB18" s="52">
        <v>0</v>
      </c>
    </row>
    <row r="19" spans="1:28" ht="15.75" hidden="1">
      <c r="A19" s="4" t="s">
        <v>12</v>
      </c>
      <c r="B19" s="5">
        <v>61</v>
      </c>
      <c r="C19" s="6">
        <v>63</v>
      </c>
      <c r="D19" s="5">
        <v>16</v>
      </c>
      <c r="E19" s="5">
        <v>31</v>
      </c>
      <c r="F19" s="5">
        <v>0</v>
      </c>
      <c r="G19" s="5">
        <v>0</v>
      </c>
      <c r="H19" s="5">
        <v>418</v>
      </c>
      <c r="I19" s="5"/>
      <c r="J19" s="5">
        <v>0</v>
      </c>
      <c r="K19" s="5">
        <v>0</v>
      </c>
      <c r="L19" s="52"/>
      <c r="M19" s="52">
        <v>0</v>
      </c>
      <c r="N19" s="82">
        <v>0</v>
      </c>
      <c r="O19" s="72">
        <v>0</v>
      </c>
      <c r="P19" s="5">
        <v>0</v>
      </c>
      <c r="Q19" s="5">
        <v>0</v>
      </c>
      <c r="R19" s="5"/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/>
      <c r="AB19" s="52">
        <v>0</v>
      </c>
    </row>
    <row r="20" spans="1:28" ht="15.75" hidden="1">
      <c r="A20" s="4" t="s">
        <v>13</v>
      </c>
      <c r="B20" s="5">
        <v>258</v>
      </c>
      <c r="C20" s="6">
        <v>84</v>
      </c>
      <c r="D20" s="5">
        <v>0</v>
      </c>
      <c r="E20" s="5">
        <v>83</v>
      </c>
      <c r="F20" s="5">
        <v>0</v>
      </c>
      <c r="G20" s="5">
        <v>0</v>
      </c>
      <c r="H20" s="5">
        <v>1097</v>
      </c>
      <c r="I20" s="5"/>
      <c r="J20" s="5">
        <v>0</v>
      </c>
      <c r="K20" s="5">
        <v>0</v>
      </c>
      <c r="L20" s="52"/>
      <c r="M20" s="52">
        <v>0</v>
      </c>
      <c r="N20" s="82">
        <v>0</v>
      </c>
      <c r="O20" s="72">
        <v>21</v>
      </c>
      <c r="P20" s="5">
        <v>0</v>
      </c>
      <c r="Q20" s="5">
        <v>0</v>
      </c>
      <c r="R20" s="5"/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7</v>
      </c>
      <c r="AA20" s="5"/>
      <c r="AB20" s="52">
        <v>23</v>
      </c>
    </row>
    <row r="21" spans="1:28" ht="15.75" hidden="1">
      <c r="A21" s="4" t="s">
        <v>14</v>
      </c>
      <c r="B21" s="5">
        <v>180</v>
      </c>
      <c r="C21" s="6">
        <v>0</v>
      </c>
      <c r="D21" s="5">
        <v>21</v>
      </c>
      <c r="E21" s="5">
        <v>64</v>
      </c>
      <c r="F21" s="5">
        <v>15</v>
      </c>
      <c r="G21" s="5">
        <v>0</v>
      </c>
      <c r="H21" s="5">
        <v>977</v>
      </c>
      <c r="I21" s="5"/>
      <c r="J21" s="5">
        <v>0</v>
      </c>
      <c r="K21" s="5">
        <v>0</v>
      </c>
      <c r="L21" s="52"/>
      <c r="M21" s="52">
        <v>0</v>
      </c>
      <c r="N21" s="82">
        <v>0</v>
      </c>
      <c r="O21" s="72">
        <v>0</v>
      </c>
      <c r="P21" s="5">
        <v>0</v>
      </c>
      <c r="Q21" s="5">
        <v>0</v>
      </c>
      <c r="R21" s="5"/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/>
      <c r="AB21" s="52">
        <v>0</v>
      </c>
    </row>
    <row r="22" spans="1:28" ht="15.75" hidden="1">
      <c r="A22" s="4"/>
      <c r="B22" s="38">
        <f aca="true" t="shared" si="0" ref="B22:AB22">SUM(B8:B21)</f>
        <v>6923</v>
      </c>
      <c r="C22" s="38">
        <f t="shared" si="0"/>
        <v>797</v>
      </c>
      <c r="D22" s="38">
        <f t="shared" si="0"/>
        <v>1103</v>
      </c>
      <c r="E22" s="38">
        <f t="shared" si="0"/>
        <v>2063</v>
      </c>
      <c r="F22" s="38">
        <f t="shared" si="0"/>
        <v>454</v>
      </c>
      <c r="G22" s="38">
        <f t="shared" si="0"/>
        <v>29</v>
      </c>
      <c r="H22" s="38">
        <f t="shared" si="0"/>
        <v>30620</v>
      </c>
      <c r="I22" s="38">
        <f t="shared" si="0"/>
        <v>239</v>
      </c>
      <c r="J22" s="38">
        <f t="shared" si="0"/>
        <v>99</v>
      </c>
      <c r="K22" s="38">
        <f t="shared" si="0"/>
        <v>0</v>
      </c>
      <c r="L22" s="53"/>
      <c r="M22" s="53">
        <f t="shared" si="0"/>
        <v>0</v>
      </c>
      <c r="N22" s="83">
        <f t="shared" si="0"/>
        <v>0</v>
      </c>
      <c r="O22" s="73">
        <f t="shared" si="0"/>
        <v>76</v>
      </c>
      <c r="P22" s="38">
        <f t="shared" si="0"/>
        <v>0</v>
      </c>
      <c r="Q22" s="38">
        <f t="shared" si="0"/>
        <v>0</v>
      </c>
      <c r="R22" s="38">
        <f t="shared" si="0"/>
        <v>0</v>
      </c>
      <c r="S22" s="38">
        <f t="shared" si="0"/>
        <v>0</v>
      </c>
      <c r="T22" s="38">
        <f t="shared" si="0"/>
        <v>0</v>
      </c>
      <c r="U22" s="38">
        <f t="shared" si="0"/>
        <v>0</v>
      </c>
      <c r="V22" s="38">
        <f t="shared" si="0"/>
        <v>0</v>
      </c>
      <c r="W22" s="38">
        <f t="shared" si="0"/>
        <v>48</v>
      </c>
      <c r="X22" s="38">
        <f t="shared" si="0"/>
        <v>69</v>
      </c>
      <c r="Y22" s="38">
        <f t="shared" si="0"/>
        <v>0</v>
      </c>
      <c r="Z22" s="38">
        <f t="shared" si="0"/>
        <v>132</v>
      </c>
      <c r="AA22" s="38">
        <f t="shared" si="0"/>
        <v>0</v>
      </c>
      <c r="AB22" s="53">
        <f t="shared" si="0"/>
        <v>459</v>
      </c>
    </row>
    <row r="23" spans="1:28" ht="16.5" thickBot="1">
      <c r="A23" s="92" t="s">
        <v>289</v>
      </c>
      <c r="B23" s="41">
        <v>106</v>
      </c>
      <c r="C23" s="42">
        <v>0</v>
      </c>
      <c r="D23" s="41">
        <v>62</v>
      </c>
      <c r="E23" s="41">
        <v>0</v>
      </c>
      <c r="F23" s="41">
        <v>131</v>
      </c>
      <c r="G23" s="41">
        <v>299</v>
      </c>
      <c r="H23" s="41">
        <f>SUM(B23*1401.4)</f>
        <v>148548.40000000002</v>
      </c>
      <c r="I23" s="41"/>
      <c r="J23" s="41">
        <f>SUM(D23*982.8)</f>
        <v>60933.6</v>
      </c>
      <c r="K23" s="41">
        <f>SUM(F23*1604.7)</f>
        <v>210215.7</v>
      </c>
      <c r="L23" s="94">
        <f>SUM(B23*138.6+C23*149.85+D23*97.2+F23*178.3)</f>
        <v>44075.3</v>
      </c>
      <c r="M23" s="65">
        <f>SUM(H23:L23)</f>
        <v>463773.00000000006</v>
      </c>
      <c r="N23" s="82"/>
      <c r="O23" s="74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4"/>
    </row>
    <row r="24" spans="1:28" ht="16.5" thickBot="1">
      <c r="A24" s="92" t="s">
        <v>290</v>
      </c>
      <c r="B24" s="41">
        <v>67</v>
      </c>
      <c r="C24" s="42">
        <v>0</v>
      </c>
      <c r="D24" s="41">
        <v>29</v>
      </c>
      <c r="E24" s="41"/>
      <c r="F24" s="41">
        <v>82</v>
      </c>
      <c r="G24" s="41">
        <f aca="true" t="shared" si="1" ref="G24:G33">SUM(F24,E24,D24,C24,B24)</f>
        <v>178</v>
      </c>
      <c r="H24" s="41">
        <f>SUM(B24*1401.4)</f>
        <v>93893.8</v>
      </c>
      <c r="I24" s="41"/>
      <c r="J24" s="41">
        <f>SUM(D24*982.8)</f>
        <v>28501.199999999997</v>
      </c>
      <c r="K24" s="41">
        <f>SUM(F24*1604.7)</f>
        <v>131585.4</v>
      </c>
      <c r="L24" s="94">
        <f>SUM(B24*138.6+C24*149.85+D24*97.2+F24*178.3)</f>
        <v>26725.6</v>
      </c>
      <c r="M24" s="65">
        <f>SUM(H24:L24)</f>
        <v>280706</v>
      </c>
      <c r="N24" s="82"/>
      <c r="O24" s="74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4"/>
    </row>
    <row r="25" spans="1:28" ht="15.75" hidden="1">
      <c r="A25" s="92"/>
      <c r="B25" s="41"/>
      <c r="C25" s="42"/>
      <c r="D25" s="41"/>
      <c r="E25" s="41"/>
      <c r="F25" s="41"/>
      <c r="G25" s="41">
        <f t="shared" si="1"/>
        <v>0</v>
      </c>
      <c r="H25" s="41">
        <f>SUM(B25*1520)</f>
        <v>0</v>
      </c>
      <c r="I25" s="41"/>
      <c r="J25" s="41">
        <f>SUM(D25*1001)</f>
        <v>0</v>
      </c>
      <c r="K25" s="41">
        <f>SUM(E25*1652)</f>
        <v>0</v>
      </c>
      <c r="L25" s="54"/>
      <c r="M25" s="65"/>
      <c r="N25" s="82"/>
      <c r="O25" s="74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54"/>
    </row>
    <row r="26" spans="1:28" ht="16.5" thickBot="1">
      <c r="A26" s="92" t="s">
        <v>303</v>
      </c>
      <c r="B26" s="41">
        <v>63</v>
      </c>
      <c r="C26" s="42">
        <v>0</v>
      </c>
      <c r="D26" s="41">
        <v>31</v>
      </c>
      <c r="E26" s="41">
        <v>0</v>
      </c>
      <c r="F26" s="41">
        <v>56</v>
      </c>
      <c r="G26" s="41">
        <v>150</v>
      </c>
      <c r="H26" s="41">
        <f>SUM(B26*1401.4)</f>
        <v>88288.20000000001</v>
      </c>
      <c r="I26" s="41"/>
      <c r="J26" s="41">
        <f>SUM(D26*982.8)</f>
        <v>30466.8</v>
      </c>
      <c r="K26" s="41">
        <f>SUM(F26*1604.7)</f>
        <v>89863.2</v>
      </c>
      <c r="L26" s="94">
        <f>SUM(B26*138.6+C26*149.85+D26*97.2+F26*178.3)</f>
        <v>21729.800000000003</v>
      </c>
      <c r="M26" s="65">
        <f>SUM(H26:L26)</f>
        <v>230348</v>
      </c>
      <c r="N26" s="82"/>
      <c r="O26" s="74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54"/>
    </row>
    <row r="27" spans="1:28" ht="16.5" thickBot="1">
      <c r="A27" s="92" t="s">
        <v>291</v>
      </c>
      <c r="B27" s="41">
        <v>54</v>
      </c>
      <c r="C27" s="42">
        <v>0</v>
      </c>
      <c r="D27" s="41">
        <v>20</v>
      </c>
      <c r="E27" s="41">
        <v>0</v>
      </c>
      <c r="F27" s="41">
        <v>59</v>
      </c>
      <c r="G27" s="41">
        <v>133</v>
      </c>
      <c r="H27" s="41">
        <f>SUM(B27*1401.4)</f>
        <v>75675.6</v>
      </c>
      <c r="I27" s="41"/>
      <c r="J27" s="41">
        <f>SUM(D27*982.8)</f>
        <v>19656</v>
      </c>
      <c r="K27" s="41">
        <f>SUM(F27*1604.7)</f>
        <v>94677.3</v>
      </c>
      <c r="L27" s="94">
        <f>SUM(B27*138.6+C27*149.85+D27*97.2+F27*178.3)</f>
        <v>19948.1</v>
      </c>
      <c r="M27" s="65">
        <f>SUM(H27:L27)</f>
        <v>209957.00000000003</v>
      </c>
      <c r="N27" s="82"/>
      <c r="O27" s="74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54"/>
    </row>
    <row r="28" spans="1:28" ht="20.25" hidden="1">
      <c r="A28" s="92" t="s">
        <v>15</v>
      </c>
      <c r="B28" s="39">
        <v>0</v>
      </c>
      <c r="C28" s="40">
        <v>0</v>
      </c>
      <c r="D28" s="39">
        <v>0</v>
      </c>
      <c r="E28" s="39">
        <v>0</v>
      </c>
      <c r="F28" s="39">
        <v>0</v>
      </c>
      <c r="G28" s="39">
        <f t="shared" si="1"/>
        <v>0</v>
      </c>
      <c r="H28" s="41">
        <f>SUM(B28*1520)</f>
        <v>0</v>
      </c>
      <c r="I28" s="41"/>
      <c r="J28" s="41">
        <f>SUM(D28*1067)</f>
        <v>0</v>
      </c>
      <c r="K28" s="39">
        <f>SUM(E28*1760)</f>
        <v>0</v>
      </c>
      <c r="L28" s="67"/>
      <c r="M28" s="66"/>
      <c r="N28" s="84"/>
      <c r="O28" s="75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55"/>
    </row>
    <row r="29" spans="1:28" ht="16.5" thickBot="1">
      <c r="A29" s="92" t="s">
        <v>292</v>
      </c>
      <c r="B29" s="41">
        <v>42</v>
      </c>
      <c r="C29" s="42">
        <v>0</v>
      </c>
      <c r="D29" s="41">
        <v>15</v>
      </c>
      <c r="E29" s="41">
        <v>0</v>
      </c>
      <c r="F29" s="41">
        <v>40</v>
      </c>
      <c r="G29" s="41">
        <f t="shared" si="1"/>
        <v>97</v>
      </c>
      <c r="H29" s="41">
        <f>SUM(B29*1401.4)</f>
        <v>58858.8</v>
      </c>
      <c r="I29" s="41"/>
      <c r="J29" s="41">
        <f>SUM(D29*982.8)</f>
        <v>14742</v>
      </c>
      <c r="K29" s="41">
        <f aca="true" t="shared" si="2" ref="K29:K34">SUM(F29*1604.7)</f>
        <v>64188</v>
      </c>
      <c r="L29" s="94">
        <f aca="true" t="shared" si="3" ref="L29:L34">SUM(B29*138.6+C29*149.85+D29*97.2+F29*178.3)</f>
        <v>14411.2</v>
      </c>
      <c r="M29" s="65">
        <f aca="true" t="shared" si="4" ref="M29:M34">SUM(H29:L29)</f>
        <v>152200</v>
      </c>
      <c r="N29" s="82"/>
      <c r="O29" s="74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54"/>
    </row>
    <row r="30" spans="1:28" ht="16.5" thickBot="1">
      <c r="A30" s="92" t="s">
        <v>297</v>
      </c>
      <c r="B30" s="41">
        <v>0</v>
      </c>
      <c r="C30" s="42">
        <v>27</v>
      </c>
      <c r="D30" s="41">
        <v>0</v>
      </c>
      <c r="E30" s="41"/>
      <c r="F30" s="41">
        <v>27</v>
      </c>
      <c r="G30" s="41">
        <f t="shared" si="1"/>
        <v>54</v>
      </c>
      <c r="H30" s="41">
        <f>SUM(B30*1540)</f>
        <v>0</v>
      </c>
      <c r="I30" s="41">
        <f>SUM(C30*1515.15)</f>
        <v>40909.05</v>
      </c>
      <c r="J30" s="41"/>
      <c r="K30" s="41">
        <f t="shared" si="2"/>
        <v>43326.9</v>
      </c>
      <c r="L30" s="94">
        <f t="shared" si="3"/>
        <v>8860.05</v>
      </c>
      <c r="M30" s="65">
        <f t="shared" si="4"/>
        <v>93096.00000000001</v>
      </c>
      <c r="N30" s="82"/>
      <c r="O30" s="74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54"/>
    </row>
    <row r="31" spans="1:28" ht="16.5" thickBot="1">
      <c r="A31" s="92" t="s">
        <v>296</v>
      </c>
      <c r="B31" s="41">
        <v>0</v>
      </c>
      <c r="C31" s="42">
        <v>28</v>
      </c>
      <c r="D31" s="41">
        <v>0</v>
      </c>
      <c r="E31" s="41"/>
      <c r="F31" s="41">
        <v>23</v>
      </c>
      <c r="G31" s="41">
        <f t="shared" si="1"/>
        <v>51</v>
      </c>
      <c r="H31" s="41">
        <f>SUM(B31*1540)</f>
        <v>0</v>
      </c>
      <c r="I31" s="41">
        <f>SUM(C31*1515.15)</f>
        <v>42424.200000000004</v>
      </c>
      <c r="J31" s="41"/>
      <c r="K31" s="41">
        <f t="shared" si="2"/>
        <v>36908.1</v>
      </c>
      <c r="L31" s="94">
        <f t="shared" si="3"/>
        <v>8296.7</v>
      </c>
      <c r="M31" s="65">
        <f t="shared" si="4"/>
        <v>87629</v>
      </c>
      <c r="N31" s="82"/>
      <c r="O31" s="74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54"/>
    </row>
    <row r="32" spans="1:28" ht="16.5" thickBot="1">
      <c r="A32" s="92" t="s">
        <v>295</v>
      </c>
      <c r="B32" s="41">
        <v>0</v>
      </c>
      <c r="C32" s="42">
        <v>19</v>
      </c>
      <c r="D32" s="41">
        <v>0</v>
      </c>
      <c r="E32" s="41"/>
      <c r="F32" s="41">
        <v>24</v>
      </c>
      <c r="G32" s="41">
        <v>43</v>
      </c>
      <c r="H32" s="41">
        <f>SUM(B32*1540)</f>
        <v>0</v>
      </c>
      <c r="I32" s="41">
        <f>SUM(C32*1515.15)</f>
        <v>28787.850000000002</v>
      </c>
      <c r="J32" s="41"/>
      <c r="K32" s="41">
        <f t="shared" si="2"/>
        <v>38512.8</v>
      </c>
      <c r="L32" s="94">
        <f t="shared" si="3"/>
        <v>7126.35</v>
      </c>
      <c r="M32" s="65">
        <f t="shared" si="4"/>
        <v>74427.00000000001</v>
      </c>
      <c r="N32" s="82"/>
      <c r="O32" s="74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54"/>
    </row>
    <row r="33" spans="1:28" ht="16.5" thickBot="1">
      <c r="A33" s="92" t="s">
        <v>294</v>
      </c>
      <c r="B33" s="41">
        <v>0</v>
      </c>
      <c r="C33" s="42">
        <v>33</v>
      </c>
      <c r="D33" s="41">
        <v>0</v>
      </c>
      <c r="E33" s="41"/>
      <c r="F33" s="41">
        <v>20</v>
      </c>
      <c r="G33" s="41">
        <f t="shared" si="1"/>
        <v>53</v>
      </c>
      <c r="H33" s="41">
        <f>SUM(B33*1540)</f>
        <v>0</v>
      </c>
      <c r="I33" s="41">
        <f>SUM(C33*1515.15)</f>
        <v>49999.950000000004</v>
      </c>
      <c r="J33" s="41">
        <v>0</v>
      </c>
      <c r="K33" s="41">
        <f t="shared" si="2"/>
        <v>32094</v>
      </c>
      <c r="L33" s="94">
        <f t="shared" si="3"/>
        <v>8511.05</v>
      </c>
      <c r="M33" s="65">
        <f t="shared" si="4"/>
        <v>90605.00000000001</v>
      </c>
      <c r="N33" s="82"/>
      <c r="O33" s="74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54"/>
    </row>
    <row r="34" spans="1:28" ht="16.5" thickBot="1">
      <c r="A34" s="92" t="s">
        <v>293</v>
      </c>
      <c r="B34" s="41">
        <v>38</v>
      </c>
      <c r="C34" s="42">
        <v>0</v>
      </c>
      <c r="D34" s="41">
        <v>0</v>
      </c>
      <c r="E34" s="41"/>
      <c r="F34" s="41">
        <v>48</v>
      </c>
      <c r="G34" s="41">
        <v>86</v>
      </c>
      <c r="H34" s="41">
        <f>SUM(B34*1401.4)</f>
        <v>53253.200000000004</v>
      </c>
      <c r="I34" s="41">
        <f>SUM(C34*1543)</f>
        <v>0</v>
      </c>
      <c r="J34" s="41">
        <v>0</v>
      </c>
      <c r="K34" s="41">
        <f t="shared" si="2"/>
        <v>77025.6</v>
      </c>
      <c r="L34" s="94">
        <f t="shared" si="3"/>
        <v>13825.2</v>
      </c>
      <c r="M34" s="65">
        <f t="shared" si="4"/>
        <v>144104.00000000003</v>
      </c>
      <c r="N34" s="82"/>
      <c r="O34" s="74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54"/>
    </row>
    <row r="35" spans="1:28" ht="15.75">
      <c r="A35" s="4"/>
      <c r="B35" s="41">
        <v>0</v>
      </c>
      <c r="C35" s="42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4"/>
      <c r="M35" s="67"/>
      <c r="N35" s="82"/>
      <c r="O35" s="74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54"/>
    </row>
    <row r="36" spans="1:28" ht="15.75">
      <c r="A36" s="4"/>
      <c r="B36" s="41">
        <v>0</v>
      </c>
      <c r="C36" s="42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4"/>
      <c r="M36" s="67"/>
      <c r="N36" s="82"/>
      <c r="O36" s="74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54"/>
    </row>
    <row r="37" spans="1:28" ht="16.5" thickBot="1">
      <c r="A37" s="44" t="s">
        <v>304</v>
      </c>
      <c r="B37" s="93">
        <f>SUM(B23:B36)</f>
        <v>370</v>
      </c>
      <c r="C37" s="93">
        <f>SUM(C23:C36)</f>
        <v>107</v>
      </c>
      <c r="D37" s="93">
        <f>SUM(D23:D36)</f>
        <v>157</v>
      </c>
      <c r="E37" s="93">
        <f>SUM(E23:E36)</f>
        <v>0</v>
      </c>
      <c r="F37" s="93">
        <f>SUM(F34,F33,F32,F31,F30,F29,F27,F26,F24,F23)</f>
        <v>510</v>
      </c>
      <c r="G37" s="93">
        <f>SUM(G23,G24,G26,G27,G29,G30,G31,G32,G33,G34)</f>
        <v>1144</v>
      </c>
      <c r="H37" s="93">
        <f>SUM(H23:H36)</f>
        <v>518518</v>
      </c>
      <c r="I37" s="93">
        <f>SUM(I23:I36)</f>
        <v>162121.05000000002</v>
      </c>
      <c r="J37" s="93">
        <f>SUM(J23:J36)</f>
        <v>154299.59999999998</v>
      </c>
      <c r="K37" s="93">
        <f>SUM(K23:K36)</f>
        <v>818397</v>
      </c>
      <c r="L37" s="95">
        <f>SUM(B37*138.6+C37*149.85+D37*97.2+F37*178.3)</f>
        <v>173509.34999999998</v>
      </c>
      <c r="M37" s="95">
        <f>SUM(M23:M34)</f>
        <v>1826845</v>
      </c>
      <c r="N37" s="85"/>
      <c r="O37" s="7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ht="15.75" hidden="1">
      <c r="A38" s="29"/>
      <c r="B38" s="36"/>
      <c r="C38" s="37"/>
      <c r="D38" s="36"/>
      <c r="E38" s="36"/>
      <c r="F38" s="36"/>
      <c r="G38" s="36"/>
      <c r="H38" s="36"/>
      <c r="I38" s="36"/>
      <c r="J38" s="36"/>
      <c r="K38" s="36"/>
      <c r="L38" s="68"/>
      <c r="M38" s="68"/>
      <c r="N38" s="82"/>
      <c r="O38" s="77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5.75" hidden="1">
      <c r="A39" s="4"/>
      <c r="B39" s="5"/>
      <c r="C39" s="6"/>
      <c r="D39" s="5"/>
      <c r="E39" s="5"/>
      <c r="F39" s="5"/>
      <c r="G39" s="5"/>
      <c r="H39" s="5"/>
      <c r="I39" s="5"/>
      <c r="J39" s="5"/>
      <c r="K39" s="5"/>
      <c r="L39" s="52"/>
      <c r="M39" s="52"/>
      <c r="N39" s="82"/>
      <c r="O39" s="7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32" ht="15.75" hidden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2"/>
      <c r="M40" s="52"/>
      <c r="N40" s="82"/>
      <c r="O40" s="7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F40" s="5">
        <v>1055282</v>
      </c>
    </row>
    <row r="41" spans="1:32" ht="15.75" hidden="1">
      <c r="A41" s="4"/>
      <c r="B41" s="5"/>
      <c r="C41" s="6"/>
      <c r="D41" s="5"/>
      <c r="E41" s="5"/>
      <c r="F41" s="5"/>
      <c r="G41" s="5"/>
      <c r="H41" s="5"/>
      <c r="I41" s="5"/>
      <c r="J41" s="5"/>
      <c r="K41" s="5"/>
      <c r="L41" s="52"/>
      <c r="M41" s="52"/>
      <c r="N41" s="82"/>
      <c r="O41" s="7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F41" s="5">
        <v>1132992</v>
      </c>
    </row>
    <row r="42" spans="1:32" ht="15.75" hidden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2"/>
      <c r="M42" s="52"/>
      <c r="N42" s="82"/>
      <c r="O42" s="7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F42" s="35">
        <v>77710</v>
      </c>
    </row>
    <row r="43" spans="1:32" ht="15.75" hidden="1">
      <c r="A43" s="4"/>
      <c r="B43" s="8"/>
      <c r="C43" s="6"/>
      <c r="D43" s="8"/>
      <c r="E43" s="8"/>
      <c r="F43" s="8"/>
      <c r="G43" s="8"/>
      <c r="H43" s="8"/>
      <c r="I43" s="8"/>
      <c r="J43" s="8"/>
      <c r="K43" s="8"/>
      <c r="L43" s="69"/>
      <c r="M43" s="69"/>
      <c r="N43" s="86"/>
      <c r="O43" s="7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F43" s="5"/>
    </row>
    <row r="44" spans="1:28" ht="15.75" hidden="1">
      <c r="A44" s="4"/>
      <c r="B44" s="5"/>
      <c r="C44" s="6"/>
      <c r="D44" s="5"/>
      <c r="E44" s="5"/>
      <c r="F44" s="5"/>
      <c r="G44" s="5"/>
      <c r="H44" s="5"/>
      <c r="I44" s="5"/>
      <c r="J44" s="5"/>
      <c r="K44" s="5"/>
      <c r="L44" s="52"/>
      <c r="M44" s="52"/>
      <c r="N44" s="82"/>
      <c r="O44" s="7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hidden="1">
      <c r="A45" s="4"/>
      <c r="B45" s="5"/>
      <c r="C45" s="6"/>
      <c r="D45" s="5"/>
      <c r="E45" s="5"/>
      <c r="F45" s="5"/>
      <c r="G45" s="5"/>
      <c r="H45" s="5"/>
      <c r="I45" s="5"/>
      <c r="J45" s="5"/>
      <c r="K45" s="5"/>
      <c r="L45" s="52"/>
      <c r="M45" s="52"/>
      <c r="N45" s="82"/>
      <c r="O45" s="72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.75" hidden="1">
      <c r="A46" s="4"/>
      <c r="B46" s="5"/>
      <c r="C46" s="6"/>
      <c r="D46" s="5"/>
      <c r="E46" s="5"/>
      <c r="F46" s="5"/>
      <c r="G46" s="5"/>
      <c r="H46" s="5"/>
      <c r="I46" s="5"/>
      <c r="J46" s="5"/>
      <c r="K46" s="5"/>
      <c r="L46" s="52"/>
      <c r="M46" s="52"/>
      <c r="N46" s="82"/>
      <c r="O46" s="72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hidden="1">
      <c r="A47" s="4"/>
      <c r="B47" s="5"/>
      <c r="C47" s="6"/>
      <c r="D47" s="5"/>
      <c r="E47" s="5"/>
      <c r="F47" s="5"/>
      <c r="G47" s="5"/>
      <c r="H47" s="5"/>
      <c r="I47" s="5"/>
      <c r="J47" s="5"/>
      <c r="K47" s="5"/>
      <c r="L47" s="52"/>
      <c r="M47" s="52"/>
      <c r="N47" s="82"/>
      <c r="O47" s="7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hidden="1">
      <c r="A48" s="4"/>
      <c r="B48" s="5"/>
      <c r="C48" s="6"/>
      <c r="D48" s="5"/>
      <c r="E48" s="5"/>
      <c r="F48" s="5"/>
      <c r="G48" s="5"/>
      <c r="H48" s="5"/>
      <c r="I48" s="5"/>
      <c r="J48" s="5"/>
      <c r="K48" s="5"/>
      <c r="L48" s="52"/>
      <c r="M48" s="52"/>
      <c r="N48" s="82"/>
      <c r="O48" s="7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hidden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2"/>
      <c r="M49" s="52"/>
      <c r="N49" s="82"/>
      <c r="O49" s="72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hidden="1">
      <c r="A50" s="4"/>
      <c r="B50" s="5"/>
      <c r="C50" s="6"/>
      <c r="D50" s="5"/>
      <c r="E50" s="5"/>
      <c r="F50" s="5"/>
      <c r="G50" s="5"/>
      <c r="H50" s="5"/>
      <c r="I50" s="5"/>
      <c r="J50" s="5"/>
      <c r="K50" s="5"/>
      <c r="L50" s="52"/>
      <c r="M50" s="52"/>
      <c r="N50" s="82"/>
      <c r="O50" s="72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hidden="1">
      <c r="A51" s="4"/>
      <c r="B51" s="7">
        <f aca="true" t="shared" si="5" ref="B51:AB51">SUM(B39:B50)</f>
        <v>0</v>
      </c>
      <c r="C51" s="7">
        <f t="shared" si="5"/>
        <v>0</v>
      </c>
      <c r="D51" s="7">
        <f t="shared" si="5"/>
        <v>0</v>
      </c>
      <c r="E51" s="7">
        <f t="shared" si="5"/>
        <v>0</v>
      </c>
      <c r="F51" s="7">
        <f t="shared" si="5"/>
        <v>0</v>
      </c>
      <c r="G51" s="7">
        <f t="shared" si="5"/>
        <v>0</v>
      </c>
      <c r="H51" s="7">
        <f t="shared" si="5"/>
        <v>0</v>
      </c>
      <c r="I51" s="7">
        <f t="shared" si="5"/>
        <v>0</v>
      </c>
      <c r="J51" s="7">
        <f t="shared" si="5"/>
        <v>0</v>
      </c>
      <c r="K51" s="7">
        <f t="shared" si="5"/>
        <v>0</v>
      </c>
      <c r="L51" s="70"/>
      <c r="M51" s="70">
        <f t="shared" si="5"/>
        <v>0</v>
      </c>
      <c r="N51" s="83">
        <f t="shared" si="5"/>
        <v>0</v>
      </c>
      <c r="O51" s="79">
        <f t="shared" si="5"/>
        <v>0</v>
      </c>
      <c r="P51" s="7">
        <f t="shared" si="5"/>
        <v>0</v>
      </c>
      <c r="Q51" s="7">
        <f t="shared" si="5"/>
        <v>0</v>
      </c>
      <c r="R51" s="7">
        <f t="shared" si="5"/>
        <v>0</v>
      </c>
      <c r="S51" s="7">
        <f t="shared" si="5"/>
        <v>0</v>
      </c>
      <c r="T51" s="7">
        <f t="shared" si="5"/>
        <v>0</v>
      </c>
      <c r="U51" s="7">
        <f t="shared" si="5"/>
        <v>0</v>
      </c>
      <c r="V51" s="7">
        <f t="shared" si="5"/>
        <v>0</v>
      </c>
      <c r="W51" s="7">
        <f t="shared" si="5"/>
        <v>0</v>
      </c>
      <c r="X51" s="7">
        <f t="shared" si="5"/>
        <v>0</v>
      </c>
      <c r="Y51" s="7">
        <f t="shared" si="5"/>
        <v>0</v>
      </c>
      <c r="Z51" s="7">
        <f t="shared" si="5"/>
        <v>0</v>
      </c>
      <c r="AA51" s="7">
        <f t="shared" si="5"/>
        <v>0</v>
      </c>
      <c r="AB51" s="7">
        <f t="shared" si="5"/>
        <v>0</v>
      </c>
    </row>
    <row r="52" spans="1:28" ht="15.75" hidden="1">
      <c r="A52" s="4" t="s">
        <v>17</v>
      </c>
      <c r="B52" s="5"/>
      <c r="C52" s="6"/>
      <c r="D52" s="5"/>
      <c r="E52" s="5"/>
      <c r="F52" s="5"/>
      <c r="G52" s="5"/>
      <c r="H52" s="5"/>
      <c r="I52" s="5"/>
      <c r="J52" s="5"/>
      <c r="K52" s="5"/>
      <c r="L52" s="52"/>
      <c r="M52" s="52"/>
      <c r="N52" s="82"/>
      <c r="O52" s="72"/>
      <c r="P52" s="5"/>
      <c r="Q52" s="5"/>
      <c r="R52" s="5"/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/>
      <c r="AB52" s="5">
        <v>0</v>
      </c>
    </row>
    <row r="53" spans="1:28" ht="15.75" hidden="1">
      <c r="A53" s="4" t="s">
        <v>18</v>
      </c>
      <c r="B53" s="5">
        <v>1563</v>
      </c>
      <c r="C53" s="6">
        <v>108</v>
      </c>
      <c r="D53" s="5">
        <v>96</v>
      </c>
      <c r="E53" s="5">
        <v>460</v>
      </c>
      <c r="F53" s="5">
        <v>127</v>
      </c>
      <c r="G53" s="5">
        <v>0</v>
      </c>
      <c r="H53" s="5">
        <v>7375</v>
      </c>
      <c r="I53" s="5">
        <v>157</v>
      </c>
      <c r="J53" s="5">
        <v>0</v>
      </c>
      <c r="K53" s="5">
        <v>0</v>
      </c>
      <c r="L53" s="52"/>
      <c r="M53" s="52">
        <v>0</v>
      </c>
      <c r="N53" s="82">
        <v>0</v>
      </c>
      <c r="O53" s="72">
        <v>142</v>
      </c>
      <c r="P53" s="5">
        <v>0</v>
      </c>
      <c r="Q53" s="5">
        <v>0</v>
      </c>
      <c r="R53" s="5"/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45</v>
      </c>
      <c r="AA53" s="5"/>
      <c r="AB53" s="5">
        <v>103</v>
      </c>
    </row>
    <row r="54" spans="1:28" ht="15.75" hidden="1">
      <c r="A54" s="4" t="s">
        <v>19</v>
      </c>
      <c r="B54" s="5">
        <v>871</v>
      </c>
      <c r="C54" s="6">
        <v>119</v>
      </c>
      <c r="D54" s="5">
        <v>44</v>
      </c>
      <c r="E54" s="5">
        <v>267</v>
      </c>
      <c r="F54" s="5">
        <v>62</v>
      </c>
      <c r="G54" s="5">
        <v>0</v>
      </c>
      <c r="H54" s="5">
        <v>3433</v>
      </c>
      <c r="I54" s="5">
        <v>97</v>
      </c>
      <c r="J54" s="5">
        <v>0</v>
      </c>
      <c r="K54" s="5">
        <v>0</v>
      </c>
      <c r="L54" s="52"/>
      <c r="M54" s="52">
        <v>0</v>
      </c>
      <c r="N54" s="82">
        <v>145</v>
      </c>
      <c r="O54" s="72">
        <v>0</v>
      </c>
      <c r="P54" s="5">
        <v>0</v>
      </c>
      <c r="Q54" s="5">
        <v>0</v>
      </c>
      <c r="R54" s="5"/>
      <c r="S54" s="5">
        <v>18</v>
      </c>
      <c r="T54" s="5">
        <v>15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23</v>
      </c>
      <c r="AA54" s="5"/>
      <c r="AB54" s="5">
        <v>24</v>
      </c>
    </row>
    <row r="55" spans="1:28" ht="15.75" hidden="1">
      <c r="A55" s="4" t="s">
        <v>20</v>
      </c>
      <c r="B55" s="5">
        <v>114</v>
      </c>
      <c r="C55" s="6">
        <v>81</v>
      </c>
      <c r="D55" s="5">
        <v>0</v>
      </c>
      <c r="E55" s="5">
        <v>64</v>
      </c>
      <c r="F55" s="5">
        <v>26</v>
      </c>
      <c r="G55" s="5">
        <v>0</v>
      </c>
      <c r="H55" s="5">
        <v>906</v>
      </c>
      <c r="I55" s="5"/>
      <c r="J55" s="5">
        <v>0</v>
      </c>
      <c r="K55" s="5">
        <v>0</v>
      </c>
      <c r="L55" s="52"/>
      <c r="M55" s="52">
        <v>0</v>
      </c>
      <c r="N55" s="82">
        <v>52</v>
      </c>
      <c r="O55" s="72">
        <v>0</v>
      </c>
      <c r="P55" s="5">
        <v>44</v>
      </c>
      <c r="Q55" s="5">
        <v>0</v>
      </c>
      <c r="R55" s="5"/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8</v>
      </c>
      <c r="AA55" s="5"/>
      <c r="AB55" s="5">
        <v>49</v>
      </c>
    </row>
    <row r="56" spans="1:28" ht="15.75" hidden="1">
      <c r="A56" s="4" t="s">
        <v>21</v>
      </c>
      <c r="B56" s="5">
        <v>70</v>
      </c>
      <c r="C56" s="6">
        <v>33</v>
      </c>
      <c r="D56" s="5">
        <v>0</v>
      </c>
      <c r="E56" s="5">
        <v>26</v>
      </c>
      <c r="F56" s="5">
        <v>12</v>
      </c>
      <c r="G56" s="5">
        <v>0</v>
      </c>
      <c r="H56" s="5">
        <v>390</v>
      </c>
      <c r="I56" s="5"/>
      <c r="J56" s="5">
        <v>0</v>
      </c>
      <c r="K56" s="5">
        <v>0</v>
      </c>
      <c r="L56" s="52"/>
      <c r="M56" s="52">
        <v>0</v>
      </c>
      <c r="N56" s="82">
        <v>0</v>
      </c>
      <c r="O56" s="72">
        <v>0</v>
      </c>
      <c r="P56" s="5">
        <v>0</v>
      </c>
      <c r="Q56" s="5">
        <v>0</v>
      </c>
      <c r="R56" s="5"/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/>
      <c r="AB56" s="5">
        <v>28</v>
      </c>
    </row>
    <row r="57" spans="1:28" ht="15.75" hidden="1">
      <c r="A57" s="4" t="s">
        <v>22</v>
      </c>
      <c r="B57" s="5">
        <v>217</v>
      </c>
      <c r="C57" s="6">
        <v>83</v>
      </c>
      <c r="D57" s="5">
        <v>0</v>
      </c>
      <c r="E57" s="5">
        <v>100</v>
      </c>
      <c r="F57" s="5"/>
      <c r="G57" s="5">
        <v>0</v>
      </c>
      <c r="H57" s="5">
        <v>1009</v>
      </c>
      <c r="I57" s="5"/>
      <c r="J57" s="5">
        <v>0</v>
      </c>
      <c r="K57" s="5">
        <v>0</v>
      </c>
      <c r="L57" s="52"/>
      <c r="M57" s="52">
        <v>0</v>
      </c>
      <c r="N57" s="82">
        <v>0</v>
      </c>
      <c r="O57" s="72">
        <v>0</v>
      </c>
      <c r="P57" s="5">
        <v>0</v>
      </c>
      <c r="Q57" s="5">
        <v>0</v>
      </c>
      <c r="R57" s="5"/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8</v>
      </c>
      <c r="AA57" s="5"/>
      <c r="AB57" s="5">
        <v>0</v>
      </c>
    </row>
    <row r="58" spans="1:28" ht="15.75" hidden="1">
      <c r="A58" s="4" t="s">
        <v>23</v>
      </c>
      <c r="B58" s="5">
        <v>308</v>
      </c>
      <c r="C58" s="6">
        <v>163</v>
      </c>
      <c r="D58" s="5">
        <v>12</v>
      </c>
      <c r="E58" s="5">
        <v>166</v>
      </c>
      <c r="F58" s="5">
        <v>35</v>
      </c>
      <c r="G58" s="5">
        <v>0</v>
      </c>
      <c r="H58" s="5">
        <v>1899</v>
      </c>
      <c r="I58" s="5"/>
      <c r="J58" s="5">
        <v>0</v>
      </c>
      <c r="K58" s="5">
        <v>0</v>
      </c>
      <c r="L58" s="52"/>
      <c r="M58" s="52">
        <v>0</v>
      </c>
      <c r="N58" s="82">
        <v>0</v>
      </c>
      <c r="O58" s="72">
        <v>0</v>
      </c>
      <c r="P58" s="5">
        <v>0</v>
      </c>
      <c r="Q58" s="5">
        <v>0</v>
      </c>
      <c r="R58" s="5"/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22</v>
      </c>
      <c r="AA58" s="5"/>
      <c r="AB58" s="5">
        <v>0</v>
      </c>
    </row>
    <row r="59" spans="1:28" ht="15.75" hidden="1">
      <c r="A59" s="4" t="s">
        <v>24</v>
      </c>
      <c r="B59" s="5">
        <v>182</v>
      </c>
      <c r="C59" s="6">
        <v>95</v>
      </c>
      <c r="D59" s="5">
        <v>0</v>
      </c>
      <c r="E59" s="5">
        <v>86</v>
      </c>
      <c r="F59" s="5">
        <v>38</v>
      </c>
      <c r="G59" s="5">
        <v>0</v>
      </c>
      <c r="H59" s="5">
        <v>1295</v>
      </c>
      <c r="I59" s="5"/>
      <c r="J59" s="5">
        <v>0</v>
      </c>
      <c r="K59" s="5">
        <v>0</v>
      </c>
      <c r="L59" s="52"/>
      <c r="M59" s="52">
        <v>0</v>
      </c>
      <c r="N59" s="82">
        <v>94</v>
      </c>
      <c r="O59" s="72">
        <v>17</v>
      </c>
      <c r="P59" s="5">
        <v>0</v>
      </c>
      <c r="Q59" s="5">
        <v>0</v>
      </c>
      <c r="R59" s="5"/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3</v>
      </c>
      <c r="AA59" s="5"/>
      <c r="AB59" s="5">
        <v>0</v>
      </c>
    </row>
    <row r="60" spans="1:28" ht="15.75" hidden="1">
      <c r="A60" s="4" t="s">
        <v>25</v>
      </c>
      <c r="B60" s="5">
        <v>694</v>
      </c>
      <c r="C60" s="6">
        <v>75</v>
      </c>
      <c r="D60" s="5">
        <v>144</v>
      </c>
      <c r="E60" s="5">
        <v>196</v>
      </c>
      <c r="F60" s="5">
        <v>27</v>
      </c>
      <c r="G60" s="5">
        <v>22</v>
      </c>
      <c r="H60" s="5">
        <v>2540</v>
      </c>
      <c r="I60" s="5">
        <v>55</v>
      </c>
      <c r="J60" s="5">
        <v>0</v>
      </c>
      <c r="K60" s="5">
        <v>0</v>
      </c>
      <c r="L60" s="52"/>
      <c r="M60" s="52">
        <v>0</v>
      </c>
      <c r="N60" s="82">
        <v>0</v>
      </c>
      <c r="O60" s="72">
        <v>0</v>
      </c>
      <c r="P60" s="5">
        <v>0</v>
      </c>
      <c r="Q60" s="5">
        <v>0</v>
      </c>
      <c r="R60" s="5"/>
      <c r="S60" s="5">
        <v>0</v>
      </c>
      <c r="T60" s="5">
        <v>16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35</v>
      </c>
      <c r="AA60" s="5"/>
      <c r="AB60" s="5">
        <v>0</v>
      </c>
    </row>
    <row r="61" spans="1:28" ht="15.75" hidden="1">
      <c r="A61" s="4" t="s">
        <v>26</v>
      </c>
      <c r="B61" s="5">
        <v>213</v>
      </c>
      <c r="C61" s="6">
        <v>176</v>
      </c>
      <c r="D61" s="5">
        <v>37</v>
      </c>
      <c r="E61" s="5">
        <v>145</v>
      </c>
      <c r="F61" s="5">
        <v>21</v>
      </c>
      <c r="G61" s="5">
        <v>0</v>
      </c>
      <c r="H61" s="5">
        <v>1399</v>
      </c>
      <c r="I61" s="5"/>
      <c r="J61" s="5">
        <v>0</v>
      </c>
      <c r="K61" s="5">
        <v>0</v>
      </c>
      <c r="L61" s="52"/>
      <c r="M61" s="52">
        <v>0</v>
      </c>
      <c r="N61" s="82">
        <v>0</v>
      </c>
      <c r="O61" s="72">
        <v>93</v>
      </c>
      <c r="P61" s="5">
        <v>0</v>
      </c>
      <c r="Q61" s="5">
        <v>0</v>
      </c>
      <c r="R61" s="5"/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25</v>
      </c>
      <c r="AA61" s="5"/>
      <c r="AB61" s="5"/>
    </row>
    <row r="62" spans="1:28" ht="15.75" hidden="1">
      <c r="A62" s="4" t="s">
        <v>27</v>
      </c>
      <c r="B62" s="5">
        <v>44</v>
      </c>
      <c r="C62" s="6">
        <v>0</v>
      </c>
      <c r="D62" s="5">
        <v>0</v>
      </c>
      <c r="E62" s="5">
        <v>21</v>
      </c>
      <c r="F62" s="5">
        <v>0</v>
      </c>
      <c r="G62" s="5">
        <v>0</v>
      </c>
      <c r="H62" s="5">
        <v>220</v>
      </c>
      <c r="I62" s="5"/>
      <c r="J62" s="5">
        <v>0</v>
      </c>
      <c r="K62" s="5">
        <v>0</v>
      </c>
      <c r="L62" s="52"/>
      <c r="M62" s="52">
        <v>0</v>
      </c>
      <c r="N62" s="82">
        <v>42</v>
      </c>
      <c r="O62" s="72">
        <v>29</v>
      </c>
      <c r="P62" s="5">
        <v>0</v>
      </c>
      <c r="Q62" s="5">
        <v>0</v>
      </c>
      <c r="R62" s="5"/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</v>
      </c>
      <c r="AA62" s="5"/>
      <c r="AB62" s="5">
        <v>0</v>
      </c>
    </row>
    <row r="63" spans="1:28" ht="15.75" hidden="1">
      <c r="A63" s="4"/>
      <c r="B63" s="7">
        <f aca="true" t="shared" si="6" ref="B63:AB63">SUM(B53:B62)</f>
        <v>4276</v>
      </c>
      <c r="C63" s="7">
        <f t="shared" si="6"/>
        <v>933</v>
      </c>
      <c r="D63" s="7">
        <f t="shared" si="6"/>
        <v>333</v>
      </c>
      <c r="E63" s="7">
        <f t="shared" si="6"/>
        <v>1531</v>
      </c>
      <c r="F63" s="7">
        <f t="shared" si="6"/>
        <v>348</v>
      </c>
      <c r="G63" s="7">
        <f t="shared" si="6"/>
        <v>22</v>
      </c>
      <c r="H63" s="7">
        <f t="shared" si="6"/>
        <v>20466</v>
      </c>
      <c r="I63" s="7">
        <f t="shared" si="6"/>
        <v>309</v>
      </c>
      <c r="J63" s="7">
        <f t="shared" si="6"/>
        <v>0</v>
      </c>
      <c r="K63" s="7">
        <f t="shared" si="6"/>
        <v>0</v>
      </c>
      <c r="L63" s="70"/>
      <c r="M63" s="70">
        <f t="shared" si="6"/>
        <v>0</v>
      </c>
      <c r="N63" s="83">
        <f t="shared" si="6"/>
        <v>333</v>
      </c>
      <c r="O63" s="79">
        <f t="shared" si="6"/>
        <v>281</v>
      </c>
      <c r="P63" s="7">
        <f t="shared" si="6"/>
        <v>44</v>
      </c>
      <c r="Q63" s="7">
        <f t="shared" si="6"/>
        <v>0</v>
      </c>
      <c r="R63" s="7">
        <f t="shared" si="6"/>
        <v>0</v>
      </c>
      <c r="S63" s="7">
        <f t="shared" si="6"/>
        <v>18</v>
      </c>
      <c r="T63" s="7">
        <f t="shared" si="6"/>
        <v>31</v>
      </c>
      <c r="U63" s="7">
        <f t="shared" si="6"/>
        <v>0</v>
      </c>
      <c r="V63" s="7">
        <f t="shared" si="6"/>
        <v>0</v>
      </c>
      <c r="W63" s="7">
        <f t="shared" si="6"/>
        <v>0</v>
      </c>
      <c r="X63" s="7">
        <f t="shared" si="6"/>
        <v>0</v>
      </c>
      <c r="Y63" s="7">
        <f t="shared" si="6"/>
        <v>0</v>
      </c>
      <c r="Z63" s="7">
        <f t="shared" si="6"/>
        <v>170</v>
      </c>
      <c r="AA63" s="7">
        <f t="shared" si="6"/>
        <v>0</v>
      </c>
      <c r="AB63" s="7">
        <f t="shared" si="6"/>
        <v>204</v>
      </c>
    </row>
    <row r="64" spans="1:28" ht="15.75" hidden="1">
      <c r="A64" s="4" t="s">
        <v>28</v>
      </c>
      <c r="B64" s="5"/>
      <c r="C64" s="6"/>
      <c r="D64" s="5"/>
      <c r="E64" s="5"/>
      <c r="F64" s="5"/>
      <c r="G64" s="5"/>
      <c r="H64" s="5"/>
      <c r="I64" s="5"/>
      <c r="J64" s="5"/>
      <c r="K64" s="5"/>
      <c r="L64" s="52"/>
      <c r="M64" s="52"/>
      <c r="N64" s="82"/>
      <c r="O64" s="72"/>
      <c r="P64" s="5"/>
      <c r="Q64" s="5"/>
      <c r="R64" s="5"/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/>
      <c r="AB64" s="5">
        <v>0</v>
      </c>
    </row>
    <row r="65" spans="1:28" ht="15.75" hidden="1">
      <c r="A65" s="4" t="s">
        <v>29</v>
      </c>
      <c r="B65" s="5">
        <v>107</v>
      </c>
      <c r="C65" s="6">
        <v>0</v>
      </c>
      <c r="D65" s="5">
        <v>21</v>
      </c>
      <c r="E65" s="5">
        <v>32</v>
      </c>
      <c r="F65" s="5">
        <v>12</v>
      </c>
      <c r="G65" s="5">
        <v>0</v>
      </c>
      <c r="H65" s="5">
        <v>614</v>
      </c>
      <c r="I65" s="5"/>
      <c r="J65" s="5">
        <v>0</v>
      </c>
      <c r="K65" s="5">
        <v>0</v>
      </c>
      <c r="L65" s="52"/>
      <c r="M65" s="52">
        <v>0</v>
      </c>
      <c r="N65" s="82">
        <v>0</v>
      </c>
      <c r="O65" s="72">
        <v>50</v>
      </c>
      <c r="P65" s="5">
        <v>39</v>
      </c>
      <c r="Q65" s="5">
        <v>0</v>
      </c>
      <c r="R65" s="5"/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</v>
      </c>
      <c r="AA65" s="5"/>
      <c r="AB65" s="5">
        <v>20</v>
      </c>
    </row>
    <row r="66" spans="1:28" ht="15.75" hidden="1">
      <c r="A66" s="4" t="s">
        <v>30</v>
      </c>
      <c r="B66" s="5">
        <v>0</v>
      </c>
      <c r="C66" s="6">
        <v>26</v>
      </c>
      <c r="D66" s="5">
        <v>0</v>
      </c>
      <c r="E66" s="5">
        <v>6</v>
      </c>
      <c r="F66" s="5">
        <v>0</v>
      </c>
      <c r="G66" s="5">
        <v>0</v>
      </c>
      <c r="H66" s="5">
        <v>104</v>
      </c>
      <c r="I66" s="5"/>
      <c r="J66" s="5">
        <v>0</v>
      </c>
      <c r="K66" s="5">
        <v>0</v>
      </c>
      <c r="L66" s="52"/>
      <c r="M66" s="52">
        <v>0</v>
      </c>
      <c r="N66" s="82">
        <v>0</v>
      </c>
      <c r="O66" s="72">
        <v>0</v>
      </c>
      <c r="P66" s="5">
        <v>0</v>
      </c>
      <c r="Q66" s="5">
        <v>0</v>
      </c>
      <c r="R66" s="5"/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/>
      <c r="AB66" s="5">
        <v>0</v>
      </c>
    </row>
    <row r="67" spans="1:28" ht="15.75" hidden="1">
      <c r="A67" s="4" t="s">
        <v>31</v>
      </c>
      <c r="B67" s="5">
        <v>58</v>
      </c>
      <c r="C67" s="6">
        <v>83</v>
      </c>
      <c r="D67" s="5">
        <v>0</v>
      </c>
      <c r="E67" s="5">
        <v>30</v>
      </c>
      <c r="F67" s="5">
        <v>0</v>
      </c>
      <c r="G67" s="5">
        <v>0</v>
      </c>
      <c r="H67" s="5">
        <v>369</v>
      </c>
      <c r="I67" s="5"/>
      <c r="J67" s="5">
        <v>0</v>
      </c>
      <c r="K67" s="5">
        <v>0</v>
      </c>
      <c r="L67" s="52"/>
      <c r="M67" s="52">
        <v>0</v>
      </c>
      <c r="N67" s="82">
        <v>0</v>
      </c>
      <c r="O67" s="72">
        <v>0</v>
      </c>
      <c r="P67" s="5">
        <v>0</v>
      </c>
      <c r="Q67" s="5">
        <v>0</v>
      </c>
      <c r="R67" s="5"/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/>
      <c r="AB67" s="5">
        <v>33</v>
      </c>
    </row>
    <row r="68" spans="1:28" ht="15.75" hidden="1">
      <c r="A68" s="4" t="s">
        <v>32</v>
      </c>
      <c r="B68" s="5">
        <v>1283</v>
      </c>
      <c r="C68" s="6">
        <v>122</v>
      </c>
      <c r="D68" s="5">
        <v>108</v>
      </c>
      <c r="E68" s="5">
        <v>348</v>
      </c>
      <c r="F68" s="5">
        <v>131</v>
      </c>
      <c r="G68" s="5">
        <v>7</v>
      </c>
      <c r="H68" s="5">
        <v>5742</v>
      </c>
      <c r="I68" s="5">
        <v>211</v>
      </c>
      <c r="J68" s="5">
        <v>0</v>
      </c>
      <c r="K68" s="5">
        <v>0</v>
      </c>
      <c r="L68" s="52"/>
      <c r="M68" s="52">
        <v>0</v>
      </c>
      <c r="N68" s="82">
        <v>0</v>
      </c>
      <c r="O68" s="72">
        <v>37</v>
      </c>
      <c r="P68" s="5">
        <v>0</v>
      </c>
      <c r="Q68" s="5">
        <v>0</v>
      </c>
      <c r="R68" s="5"/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83</v>
      </c>
      <c r="AA68" s="5"/>
      <c r="AB68" s="5">
        <v>150</v>
      </c>
    </row>
    <row r="69" spans="1:28" ht="15.75" hidden="1">
      <c r="A69" s="4" t="s">
        <v>33</v>
      </c>
      <c r="B69" s="5">
        <v>45</v>
      </c>
      <c r="C69" s="6">
        <v>0</v>
      </c>
      <c r="D69" s="5">
        <v>12</v>
      </c>
      <c r="E69" s="5">
        <v>11</v>
      </c>
      <c r="F69" s="5">
        <v>0</v>
      </c>
      <c r="G69" s="5">
        <v>0</v>
      </c>
      <c r="H69" s="5">
        <v>82</v>
      </c>
      <c r="I69" s="5"/>
      <c r="J69" s="5">
        <v>0</v>
      </c>
      <c r="K69" s="5">
        <v>0</v>
      </c>
      <c r="L69" s="52"/>
      <c r="M69" s="52">
        <v>0</v>
      </c>
      <c r="N69" s="82">
        <v>0</v>
      </c>
      <c r="O69" s="72">
        <v>0</v>
      </c>
      <c r="P69" s="5">
        <v>0</v>
      </c>
      <c r="Q69" s="5">
        <v>0</v>
      </c>
      <c r="R69" s="5"/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/>
      <c r="AB69" s="5">
        <v>0</v>
      </c>
    </row>
    <row r="70" spans="1:28" ht="15.75" hidden="1">
      <c r="A70" s="4" t="s">
        <v>34</v>
      </c>
      <c r="B70" s="5">
        <v>48</v>
      </c>
      <c r="C70" s="6">
        <v>75</v>
      </c>
      <c r="D70" s="5">
        <v>35</v>
      </c>
      <c r="E70" s="5">
        <v>30</v>
      </c>
      <c r="F70" s="5">
        <v>0</v>
      </c>
      <c r="G70" s="5">
        <v>0</v>
      </c>
      <c r="H70" s="5">
        <v>459</v>
      </c>
      <c r="I70" s="5"/>
      <c r="J70" s="5">
        <v>0</v>
      </c>
      <c r="K70" s="5">
        <v>0</v>
      </c>
      <c r="L70" s="52"/>
      <c r="M70" s="52">
        <v>0</v>
      </c>
      <c r="N70" s="82">
        <v>0</v>
      </c>
      <c r="O70" s="72">
        <v>16</v>
      </c>
      <c r="P70" s="5">
        <v>0</v>
      </c>
      <c r="Q70" s="5">
        <v>23</v>
      </c>
      <c r="R70" s="5"/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/>
      <c r="AB70" s="5">
        <v>0</v>
      </c>
    </row>
    <row r="71" spans="1:28" ht="15.75" hidden="1">
      <c r="A71" s="4" t="s">
        <v>35</v>
      </c>
      <c r="B71" s="5">
        <v>57</v>
      </c>
      <c r="C71" s="6">
        <v>12</v>
      </c>
      <c r="D71" s="5">
        <v>20</v>
      </c>
      <c r="E71" s="5">
        <v>31</v>
      </c>
      <c r="F71" s="5">
        <v>0</v>
      </c>
      <c r="G71" s="5">
        <v>0</v>
      </c>
      <c r="H71" s="5">
        <v>330</v>
      </c>
      <c r="I71" s="5"/>
      <c r="J71" s="5">
        <v>0</v>
      </c>
      <c r="K71" s="5">
        <v>0</v>
      </c>
      <c r="L71" s="52"/>
      <c r="M71" s="52">
        <v>0</v>
      </c>
      <c r="N71" s="82">
        <v>0</v>
      </c>
      <c r="O71" s="72">
        <v>0</v>
      </c>
      <c r="P71" s="5">
        <v>0</v>
      </c>
      <c r="Q71" s="5">
        <v>0</v>
      </c>
      <c r="R71" s="5"/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/>
      <c r="AB71" s="5">
        <v>0</v>
      </c>
    </row>
    <row r="72" spans="1:28" ht="15.75" hidden="1">
      <c r="A72" s="4" t="s">
        <v>36</v>
      </c>
      <c r="B72" s="5">
        <v>0</v>
      </c>
      <c r="C72" s="6">
        <v>26</v>
      </c>
      <c r="D72" s="5">
        <v>0</v>
      </c>
      <c r="E72" s="5">
        <v>5</v>
      </c>
      <c r="F72" s="5">
        <v>0</v>
      </c>
      <c r="G72" s="5">
        <v>0</v>
      </c>
      <c r="H72" s="5">
        <v>87</v>
      </c>
      <c r="I72" s="5"/>
      <c r="J72" s="5">
        <v>0</v>
      </c>
      <c r="K72" s="5">
        <v>0</v>
      </c>
      <c r="L72" s="52"/>
      <c r="M72" s="52">
        <v>0</v>
      </c>
      <c r="N72" s="82">
        <v>0</v>
      </c>
      <c r="O72" s="72">
        <v>0</v>
      </c>
      <c r="P72" s="5">
        <v>0</v>
      </c>
      <c r="Q72" s="5">
        <v>0</v>
      </c>
      <c r="R72" s="5"/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/>
      <c r="AB72" s="5">
        <v>26</v>
      </c>
    </row>
    <row r="73" spans="1:28" ht="15.75" hidden="1">
      <c r="A73" s="4" t="s">
        <v>37</v>
      </c>
      <c r="B73" s="5">
        <v>12</v>
      </c>
      <c r="C73" s="6">
        <v>48</v>
      </c>
      <c r="D73" s="5">
        <v>8</v>
      </c>
      <c r="E73" s="5">
        <v>13</v>
      </c>
      <c r="F73" s="5">
        <v>0</v>
      </c>
      <c r="G73" s="5">
        <v>0</v>
      </c>
      <c r="H73" s="5">
        <v>244</v>
      </c>
      <c r="I73" s="5"/>
      <c r="J73" s="5">
        <v>0</v>
      </c>
      <c r="K73" s="5">
        <v>0</v>
      </c>
      <c r="L73" s="52"/>
      <c r="M73" s="52">
        <v>0</v>
      </c>
      <c r="N73" s="82">
        <v>0</v>
      </c>
      <c r="O73" s="72">
        <v>0</v>
      </c>
      <c r="P73" s="5">
        <v>0</v>
      </c>
      <c r="Q73" s="5">
        <v>0</v>
      </c>
      <c r="R73" s="5"/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/>
      <c r="AB73" s="5">
        <v>0</v>
      </c>
    </row>
    <row r="74" spans="1:28" ht="15.75" hidden="1">
      <c r="A74" s="4" t="s">
        <v>38</v>
      </c>
      <c r="B74" s="5">
        <v>58</v>
      </c>
      <c r="C74" s="6">
        <v>43</v>
      </c>
      <c r="D74" s="5">
        <v>12</v>
      </c>
      <c r="E74" s="5">
        <v>29</v>
      </c>
      <c r="F74" s="5">
        <v>10</v>
      </c>
      <c r="G74" s="5">
        <v>0</v>
      </c>
      <c r="H74" s="5">
        <v>419</v>
      </c>
      <c r="I74" s="5"/>
      <c r="J74" s="5">
        <v>0</v>
      </c>
      <c r="K74" s="5">
        <v>0</v>
      </c>
      <c r="L74" s="52"/>
      <c r="M74" s="52">
        <v>0</v>
      </c>
      <c r="N74" s="82">
        <v>63</v>
      </c>
      <c r="O74" s="72">
        <v>0</v>
      </c>
      <c r="P74" s="5">
        <v>0</v>
      </c>
      <c r="Q74" s="5">
        <v>0</v>
      </c>
      <c r="R74" s="5"/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13</v>
      </c>
      <c r="AA74" s="5"/>
      <c r="AB74" s="5">
        <v>0</v>
      </c>
    </row>
    <row r="75" spans="1:28" ht="15.75" hidden="1">
      <c r="A75" s="4" t="s">
        <v>39</v>
      </c>
      <c r="B75" s="5">
        <v>0</v>
      </c>
      <c r="C75" s="6">
        <v>29</v>
      </c>
      <c r="D75" s="5">
        <v>0</v>
      </c>
      <c r="E75" s="5">
        <v>15</v>
      </c>
      <c r="F75" s="5">
        <v>0</v>
      </c>
      <c r="G75" s="5">
        <v>0</v>
      </c>
      <c r="H75" s="5">
        <v>107</v>
      </c>
      <c r="I75" s="5"/>
      <c r="J75" s="5">
        <v>0</v>
      </c>
      <c r="K75" s="5">
        <v>0</v>
      </c>
      <c r="L75" s="52"/>
      <c r="M75" s="52">
        <v>0</v>
      </c>
      <c r="N75" s="82">
        <v>0</v>
      </c>
      <c r="O75" s="72">
        <v>0</v>
      </c>
      <c r="P75" s="5">
        <v>0</v>
      </c>
      <c r="Q75" s="5">
        <v>0</v>
      </c>
      <c r="R75" s="5"/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/>
      <c r="AB75" s="5">
        <v>0</v>
      </c>
    </row>
    <row r="76" spans="1:28" ht="15.75" hidden="1">
      <c r="A76" s="4"/>
      <c r="B76" s="7">
        <f aca="true" t="shared" si="7" ref="B76:AB76">SUM(B65:B75)</f>
        <v>1668</v>
      </c>
      <c r="C76" s="7">
        <f t="shared" si="7"/>
        <v>464</v>
      </c>
      <c r="D76" s="7">
        <f t="shared" si="7"/>
        <v>216</v>
      </c>
      <c r="E76" s="7">
        <f t="shared" si="7"/>
        <v>550</v>
      </c>
      <c r="F76" s="7">
        <f t="shared" si="7"/>
        <v>153</v>
      </c>
      <c r="G76" s="7">
        <f t="shared" si="7"/>
        <v>7</v>
      </c>
      <c r="H76" s="7">
        <f t="shared" si="7"/>
        <v>8557</v>
      </c>
      <c r="I76" s="7">
        <f t="shared" si="7"/>
        <v>211</v>
      </c>
      <c r="J76" s="7">
        <f t="shared" si="7"/>
        <v>0</v>
      </c>
      <c r="K76" s="7">
        <f t="shared" si="7"/>
        <v>0</v>
      </c>
      <c r="L76" s="70"/>
      <c r="M76" s="70">
        <f t="shared" si="7"/>
        <v>0</v>
      </c>
      <c r="N76" s="83">
        <f t="shared" si="7"/>
        <v>63</v>
      </c>
      <c r="O76" s="79">
        <f t="shared" si="7"/>
        <v>103</v>
      </c>
      <c r="P76" s="7">
        <f t="shared" si="7"/>
        <v>39</v>
      </c>
      <c r="Q76" s="7">
        <f t="shared" si="7"/>
        <v>23</v>
      </c>
      <c r="R76" s="7">
        <f t="shared" si="7"/>
        <v>0</v>
      </c>
      <c r="S76" s="7">
        <f t="shared" si="7"/>
        <v>0</v>
      </c>
      <c r="T76" s="7">
        <f t="shared" si="7"/>
        <v>0</v>
      </c>
      <c r="U76" s="7">
        <f t="shared" si="7"/>
        <v>0</v>
      </c>
      <c r="V76" s="7">
        <f t="shared" si="7"/>
        <v>0</v>
      </c>
      <c r="W76" s="7">
        <f t="shared" si="7"/>
        <v>0</v>
      </c>
      <c r="X76" s="7">
        <f t="shared" si="7"/>
        <v>0</v>
      </c>
      <c r="Y76" s="7">
        <f t="shared" si="7"/>
        <v>0</v>
      </c>
      <c r="Z76" s="7">
        <f t="shared" si="7"/>
        <v>101</v>
      </c>
      <c r="AA76" s="7">
        <f t="shared" si="7"/>
        <v>0</v>
      </c>
      <c r="AB76" s="7">
        <f t="shared" si="7"/>
        <v>229</v>
      </c>
    </row>
    <row r="77" spans="1:28" ht="15.75" hidden="1">
      <c r="A77" s="4" t="s">
        <v>40</v>
      </c>
      <c r="B77" s="5"/>
      <c r="C77" s="6"/>
      <c r="D77" s="5"/>
      <c r="E77" s="5"/>
      <c r="F77" s="5"/>
      <c r="G77" s="5"/>
      <c r="H77" s="5"/>
      <c r="I77" s="5"/>
      <c r="J77" s="5"/>
      <c r="K77" s="5"/>
      <c r="L77" s="52"/>
      <c r="M77" s="52"/>
      <c r="N77" s="82"/>
      <c r="O77" s="72"/>
      <c r="P77" s="5"/>
      <c r="Q77" s="5"/>
      <c r="R77" s="5"/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/>
      <c r="AB77" s="5">
        <v>0</v>
      </c>
    </row>
    <row r="78" spans="1:28" ht="15.75" hidden="1">
      <c r="A78" s="4" t="s">
        <v>41</v>
      </c>
      <c r="B78" s="5">
        <v>114</v>
      </c>
      <c r="C78" s="6">
        <v>41</v>
      </c>
      <c r="D78" s="5">
        <v>26</v>
      </c>
      <c r="E78" s="5">
        <v>65</v>
      </c>
      <c r="F78" s="5">
        <v>0</v>
      </c>
      <c r="G78" s="5">
        <v>0</v>
      </c>
      <c r="H78" s="5">
        <v>498</v>
      </c>
      <c r="I78" s="5"/>
      <c r="J78" s="5">
        <v>0</v>
      </c>
      <c r="K78" s="5">
        <v>0</v>
      </c>
      <c r="L78" s="52"/>
      <c r="M78" s="52">
        <v>0</v>
      </c>
      <c r="N78" s="82">
        <v>0</v>
      </c>
      <c r="O78" s="72">
        <v>0</v>
      </c>
      <c r="P78" s="5">
        <v>0</v>
      </c>
      <c r="Q78" s="5">
        <v>0</v>
      </c>
      <c r="R78" s="5"/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/>
      <c r="AB78" s="5">
        <v>0</v>
      </c>
    </row>
    <row r="79" spans="1:28" ht="15.75" hidden="1">
      <c r="A79" s="4" t="s">
        <v>42</v>
      </c>
      <c r="B79" s="5">
        <v>414</v>
      </c>
      <c r="C79" s="6">
        <v>68</v>
      </c>
      <c r="D79" s="5">
        <v>49</v>
      </c>
      <c r="E79" s="5">
        <v>212</v>
      </c>
      <c r="F79" s="5">
        <v>15</v>
      </c>
      <c r="G79" s="5">
        <v>0</v>
      </c>
      <c r="H79" s="5">
        <v>2279</v>
      </c>
      <c r="I79" s="5"/>
      <c r="J79" s="5">
        <v>0</v>
      </c>
      <c r="K79" s="5">
        <v>0</v>
      </c>
      <c r="L79" s="52"/>
      <c r="M79" s="52">
        <v>0</v>
      </c>
      <c r="N79" s="82">
        <v>0</v>
      </c>
      <c r="O79" s="72">
        <v>0</v>
      </c>
      <c r="P79" s="5">
        <v>0</v>
      </c>
      <c r="Q79" s="5">
        <v>0</v>
      </c>
      <c r="R79" s="5"/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15</v>
      </c>
      <c r="AA79" s="5"/>
      <c r="AB79" s="5">
        <v>0</v>
      </c>
    </row>
    <row r="80" spans="1:28" ht="15.75" hidden="1">
      <c r="A80" s="4" t="s">
        <v>43</v>
      </c>
      <c r="B80" s="5">
        <v>1492</v>
      </c>
      <c r="C80" s="6">
        <v>154</v>
      </c>
      <c r="D80" s="5">
        <v>341</v>
      </c>
      <c r="E80" s="5">
        <v>540</v>
      </c>
      <c r="F80" s="5">
        <v>23</v>
      </c>
      <c r="G80" s="5">
        <v>0</v>
      </c>
      <c r="H80" s="5">
        <v>7660</v>
      </c>
      <c r="I80" s="5">
        <v>225</v>
      </c>
      <c r="J80" s="5">
        <v>0</v>
      </c>
      <c r="K80" s="5">
        <v>306</v>
      </c>
      <c r="L80" s="52"/>
      <c r="M80" s="52">
        <v>0</v>
      </c>
      <c r="N80" s="82">
        <v>19</v>
      </c>
      <c r="O80" s="72">
        <v>189</v>
      </c>
      <c r="P80" s="5"/>
      <c r="Q80" s="5"/>
      <c r="R80" s="5"/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113</v>
      </c>
      <c r="AA80" s="5"/>
      <c r="AB80" s="5">
        <v>259</v>
      </c>
    </row>
    <row r="81" spans="1:28" ht="15.75" hidden="1">
      <c r="A81" s="4" t="s">
        <v>44</v>
      </c>
      <c r="B81" s="5">
        <v>508</v>
      </c>
      <c r="C81" s="6">
        <v>11</v>
      </c>
      <c r="D81" s="5">
        <v>117</v>
      </c>
      <c r="E81" s="5">
        <v>192</v>
      </c>
      <c r="F81" s="5">
        <v>12</v>
      </c>
      <c r="G81" s="5">
        <v>0</v>
      </c>
      <c r="H81" s="5">
        <v>2584</v>
      </c>
      <c r="I81" s="5"/>
      <c r="J81" s="5">
        <v>0</v>
      </c>
      <c r="K81" s="5">
        <v>0</v>
      </c>
      <c r="L81" s="52"/>
      <c r="M81" s="52">
        <v>0</v>
      </c>
      <c r="N81" s="82">
        <v>0</v>
      </c>
      <c r="O81" s="72">
        <v>0</v>
      </c>
      <c r="P81" s="5">
        <v>0</v>
      </c>
      <c r="Q81" s="5">
        <v>0</v>
      </c>
      <c r="R81" s="5"/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13</v>
      </c>
      <c r="AA81" s="5"/>
      <c r="AB81" s="5">
        <v>0</v>
      </c>
    </row>
    <row r="82" spans="1:28" ht="15.75" hidden="1">
      <c r="A82" s="4" t="s">
        <v>45</v>
      </c>
      <c r="B82" s="5">
        <v>72</v>
      </c>
      <c r="C82" s="6">
        <v>112</v>
      </c>
      <c r="D82" s="5">
        <v>37</v>
      </c>
      <c r="E82" s="5">
        <v>73</v>
      </c>
      <c r="F82" s="5"/>
      <c r="G82" s="5">
        <v>0</v>
      </c>
      <c r="H82" s="5">
        <v>637</v>
      </c>
      <c r="I82" s="5"/>
      <c r="J82" s="5">
        <v>0</v>
      </c>
      <c r="K82" s="5">
        <v>0</v>
      </c>
      <c r="L82" s="52"/>
      <c r="M82" s="52">
        <v>0</v>
      </c>
      <c r="N82" s="82">
        <v>0</v>
      </c>
      <c r="O82" s="72">
        <v>15</v>
      </c>
      <c r="P82" s="5">
        <v>0</v>
      </c>
      <c r="Q82" s="5">
        <v>0</v>
      </c>
      <c r="R82" s="5"/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10</v>
      </c>
      <c r="AA82" s="5"/>
      <c r="AB82" s="5">
        <v>0</v>
      </c>
    </row>
    <row r="83" spans="1:28" ht="15.75" hidden="1">
      <c r="A83" s="4" t="s">
        <v>46</v>
      </c>
      <c r="B83" s="5">
        <v>444</v>
      </c>
      <c r="C83" s="6">
        <v>32</v>
      </c>
      <c r="D83" s="5">
        <v>173</v>
      </c>
      <c r="E83" s="5">
        <v>147</v>
      </c>
      <c r="F83" s="5">
        <v>0</v>
      </c>
      <c r="G83" s="5">
        <v>0</v>
      </c>
      <c r="H83" s="5">
        <v>1821</v>
      </c>
      <c r="I83" s="5"/>
      <c r="J83" s="5">
        <v>21</v>
      </c>
      <c r="K83" s="5">
        <v>0</v>
      </c>
      <c r="L83" s="52"/>
      <c r="M83" s="52">
        <v>0</v>
      </c>
      <c r="N83" s="82">
        <v>0</v>
      </c>
      <c r="O83" s="72">
        <v>79</v>
      </c>
      <c r="P83" s="5">
        <v>0</v>
      </c>
      <c r="Q83" s="5">
        <v>97</v>
      </c>
      <c r="R83" s="5"/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55</v>
      </c>
      <c r="AA83" s="5"/>
      <c r="AB83" s="5">
        <v>20</v>
      </c>
    </row>
    <row r="84" spans="1:28" ht="15.75" hidden="1">
      <c r="A84" s="4" t="s">
        <v>47</v>
      </c>
      <c r="B84" s="5">
        <v>185</v>
      </c>
      <c r="C84" s="6">
        <v>8</v>
      </c>
      <c r="D84" s="5">
        <v>87</v>
      </c>
      <c r="E84" s="5">
        <v>57</v>
      </c>
      <c r="F84" s="5">
        <v>0</v>
      </c>
      <c r="G84" s="5">
        <v>0</v>
      </c>
      <c r="H84" s="5">
        <v>565</v>
      </c>
      <c r="I84" s="5"/>
      <c r="J84" s="5">
        <v>0</v>
      </c>
      <c r="K84" s="5">
        <v>0</v>
      </c>
      <c r="L84" s="52"/>
      <c r="M84" s="52">
        <v>0</v>
      </c>
      <c r="N84" s="82">
        <v>0</v>
      </c>
      <c r="O84" s="72">
        <v>0</v>
      </c>
      <c r="P84" s="5">
        <v>0</v>
      </c>
      <c r="Q84" s="5">
        <v>0</v>
      </c>
      <c r="R84" s="5"/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/>
      <c r="AB84" s="5">
        <v>0</v>
      </c>
    </row>
    <row r="85" spans="1:28" ht="15.75" hidden="1">
      <c r="A85" s="4" t="s">
        <v>48</v>
      </c>
      <c r="B85" s="5">
        <v>191</v>
      </c>
      <c r="C85" s="6">
        <v>10</v>
      </c>
      <c r="D85" s="5">
        <v>25</v>
      </c>
      <c r="E85" s="5">
        <v>84</v>
      </c>
      <c r="F85" s="5">
        <v>12</v>
      </c>
      <c r="G85" s="5">
        <v>0</v>
      </c>
      <c r="H85" s="5">
        <v>886</v>
      </c>
      <c r="I85" s="5"/>
      <c r="J85" s="5">
        <v>0</v>
      </c>
      <c r="K85" s="5">
        <v>0</v>
      </c>
      <c r="L85" s="52"/>
      <c r="M85" s="52">
        <v>0</v>
      </c>
      <c r="N85" s="82">
        <v>0</v>
      </c>
      <c r="O85" s="72">
        <v>0</v>
      </c>
      <c r="P85" s="5">
        <v>0</v>
      </c>
      <c r="Q85" s="5">
        <v>0</v>
      </c>
      <c r="R85" s="5"/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19</v>
      </c>
      <c r="AA85" s="5"/>
      <c r="AB85" s="5">
        <v>0</v>
      </c>
    </row>
    <row r="86" spans="1:28" ht="15.75" hidden="1">
      <c r="A86" s="4" t="s">
        <v>49</v>
      </c>
      <c r="B86" s="5">
        <v>78</v>
      </c>
      <c r="C86" s="6">
        <v>51</v>
      </c>
      <c r="D86" s="5">
        <v>52</v>
      </c>
      <c r="E86" s="5">
        <v>33</v>
      </c>
      <c r="F86" s="5">
        <v>0</v>
      </c>
      <c r="G86" s="5">
        <v>0</v>
      </c>
      <c r="H86" s="5">
        <v>651</v>
      </c>
      <c r="I86" s="5"/>
      <c r="J86" s="5">
        <v>0</v>
      </c>
      <c r="K86" s="5">
        <v>0</v>
      </c>
      <c r="L86" s="52"/>
      <c r="M86" s="52">
        <v>0</v>
      </c>
      <c r="N86" s="82">
        <v>0</v>
      </c>
      <c r="O86" s="72">
        <v>0</v>
      </c>
      <c r="P86" s="5">
        <v>0</v>
      </c>
      <c r="Q86" s="5">
        <v>0</v>
      </c>
      <c r="R86" s="5"/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27</v>
      </c>
      <c r="AA86" s="5"/>
      <c r="AB86" s="5">
        <v>0</v>
      </c>
    </row>
    <row r="87" spans="1:28" ht="15.75" hidden="1">
      <c r="A87" s="4" t="s">
        <v>50</v>
      </c>
      <c r="B87" s="5">
        <v>25</v>
      </c>
      <c r="C87" s="6">
        <v>66</v>
      </c>
      <c r="D87" s="5">
        <v>23</v>
      </c>
      <c r="E87" s="5">
        <v>31</v>
      </c>
      <c r="F87" s="5">
        <v>0</v>
      </c>
      <c r="G87" s="5">
        <v>0</v>
      </c>
      <c r="H87" s="5">
        <v>406</v>
      </c>
      <c r="I87" s="5"/>
      <c r="J87" s="5">
        <v>0</v>
      </c>
      <c r="K87" s="5">
        <v>0</v>
      </c>
      <c r="L87" s="52"/>
      <c r="M87" s="52">
        <v>0</v>
      </c>
      <c r="N87" s="82">
        <v>0</v>
      </c>
      <c r="O87" s="72">
        <v>0</v>
      </c>
      <c r="P87" s="5">
        <v>0</v>
      </c>
      <c r="Q87" s="5">
        <v>0</v>
      </c>
      <c r="R87" s="5"/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4</v>
      </c>
      <c r="AA87" s="5"/>
      <c r="AB87" s="5">
        <v>0</v>
      </c>
    </row>
    <row r="88" spans="1:28" ht="15.75" hidden="1">
      <c r="A88" s="4"/>
      <c r="B88" s="7">
        <f aca="true" t="shared" si="8" ref="B88:AB88">SUM(B78:B87)</f>
        <v>3523</v>
      </c>
      <c r="C88" s="7">
        <f t="shared" si="8"/>
        <v>553</v>
      </c>
      <c r="D88" s="7">
        <f t="shared" si="8"/>
        <v>930</v>
      </c>
      <c r="E88" s="7">
        <f t="shared" si="8"/>
        <v>1434</v>
      </c>
      <c r="F88" s="7">
        <f t="shared" si="8"/>
        <v>62</v>
      </c>
      <c r="G88" s="7">
        <f t="shared" si="8"/>
        <v>0</v>
      </c>
      <c r="H88" s="7">
        <f t="shared" si="8"/>
        <v>17987</v>
      </c>
      <c r="I88" s="7">
        <f t="shared" si="8"/>
        <v>225</v>
      </c>
      <c r="J88" s="7">
        <f t="shared" si="8"/>
        <v>21</v>
      </c>
      <c r="K88" s="7">
        <f t="shared" si="8"/>
        <v>306</v>
      </c>
      <c r="L88" s="70"/>
      <c r="M88" s="70">
        <f t="shared" si="8"/>
        <v>0</v>
      </c>
      <c r="N88" s="83">
        <f t="shared" si="8"/>
        <v>19</v>
      </c>
      <c r="O88" s="79">
        <f t="shared" si="8"/>
        <v>283</v>
      </c>
      <c r="P88" s="7">
        <f t="shared" si="8"/>
        <v>0</v>
      </c>
      <c r="Q88" s="7">
        <f t="shared" si="8"/>
        <v>97</v>
      </c>
      <c r="R88" s="7">
        <f t="shared" si="8"/>
        <v>0</v>
      </c>
      <c r="S88" s="7">
        <f t="shared" si="8"/>
        <v>0</v>
      </c>
      <c r="T88" s="7">
        <f t="shared" si="8"/>
        <v>0</v>
      </c>
      <c r="U88" s="7">
        <f t="shared" si="8"/>
        <v>0</v>
      </c>
      <c r="V88" s="7">
        <f t="shared" si="8"/>
        <v>0</v>
      </c>
      <c r="W88" s="7">
        <f t="shared" si="8"/>
        <v>0</v>
      </c>
      <c r="X88" s="7">
        <f t="shared" si="8"/>
        <v>0</v>
      </c>
      <c r="Y88" s="7">
        <f t="shared" si="8"/>
        <v>0</v>
      </c>
      <c r="Z88" s="7">
        <f t="shared" si="8"/>
        <v>256</v>
      </c>
      <c r="AA88" s="7">
        <f t="shared" si="8"/>
        <v>0</v>
      </c>
      <c r="AB88" s="7">
        <f t="shared" si="8"/>
        <v>279</v>
      </c>
    </row>
    <row r="89" spans="1:28" ht="15.75" hidden="1">
      <c r="A89" s="4" t="s">
        <v>51</v>
      </c>
      <c r="B89" s="5"/>
      <c r="C89" s="6"/>
      <c r="D89" s="5"/>
      <c r="E89" s="5"/>
      <c r="F89" s="5"/>
      <c r="G89" s="5"/>
      <c r="H89" s="5"/>
      <c r="I89" s="5"/>
      <c r="J89" s="5"/>
      <c r="K89" s="5"/>
      <c r="L89" s="52"/>
      <c r="M89" s="52"/>
      <c r="N89" s="82"/>
      <c r="O89" s="72"/>
      <c r="P89" s="5"/>
      <c r="Q89" s="5"/>
      <c r="R89" s="5"/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/>
      <c r="AB89" s="5">
        <v>0</v>
      </c>
    </row>
    <row r="90" spans="1:28" ht="15.75" hidden="1">
      <c r="A90" s="4" t="s">
        <v>52</v>
      </c>
      <c r="B90" s="5">
        <v>1218</v>
      </c>
      <c r="C90" s="6"/>
      <c r="D90" s="5">
        <v>68</v>
      </c>
      <c r="E90" s="5">
        <v>454</v>
      </c>
      <c r="F90" s="5">
        <v>0</v>
      </c>
      <c r="G90" s="5">
        <v>9</v>
      </c>
      <c r="H90" s="5">
        <v>4106</v>
      </c>
      <c r="I90" s="5"/>
      <c r="J90" s="5">
        <v>0</v>
      </c>
      <c r="K90" s="5">
        <v>0</v>
      </c>
      <c r="L90" s="52"/>
      <c r="M90" s="52">
        <v>0</v>
      </c>
      <c r="N90" s="82">
        <v>0</v>
      </c>
      <c r="O90" s="72">
        <v>0</v>
      </c>
      <c r="P90" s="5">
        <v>0</v>
      </c>
      <c r="Q90" s="5">
        <v>0</v>
      </c>
      <c r="R90" s="5"/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11</v>
      </c>
      <c r="AA90" s="5"/>
      <c r="AB90" s="5">
        <v>0</v>
      </c>
    </row>
    <row r="91" spans="1:28" ht="15.75" hidden="1">
      <c r="A91" s="4" t="s">
        <v>53</v>
      </c>
      <c r="B91" s="5">
        <v>122</v>
      </c>
      <c r="C91" s="6">
        <v>14</v>
      </c>
      <c r="D91" s="5">
        <v>0</v>
      </c>
      <c r="E91" s="5">
        <v>24</v>
      </c>
      <c r="F91" s="5">
        <v>16</v>
      </c>
      <c r="G91" s="5">
        <v>0</v>
      </c>
      <c r="H91" s="5">
        <v>592</v>
      </c>
      <c r="I91" s="5"/>
      <c r="J91" s="5">
        <v>0</v>
      </c>
      <c r="K91" s="5">
        <v>0</v>
      </c>
      <c r="L91" s="52"/>
      <c r="M91" s="52">
        <v>0</v>
      </c>
      <c r="N91" s="82">
        <v>0</v>
      </c>
      <c r="O91" s="72">
        <v>0</v>
      </c>
      <c r="P91" s="5">
        <v>0</v>
      </c>
      <c r="Q91" s="5">
        <v>193</v>
      </c>
      <c r="R91" s="5"/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24</v>
      </c>
      <c r="AA91" s="5"/>
      <c r="AB91" s="5">
        <v>39</v>
      </c>
    </row>
    <row r="92" spans="1:28" ht="15.75" hidden="1">
      <c r="A92" s="4" t="s">
        <v>54</v>
      </c>
      <c r="B92" s="5">
        <v>570</v>
      </c>
      <c r="C92" s="6">
        <v>174</v>
      </c>
      <c r="D92" s="5">
        <v>163</v>
      </c>
      <c r="E92" s="5">
        <v>211</v>
      </c>
      <c r="F92" s="5">
        <v>48</v>
      </c>
      <c r="G92" s="5">
        <v>0</v>
      </c>
      <c r="H92" s="5">
        <v>2656</v>
      </c>
      <c r="I92" s="5"/>
      <c r="J92" s="5">
        <v>0</v>
      </c>
      <c r="K92" s="5">
        <v>0</v>
      </c>
      <c r="L92" s="52"/>
      <c r="M92" s="52">
        <v>0</v>
      </c>
      <c r="N92" s="82">
        <v>0</v>
      </c>
      <c r="O92" s="72">
        <v>0</v>
      </c>
      <c r="P92" s="5">
        <v>0</v>
      </c>
      <c r="Q92" s="5">
        <v>0</v>
      </c>
      <c r="R92" s="5"/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6</v>
      </c>
      <c r="AA92" s="5"/>
      <c r="AB92" s="5">
        <v>0</v>
      </c>
    </row>
    <row r="93" spans="1:28" ht="15.75" hidden="1">
      <c r="A93" s="4" t="s">
        <v>55</v>
      </c>
      <c r="B93" s="5">
        <v>157</v>
      </c>
      <c r="C93" s="6">
        <v>0</v>
      </c>
      <c r="D93" s="5">
        <v>30</v>
      </c>
      <c r="E93" s="5">
        <v>60</v>
      </c>
      <c r="F93" s="5">
        <v>17</v>
      </c>
      <c r="G93" s="5">
        <v>0</v>
      </c>
      <c r="H93" s="5">
        <v>954</v>
      </c>
      <c r="I93" s="5"/>
      <c r="J93" s="5">
        <v>0</v>
      </c>
      <c r="K93" s="5">
        <v>0</v>
      </c>
      <c r="L93" s="52"/>
      <c r="M93" s="52">
        <v>0</v>
      </c>
      <c r="N93" s="82">
        <v>0</v>
      </c>
      <c r="O93" s="72">
        <v>0</v>
      </c>
      <c r="P93" s="5">
        <v>0</v>
      </c>
      <c r="Q93" s="5">
        <v>0</v>
      </c>
      <c r="R93" s="5"/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1</v>
      </c>
      <c r="AA93" s="5"/>
      <c r="AB93" s="5">
        <v>0</v>
      </c>
    </row>
    <row r="94" spans="1:28" ht="15.75" hidden="1">
      <c r="A94" s="4"/>
      <c r="B94" s="7">
        <f aca="true" t="shared" si="9" ref="B94:AB94">SUM(B90:B93)</f>
        <v>2067</v>
      </c>
      <c r="C94" s="7">
        <f t="shared" si="9"/>
        <v>188</v>
      </c>
      <c r="D94" s="7">
        <f t="shared" si="9"/>
        <v>261</v>
      </c>
      <c r="E94" s="7">
        <f t="shared" si="9"/>
        <v>749</v>
      </c>
      <c r="F94" s="7">
        <f t="shared" si="9"/>
        <v>81</v>
      </c>
      <c r="G94" s="7">
        <f t="shared" si="9"/>
        <v>9</v>
      </c>
      <c r="H94" s="7">
        <f t="shared" si="9"/>
        <v>8308</v>
      </c>
      <c r="I94" s="7">
        <f t="shared" si="9"/>
        <v>0</v>
      </c>
      <c r="J94" s="7">
        <f t="shared" si="9"/>
        <v>0</v>
      </c>
      <c r="K94" s="7">
        <f t="shared" si="9"/>
        <v>0</v>
      </c>
      <c r="L94" s="70"/>
      <c r="M94" s="70">
        <f t="shared" si="9"/>
        <v>0</v>
      </c>
      <c r="N94" s="83">
        <f t="shared" si="9"/>
        <v>0</v>
      </c>
      <c r="O94" s="79">
        <f t="shared" si="9"/>
        <v>0</v>
      </c>
      <c r="P94" s="7">
        <f t="shared" si="9"/>
        <v>0</v>
      </c>
      <c r="Q94" s="7">
        <f t="shared" si="9"/>
        <v>193</v>
      </c>
      <c r="R94" s="7">
        <f t="shared" si="9"/>
        <v>0</v>
      </c>
      <c r="S94" s="7">
        <f t="shared" si="9"/>
        <v>0</v>
      </c>
      <c r="T94" s="7">
        <f t="shared" si="9"/>
        <v>0</v>
      </c>
      <c r="U94" s="7">
        <f t="shared" si="9"/>
        <v>0</v>
      </c>
      <c r="V94" s="7">
        <f t="shared" si="9"/>
        <v>0</v>
      </c>
      <c r="W94" s="7">
        <f t="shared" si="9"/>
        <v>0</v>
      </c>
      <c r="X94" s="7">
        <f t="shared" si="9"/>
        <v>0</v>
      </c>
      <c r="Y94" s="7">
        <f t="shared" si="9"/>
        <v>0</v>
      </c>
      <c r="Z94" s="7">
        <f t="shared" si="9"/>
        <v>42</v>
      </c>
      <c r="AA94" s="7">
        <f t="shared" si="9"/>
        <v>0</v>
      </c>
      <c r="AB94" s="7">
        <f t="shared" si="9"/>
        <v>39</v>
      </c>
    </row>
    <row r="95" spans="1:28" ht="15.75" hidden="1">
      <c r="A95" s="4" t="s">
        <v>56</v>
      </c>
      <c r="B95" s="5"/>
      <c r="C95" s="6"/>
      <c r="D95" s="5"/>
      <c r="E95" s="5"/>
      <c r="F95" s="5"/>
      <c r="G95" s="5"/>
      <c r="H95" s="5"/>
      <c r="I95" s="5"/>
      <c r="J95" s="5"/>
      <c r="K95" s="5"/>
      <c r="L95" s="52"/>
      <c r="M95" s="52"/>
      <c r="N95" s="82"/>
      <c r="O95" s="7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hidden="1">
      <c r="A96" s="4" t="s">
        <v>57</v>
      </c>
      <c r="B96" s="5">
        <v>408</v>
      </c>
      <c r="C96" s="6">
        <v>151</v>
      </c>
      <c r="D96" s="5">
        <v>17</v>
      </c>
      <c r="E96" s="5">
        <v>151</v>
      </c>
      <c r="F96" s="5">
        <v>0</v>
      </c>
      <c r="G96" s="5">
        <v>0</v>
      </c>
      <c r="H96" s="5">
        <v>1720</v>
      </c>
      <c r="I96" s="5"/>
      <c r="J96" s="5">
        <v>0</v>
      </c>
      <c r="K96" s="5">
        <v>0</v>
      </c>
      <c r="L96" s="52"/>
      <c r="M96" s="52">
        <v>0</v>
      </c>
      <c r="N96" s="82">
        <v>0</v>
      </c>
      <c r="O96" s="72">
        <v>0</v>
      </c>
      <c r="P96" s="5">
        <v>100</v>
      </c>
      <c r="Q96" s="5">
        <v>0</v>
      </c>
      <c r="R96" s="5"/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4</v>
      </c>
      <c r="AA96" s="5"/>
      <c r="AB96" s="5">
        <v>0</v>
      </c>
    </row>
    <row r="97" spans="1:28" ht="15.75" hidden="1">
      <c r="A97" s="4" t="s">
        <v>58</v>
      </c>
      <c r="B97" s="5">
        <v>148</v>
      </c>
      <c r="C97" s="6">
        <v>191</v>
      </c>
      <c r="D97" s="5">
        <v>34</v>
      </c>
      <c r="E97" s="5">
        <v>98</v>
      </c>
      <c r="F97" s="5">
        <v>12</v>
      </c>
      <c r="G97" s="5">
        <v>0</v>
      </c>
      <c r="H97" s="5">
        <v>1180</v>
      </c>
      <c r="I97" s="5"/>
      <c r="J97" s="5">
        <v>0</v>
      </c>
      <c r="K97" s="5">
        <v>0</v>
      </c>
      <c r="L97" s="52"/>
      <c r="M97" s="52">
        <v>0</v>
      </c>
      <c r="N97" s="82">
        <v>0</v>
      </c>
      <c r="O97" s="72">
        <v>0</v>
      </c>
      <c r="P97" s="5">
        <v>0</v>
      </c>
      <c r="Q97" s="5">
        <v>0</v>
      </c>
      <c r="R97" s="5"/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/>
      <c r="AB97" s="5">
        <v>93</v>
      </c>
    </row>
    <row r="98" spans="1:28" ht="15.75" hidden="1">
      <c r="A98" s="4" t="s">
        <v>265</v>
      </c>
      <c r="B98" s="5">
        <v>1933</v>
      </c>
      <c r="C98" s="6">
        <v>0</v>
      </c>
      <c r="D98" s="5">
        <v>0</v>
      </c>
      <c r="E98" s="5">
        <v>443</v>
      </c>
      <c r="F98" s="5">
        <v>183</v>
      </c>
      <c r="G98" s="5"/>
      <c r="H98" s="5">
        <v>9217</v>
      </c>
      <c r="I98" s="5">
        <v>254</v>
      </c>
      <c r="J98" s="5">
        <v>81</v>
      </c>
      <c r="K98" s="5">
        <v>209</v>
      </c>
      <c r="L98" s="52"/>
      <c r="M98" s="52">
        <v>0</v>
      </c>
      <c r="N98" s="82">
        <v>0</v>
      </c>
      <c r="O98" s="72">
        <v>0</v>
      </c>
      <c r="P98" s="5">
        <v>45</v>
      </c>
      <c r="Q98" s="5">
        <v>0</v>
      </c>
      <c r="R98" s="5">
        <v>68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23</v>
      </c>
      <c r="AA98" s="5"/>
      <c r="AB98" s="5">
        <v>166</v>
      </c>
    </row>
    <row r="99" spans="1:28" ht="15.75" hidden="1">
      <c r="A99" s="4" t="s">
        <v>59</v>
      </c>
      <c r="B99" s="5">
        <v>49</v>
      </c>
      <c r="C99" s="6">
        <v>546</v>
      </c>
      <c r="D99" s="5">
        <v>0</v>
      </c>
      <c r="E99" s="5">
        <v>154</v>
      </c>
      <c r="F99" s="5">
        <v>13</v>
      </c>
      <c r="G99" s="5">
        <v>0</v>
      </c>
      <c r="H99" s="5">
        <v>1633</v>
      </c>
      <c r="I99" s="5"/>
      <c r="J99" s="5">
        <v>0</v>
      </c>
      <c r="K99" s="5">
        <v>0</v>
      </c>
      <c r="L99" s="52"/>
      <c r="M99" s="52">
        <v>0</v>
      </c>
      <c r="N99" s="82">
        <v>0</v>
      </c>
      <c r="O99" s="72">
        <v>0</v>
      </c>
      <c r="P99" s="5">
        <v>0</v>
      </c>
      <c r="Q99" s="5">
        <v>0</v>
      </c>
      <c r="R99" s="5"/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29</v>
      </c>
      <c r="AA99" s="5"/>
      <c r="AB99" s="5">
        <v>0</v>
      </c>
    </row>
    <row r="100" spans="1:28" ht="15.75" hidden="1">
      <c r="A100" s="4" t="s">
        <v>60</v>
      </c>
      <c r="B100" s="5">
        <v>389</v>
      </c>
      <c r="C100" s="6">
        <v>64</v>
      </c>
      <c r="D100" s="5">
        <v>0</v>
      </c>
      <c r="E100" s="5">
        <v>123</v>
      </c>
      <c r="F100" s="5">
        <v>0</v>
      </c>
      <c r="G100" s="5">
        <v>0</v>
      </c>
      <c r="H100" s="5">
        <v>1467</v>
      </c>
      <c r="I100" s="5"/>
      <c r="J100" s="5">
        <v>0</v>
      </c>
      <c r="K100" s="5">
        <v>0</v>
      </c>
      <c r="L100" s="52"/>
      <c r="M100" s="52">
        <v>0</v>
      </c>
      <c r="N100" s="82">
        <v>0</v>
      </c>
      <c r="O100" s="72">
        <v>0</v>
      </c>
      <c r="P100" s="5">
        <v>0</v>
      </c>
      <c r="Q100" s="5">
        <v>0</v>
      </c>
      <c r="R100" s="5"/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4</v>
      </c>
      <c r="AA100" s="5"/>
      <c r="AB100" s="5">
        <v>0</v>
      </c>
    </row>
    <row r="101" spans="1:28" ht="15.75" hidden="1">
      <c r="A101" s="4" t="s">
        <v>61</v>
      </c>
      <c r="B101" s="5">
        <v>45</v>
      </c>
      <c r="C101" s="6">
        <v>114</v>
      </c>
      <c r="D101" s="5">
        <v>0</v>
      </c>
      <c r="E101" s="5">
        <v>48</v>
      </c>
      <c r="F101" s="5">
        <v>2</v>
      </c>
      <c r="G101" s="5">
        <v>0</v>
      </c>
      <c r="H101" s="5">
        <v>534</v>
      </c>
      <c r="I101" s="5"/>
      <c r="J101" s="5">
        <v>0</v>
      </c>
      <c r="K101" s="5">
        <v>0</v>
      </c>
      <c r="L101" s="52"/>
      <c r="M101" s="52">
        <v>0</v>
      </c>
      <c r="N101" s="82">
        <v>0</v>
      </c>
      <c r="O101" s="72">
        <v>0</v>
      </c>
      <c r="P101" s="5">
        <v>0</v>
      </c>
      <c r="Q101" s="5">
        <v>0</v>
      </c>
      <c r="R101" s="5"/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/>
      <c r="AB101" s="5">
        <v>0</v>
      </c>
    </row>
    <row r="102" spans="1:28" ht="15.75" hidden="1">
      <c r="A102" s="4" t="s">
        <v>62</v>
      </c>
      <c r="B102" s="5">
        <v>325</v>
      </c>
      <c r="C102" s="6">
        <v>244</v>
      </c>
      <c r="D102" s="5">
        <v>0</v>
      </c>
      <c r="E102" s="5">
        <v>146</v>
      </c>
      <c r="F102" s="5">
        <v>22</v>
      </c>
      <c r="G102" s="5">
        <v>0</v>
      </c>
      <c r="H102" s="5">
        <v>1612</v>
      </c>
      <c r="I102" s="5"/>
      <c r="J102" s="5">
        <v>0</v>
      </c>
      <c r="K102" s="5">
        <v>0</v>
      </c>
      <c r="L102" s="52"/>
      <c r="M102" s="52">
        <v>0</v>
      </c>
      <c r="N102" s="82">
        <v>0</v>
      </c>
      <c r="O102" s="72">
        <v>0</v>
      </c>
      <c r="P102" s="5">
        <v>0</v>
      </c>
      <c r="Q102" s="5">
        <v>0</v>
      </c>
      <c r="R102" s="5"/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/>
      <c r="AB102" s="5">
        <v>0</v>
      </c>
    </row>
    <row r="103" spans="1:28" ht="15.75" hidden="1">
      <c r="A103" s="4" t="s">
        <v>63</v>
      </c>
      <c r="B103" s="5">
        <v>62</v>
      </c>
      <c r="C103" s="6">
        <v>39</v>
      </c>
      <c r="D103" s="5">
        <v>0</v>
      </c>
      <c r="E103" s="5">
        <v>35</v>
      </c>
      <c r="F103" s="5">
        <v>2</v>
      </c>
      <c r="G103" s="5">
        <v>0</v>
      </c>
      <c r="H103" s="5">
        <v>364</v>
      </c>
      <c r="I103" s="5"/>
      <c r="J103" s="5">
        <v>0</v>
      </c>
      <c r="K103" s="5">
        <v>0</v>
      </c>
      <c r="L103" s="52"/>
      <c r="M103" s="52">
        <v>0</v>
      </c>
      <c r="N103" s="82">
        <v>0</v>
      </c>
      <c r="O103" s="72">
        <v>0</v>
      </c>
      <c r="P103" s="5">
        <v>75</v>
      </c>
      <c r="Q103" s="5">
        <v>0</v>
      </c>
      <c r="R103" s="5"/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/>
      <c r="AB103" s="5">
        <v>0</v>
      </c>
    </row>
    <row r="104" spans="1:28" ht="15.75" hidden="1">
      <c r="A104" s="4"/>
      <c r="B104" s="7">
        <f aca="true" t="shared" si="10" ref="B104:AB104">SUM(B96:B103)</f>
        <v>3359</v>
      </c>
      <c r="C104" s="7">
        <f t="shared" si="10"/>
        <v>1349</v>
      </c>
      <c r="D104" s="7">
        <f t="shared" si="10"/>
        <v>51</v>
      </c>
      <c r="E104" s="7">
        <f t="shared" si="10"/>
        <v>1198</v>
      </c>
      <c r="F104" s="7">
        <f t="shared" si="10"/>
        <v>234</v>
      </c>
      <c r="G104" s="7">
        <f t="shared" si="10"/>
        <v>0</v>
      </c>
      <c r="H104" s="7">
        <f t="shared" si="10"/>
        <v>17727</v>
      </c>
      <c r="I104" s="7">
        <f t="shared" si="10"/>
        <v>254</v>
      </c>
      <c r="J104" s="7">
        <f t="shared" si="10"/>
        <v>81</v>
      </c>
      <c r="K104" s="7">
        <f t="shared" si="10"/>
        <v>209</v>
      </c>
      <c r="L104" s="70"/>
      <c r="M104" s="70">
        <f t="shared" si="10"/>
        <v>0</v>
      </c>
      <c r="N104" s="83">
        <f t="shared" si="10"/>
        <v>0</v>
      </c>
      <c r="O104" s="79">
        <f t="shared" si="10"/>
        <v>0</v>
      </c>
      <c r="P104" s="7">
        <f t="shared" si="10"/>
        <v>220</v>
      </c>
      <c r="Q104" s="7">
        <f t="shared" si="10"/>
        <v>0</v>
      </c>
      <c r="R104" s="7">
        <f t="shared" si="10"/>
        <v>68</v>
      </c>
      <c r="S104" s="7">
        <f t="shared" si="10"/>
        <v>0</v>
      </c>
      <c r="T104" s="7">
        <f t="shared" si="10"/>
        <v>0</v>
      </c>
      <c r="U104" s="7">
        <f t="shared" si="10"/>
        <v>0</v>
      </c>
      <c r="V104" s="7">
        <f t="shared" si="10"/>
        <v>0</v>
      </c>
      <c r="W104" s="7">
        <f t="shared" si="10"/>
        <v>0</v>
      </c>
      <c r="X104" s="7">
        <f t="shared" si="10"/>
        <v>0</v>
      </c>
      <c r="Y104" s="7">
        <f t="shared" si="10"/>
        <v>0</v>
      </c>
      <c r="Z104" s="7">
        <f t="shared" si="10"/>
        <v>60</v>
      </c>
      <c r="AA104" s="7">
        <f t="shared" si="10"/>
        <v>0</v>
      </c>
      <c r="AB104" s="7">
        <f t="shared" si="10"/>
        <v>259</v>
      </c>
    </row>
    <row r="105" spans="1:28" ht="15.75" hidden="1">
      <c r="A105" s="4" t="s">
        <v>64</v>
      </c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2"/>
      <c r="M105" s="52"/>
      <c r="N105" s="82"/>
      <c r="O105" s="72"/>
      <c r="P105" s="5"/>
      <c r="Q105" s="5"/>
      <c r="R105" s="5"/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/>
      <c r="AB105" s="5">
        <v>0</v>
      </c>
    </row>
    <row r="106" spans="1:28" ht="15.75" hidden="1">
      <c r="A106" s="4" t="s">
        <v>65</v>
      </c>
      <c r="B106" s="5">
        <v>177</v>
      </c>
      <c r="C106" s="6">
        <v>72</v>
      </c>
      <c r="D106" s="5">
        <v>21</v>
      </c>
      <c r="E106" s="5">
        <v>58</v>
      </c>
      <c r="F106" s="5">
        <v>6</v>
      </c>
      <c r="G106" s="5">
        <v>0</v>
      </c>
      <c r="H106" s="5">
        <v>900</v>
      </c>
      <c r="I106" s="5"/>
      <c r="J106" s="5">
        <v>0</v>
      </c>
      <c r="K106" s="5">
        <v>0</v>
      </c>
      <c r="L106" s="52"/>
      <c r="M106" s="52">
        <v>0</v>
      </c>
      <c r="N106" s="82">
        <v>0</v>
      </c>
      <c r="O106" s="72">
        <v>22</v>
      </c>
      <c r="P106" s="5">
        <v>0</v>
      </c>
      <c r="Q106" s="5">
        <v>0</v>
      </c>
      <c r="R106" s="5"/>
      <c r="S106" s="5"/>
      <c r="T106" s="5"/>
      <c r="U106" s="5"/>
      <c r="V106" s="5"/>
      <c r="W106" s="5"/>
      <c r="X106" s="5">
        <v>101</v>
      </c>
      <c r="Y106" s="5">
        <v>0</v>
      </c>
      <c r="Z106" s="5">
        <v>14</v>
      </c>
      <c r="AA106" s="5"/>
      <c r="AB106" s="5">
        <v>12</v>
      </c>
    </row>
    <row r="107" spans="1:28" ht="15.75" hidden="1">
      <c r="A107" s="4" t="s">
        <v>66</v>
      </c>
      <c r="B107" s="5">
        <v>110</v>
      </c>
      <c r="C107" s="6">
        <v>90</v>
      </c>
      <c r="D107" s="5">
        <v>37</v>
      </c>
      <c r="E107" s="5">
        <v>46</v>
      </c>
      <c r="F107" s="5">
        <v>7</v>
      </c>
      <c r="G107" s="5">
        <v>0</v>
      </c>
      <c r="H107" s="5">
        <v>774</v>
      </c>
      <c r="I107" s="5"/>
      <c r="J107" s="5">
        <v>0</v>
      </c>
      <c r="K107" s="5">
        <v>0</v>
      </c>
      <c r="L107" s="52"/>
      <c r="M107" s="52">
        <v>0</v>
      </c>
      <c r="N107" s="82">
        <v>0</v>
      </c>
      <c r="O107" s="72">
        <v>0</v>
      </c>
      <c r="P107" s="5">
        <v>0</v>
      </c>
      <c r="Q107" s="5">
        <v>0</v>
      </c>
      <c r="R107" s="5"/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13</v>
      </c>
      <c r="AA107" s="5"/>
      <c r="AB107" s="5">
        <v>0</v>
      </c>
    </row>
    <row r="108" spans="1:28" ht="15.75" hidden="1">
      <c r="A108" s="4" t="s">
        <v>67</v>
      </c>
      <c r="B108" s="5">
        <v>135</v>
      </c>
      <c r="C108" s="6">
        <v>348</v>
      </c>
      <c r="D108" s="5">
        <v>13</v>
      </c>
      <c r="E108" s="5">
        <v>147</v>
      </c>
      <c r="F108" s="5">
        <v>7</v>
      </c>
      <c r="G108" s="5">
        <v>0</v>
      </c>
      <c r="H108" s="5">
        <v>2087</v>
      </c>
      <c r="I108" s="5"/>
      <c r="J108" s="5">
        <v>0</v>
      </c>
      <c r="K108" s="5">
        <v>0</v>
      </c>
      <c r="L108" s="52"/>
      <c r="M108" s="52">
        <v>0</v>
      </c>
      <c r="N108" s="82">
        <v>0</v>
      </c>
      <c r="O108" s="72">
        <v>0</v>
      </c>
      <c r="P108" s="5">
        <v>0</v>
      </c>
      <c r="Q108" s="5">
        <v>0</v>
      </c>
      <c r="R108" s="5"/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1</v>
      </c>
      <c r="AA108" s="5"/>
      <c r="AB108" s="5">
        <v>31</v>
      </c>
    </row>
    <row r="109" spans="1:28" ht="15.75" hidden="1">
      <c r="A109" s="4" t="s">
        <v>68</v>
      </c>
      <c r="B109" s="5">
        <v>200</v>
      </c>
      <c r="C109" s="6">
        <v>83</v>
      </c>
      <c r="D109" s="5">
        <v>29</v>
      </c>
      <c r="E109" s="5">
        <v>75</v>
      </c>
      <c r="F109" s="5">
        <v>62</v>
      </c>
      <c r="G109" s="5">
        <v>0</v>
      </c>
      <c r="H109" s="5">
        <v>1796</v>
      </c>
      <c r="I109" s="5"/>
      <c r="J109" s="5">
        <v>0</v>
      </c>
      <c r="K109" s="5">
        <v>0</v>
      </c>
      <c r="L109" s="52"/>
      <c r="M109" s="52">
        <v>0</v>
      </c>
      <c r="N109" s="82">
        <v>0</v>
      </c>
      <c r="O109" s="72">
        <v>0</v>
      </c>
      <c r="P109" s="5">
        <v>0</v>
      </c>
      <c r="Q109" s="5">
        <v>0</v>
      </c>
      <c r="R109" s="5"/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7</v>
      </c>
      <c r="AA109" s="5"/>
      <c r="AB109" s="5">
        <v>49</v>
      </c>
    </row>
    <row r="110" spans="1:28" ht="15.75" hidden="1">
      <c r="A110" s="4" t="s">
        <v>69</v>
      </c>
      <c r="B110" s="5">
        <v>1095</v>
      </c>
      <c r="C110" s="6">
        <v>420</v>
      </c>
      <c r="D110" s="5">
        <v>257</v>
      </c>
      <c r="E110" s="5">
        <v>378</v>
      </c>
      <c r="F110" s="5">
        <v>86</v>
      </c>
      <c r="G110" s="5">
        <v>174</v>
      </c>
      <c r="H110" s="5">
        <v>7355</v>
      </c>
      <c r="I110" s="5">
        <v>56</v>
      </c>
      <c r="J110" s="5">
        <v>0</v>
      </c>
      <c r="K110" s="5">
        <v>0</v>
      </c>
      <c r="L110" s="52"/>
      <c r="M110" s="52">
        <v>0</v>
      </c>
      <c r="N110" s="82">
        <v>0</v>
      </c>
      <c r="O110" s="72">
        <v>46</v>
      </c>
      <c r="P110" s="5">
        <v>0</v>
      </c>
      <c r="Q110" s="5">
        <v>0</v>
      </c>
      <c r="R110" s="5"/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18</v>
      </c>
      <c r="AA110" s="5"/>
      <c r="AB110" s="5">
        <v>438</v>
      </c>
    </row>
    <row r="111" spans="1:28" ht="15.75" hidden="1">
      <c r="A111" s="4" t="s">
        <v>70</v>
      </c>
      <c r="B111" s="5">
        <v>287</v>
      </c>
      <c r="C111" s="6">
        <v>118</v>
      </c>
      <c r="D111" s="5">
        <v>0</v>
      </c>
      <c r="E111" s="5">
        <v>120</v>
      </c>
      <c r="F111" s="5">
        <v>2</v>
      </c>
      <c r="G111" s="5">
        <v>0</v>
      </c>
      <c r="H111" s="5">
        <v>1331</v>
      </c>
      <c r="I111" s="5"/>
      <c r="J111" s="5">
        <v>0</v>
      </c>
      <c r="K111" s="5">
        <v>0</v>
      </c>
      <c r="L111" s="52"/>
      <c r="M111" s="52">
        <v>0</v>
      </c>
      <c r="N111" s="82">
        <v>0</v>
      </c>
      <c r="O111" s="72">
        <v>0</v>
      </c>
      <c r="P111" s="5">
        <v>0</v>
      </c>
      <c r="Q111" s="5">
        <v>0</v>
      </c>
      <c r="R111" s="5"/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4</v>
      </c>
      <c r="AA111" s="5"/>
      <c r="AB111" s="5">
        <v>76</v>
      </c>
    </row>
    <row r="112" spans="1:28" ht="15.75" hidden="1">
      <c r="A112" s="4" t="s">
        <v>71</v>
      </c>
      <c r="B112" s="5">
        <v>0</v>
      </c>
      <c r="C112" s="6">
        <v>162</v>
      </c>
      <c r="D112" s="5">
        <v>0</v>
      </c>
      <c r="E112" s="5">
        <v>51</v>
      </c>
      <c r="F112" s="5">
        <v>24</v>
      </c>
      <c r="G112" s="5">
        <v>0</v>
      </c>
      <c r="H112" s="5">
        <v>791</v>
      </c>
      <c r="I112" s="5"/>
      <c r="J112" s="5">
        <v>0</v>
      </c>
      <c r="K112" s="5">
        <v>0</v>
      </c>
      <c r="L112" s="52"/>
      <c r="M112" s="52">
        <v>0</v>
      </c>
      <c r="N112" s="82">
        <v>0</v>
      </c>
      <c r="O112" s="72">
        <v>0</v>
      </c>
      <c r="P112" s="5">
        <v>0</v>
      </c>
      <c r="Q112" s="5">
        <v>0</v>
      </c>
      <c r="R112" s="5"/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21</v>
      </c>
      <c r="AA112" s="5"/>
      <c r="AB112" s="5">
        <v>0</v>
      </c>
    </row>
    <row r="113" spans="1:28" ht="15.75" hidden="1">
      <c r="A113" s="4"/>
      <c r="B113" s="7">
        <f aca="true" t="shared" si="11" ref="B113:AB113">SUM(B106:B112)</f>
        <v>2004</v>
      </c>
      <c r="C113" s="7">
        <f t="shared" si="11"/>
        <v>1293</v>
      </c>
      <c r="D113" s="7">
        <f t="shared" si="11"/>
        <v>357</v>
      </c>
      <c r="E113" s="7">
        <f t="shared" si="11"/>
        <v>875</v>
      </c>
      <c r="F113" s="7">
        <f t="shared" si="11"/>
        <v>194</v>
      </c>
      <c r="G113" s="7">
        <f t="shared" si="11"/>
        <v>174</v>
      </c>
      <c r="H113" s="7">
        <f t="shared" si="11"/>
        <v>15034</v>
      </c>
      <c r="I113" s="7">
        <f t="shared" si="11"/>
        <v>56</v>
      </c>
      <c r="J113" s="7">
        <f t="shared" si="11"/>
        <v>0</v>
      </c>
      <c r="K113" s="7">
        <f t="shared" si="11"/>
        <v>0</v>
      </c>
      <c r="L113" s="70"/>
      <c r="M113" s="70">
        <f t="shared" si="11"/>
        <v>0</v>
      </c>
      <c r="N113" s="83">
        <f t="shared" si="11"/>
        <v>0</v>
      </c>
      <c r="O113" s="79">
        <f t="shared" si="11"/>
        <v>68</v>
      </c>
      <c r="P113" s="7">
        <f t="shared" si="11"/>
        <v>0</v>
      </c>
      <c r="Q113" s="7">
        <f t="shared" si="11"/>
        <v>0</v>
      </c>
      <c r="R113" s="7">
        <f t="shared" si="11"/>
        <v>0</v>
      </c>
      <c r="S113" s="7">
        <f t="shared" si="11"/>
        <v>0</v>
      </c>
      <c r="T113" s="7">
        <f t="shared" si="11"/>
        <v>0</v>
      </c>
      <c r="U113" s="7">
        <f t="shared" si="11"/>
        <v>0</v>
      </c>
      <c r="V113" s="7">
        <f t="shared" si="11"/>
        <v>0</v>
      </c>
      <c r="W113" s="7">
        <f t="shared" si="11"/>
        <v>0</v>
      </c>
      <c r="X113" s="7">
        <f t="shared" si="11"/>
        <v>101</v>
      </c>
      <c r="Y113" s="7">
        <f t="shared" si="11"/>
        <v>0</v>
      </c>
      <c r="Z113" s="7">
        <f t="shared" si="11"/>
        <v>78</v>
      </c>
      <c r="AA113" s="7">
        <f t="shared" si="11"/>
        <v>0</v>
      </c>
      <c r="AB113" s="7">
        <f t="shared" si="11"/>
        <v>606</v>
      </c>
    </row>
    <row r="114" spans="1:28" ht="15.75" hidden="1">
      <c r="A114" s="4" t="s">
        <v>72</v>
      </c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2"/>
      <c r="M114" s="52"/>
      <c r="N114" s="82"/>
      <c r="O114" s="72"/>
      <c r="P114" s="5"/>
      <c r="Q114" s="5"/>
      <c r="R114" s="5"/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/>
      <c r="AB114" s="5">
        <v>0</v>
      </c>
    </row>
    <row r="115" spans="1:28" ht="15.75" hidden="1">
      <c r="A115" s="4" t="s">
        <v>73</v>
      </c>
      <c r="B115" s="5">
        <v>110</v>
      </c>
      <c r="C115" s="6">
        <v>28</v>
      </c>
      <c r="D115" s="5">
        <v>26</v>
      </c>
      <c r="E115" s="5">
        <v>54</v>
      </c>
      <c r="F115" s="5"/>
      <c r="G115" s="5">
        <v>0</v>
      </c>
      <c r="H115" s="5">
        <v>615</v>
      </c>
      <c r="I115" s="5"/>
      <c r="J115" s="5">
        <v>0</v>
      </c>
      <c r="K115" s="5">
        <v>0</v>
      </c>
      <c r="L115" s="52"/>
      <c r="M115" s="52">
        <v>0</v>
      </c>
      <c r="N115" s="82">
        <v>0</v>
      </c>
      <c r="O115" s="72">
        <v>0</v>
      </c>
      <c r="P115" s="5">
        <v>0</v>
      </c>
      <c r="Q115" s="5">
        <v>0</v>
      </c>
      <c r="R115" s="5"/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10</v>
      </c>
      <c r="AA115" s="5"/>
      <c r="AB115" s="5">
        <v>0</v>
      </c>
    </row>
    <row r="116" spans="1:28" ht="15.75" hidden="1">
      <c r="A116" s="4" t="s">
        <v>74</v>
      </c>
      <c r="B116" s="5">
        <v>0</v>
      </c>
      <c r="C116" s="6">
        <v>36</v>
      </c>
      <c r="D116" s="5">
        <v>0</v>
      </c>
      <c r="E116" s="5">
        <v>14</v>
      </c>
      <c r="F116" s="5">
        <v>0</v>
      </c>
      <c r="G116" s="5">
        <v>0</v>
      </c>
      <c r="H116" s="5">
        <v>76</v>
      </c>
      <c r="I116" s="5"/>
      <c r="J116" s="5">
        <v>0</v>
      </c>
      <c r="K116" s="5">
        <v>0</v>
      </c>
      <c r="L116" s="52"/>
      <c r="M116" s="52">
        <v>0</v>
      </c>
      <c r="N116" s="82">
        <v>0</v>
      </c>
      <c r="O116" s="72">
        <v>0</v>
      </c>
      <c r="P116" s="5">
        <v>0</v>
      </c>
      <c r="Q116" s="5">
        <v>0</v>
      </c>
      <c r="R116" s="5"/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/>
      <c r="AB116" s="5">
        <v>0</v>
      </c>
    </row>
    <row r="117" spans="1:28" ht="15.75" hidden="1">
      <c r="A117" s="4" t="s">
        <v>75</v>
      </c>
      <c r="B117" s="5">
        <v>846</v>
      </c>
      <c r="C117" s="6">
        <v>29</v>
      </c>
      <c r="D117" s="5">
        <v>76</v>
      </c>
      <c r="E117" s="5">
        <v>186</v>
      </c>
      <c r="F117" s="5">
        <v>144</v>
      </c>
      <c r="G117" s="5">
        <v>0</v>
      </c>
      <c r="H117" s="5">
        <v>3817</v>
      </c>
      <c r="I117" s="5"/>
      <c r="J117" s="5">
        <v>98</v>
      </c>
      <c r="K117" s="5">
        <v>0</v>
      </c>
      <c r="L117" s="52"/>
      <c r="M117" s="52">
        <v>0</v>
      </c>
      <c r="N117" s="82">
        <v>0</v>
      </c>
      <c r="O117" s="72">
        <v>0</v>
      </c>
      <c r="P117" s="5">
        <v>0</v>
      </c>
      <c r="Q117" s="5">
        <v>0</v>
      </c>
      <c r="R117" s="5"/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12</v>
      </c>
      <c r="AA117" s="5"/>
      <c r="AB117" s="5">
        <v>0</v>
      </c>
    </row>
    <row r="118" spans="1:28" ht="15.75" hidden="1">
      <c r="A118" s="4" t="s">
        <v>76</v>
      </c>
      <c r="B118" s="5">
        <v>46</v>
      </c>
      <c r="C118" s="6">
        <v>47</v>
      </c>
      <c r="D118" s="5">
        <v>10</v>
      </c>
      <c r="E118" s="5">
        <v>21</v>
      </c>
      <c r="F118" s="5">
        <v>0</v>
      </c>
      <c r="G118" s="5">
        <v>0</v>
      </c>
      <c r="H118" s="5">
        <v>313</v>
      </c>
      <c r="I118" s="5"/>
      <c r="J118" s="5">
        <v>0</v>
      </c>
      <c r="K118" s="5">
        <v>0</v>
      </c>
      <c r="L118" s="52"/>
      <c r="M118" s="52">
        <v>0</v>
      </c>
      <c r="N118" s="82">
        <v>26</v>
      </c>
      <c r="O118" s="72">
        <v>0</v>
      </c>
      <c r="P118" s="5">
        <v>0</v>
      </c>
      <c r="Q118" s="5">
        <v>0</v>
      </c>
      <c r="R118" s="5"/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5</v>
      </c>
      <c r="AA118" s="5"/>
      <c r="AB118" s="5">
        <v>0</v>
      </c>
    </row>
    <row r="119" spans="1:28" ht="15.75" hidden="1">
      <c r="A119" s="4" t="s">
        <v>77</v>
      </c>
      <c r="B119" s="5">
        <v>1208</v>
      </c>
      <c r="C119" s="6">
        <v>100</v>
      </c>
      <c r="D119" s="5">
        <v>129</v>
      </c>
      <c r="E119" s="5">
        <v>300</v>
      </c>
      <c r="F119" s="5">
        <v>69</v>
      </c>
      <c r="G119" s="5">
        <v>39</v>
      </c>
      <c r="H119" s="5">
        <v>4545</v>
      </c>
      <c r="I119" s="5">
        <v>91</v>
      </c>
      <c r="J119" s="5">
        <v>74</v>
      </c>
      <c r="K119" s="5">
        <v>252</v>
      </c>
      <c r="L119" s="52"/>
      <c r="M119" s="52">
        <v>0</v>
      </c>
      <c r="N119" s="82">
        <v>0</v>
      </c>
      <c r="O119" s="72">
        <v>0</v>
      </c>
      <c r="P119" s="5">
        <v>0</v>
      </c>
      <c r="Q119" s="5">
        <v>0</v>
      </c>
      <c r="R119" s="5"/>
      <c r="S119" s="5">
        <v>0</v>
      </c>
      <c r="T119" s="5">
        <v>0</v>
      </c>
      <c r="U119" s="5">
        <v>0</v>
      </c>
      <c r="V119" s="5">
        <v>0</v>
      </c>
      <c r="W119" s="5">
        <v>49</v>
      </c>
      <c r="X119" s="5">
        <v>0</v>
      </c>
      <c r="Y119" s="5">
        <v>0</v>
      </c>
      <c r="Z119" s="5">
        <v>6</v>
      </c>
      <c r="AA119" s="5"/>
      <c r="AB119" s="5">
        <v>200</v>
      </c>
    </row>
    <row r="120" spans="1:28" ht="15.75" hidden="1">
      <c r="A120" s="4" t="s">
        <v>78</v>
      </c>
      <c r="B120" s="5">
        <v>0</v>
      </c>
      <c r="C120" s="6">
        <v>30</v>
      </c>
      <c r="D120" s="5">
        <v>0</v>
      </c>
      <c r="E120" s="5">
        <v>8</v>
      </c>
      <c r="F120" s="5">
        <v>0</v>
      </c>
      <c r="G120" s="5">
        <v>0</v>
      </c>
      <c r="H120" s="5">
        <v>84</v>
      </c>
      <c r="I120" s="5"/>
      <c r="J120" s="5">
        <v>0</v>
      </c>
      <c r="K120" s="5">
        <v>0</v>
      </c>
      <c r="L120" s="52"/>
      <c r="M120" s="52">
        <v>0</v>
      </c>
      <c r="N120" s="82">
        <v>0</v>
      </c>
      <c r="O120" s="72">
        <v>0</v>
      </c>
      <c r="P120" s="5">
        <v>0</v>
      </c>
      <c r="Q120" s="5">
        <v>0</v>
      </c>
      <c r="R120" s="5"/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/>
      <c r="AB120" s="5">
        <v>0</v>
      </c>
    </row>
    <row r="121" spans="1:28" ht="15.75" hidden="1">
      <c r="A121" s="4" t="s">
        <v>79</v>
      </c>
      <c r="B121" s="5">
        <v>42</v>
      </c>
      <c r="C121" s="6">
        <v>0</v>
      </c>
      <c r="D121" s="5">
        <v>15</v>
      </c>
      <c r="E121" s="5">
        <v>17</v>
      </c>
      <c r="F121" s="5">
        <v>0</v>
      </c>
      <c r="G121" s="5">
        <v>0</v>
      </c>
      <c r="H121" s="5">
        <v>172</v>
      </c>
      <c r="I121" s="5"/>
      <c r="J121" s="5">
        <v>0</v>
      </c>
      <c r="K121" s="5">
        <v>0</v>
      </c>
      <c r="L121" s="52"/>
      <c r="M121" s="52">
        <v>0</v>
      </c>
      <c r="N121" s="82">
        <v>0</v>
      </c>
      <c r="O121" s="72">
        <v>0</v>
      </c>
      <c r="P121" s="5">
        <v>0</v>
      </c>
      <c r="Q121" s="5">
        <v>0</v>
      </c>
      <c r="R121" s="5"/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5</v>
      </c>
      <c r="AA121" s="5"/>
      <c r="AB121" s="5">
        <v>0</v>
      </c>
    </row>
    <row r="122" spans="1:28" ht="15.75" hidden="1">
      <c r="A122" s="4" t="s">
        <v>80</v>
      </c>
      <c r="B122" s="5">
        <v>117</v>
      </c>
      <c r="C122" s="6">
        <v>8</v>
      </c>
      <c r="D122" s="5">
        <v>25</v>
      </c>
      <c r="E122" s="5">
        <v>36</v>
      </c>
      <c r="F122" s="5"/>
      <c r="G122" s="5">
        <v>0</v>
      </c>
      <c r="H122" s="5">
        <v>437</v>
      </c>
      <c r="I122" s="5"/>
      <c r="J122" s="5">
        <v>0</v>
      </c>
      <c r="K122" s="5">
        <v>0</v>
      </c>
      <c r="L122" s="52"/>
      <c r="M122" s="52">
        <v>0</v>
      </c>
      <c r="N122" s="82">
        <v>0</v>
      </c>
      <c r="O122" s="72">
        <v>0</v>
      </c>
      <c r="P122" s="5">
        <v>0</v>
      </c>
      <c r="Q122" s="5">
        <v>0</v>
      </c>
      <c r="R122" s="5"/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/>
      <c r="AB122" s="5">
        <v>0</v>
      </c>
    </row>
    <row r="123" spans="1:28" ht="15.75" hidden="1">
      <c r="A123" s="4" t="s">
        <v>81</v>
      </c>
      <c r="B123" s="5">
        <v>0</v>
      </c>
      <c r="C123" s="6">
        <v>0</v>
      </c>
      <c r="D123" s="5">
        <v>0</v>
      </c>
      <c r="E123" s="5">
        <v>0</v>
      </c>
      <c r="F123" s="5">
        <v>0</v>
      </c>
      <c r="G123" s="5">
        <v>0</v>
      </c>
      <c r="H123" s="5">
        <v>21</v>
      </c>
      <c r="I123" s="5"/>
      <c r="J123" s="5">
        <v>0</v>
      </c>
      <c r="K123" s="5">
        <v>0</v>
      </c>
      <c r="L123" s="52"/>
      <c r="M123" s="52">
        <v>0</v>
      </c>
      <c r="N123" s="82">
        <v>0</v>
      </c>
      <c r="O123" s="72">
        <v>0</v>
      </c>
      <c r="P123" s="5">
        <v>0</v>
      </c>
      <c r="Q123" s="5">
        <v>0</v>
      </c>
      <c r="R123" s="5"/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/>
      <c r="AB123" s="5">
        <v>16</v>
      </c>
    </row>
    <row r="124" spans="1:28" ht="15.75" hidden="1">
      <c r="A124" s="4"/>
      <c r="B124" s="7">
        <f aca="true" t="shared" si="12" ref="B124:AB124">SUM(B115:B123)</f>
        <v>2369</v>
      </c>
      <c r="C124" s="7">
        <f t="shared" si="12"/>
        <v>278</v>
      </c>
      <c r="D124" s="7">
        <f t="shared" si="12"/>
        <v>281</v>
      </c>
      <c r="E124" s="7">
        <f t="shared" si="12"/>
        <v>636</v>
      </c>
      <c r="F124" s="7">
        <f t="shared" si="12"/>
        <v>213</v>
      </c>
      <c r="G124" s="7">
        <f t="shared" si="12"/>
        <v>39</v>
      </c>
      <c r="H124" s="7">
        <f t="shared" si="12"/>
        <v>10080</v>
      </c>
      <c r="I124" s="7">
        <f t="shared" si="12"/>
        <v>91</v>
      </c>
      <c r="J124" s="7">
        <f t="shared" si="12"/>
        <v>172</v>
      </c>
      <c r="K124" s="7">
        <f t="shared" si="12"/>
        <v>252</v>
      </c>
      <c r="L124" s="70"/>
      <c r="M124" s="70">
        <f t="shared" si="12"/>
        <v>0</v>
      </c>
      <c r="N124" s="83">
        <f t="shared" si="12"/>
        <v>26</v>
      </c>
      <c r="O124" s="79">
        <f t="shared" si="12"/>
        <v>0</v>
      </c>
      <c r="P124" s="7">
        <f t="shared" si="12"/>
        <v>0</v>
      </c>
      <c r="Q124" s="7">
        <f t="shared" si="12"/>
        <v>0</v>
      </c>
      <c r="R124" s="7">
        <f t="shared" si="12"/>
        <v>0</v>
      </c>
      <c r="S124" s="7">
        <f t="shared" si="12"/>
        <v>0</v>
      </c>
      <c r="T124" s="7">
        <f t="shared" si="12"/>
        <v>0</v>
      </c>
      <c r="U124" s="7">
        <f t="shared" si="12"/>
        <v>0</v>
      </c>
      <c r="V124" s="7">
        <f t="shared" si="12"/>
        <v>0</v>
      </c>
      <c r="W124" s="7">
        <f t="shared" si="12"/>
        <v>49</v>
      </c>
      <c r="X124" s="7">
        <f t="shared" si="12"/>
        <v>0</v>
      </c>
      <c r="Y124" s="7">
        <f t="shared" si="12"/>
        <v>0</v>
      </c>
      <c r="Z124" s="7">
        <f t="shared" si="12"/>
        <v>38</v>
      </c>
      <c r="AA124" s="7">
        <f t="shared" si="12"/>
        <v>0</v>
      </c>
      <c r="AB124" s="7">
        <f t="shared" si="12"/>
        <v>216</v>
      </c>
    </row>
    <row r="125" spans="1:28" ht="15.75" hidden="1">
      <c r="A125" s="4" t="s">
        <v>82</v>
      </c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2"/>
      <c r="M125" s="52"/>
      <c r="N125" s="82"/>
      <c r="O125" s="72"/>
      <c r="P125" s="5"/>
      <c r="Q125" s="5"/>
      <c r="R125" s="5"/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/>
      <c r="AB125" s="5">
        <v>0</v>
      </c>
    </row>
    <row r="126" spans="1:28" ht="15.75" hidden="1">
      <c r="A126" s="4" t="s">
        <v>83</v>
      </c>
      <c r="B126" s="5">
        <v>58</v>
      </c>
      <c r="C126" s="6">
        <v>0</v>
      </c>
      <c r="D126" s="5">
        <v>0</v>
      </c>
      <c r="E126" s="5">
        <v>19</v>
      </c>
      <c r="F126" s="5">
        <v>0</v>
      </c>
      <c r="G126" s="5">
        <v>0</v>
      </c>
      <c r="H126" s="5">
        <v>174</v>
      </c>
      <c r="I126" s="5"/>
      <c r="J126" s="5">
        <v>0</v>
      </c>
      <c r="K126" s="5">
        <v>0</v>
      </c>
      <c r="L126" s="52"/>
      <c r="M126" s="52">
        <v>0</v>
      </c>
      <c r="N126" s="82">
        <v>0</v>
      </c>
      <c r="O126" s="72">
        <v>0</v>
      </c>
      <c r="P126" s="5">
        <v>107</v>
      </c>
      <c r="Q126" s="5">
        <v>0</v>
      </c>
      <c r="R126" s="5"/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7</v>
      </c>
      <c r="AA126" s="5"/>
      <c r="AB126" s="5">
        <v>35</v>
      </c>
    </row>
    <row r="127" spans="1:28" ht="15.75" hidden="1">
      <c r="A127" s="4" t="s">
        <v>84</v>
      </c>
      <c r="B127" s="5">
        <v>69</v>
      </c>
      <c r="C127" s="6">
        <v>23</v>
      </c>
      <c r="D127" s="5">
        <v>20</v>
      </c>
      <c r="E127" s="5">
        <v>25</v>
      </c>
      <c r="F127" s="5">
        <v>14</v>
      </c>
      <c r="G127" s="5">
        <v>0</v>
      </c>
      <c r="H127" s="5">
        <v>313</v>
      </c>
      <c r="I127" s="5"/>
      <c r="J127" s="5">
        <v>0</v>
      </c>
      <c r="K127" s="5">
        <v>0</v>
      </c>
      <c r="L127" s="52"/>
      <c r="M127" s="52">
        <v>0</v>
      </c>
      <c r="N127" s="82">
        <v>0</v>
      </c>
      <c r="O127" s="72">
        <v>0</v>
      </c>
      <c r="P127" s="5">
        <v>82</v>
      </c>
      <c r="Q127" s="5">
        <v>0</v>
      </c>
      <c r="R127" s="5"/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13</v>
      </c>
      <c r="AA127" s="5"/>
      <c r="AB127" s="5">
        <v>0</v>
      </c>
    </row>
    <row r="128" spans="1:28" ht="15.75" hidden="1">
      <c r="A128" s="4" t="s">
        <v>85</v>
      </c>
      <c r="B128" s="5">
        <v>993</v>
      </c>
      <c r="C128" s="6">
        <v>96</v>
      </c>
      <c r="D128" s="5">
        <v>88</v>
      </c>
      <c r="E128" s="5">
        <v>265</v>
      </c>
      <c r="F128" s="5">
        <v>92</v>
      </c>
      <c r="G128" s="5">
        <v>0</v>
      </c>
      <c r="H128" s="5">
        <v>4755</v>
      </c>
      <c r="I128" s="5">
        <v>105</v>
      </c>
      <c r="J128" s="5">
        <v>0</v>
      </c>
      <c r="K128" s="5">
        <v>0</v>
      </c>
      <c r="L128" s="52"/>
      <c r="M128" s="52">
        <v>0</v>
      </c>
      <c r="N128" s="82">
        <v>62</v>
      </c>
      <c r="O128" s="72">
        <v>0</v>
      </c>
      <c r="P128" s="5">
        <v>0</v>
      </c>
      <c r="Q128" s="5">
        <v>0</v>
      </c>
      <c r="R128" s="5"/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25</v>
      </c>
      <c r="AA128" s="5"/>
      <c r="AB128" s="5">
        <v>455</v>
      </c>
    </row>
    <row r="129" spans="1:28" ht="15.75" hidden="1">
      <c r="A129" s="4" t="s">
        <v>86</v>
      </c>
      <c r="B129" s="5">
        <v>329</v>
      </c>
      <c r="C129" s="6">
        <v>0</v>
      </c>
      <c r="D129" s="5">
        <v>0</v>
      </c>
      <c r="E129" s="5">
        <v>116</v>
      </c>
      <c r="F129" s="5">
        <v>21</v>
      </c>
      <c r="G129" s="5">
        <v>0</v>
      </c>
      <c r="H129" s="5">
        <v>1559</v>
      </c>
      <c r="I129" s="5"/>
      <c r="J129" s="5">
        <v>0</v>
      </c>
      <c r="K129" s="5">
        <v>0</v>
      </c>
      <c r="L129" s="52"/>
      <c r="M129" s="52">
        <v>0</v>
      </c>
      <c r="N129" s="82">
        <v>0</v>
      </c>
      <c r="O129" s="72">
        <v>0</v>
      </c>
      <c r="P129" s="5">
        <v>0</v>
      </c>
      <c r="Q129" s="5">
        <v>0</v>
      </c>
      <c r="R129" s="5"/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2</v>
      </c>
      <c r="AA129" s="5"/>
      <c r="AB129" s="5">
        <v>38</v>
      </c>
    </row>
    <row r="130" spans="1:28" ht="15.75" hidden="1">
      <c r="A130" s="4" t="s">
        <v>87</v>
      </c>
      <c r="B130" s="5">
        <v>353</v>
      </c>
      <c r="C130" s="6">
        <v>128</v>
      </c>
      <c r="D130" s="5">
        <v>37</v>
      </c>
      <c r="E130" s="5">
        <v>113</v>
      </c>
      <c r="F130" s="5">
        <v>46</v>
      </c>
      <c r="G130" s="5">
        <v>0</v>
      </c>
      <c r="H130" s="5">
        <v>1930</v>
      </c>
      <c r="I130" s="5">
        <v>14</v>
      </c>
      <c r="J130" s="5">
        <v>0</v>
      </c>
      <c r="K130" s="5">
        <v>0</v>
      </c>
      <c r="L130" s="52"/>
      <c r="M130" s="52">
        <v>0</v>
      </c>
      <c r="N130" s="82">
        <v>0</v>
      </c>
      <c r="O130" s="72">
        <v>0</v>
      </c>
      <c r="P130" s="5">
        <v>95</v>
      </c>
      <c r="Q130" s="5">
        <v>40</v>
      </c>
      <c r="R130" s="5"/>
      <c r="S130" s="5">
        <v>0</v>
      </c>
      <c r="T130" s="5">
        <v>0</v>
      </c>
      <c r="U130" s="5">
        <v>0</v>
      </c>
      <c r="V130" s="5">
        <v>0</v>
      </c>
      <c r="W130" s="5">
        <v>41</v>
      </c>
      <c r="X130" s="5">
        <v>51</v>
      </c>
      <c r="Y130" s="5">
        <v>0</v>
      </c>
      <c r="Z130" s="5">
        <v>26</v>
      </c>
      <c r="AA130" s="5"/>
      <c r="AB130" s="5">
        <v>18</v>
      </c>
    </row>
    <row r="131" spans="1:28" ht="15.75" hidden="1">
      <c r="A131" s="4" t="s">
        <v>88</v>
      </c>
      <c r="B131" s="5">
        <v>658</v>
      </c>
      <c r="C131" s="6">
        <v>46</v>
      </c>
      <c r="D131" s="5">
        <v>63</v>
      </c>
      <c r="E131" s="5">
        <v>147</v>
      </c>
      <c r="F131" s="5">
        <v>80</v>
      </c>
      <c r="G131" s="5">
        <v>0</v>
      </c>
      <c r="H131" s="5">
        <v>2570</v>
      </c>
      <c r="I131" s="5"/>
      <c r="J131" s="5">
        <v>0</v>
      </c>
      <c r="K131" s="5">
        <v>0</v>
      </c>
      <c r="L131" s="52"/>
      <c r="M131" s="52">
        <v>0</v>
      </c>
      <c r="N131" s="82">
        <v>9</v>
      </c>
      <c r="O131" s="72">
        <v>82</v>
      </c>
      <c r="P131" s="5">
        <v>187</v>
      </c>
      <c r="Q131" s="5">
        <v>0</v>
      </c>
      <c r="R131" s="5"/>
      <c r="S131" s="5">
        <v>0</v>
      </c>
      <c r="T131" s="5">
        <v>0</v>
      </c>
      <c r="U131" s="5">
        <v>0</v>
      </c>
      <c r="V131" s="5">
        <v>0</v>
      </c>
      <c r="W131" s="5">
        <v>52</v>
      </c>
      <c r="X131" s="5">
        <v>0</v>
      </c>
      <c r="Y131" s="5">
        <v>0</v>
      </c>
      <c r="Z131" s="5">
        <v>7</v>
      </c>
      <c r="AA131" s="5"/>
      <c r="AB131" s="5">
        <v>35</v>
      </c>
    </row>
    <row r="132" spans="1:28" ht="15.75" hidden="1">
      <c r="A132" s="4" t="s">
        <v>89</v>
      </c>
      <c r="B132" s="5">
        <v>72</v>
      </c>
      <c r="C132" s="6">
        <v>63</v>
      </c>
      <c r="D132" s="5">
        <v>39</v>
      </c>
      <c r="E132" s="5">
        <v>41</v>
      </c>
      <c r="F132" s="5">
        <v>15</v>
      </c>
      <c r="G132" s="5">
        <v>0</v>
      </c>
      <c r="H132" s="5">
        <v>604</v>
      </c>
      <c r="I132" s="5"/>
      <c r="J132" s="5">
        <v>0</v>
      </c>
      <c r="K132" s="5">
        <v>0</v>
      </c>
      <c r="L132" s="52"/>
      <c r="M132" s="52">
        <v>0</v>
      </c>
      <c r="N132" s="82">
        <v>0</v>
      </c>
      <c r="O132" s="72">
        <v>0</v>
      </c>
      <c r="P132" s="5">
        <v>0</v>
      </c>
      <c r="Q132" s="5">
        <v>0</v>
      </c>
      <c r="R132" s="5"/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3</v>
      </c>
      <c r="AA132" s="5"/>
      <c r="AB132" s="5">
        <v>0</v>
      </c>
    </row>
    <row r="133" spans="1:28" ht="15.75" hidden="1">
      <c r="A133" s="4" t="s">
        <v>90</v>
      </c>
      <c r="B133" s="5">
        <v>77</v>
      </c>
      <c r="C133" s="6">
        <v>71</v>
      </c>
      <c r="D133" s="5">
        <v>0</v>
      </c>
      <c r="E133" s="5">
        <v>46</v>
      </c>
      <c r="F133" s="5">
        <v>32</v>
      </c>
      <c r="G133" s="5">
        <v>0</v>
      </c>
      <c r="H133" s="5">
        <v>646</v>
      </c>
      <c r="I133" s="5"/>
      <c r="J133" s="5">
        <v>0</v>
      </c>
      <c r="K133" s="5">
        <v>0</v>
      </c>
      <c r="L133" s="52"/>
      <c r="M133" s="52">
        <v>0</v>
      </c>
      <c r="N133" s="82">
        <v>0</v>
      </c>
      <c r="O133" s="72">
        <v>0</v>
      </c>
      <c r="P133" s="5">
        <v>58</v>
      </c>
      <c r="Q133" s="5">
        <v>0</v>
      </c>
      <c r="R133" s="5"/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/>
      <c r="AB133" s="5">
        <v>28</v>
      </c>
    </row>
    <row r="134" spans="1:28" ht="15.75" hidden="1">
      <c r="A134" s="4"/>
      <c r="B134" s="7">
        <f aca="true" t="shared" si="13" ref="B134:AB134">SUM(B126:B133)</f>
        <v>2609</v>
      </c>
      <c r="C134" s="7">
        <f t="shared" si="13"/>
        <v>427</v>
      </c>
      <c r="D134" s="7">
        <f t="shared" si="13"/>
        <v>247</v>
      </c>
      <c r="E134" s="7">
        <f t="shared" si="13"/>
        <v>772</v>
      </c>
      <c r="F134" s="7">
        <f t="shared" si="13"/>
        <v>300</v>
      </c>
      <c r="G134" s="7">
        <f t="shared" si="13"/>
        <v>0</v>
      </c>
      <c r="H134" s="7">
        <f t="shared" si="13"/>
        <v>12551</v>
      </c>
      <c r="I134" s="7">
        <f t="shared" si="13"/>
        <v>119</v>
      </c>
      <c r="J134" s="7">
        <f t="shared" si="13"/>
        <v>0</v>
      </c>
      <c r="K134" s="7">
        <f t="shared" si="13"/>
        <v>0</v>
      </c>
      <c r="L134" s="70"/>
      <c r="M134" s="70">
        <f t="shared" si="13"/>
        <v>0</v>
      </c>
      <c r="N134" s="83">
        <f t="shared" si="13"/>
        <v>71</v>
      </c>
      <c r="O134" s="79">
        <f t="shared" si="13"/>
        <v>82</v>
      </c>
      <c r="P134" s="7">
        <f t="shared" si="13"/>
        <v>529</v>
      </c>
      <c r="Q134" s="7">
        <f t="shared" si="13"/>
        <v>40</v>
      </c>
      <c r="R134" s="7">
        <f t="shared" si="13"/>
        <v>0</v>
      </c>
      <c r="S134" s="7">
        <f t="shared" si="13"/>
        <v>0</v>
      </c>
      <c r="T134" s="7">
        <f t="shared" si="13"/>
        <v>0</v>
      </c>
      <c r="U134" s="7">
        <f t="shared" si="13"/>
        <v>0</v>
      </c>
      <c r="V134" s="7">
        <f t="shared" si="13"/>
        <v>0</v>
      </c>
      <c r="W134" s="7">
        <f t="shared" si="13"/>
        <v>93</v>
      </c>
      <c r="X134" s="7">
        <f t="shared" si="13"/>
        <v>51</v>
      </c>
      <c r="Y134" s="7">
        <f t="shared" si="13"/>
        <v>0</v>
      </c>
      <c r="Z134" s="7">
        <f t="shared" si="13"/>
        <v>83</v>
      </c>
      <c r="AA134" s="7">
        <f t="shared" si="13"/>
        <v>0</v>
      </c>
      <c r="AB134" s="7">
        <f t="shared" si="13"/>
        <v>609</v>
      </c>
    </row>
    <row r="135" spans="1:28" ht="15.75" hidden="1">
      <c r="A135" s="4" t="s">
        <v>91</v>
      </c>
      <c r="B135" s="5"/>
      <c r="C135" s="6"/>
      <c r="D135" s="5"/>
      <c r="E135" s="5"/>
      <c r="F135" s="5"/>
      <c r="G135" s="5"/>
      <c r="H135" s="5"/>
      <c r="I135" s="5"/>
      <c r="J135" s="5"/>
      <c r="K135" s="5"/>
      <c r="L135" s="52"/>
      <c r="M135" s="52"/>
      <c r="N135" s="82"/>
      <c r="O135" s="72"/>
      <c r="P135" s="5"/>
      <c r="Q135" s="5"/>
      <c r="R135" s="5"/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/>
      <c r="AB135" s="5">
        <v>0</v>
      </c>
    </row>
    <row r="136" spans="1:28" ht="15.75" hidden="1">
      <c r="A136" s="4" t="s">
        <v>92</v>
      </c>
      <c r="B136" s="5">
        <v>353</v>
      </c>
      <c r="C136" s="6">
        <v>65</v>
      </c>
      <c r="D136" s="5">
        <v>0</v>
      </c>
      <c r="E136" s="5">
        <v>61</v>
      </c>
      <c r="F136" s="5">
        <v>74</v>
      </c>
      <c r="G136" s="5">
        <v>0</v>
      </c>
      <c r="H136" s="5">
        <v>1416</v>
      </c>
      <c r="I136" s="5"/>
      <c r="J136" s="5">
        <v>0</v>
      </c>
      <c r="K136" s="5">
        <v>0</v>
      </c>
      <c r="L136" s="52"/>
      <c r="M136" s="52">
        <v>0</v>
      </c>
      <c r="N136" s="82">
        <v>0</v>
      </c>
      <c r="O136" s="72">
        <v>0</v>
      </c>
      <c r="P136" s="5">
        <v>99</v>
      </c>
      <c r="Q136" s="5">
        <v>0</v>
      </c>
      <c r="R136" s="5"/>
      <c r="S136" s="5">
        <v>0</v>
      </c>
      <c r="T136" s="5">
        <v>27</v>
      </c>
      <c r="U136" s="5">
        <v>19</v>
      </c>
      <c r="V136" s="5">
        <v>0</v>
      </c>
      <c r="W136" s="5">
        <v>0</v>
      </c>
      <c r="X136" s="5">
        <v>0</v>
      </c>
      <c r="Y136" s="5">
        <v>0</v>
      </c>
      <c r="Z136" s="5">
        <v>37</v>
      </c>
      <c r="AA136" s="5"/>
      <c r="AB136" s="5">
        <v>0</v>
      </c>
    </row>
    <row r="137" spans="1:28" ht="15.75" hidden="1">
      <c r="A137" s="4" t="s">
        <v>93</v>
      </c>
      <c r="B137" s="5">
        <v>107</v>
      </c>
      <c r="C137" s="6">
        <v>55</v>
      </c>
      <c r="D137" s="5">
        <v>48</v>
      </c>
      <c r="E137" s="5">
        <v>39</v>
      </c>
      <c r="F137" s="5">
        <v>16</v>
      </c>
      <c r="G137" s="5">
        <v>0</v>
      </c>
      <c r="H137" s="5">
        <v>684</v>
      </c>
      <c r="I137" s="5"/>
      <c r="J137" s="5">
        <v>0</v>
      </c>
      <c r="K137" s="5">
        <v>0</v>
      </c>
      <c r="L137" s="52"/>
      <c r="M137" s="52">
        <v>0</v>
      </c>
      <c r="N137" s="82">
        <v>0</v>
      </c>
      <c r="O137" s="72">
        <v>0</v>
      </c>
      <c r="P137" s="5">
        <v>0</v>
      </c>
      <c r="Q137" s="5">
        <v>0</v>
      </c>
      <c r="R137" s="5"/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8</v>
      </c>
      <c r="AA137" s="5"/>
      <c r="AB137" s="5">
        <v>0</v>
      </c>
    </row>
    <row r="138" spans="1:28" ht="15.75" hidden="1">
      <c r="A138" s="4" t="s">
        <v>94</v>
      </c>
      <c r="B138" s="5">
        <v>48</v>
      </c>
      <c r="C138" s="6">
        <v>72</v>
      </c>
      <c r="D138" s="5">
        <v>15</v>
      </c>
      <c r="E138" s="5">
        <v>29</v>
      </c>
      <c r="F138" s="5">
        <v>0</v>
      </c>
      <c r="G138" s="5">
        <v>0</v>
      </c>
      <c r="H138" s="5">
        <v>418</v>
      </c>
      <c r="I138" s="5"/>
      <c r="J138" s="5">
        <v>0</v>
      </c>
      <c r="K138" s="5">
        <v>0</v>
      </c>
      <c r="L138" s="52"/>
      <c r="M138" s="52">
        <v>0</v>
      </c>
      <c r="N138" s="82">
        <v>0</v>
      </c>
      <c r="O138" s="72">
        <v>0</v>
      </c>
      <c r="P138" s="5">
        <v>0</v>
      </c>
      <c r="Q138" s="5">
        <v>0</v>
      </c>
      <c r="R138" s="5"/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11</v>
      </c>
      <c r="AA138" s="5"/>
      <c r="AB138" s="5">
        <v>0</v>
      </c>
    </row>
    <row r="139" spans="1:28" ht="15.75" hidden="1">
      <c r="A139" s="4" t="s">
        <v>95</v>
      </c>
      <c r="B139" s="5">
        <v>122</v>
      </c>
      <c r="C139" s="6">
        <v>79</v>
      </c>
      <c r="D139" s="5">
        <v>37</v>
      </c>
      <c r="E139" s="5">
        <v>85</v>
      </c>
      <c r="F139" s="5">
        <v>0</v>
      </c>
      <c r="G139" s="5">
        <v>0</v>
      </c>
      <c r="H139" s="5">
        <v>907</v>
      </c>
      <c r="I139" s="5"/>
      <c r="J139" s="5">
        <v>0</v>
      </c>
      <c r="K139" s="5">
        <v>0</v>
      </c>
      <c r="L139" s="52"/>
      <c r="M139" s="52">
        <v>0</v>
      </c>
      <c r="N139" s="82">
        <v>0</v>
      </c>
      <c r="O139" s="72">
        <v>0</v>
      </c>
      <c r="P139" s="5">
        <v>0</v>
      </c>
      <c r="Q139" s="5">
        <v>20</v>
      </c>
      <c r="R139" s="5"/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15</v>
      </c>
      <c r="AA139" s="5"/>
      <c r="AB139" s="5">
        <v>0</v>
      </c>
    </row>
    <row r="140" spans="1:28" ht="15.75" hidden="1">
      <c r="A140" s="4" t="s">
        <v>96</v>
      </c>
      <c r="B140" s="5">
        <v>57</v>
      </c>
      <c r="C140" s="6">
        <v>29</v>
      </c>
      <c r="D140" s="5">
        <v>15</v>
      </c>
      <c r="E140" s="5">
        <v>20</v>
      </c>
      <c r="F140" s="5">
        <v>33</v>
      </c>
      <c r="G140" s="5">
        <v>0</v>
      </c>
      <c r="H140" s="5">
        <v>867</v>
      </c>
      <c r="I140" s="5"/>
      <c r="J140" s="5">
        <v>0</v>
      </c>
      <c r="K140" s="5">
        <v>0</v>
      </c>
      <c r="L140" s="52"/>
      <c r="M140" s="52">
        <v>0</v>
      </c>
      <c r="N140" s="82">
        <v>0</v>
      </c>
      <c r="O140" s="72">
        <v>0</v>
      </c>
      <c r="P140" s="5">
        <v>52</v>
      </c>
      <c r="Q140" s="5"/>
      <c r="R140" s="5"/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104</v>
      </c>
      <c r="Y140" s="5">
        <v>0</v>
      </c>
      <c r="Z140" s="5">
        <v>23</v>
      </c>
      <c r="AA140" s="5"/>
      <c r="AB140" s="5">
        <v>32</v>
      </c>
    </row>
    <row r="141" spans="1:28" ht="15.75" hidden="1">
      <c r="A141" s="4" t="s">
        <v>97</v>
      </c>
      <c r="B141" s="5">
        <v>0</v>
      </c>
      <c r="C141" s="6">
        <v>26</v>
      </c>
      <c r="D141" s="5">
        <v>0</v>
      </c>
      <c r="E141" s="5">
        <v>13</v>
      </c>
      <c r="F141" s="5">
        <v>0</v>
      </c>
      <c r="G141" s="5">
        <v>0</v>
      </c>
      <c r="H141" s="5">
        <v>88</v>
      </c>
      <c r="I141" s="5"/>
      <c r="J141" s="5">
        <v>0</v>
      </c>
      <c r="K141" s="5">
        <v>0</v>
      </c>
      <c r="L141" s="52"/>
      <c r="M141" s="52">
        <v>0</v>
      </c>
      <c r="N141" s="82">
        <v>0</v>
      </c>
      <c r="O141" s="72">
        <v>0</v>
      </c>
      <c r="P141" s="5">
        <v>0</v>
      </c>
      <c r="Q141" s="5">
        <v>0</v>
      </c>
      <c r="R141" s="5"/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1</v>
      </c>
      <c r="AA141" s="5"/>
      <c r="AB141" s="5">
        <v>0</v>
      </c>
    </row>
    <row r="142" spans="1:28" ht="15.75" hidden="1">
      <c r="A142" s="4" t="s">
        <v>98</v>
      </c>
      <c r="B142" s="5">
        <v>417</v>
      </c>
      <c r="C142" s="6">
        <v>66</v>
      </c>
      <c r="D142" s="5">
        <v>0</v>
      </c>
      <c r="E142" s="5">
        <v>142</v>
      </c>
      <c r="F142" s="5">
        <v>78</v>
      </c>
      <c r="G142" s="5">
        <v>0</v>
      </c>
      <c r="H142" s="5">
        <v>2770</v>
      </c>
      <c r="I142" s="5"/>
      <c r="J142" s="5">
        <v>0</v>
      </c>
      <c r="K142" s="5">
        <v>0</v>
      </c>
      <c r="L142" s="52"/>
      <c r="M142" s="52">
        <v>0</v>
      </c>
      <c r="N142" s="82">
        <v>0</v>
      </c>
      <c r="O142" s="72">
        <v>0</v>
      </c>
      <c r="P142" s="5">
        <v>0</v>
      </c>
      <c r="Q142" s="5">
        <v>0</v>
      </c>
      <c r="R142" s="5"/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1</v>
      </c>
      <c r="AA142" s="5"/>
      <c r="AB142" s="5">
        <v>0</v>
      </c>
    </row>
    <row r="143" spans="1:28" ht="15.75" hidden="1">
      <c r="A143" s="4" t="s">
        <v>99</v>
      </c>
      <c r="B143" s="5">
        <v>59</v>
      </c>
      <c r="C143" s="6">
        <v>14</v>
      </c>
      <c r="D143" s="5">
        <v>0</v>
      </c>
      <c r="E143" s="5">
        <v>0</v>
      </c>
      <c r="F143" s="5">
        <v>33</v>
      </c>
      <c r="G143" s="5">
        <v>0</v>
      </c>
      <c r="H143" s="5">
        <v>336</v>
      </c>
      <c r="I143" s="5"/>
      <c r="J143" s="5">
        <v>0</v>
      </c>
      <c r="K143" s="5">
        <v>0</v>
      </c>
      <c r="L143" s="52"/>
      <c r="M143" s="52">
        <v>0</v>
      </c>
      <c r="N143" s="82">
        <v>0</v>
      </c>
      <c r="O143" s="72">
        <v>0</v>
      </c>
      <c r="P143" s="5">
        <v>0</v>
      </c>
      <c r="Q143" s="5">
        <v>0</v>
      </c>
      <c r="R143" s="5"/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6</v>
      </c>
      <c r="AA143" s="5"/>
      <c r="AB143" s="5">
        <v>0</v>
      </c>
    </row>
    <row r="144" spans="1:28" ht="15.75" hidden="1">
      <c r="A144" s="4" t="s">
        <v>100</v>
      </c>
      <c r="B144" s="5">
        <v>1028</v>
      </c>
      <c r="C144" s="6">
        <v>118</v>
      </c>
      <c r="D144" s="5">
        <v>0</v>
      </c>
      <c r="E144" s="5">
        <v>387</v>
      </c>
      <c r="F144" s="5">
        <v>14</v>
      </c>
      <c r="G144" s="5">
        <v>10</v>
      </c>
      <c r="H144" s="5">
        <v>5242</v>
      </c>
      <c r="I144" s="5"/>
      <c r="J144" s="5">
        <v>0</v>
      </c>
      <c r="K144" s="5">
        <v>0</v>
      </c>
      <c r="L144" s="52"/>
      <c r="M144" s="52">
        <v>0</v>
      </c>
      <c r="N144" s="82">
        <v>0</v>
      </c>
      <c r="O144" s="72">
        <v>0</v>
      </c>
      <c r="P144" s="5">
        <v>0</v>
      </c>
      <c r="Q144" s="5">
        <v>0</v>
      </c>
      <c r="R144" s="5"/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19</v>
      </c>
      <c r="AA144" s="5"/>
      <c r="AB144" s="5">
        <v>137</v>
      </c>
    </row>
    <row r="145" spans="1:28" ht="15.75" hidden="1">
      <c r="A145" s="4" t="s">
        <v>101</v>
      </c>
      <c r="B145" s="5">
        <v>42</v>
      </c>
      <c r="C145" s="6">
        <v>0</v>
      </c>
      <c r="D145" s="5">
        <v>20</v>
      </c>
      <c r="E145" s="5">
        <v>18</v>
      </c>
      <c r="F145" s="5">
        <v>4</v>
      </c>
      <c r="G145" s="5">
        <v>0</v>
      </c>
      <c r="H145" s="5">
        <v>140</v>
      </c>
      <c r="I145" s="5"/>
      <c r="J145" s="5">
        <v>0</v>
      </c>
      <c r="K145" s="5">
        <v>0</v>
      </c>
      <c r="L145" s="52"/>
      <c r="M145" s="52">
        <v>0</v>
      </c>
      <c r="N145" s="82">
        <v>0</v>
      </c>
      <c r="O145" s="72">
        <v>0</v>
      </c>
      <c r="P145" s="5">
        <v>0</v>
      </c>
      <c r="Q145" s="5">
        <v>0</v>
      </c>
      <c r="R145" s="5"/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1</v>
      </c>
      <c r="AA145" s="5"/>
      <c r="AB145" s="5">
        <v>0</v>
      </c>
    </row>
    <row r="146" spans="1:28" ht="15.75" hidden="1">
      <c r="A146" s="4" t="s">
        <v>102</v>
      </c>
      <c r="B146" s="5">
        <v>64</v>
      </c>
      <c r="C146" s="6">
        <v>23</v>
      </c>
      <c r="D146" s="5">
        <v>0</v>
      </c>
      <c r="E146" s="5">
        <v>18</v>
      </c>
      <c r="F146" s="5">
        <v>19</v>
      </c>
      <c r="G146" s="5">
        <v>0</v>
      </c>
      <c r="H146" s="5">
        <v>288</v>
      </c>
      <c r="I146" s="5"/>
      <c r="J146" s="5">
        <v>0</v>
      </c>
      <c r="K146" s="5">
        <v>0</v>
      </c>
      <c r="L146" s="52"/>
      <c r="M146" s="52">
        <v>0</v>
      </c>
      <c r="N146" s="82">
        <v>0</v>
      </c>
      <c r="O146" s="72">
        <v>0</v>
      </c>
      <c r="P146" s="5">
        <v>0</v>
      </c>
      <c r="Q146" s="5">
        <v>0</v>
      </c>
      <c r="R146" s="5"/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/>
      <c r="AB146" s="5">
        <v>0</v>
      </c>
    </row>
    <row r="147" spans="1:28" ht="15.75" hidden="1">
      <c r="A147" s="4"/>
      <c r="B147" s="7">
        <f aca="true" t="shared" si="14" ref="B147:AB147">SUM(B136:B146)</f>
        <v>2297</v>
      </c>
      <c r="C147" s="7">
        <f t="shared" si="14"/>
        <v>547</v>
      </c>
      <c r="D147" s="7">
        <f t="shared" si="14"/>
        <v>135</v>
      </c>
      <c r="E147" s="7">
        <f t="shared" si="14"/>
        <v>812</v>
      </c>
      <c r="F147" s="7">
        <f t="shared" si="14"/>
        <v>271</v>
      </c>
      <c r="G147" s="7">
        <f t="shared" si="14"/>
        <v>10</v>
      </c>
      <c r="H147" s="7">
        <f t="shared" si="14"/>
        <v>13156</v>
      </c>
      <c r="I147" s="7">
        <f t="shared" si="14"/>
        <v>0</v>
      </c>
      <c r="J147" s="7">
        <f t="shared" si="14"/>
        <v>0</v>
      </c>
      <c r="K147" s="7">
        <f t="shared" si="14"/>
        <v>0</v>
      </c>
      <c r="L147" s="70"/>
      <c r="M147" s="70">
        <f t="shared" si="14"/>
        <v>0</v>
      </c>
      <c r="N147" s="83">
        <f t="shared" si="14"/>
        <v>0</v>
      </c>
      <c r="O147" s="79">
        <f t="shared" si="14"/>
        <v>0</v>
      </c>
      <c r="P147" s="7">
        <f t="shared" si="14"/>
        <v>151</v>
      </c>
      <c r="Q147" s="7">
        <f t="shared" si="14"/>
        <v>20</v>
      </c>
      <c r="R147" s="7">
        <f t="shared" si="14"/>
        <v>0</v>
      </c>
      <c r="S147" s="7">
        <f t="shared" si="14"/>
        <v>0</v>
      </c>
      <c r="T147" s="7">
        <f t="shared" si="14"/>
        <v>27</v>
      </c>
      <c r="U147" s="7">
        <f t="shared" si="14"/>
        <v>19</v>
      </c>
      <c r="V147" s="7">
        <f t="shared" si="14"/>
        <v>0</v>
      </c>
      <c r="W147" s="7">
        <f t="shared" si="14"/>
        <v>0</v>
      </c>
      <c r="X147" s="7">
        <f t="shared" si="14"/>
        <v>104</v>
      </c>
      <c r="Y147" s="7">
        <f t="shared" si="14"/>
        <v>0</v>
      </c>
      <c r="Z147" s="7">
        <f t="shared" si="14"/>
        <v>122</v>
      </c>
      <c r="AA147" s="7">
        <f t="shared" si="14"/>
        <v>0</v>
      </c>
      <c r="AB147" s="7">
        <f t="shared" si="14"/>
        <v>169</v>
      </c>
    </row>
    <row r="148" spans="1:28" ht="15.75" hidden="1">
      <c r="A148" s="4" t="s">
        <v>103</v>
      </c>
      <c r="B148" s="5"/>
      <c r="C148" s="6"/>
      <c r="D148" s="5"/>
      <c r="E148" s="5"/>
      <c r="F148" s="5"/>
      <c r="G148" s="5"/>
      <c r="H148" s="5"/>
      <c r="I148" s="5"/>
      <c r="J148" s="5"/>
      <c r="K148" s="5"/>
      <c r="L148" s="52"/>
      <c r="M148" s="52"/>
      <c r="N148" s="82"/>
      <c r="O148" s="72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hidden="1">
      <c r="A149" s="4" t="s">
        <v>104</v>
      </c>
      <c r="B149" s="5">
        <v>130</v>
      </c>
      <c r="C149" s="6">
        <v>17</v>
      </c>
      <c r="D149" s="5">
        <v>17</v>
      </c>
      <c r="E149" s="5">
        <v>28</v>
      </c>
      <c r="F149" s="5">
        <v>22</v>
      </c>
      <c r="G149" s="5">
        <v>0</v>
      </c>
      <c r="H149" s="5">
        <v>494</v>
      </c>
      <c r="I149" s="5"/>
      <c r="J149" s="5">
        <v>25</v>
      </c>
      <c r="K149" s="5">
        <v>0</v>
      </c>
      <c r="L149" s="52"/>
      <c r="M149" s="52">
        <v>0</v>
      </c>
      <c r="N149" s="82">
        <v>0</v>
      </c>
      <c r="O149" s="72">
        <v>0</v>
      </c>
      <c r="P149" s="5">
        <v>0</v>
      </c>
      <c r="Q149" s="5">
        <v>0</v>
      </c>
      <c r="R149" s="5"/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1</v>
      </c>
      <c r="AA149" s="5"/>
      <c r="AB149" s="5">
        <v>0</v>
      </c>
    </row>
    <row r="150" spans="1:28" ht="15.75" hidden="1">
      <c r="A150" s="4" t="s">
        <v>105</v>
      </c>
      <c r="B150" s="5">
        <v>89</v>
      </c>
      <c r="C150" s="6">
        <v>57</v>
      </c>
      <c r="D150" s="5">
        <v>23</v>
      </c>
      <c r="E150" s="5">
        <v>29</v>
      </c>
      <c r="F150" s="5">
        <v>14</v>
      </c>
      <c r="G150" s="5">
        <v>0</v>
      </c>
      <c r="H150" s="5">
        <v>700</v>
      </c>
      <c r="I150" s="5"/>
      <c r="J150" s="5">
        <v>0</v>
      </c>
      <c r="K150" s="5">
        <v>0</v>
      </c>
      <c r="L150" s="52"/>
      <c r="M150" s="52">
        <v>0</v>
      </c>
      <c r="N150" s="82">
        <v>0</v>
      </c>
      <c r="O150" s="72">
        <v>0</v>
      </c>
      <c r="P150" s="5">
        <v>0</v>
      </c>
      <c r="Q150" s="5">
        <v>0</v>
      </c>
      <c r="R150" s="5"/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12</v>
      </c>
      <c r="AA150" s="5"/>
      <c r="AB150" s="5">
        <v>0</v>
      </c>
    </row>
    <row r="151" spans="1:28" ht="15.75" hidden="1">
      <c r="A151" s="4" t="s">
        <v>106</v>
      </c>
      <c r="B151" s="5">
        <v>140</v>
      </c>
      <c r="C151" s="6">
        <v>22</v>
      </c>
      <c r="D151" s="5">
        <v>50</v>
      </c>
      <c r="E151" s="5">
        <v>67</v>
      </c>
      <c r="F151" s="5">
        <v>0</v>
      </c>
      <c r="G151" s="5">
        <v>0</v>
      </c>
      <c r="H151" s="5">
        <v>756</v>
      </c>
      <c r="I151" s="5"/>
      <c r="J151" s="5">
        <v>0</v>
      </c>
      <c r="K151" s="5">
        <v>0</v>
      </c>
      <c r="L151" s="52"/>
      <c r="M151" s="52">
        <v>0</v>
      </c>
      <c r="N151" s="82">
        <v>0</v>
      </c>
      <c r="O151" s="72">
        <v>139</v>
      </c>
      <c r="P151" s="5">
        <v>0</v>
      </c>
      <c r="Q151" s="5">
        <v>0</v>
      </c>
      <c r="R151" s="5"/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28</v>
      </c>
      <c r="AA151" s="5"/>
      <c r="AB151" s="5">
        <v>18</v>
      </c>
    </row>
    <row r="152" spans="1:28" ht="15.75" hidden="1">
      <c r="A152" s="4" t="s">
        <v>107</v>
      </c>
      <c r="B152" s="5">
        <v>612</v>
      </c>
      <c r="C152" s="6">
        <v>54</v>
      </c>
      <c r="D152" s="5">
        <v>72</v>
      </c>
      <c r="E152" s="5">
        <v>235</v>
      </c>
      <c r="F152" s="5">
        <v>104</v>
      </c>
      <c r="G152" s="5">
        <v>0</v>
      </c>
      <c r="H152" s="5">
        <v>4200</v>
      </c>
      <c r="I152" s="5"/>
      <c r="J152" s="5">
        <v>0</v>
      </c>
      <c r="K152" s="5">
        <v>0</v>
      </c>
      <c r="L152" s="52"/>
      <c r="M152" s="52">
        <v>0</v>
      </c>
      <c r="N152" s="82">
        <v>0</v>
      </c>
      <c r="O152" s="72">
        <v>85</v>
      </c>
      <c r="P152" s="5">
        <v>0</v>
      </c>
      <c r="Q152" s="5">
        <v>44</v>
      </c>
      <c r="R152" s="5"/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30</v>
      </c>
      <c r="AA152" s="5"/>
      <c r="AB152" s="5">
        <v>0</v>
      </c>
    </row>
    <row r="153" spans="1:28" ht="15.75" hidden="1">
      <c r="A153" s="4" t="s">
        <v>108</v>
      </c>
      <c r="B153" s="5">
        <v>0</v>
      </c>
      <c r="C153" s="6">
        <v>33</v>
      </c>
      <c r="D153" s="5">
        <v>0</v>
      </c>
      <c r="E153" s="5">
        <v>27</v>
      </c>
      <c r="F153" s="5">
        <v>30</v>
      </c>
      <c r="G153" s="5">
        <v>0</v>
      </c>
      <c r="H153" s="5">
        <v>392</v>
      </c>
      <c r="I153" s="5"/>
      <c r="J153" s="5">
        <v>24</v>
      </c>
      <c r="K153" s="5">
        <v>0</v>
      </c>
      <c r="L153" s="52"/>
      <c r="M153" s="52">
        <v>0</v>
      </c>
      <c r="N153" s="82">
        <v>0</v>
      </c>
      <c r="O153" s="72">
        <v>0</v>
      </c>
      <c r="P153" s="5">
        <v>0</v>
      </c>
      <c r="Q153" s="5">
        <v>0</v>
      </c>
      <c r="R153" s="5"/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/>
      <c r="AB153" s="5">
        <v>0</v>
      </c>
    </row>
    <row r="154" spans="1:28" ht="15.75" hidden="1">
      <c r="A154" s="4" t="s">
        <v>109</v>
      </c>
      <c r="B154" s="5">
        <v>1674</v>
      </c>
      <c r="C154" s="6">
        <v>122</v>
      </c>
      <c r="D154" s="5">
        <v>216</v>
      </c>
      <c r="E154" s="5">
        <v>559</v>
      </c>
      <c r="F154" s="5">
        <v>471</v>
      </c>
      <c r="G154" s="5">
        <v>12</v>
      </c>
      <c r="H154" s="5">
        <v>11183</v>
      </c>
      <c r="I154" s="5">
        <v>114</v>
      </c>
      <c r="J154" s="5">
        <v>0</v>
      </c>
      <c r="K154" s="5">
        <v>0</v>
      </c>
      <c r="L154" s="52"/>
      <c r="M154" s="52">
        <v>0</v>
      </c>
      <c r="N154" s="82">
        <v>0</v>
      </c>
      <c r="O154" s="72">
        <v>221</v>
      </c>
      <c r="P154" s="5">
        <v>0</v>
      </c>
      <c r="Q154" s="5">
        <v>0</v>
      </c>
      <c r="R154" s="5"/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62</v>
      </c>
      <c r="AA154" s="5"/>
      <c r="AB154" s="5">
        <v>409</v>
      </c>
    </row>
    <row r="155" spans="1:28" ht="15.75" hidden="1">
      <c r="A155" s="4" t="s">
        <v>110</v>
      </c>
      <c r="B155" s="5">
        <v>429</v>
      </c>
      <c r="C155" s="6">
        <v>71</v>
      </c>
      <c r="D155" s="5">
        <v>60</v>
      </c>
      <c r="E155" s="5">
        <v>157</v>
      </c>
      <c r="F155" s="5">
        <v>15</v>
      </c>
      <c r="G155" s="5">
        <v>0</v>
      </c>
      <c r="H155" s="5">
        <v>1940</v>
      </c>
      <c r="I155" s="5"/>
      <c r="J155" s="5">
        <v>0</v>
      </c>
      <c r="K155" s="5">
        <v>0</v>
      </c>
      <c r="L155" s="52"/>
      <c r="M155" s="52">
        <v>0</v>
      </c>
      <c r="N155" s="82">
        <v>0</v>
      </c>
      <c r="O155" s="72">
        <v>0</v>
      </c>
      <c r="P155" s="5">
        <v>0</v>
      </c>
      <c r="Q155" s="5">
        <v>0</v>
      </c>
      <c r="R155" s="5"/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21</v>
      </c>
      <c r="AA155" s="5"/>
      <c r="AB155" s="5">
        <v>0</v>
      </c>
    </row>
    <row r="156" spans="1:28" ht="15.75" hidden="1">
      <c r="A156" s="4" t="s">
        <v>111</v>
      </c>
      <c r="B156" s="5">
        <v>350</v>
      </c>
      <c r="C156" s="6">
        <v>12</v>
      </c>
      <c r="D156" s="5">
        <v>82</v>
      </c>
      <c r="E156" s="5">
        <v>97</v>
      </c>
      <c r="F156" s="5">
        <v>63</v>
      </c>
      <c r="G156" s="5">
        <v>0</v>
      </c>
      <c r="H156" s="5">
        <v>1772</v>
      </c>
      <c r="I156" s="5"/>
      <c r="J156" s="5">
        <v>0</v>
      </c>
      <c r="K156" s="5">
        <v>0</v>
      </c>
      <c r="L156" s="52"/>
      <c r="M156" s="52">
        <v>0</v>
      </c>
      <c r="N156" s="82">
        <v>0</v>
      </c>
      <c r="O156" s="72">
        <v>0</v>
      </c>
      <c r="P156" s="5">
        <v>0</v>
      </c>
      <c r="Q156" s="5">
        <v>0</v>
      </c>
      <c r="R156" s="5"/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4</v>
      </c>
      <c r="AA156" s="5"/>
      <c r="AB156" s="5">
        <v>0</v>
      </c>
    </row>
    <row r="157" spans="1:28" ht="15.75" hidden="1">
      <c r="A157" s="4" t="s">
        <v>112</v>
      </c>
      <c r="B157" s="5">
        <v>334</v>
      </c>
      <c r="C157" s="6">
        <v>0</v>
      </c>
      <c r="D157" s="5">
        <v>67</v>
      </c>
      <c r="E157" s="5">
        <v>119</v>
      </c>
      <c r="F157" s="5">
        <v>34</v>
      </c>
      <c r="G157" s="5">
        <v>0</v>
      </c>
      <c r="H157" s="5">
        <v>1404</v>
      </c>
      <c r="I157" s="5"/>
      <c r="J157" s="5">
        <v>0</v>
      </c>
      <c r="K157" s="5">
        <v>0</v>
      </c>
      <c r="L157" s="52"/>
      <c r="M157" s="52">
        <v>0</v>
      </c>
      <c r="N157" s="82">
        <v>0</v>
      </c>
      <c r="O157" s="72">
        <v>0</v>
      </c>
      <c r="P157" s="5">
        <v>0</v>
      </c>
      <c r="Q157" s="5"/>
      <c r="R157" s="5"/>
      <c r="S157" s="5">
        <v>0</v>
      </c>
      <c r="T157" s="5">
        <v>0</v>
      </c>
      <c r="U157" s="5">
        <v>0</v>
      </c>
      <c r="V157" s="5">
        <v>0</v>
      </c>
      <c r="W157" s="5">
        <v>48</v>
      </c>
      <c r="X157" s="5">
        <v>86</v>
      </c>
      <c r="Y157" s="5">
        <v>0</v>
      </c>
      <c r="Z157" s="5">
        <v>2</v>
      </c>
      <c r="AA157" s="5"/>
      <c r="AB157" s="5">
        <v>0</v>
      </c>
    </row>
    <row r="158" spans="1:28" ht="15.75" hidden="1">
      <c r="A158" s="4" t="s">
        <v>113</v>
      </c>
      <c r="B158" s="5">
        <v>355</v>
      </c>
      <c r="C158" s="6">
        <v>55</v>
      </c>
      <c r="D158" s="5">
        <v>39</v>
      </c>
      <c r="E158" s="5">
        <v>136</v>
      </c>
      <c r="F158" s="5">
        <v>58</v>
      </c>
      <c r="G158" s="5">
        <v>0</v>
      </c>
      <c r="H158" s="5">
        <v>2145</v>
      </c>
      <c r="I158" s="5"/>
      <c r="J158" s="5">
        <v>0</v>
      </c>
      <c r="K158" s="5">
        <v>0</v>
      </c>
      <c r="L158" s="52"/>
      <c r="M158" s="52">
        <v>156</v>
      </c>
      <c r="N158" s="82">
        <v>0</v>
      </c>
      <c r="O158" s="72">
        <v>42</v>
      </c>
      <c r="P158" s="5">
        <v>0</v>
      </c>
      <c r="Q158" s="5">
        <v>0</v>
      </c>
      <c r="R158" s="5"/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59</v>
      </c>
      <c r="AA158" s="5"/>
      <c r="AB158" s="5">
        <v>51</v>
      </c>
    </row>
    <row r="159" spans="1:28" ht="15.75" hidden="1">
      <c r="A159" s="4" t="s">
        <v>114</v>
      </c>
      <c r="B159" s="5">
        <v>59</v>
      </c>
      <c r="C159" s="6">
        <v>0</v>
      </c>
      <c r="D159" s="5">
        <v>0</v>
      </c>
      <c r="E159" s="5">
        <v>12</v>
      </c>
      <c r="F159" s="5">
        <v>19</v>
      </c>
      <c r="G159" s="5">
        <v>0</v>
      </c>
      <c r="H159" s="5">
        <v>328</v>
      </c>
      <c r="I159" s="5"/>
      <c r="J159" s="5">
        <v>0</v>
      </c>
      <c r="K159" s="5">
        <v>0</v>
      </c>
      <c r="L159" s="52"/>
      <c r="M159" s="52">
        <v>0</v>
      </c>
      <c r="N159" s="82">
        <v>0</v>
      </c>
      <c r="O159" s="72">
        <v>0</v>
      </c>
      <c r="P159" s="5">
        <v>142</v>
      </c>
      <c r="Q159" s="5">
        <v>0</v>
      </c>
      <c r="R159" s="5"/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/>
      <c r="AB159" s="5">
        <v>0</v>
      </c>
    </row>
    <row r="160" spans="1:28" ht="15.75" hidden="1">
      <c r="A160" s="4"/>
      <c r="B160" s="7">
        <f aca="true" t="shared" si="15" ref="B160:AB160">SUM(B149:B159)</f>
        <v>4172</v>
      </c>
      <c r="C160" s="7">
        <f t="shared" si="15"/>
        <v>443</v>
      </c>
      <c r="D160" s="7">
        <f t="shared" si="15"/>
        <v>626</v>
      </c>
      <c r="E160" s="7">
        <f t="shared" si="15"/>
        <v>1466</v>
      </c>
      <c r="F160" s="7">
        <f t="shared" si="15"/>
        <v>830</v>
      </c>
      <c r="G160" s="7">
        <f t="shared" si="15"/>
        <v>12</v>
      </c>
      <c r="H160" s="7">
        <f t="shared" si="15"/>
        <v>25314</v>
      </c>
      <c r="I160" s="7">
        <f t="shared" si="15"/>
        <v>114</v>
      </c>
      <c r="J160" s="7">
        <f t="shared" si="15"/>
        <v>49</v>
      </c>
      <c r="K160" s="7">
        <f t="shared" si="15"/>
        <v>0</v>
      </c>
      <c r="L160" s="70"/>
      <c r="M160" s="70">
        <f t="shared" si="15"/>
        <v>156</v>
      </c>
      <c r="N160" s="83">
        <f t="shared" si="15"/>
        <v>0</v>
      </c>
      <c r="O160" s="79">
        <f t="shared" si="15"/>
        <v>487</v>
      </c>
      <c r="P160" s="7">
        <f t="shared" si="15"/>
        <v>142</v>
      </c>
      <c r="Q160" s="7">
        <f t="shared" si="15"/>
        <v>44</v>
      </c>
      <c r="R160" s="7">
        <f t="shared" si="15"/>
        <v>0</v>
      </c>
      <c r="S160" s="7">
        <f t="shared" si="15"/>
        <v>0</v>
      </c>
      <c r="T160" s="7">
        <f t="shared" si="15"/>
        <v>0</v>
      </c>
      <c r="U160" s="7">
        <f t="shared" si="15"/>
        <v>0</v>
      </c>
      <c r="V160" s="7">
        <f t="shared" si="15"/>
        <v>0</v>
      </c>
      <c r="W160" s="7">
        <f t="shared" si="15"/>
        <v>48</v>
      </c>
      <c r="X160" s="7">
        <f t="shared" si="15"/>
        <v>86</v>
      </c>
      <c r="Y160" s="7">
        <f t="shared" si="15"/>
        <v>0</v>
      </c>
      <c r="Z160" s="7">
        <f t="shared" si="15"/>
        <v>219</v>
      </c>
      <c r="AA160" s="7">
        <f t="shared" si="15"/>
        <v>0</v>
      </c>
      <c r="AB160" s="7">
        <f t="shared" si="15"/>
        <v>478</v>
      </c>
    </row>
    <row r="161" spans="1:28" ht="15.75" hidden="1">
      <c r="A161" s="4" t="s">
        <v>115</v>
      </c>
      <c r="B161" s="5"/>
      <c r="C161" s="6"/>
      <c r="D161" s="5"/>
      <c r="E161" s="5"/>
      <c r="F161" s="5"/>
      <c r="G161" s="5"/>
      <c r="H161" s="5"/>
      <c r="I161" s="5"/>
      <c r="J161" s="5"/>
      <c r="K161" s="5"/>
      <c r="L161" s="52"/>
      <c r="M161" s="52"/>
      <c r="N161" s="82"/>
      <c r="O161" s="72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hidden="1">
      <c r="A162" s="4" t="s">
        <v>116</v>
      </c>
      <c r="B162" s="5">
        <v>65</v>
      </c>
      <c r="C162" s="6">
        <v>14</v>
      </c>
      <c r="D162" s="5">
        <v>0</v>
      </c>
      <c r="E162" s="5">
        <v>20</v>
      </c>
      <c r="F162" s="5">
        <v>4</v>
      </c>
      <c r="G162" s="5">
        <v>0</v>
      </c>
      <c r="H162" s="5">
        <v>454</v>
      </c>
      <c r="I162" s="5"/>
      <c r="J162" s="5">
        <v>0</v>
      </c>
      <c r="K162" s="5">
        <v>0</v>
      </c>
      <c r="L162" s="52"/>
      <c r="M162" s="52">
        <v>0</v>
      </c>
      <c r="N162" s="82">
        <v>0</v>
      </c>
      <c r="O162" s="72">
        <v>0</v>
      </c>
      <c r="P162" s="5">
        <v>0</v>
      </c>
      <c r="Q162" s="5">
        <v>0</v>
      </c>
      <c r="R162" s="5"/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/>
      <c r="AB162" s="5">
        <v>0</v>
      </c>
    </row>
    <row r="163" spans="1:28" ht="15.75" hidden="1">
      <c r="A163" s="4" t="s">
        <v>117</v>
      </c>
      <c r="B163" s="5">
        <v>12</v>
      </c>
      <c r="C163" s="6">
        <v>0</v>
      </c>
      <c r="D163" s="5">
        <v>7</v>
      </c>
      <c r="E163" s="5">
        <v>2</v>
      </c>
      <c r="F163" s="5">
        <v>0</v>
      </c>
      <c r="G163" s="5">
        <v>0</v>
      </c>
      <c r="H163" s="5">
        <v>138</v>
      </c>
      <c r="I163" s="5"/>
      <c r="J163" s="5">
        <v>0</v>
      </c>
      <c r="K163" s="5">
        <v>0</v>
      </c>
      <c r="L163" s="52"/>
      <c r="M163" s="52">
        <v>0</v>
      </c>
      <c r="N163" s="82">
        <v>0</v>
      </c>
      <c r="O163" s="72">
        <v>0</v>
      </c>
      <c r="P163" s="5">
        <v>0</v>
      </c>
      <c r="Q163" s="5">
        <v>20</v>
      </c>
      <c r="R163" s="5"/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24</v>
      </c>
      <c r="AA163" s="5"/>
      <c r="AB163" s="5">
        <v>15</v>
      </c>
    </row>
    <row r="164" spans="1:28" ht="15.75" hidden="1">
      <c r="A164" s="4" t="s">
        <v>118</v>
      </c>
      <c r="B164" s="5">
        <v>0</v>
      </c>
      <c r="C164" s="6">
        <v>16</v>
      </c>
      <c r="D164" s="5">
        <v>0</v>
      </c>
      <c r="E164" s="5">
        <v>2</v>
      </c>
      <c r="F164" s="5">
        <v>0</v>
      </c>
      <c r="G164" s="5">
        <v>0</v>
      </c>
      <c r="H164" s="5">
        <v>32</v>
      </c>
      <c r="I164" s="5"/>
      <c r="J164" s="5">
        <v>0</v>
      </c>
      <c r="K164" s="5">
        <v>0</v>
      </c>
      <c r="L164" s="52"/>
      <c r="M164" s="52">
        <v>0</v>
      </c>
      <c r="N164" s="82">
        <v>0</v>
      </c>
      <c r="O164" s="72">
        <v>0</v>
      </c>
      <c r="P164" s="5">
        <v>0</v>
      </c>
      <c r="Q164" s="5">
        <v>0</v>
      </c>
      <c r="R164" s="5"/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/>
      <c r="AB164" s="5">
        <v>0</v>
      </c>
    </row>
    <row r="165" spans="1:28" ht="15.75" hidden="1">
      <c r="A165" s="4" t="s">
        <v>119</v>
      </c>
      <c r="B165" s="5">
        <v>1629</v>
      </c>
      <c r="C165" s="6">
        <v>38</v>
      </c>
      <c r="D165" s="5">
        <v>133</v>
      </c>
      <c r="E165" s="5">
        <v>365</v>
      </c>
      <c r="F165" s="5">
        <v>254</v>
      </c>
      <c r="G165" s="5">
        <v>11</v>
      </c>
      <c r="H165" s="5">
        <v>7148</v>
      </c>
      <c r="I165" s="5">
        <v>60</v>
      </c>
      <c r="J165" s="5">
        <v>0</v>
      </c>
      <c r="K165" s="5">
        <v>175</v>
      </c>
      <c r="L165" s="52"/>
      <c r="M165" s="52">
        <v>0</v>
      </c>
      <c r="N165" s="82">
        <v>0</v>
      </c>
      <c r="O165" s="72">
        <v>64</v>
      </c>
      <c r="P165" s="5">
        <v>0</v>
      </c>
      <c r="Q165" s="5">
        <v>0</v>
      </c>
      <c r="R165" s="5"/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53</v>
      </c>
      <c r="AA165" s="5"/>
      <c r="AB165" s="5">
        <v>50</v>
      </c>
    </row>
    <row r="166" spans="1:28" ht="15.75" hidden="1">
      <c r="A166" s="4" t="s">
        <v>120</v>
      </c>
      <c r="B166" s="5">
        <v>310</v>
      </c>
      <c r="C166" s="6">
        <v>0</v>
      </c>
      <c r="D166" s="5">
        <v>15</v>
      </c>
      <c r="E166" s="5">
        <v>90</v>
      </c>
      <c r="F166" s="5">
        <v>28</v>
      </c>
      <c r="G166" s="5">
        <v>0</v>
      </c>
      <c r="H166" s="5">
        <v>1487</v>
      </c>
      <c r="I166" s="5">
        <v>58</v>
      </c>
      <c r="J166" s="5">
        <v>0</v>
      </c>
      <c r="K166" s="5">
        <v>0</v>
      </c>
      <c r="L166" s="52"/>
      <c r="M166" s="52">
        <v>0</v>
      </c>
      <c r="N166" s="82">
        <v>0</v>
      </c>
      <c r="O166" s="72">
        <v>0</v>
      </c>
      <c r="P166" s="5">
        <v>0</v>
      </c>
      <c r="Q166" s="5">
        <v>0</v>
      </c>
      <c r="R166" s="5"/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8</v>
      </c>
      <c r="AA166" s="5"/>
      <c r="AB166" s="5">
        <v>38</v>
      </c>
    </row>
    <row r="167" spans="1:28" ht="15.75" hidden="1">
      <c r="A167" s="4" t="s">
        <v>121</v>
      </c>
      <c r="B167" s="5">
        <v>45</v>
      </c>
      <c r="C167" s="6">
        <v>0</v>
      </c>
      <c r="D167" s="5">
        <v>16</v>
      </c>
      <c r="E167" s="5">
        <v>16</v>
      </c>
      <c r="F167" s="5">
        <v>5</v>
      </c>
      <c r="G167" s="5">
        <v>0</v>
      </c>
      <c r="H167" s="5">
        <v>286</v>
      </c>
      <c r="I167" s="5"/>
      <c r="J167" s="5">
        <v>0</v>
      </c>
      <c r="K167" s="5">
        <v>0</v>
      </c>
      <c r="L167" s="52"/>
      <c r="M167" s="52">
        <v>0</v>
      </c>
      <c r="N167" s="82">
        <v>0</v>
      </c>
      <c r="O167" s="72">
        <v>43</v>
      </c>
      <c r="P167" s="5">
        <v>0</v>
      </c>
      <c r="Q167" s="5">
        <v>0</v>
      </c>
      <c r="R167" s="5"/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27</v>
      </c>
      <c r="AA167" s="5"/>
      <c r="AB167" s="5">
        <v>0</v>
      </c>
    </row>
    <row r="168" spans="1:28" ht="15.75" hidden="1">
      <c r="A168" s="4"/>
      <c r="B168" s="7">
        <f aca="true" t="shared" si="16" ref="B168:AB168">SUM(B162:B167)</f>
        <v>2061</v>
      </c>
      <c r="C168" s="7">
        <f t="shared" si="16"/>
        <v>68</v>
      </c>
      <c r="D168" s="7">
        <f t="shared" si="16"/>
        <v>171</v>
      </c>
      <c r="E168" s="7">
        <f t="shared" si="16"/>
        <v>495</v>
      </c>
      <c r="F168" s="7">
        <f t="shared" si="16"/>
        <v>291</v>
      </c>
      <c r="G168" s="7">
        <f t="shared" si="16"/>
        <v>11</v>
      </c>
      <c r="H168" s="7">
        <f t="shared" si="16"/>
        <v>9545</v>
      </c>
      <c r="I168" s="7">
        <f t="shared" si="16"/>
        <v>118</v>
      </c>
      <c r="J168" s="7">
        <f t="shared" si="16"/>
        <v>0</v>
      </c>
      <c r="K168" s="7">
        <f t="shared" si="16"/>
        <v>175</v>
      </c>
      <c r="L168" s="70"/>
      <c r="M168" s="70">
        <f t="shared" si="16"/>
        <v>0</v>
      </c>
      <c r="N168" s="83">
        <f t="shared" si="16"/>
        <v>0</v>
      </c>
      <c r="O168" s="79">
        <f t="shared" si="16"/>
        <v>107</v>
      </c>
      <c r="P168" s="7">
        <f t="shared" si="16"/>
        <v>0</v>
      </c>
      <c r="Q168" s="7">
        <f t="shared" si="16"/>
        <v>20</v>
      </c>
      <c r="R168" s="7">
        <f t="shared" si="16"/>
        <v>0</v>
      </c>
      <c r="S168" s="7">
        <f t="shared" si="16"/>
        <v>0</v>
      </c>
      <c r="T168" s="7">
        <f t="shared" si="16"/>
        <v>0</v>
      </c>
      <c r="U168" s="7">
        <f t="shared" si="16"/>
        <v>0</v>
      </c>
      <c r="V168" s="7">
        <f t="shared" si="16"/>
        <v>0</v>
      </c>
      <c r="W168" s="7">
        <f t="shared" si="16"/>
        <v>0</v>
      </c>
      <c r="X168" s="7">
        <f t="shared" si="16"/>
        <v>0</v>
      </c>
      <c r="Y168" s="7">
        <f t="shared" si="16"/>
        <v>0</v>
      </c>
      <c r="Z168" s="7">
        <f t="shared" si="16"/>
        <v>112</v>
      </c>
      <c r="AA168" s="7">
        <f t="shared" si="16"/>
        <v>0</v>
      </c>
      <c r="AB168" s="7">
        <f t="shared" si="16"/>
        <v>103</v>
      </c>
    </row>
    <row r="169" spans="1:28" ht="15.75" hidden="1">
      <c r="A169" s="4" t="s">
        <v>122</v>
      </c>
      <c r="B169" s="5"/>
      <c r="C169" s="6"/>
      <c r="D169" s="5"/>
      <c r="E169" s="5"/>
      <c r="F169" s="5"/>
      <c r="G169" s="5"/>
      <c r="H169" s="5"/>
      <c r="I169" s="5"/>
      <c r="J169" s="5"/>
      <c r="K169" s="5"/>
      <c r="L169" s="52"/>
      <c r="M169" s="52"/>
      <c r="N169" s="82"/>
      <c r="O169" s="72"/>
      <c r="P169" s="5"/>
      <c r="Q169" s="5"/>
      <c r="R169" s="5"/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/>
      <c r="AB169" s="5">
        <v>0</v>
      </c>
    </row>
    <row r="170" spans="1:28" ht="15.75" hidden="1">
      <c r="A170" s="4" t="s">
        <v>123</v>
      </c>
      <c r="B170" s="5">
        <v>167</v>
      </c>
      <c r="C170" s="6">
        <v>51</v>
      </c>
      <c r="D170" s="5">
        <v>96</v>
      </c>
      <c r="E170" s="5">
        <v>72</v>
      </c>
      <c r="F170" s="5">
        <v>0</v>
      </c>
      <c r="G170" s="5">
        <v>0</v>
      </c>
      <c r="H170" s="5">
        <v>677</v>
      </c>
      <c r="I170" s="5"/>
      <c r="J170" s="5">
        <v>0</v>
      </c>
      <c r="K170" s="5">
        <v>0</v>
      </c>
      <c r="L170" s="52"/>
      <c r="M170" s="52">
        <v>0</v>
      </c>
      <c r="N170" s="82">
        <v>0</v>
      </c>
      <c r="O170" s="72">
        <v>0</v>
      </c>
      <c r="P170" s="5">
        <v>0</v>
      </c>
      <c r="Q170" s="5">
        <v>0</v>
      </c>
      <c r="R170" s="5"/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1</v>
      </c>
      <c r="AA170" s="5"/>
      <c r="AB170" s="5">
        <v>0</v>
      </c>
    </row>
    <row r="171" spans="1:28" ht="15.75" hidden="1">
      <c r="A171" s="4" t="s">
        <v>124</v>
      </c>
      <c r="B171" s="5">
        <v>150</v>
      </c>
      <c r="C171" s="6">
        <v>61</v>
      </c>
      <c r="D171" s="5">
        <v>42</v>
      </c>
      <c r="E171" s="5">
        <v>69</v>
      </c>
      <c r="F171" s="5">
        <v>0</v>
      </c>
      <c r="G171" s="5">
        <v>0</v>
      </c>
      <c r="H171" s="5">
        <v>857</v>
      </c>
      <c r="I171" s="5"/>
      <c r="J171" s="5">
        <v>0</v>
      </c>
      <c r="K171" s="5">
        <v>0</v>
      </c>
      <c r="L171" s="52"/>
      <c r="M171" s="52">
        <v>0</v>
      </c>
      <c r="N171" s="82">
        <v>0</v>
      </c>
      <c r="O171" s="72">
        <v>0</v>
      </c>
      <c r="P171" s="5">
        <v>0</v>
      </c>
      <c r="Q171" s="5">
        <v>0</v>
      </c>
      <c r="R171" s="5"/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3</v>
      </c>
      <c r="AA171" s="5"/>
      <c r="AB171" s="5">
        <v>0</v>
      </c>
    </row>
    <row r="172" spans="1:28" ht="15.75" hidden="1">
      <c r="A172" s="4" t="s">
        <v>125</v>
      </c>
      <c r="B172" s="5">
        <v>257</v>
      </c>
      <c r="C172" s="6">
        <v>145</v>
      </c>
      <c r="D172" s="5">
        <v>35</v>
      </c>
      <c r="E172" s="5">
        <v>110</v>
      </c>
      <c r="F172" s="5">
        <v>22</v>
      </c>
      <c r="G172" s="5">
        <v>0</v>
      </c>
      <c r="H172" s="5">
        <v>1586</v>
      </c>
      <c r="I172" s="5"/>
      <c r="J172" s="5">
        <v>0</v>
      </c>
      <c r="K172" s="5">
        <v>0</v>
      </c>
      <c r="L172" s="52"/>
      <c r="M172" s="52">
        <v>0</v>
      </c>
      <c r="N172" s="82">
        <v>0</v>
      </c>
      <c r="O172" s="72">
        <v>0</v>
      </c>
      <c r="P172" s="5">
        <v>0</v>
      </c>
      <c r="Q172" s="5">
        <v>0</v>
      </c>
      <c r="R172" s="5"/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13</v>
      </c>
      <c r="AA172" s="5"/>
      <c r="AB172" s="5">
        <v>0</v>
      </c>
    </row>
    <row r="173" spans="1:28" ht="15.75" hidden="1">
      <c r="A173" s="4" t="s">
        <v>126</v>
      </c>
      <c r="B173" s="5">
        <v>192</v>
      </c>
      <c r="C173" s="6">
        <v>28</v>
      </c>
      <c r="D173" s="5">
        <v>20</v>
      </c>
      <c r="E173" s="5">
        <v>58</v>
      </c>
      <c r="F173" s="5">
        <v>26</v>
      </c>
      <c r="G173" s="5">
        <v>0</v>
      </c>
      <c r="H173" s="5">
        <v>946</v>
      </c>
      <c r="I173" s="5"/>
      <c r="J173" s="5">
        <v>0</v>
      </c>
      <c r="K173" s="5">
        <v>0</v>
      </c>
      <c r="L173" s="52"/>
      <c r="M173" s="52">
        <v>0</v>
      </c>
      <c r="N173" s="82">
        <v>0</v>
      </c>
      <c r="O173" s="72">
        <v>0</v>
      </c>
      <c r="P173" s="5">
        <v>0</v>
      </c>
      <c r="Q173" s="5">
        <v>0</v>
      </c>
      <c r="R173" s="5"/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/>
      <c r="AB173" s="5">
        <v>37</v>
      </c>
    </row>
    <row r="174" spans="1:28" ht="15.75" hidden="1">
      <c r="A174" s="4" t="s">
        <v>127</v>
      </c>
      <c r="B174" s="5">
        <v>85</v>
      </c>
      <c r="C174" s="6">
        <v>29</v>
      </c>
      <c r="D174" s="5">
        <v>15</v>
      </c>
      <c r="E174" s="5">
        <v>25</v>
      </c>
      <c r="F174" s="5">
        <v>10</v>
      </c>
      <c r="G174" s="5">
        <v>0</v>
      </c>
      <c r="H174" s="5">
        <v>635</v>
      </c>
      <c r="I174" s="5"/>
      <c r="J174" s="5">
        <v>0</v>
      </c>
      <c r="K174" s="5">
        <v>0</v>
      </c>
      <c r="L174" s="52"/>
      <c r="M174" s="52">
        <v>0</v>
      </c>
      <c r="N174" s="82">
        <v>0</v>
      </c>
      <c r="O174" s="72">
        <v>0</v>
      </c>
      <c r="P174" s="5">
        <v>0</v>
      </c>
      <c r="Q174" s="5">
        <v>0</v>
      </c>
      <c r="R174" s="5"/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12</v>
      </c>
      <c r="AA174" s="5"/>
      <c r="AB174" s="5">
        <v>0</v>
      </c>
    </row>
    <row r="175" spans="1:28" ht="15.75" hidden="1">
      <c r="A175" s="4" t="s">
        <v>128</v>
      </c>
      <c r="B175" s="5">
        <v>305</v>
      </c>
      <c r="C175" s="6">
        <v>92</v>
      </c>
      <c r="D175" s="5">
        <v>21</v>
      </c>
      <c r="E175" s="5">
        <v>105</v>
      </c>
      <c r="F175" s="5">
        <v>38</v>
      </c>
      <c r="G175" s="5">
        <v>0</v>
      </c>
      <c r="H175" s="5">
        <v>1443</v>
      </c>
      <c r="I175" s="5"/>
      <c r="J175" s="5">
        <v>0</v>
      </c>
      <c r="K175" s="5">
        <v>0</v>
      </c>
      <c r="L175" s="52"/>
      <c r="M175" s="52">
        <v>0</v>
      </c>
      <c r="N175" s="82">
        <v>0</v>
      </c>
      <c r="O175" s="72">
        <v>0</v>
      </c>
      <c r="P175" s="5">
        <v>0</v>
      </c>
      <c r="Q175" s="5">
        <v>0</v>
      </c>
      <c r="R175" s="5"/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3</v>
      </c>
      <c r="AA175" s="5"/>
      <c r="AB175" s="5">
        <v>0</v>
      </c>
    </row>
    <row r="176" spans="1:28" ht="15.75" hidden="1">
      <c r="A176" s="4" t="s">
        <v>129</v>
      </c>
      <c r="B176" s="5">
        <v>96</v>
      </c>
      <c r="C176" s="6">
        <v>103</v>
      </c>
      <c r="D176" s="5">
        <v>0</v>
      </c>
      <c r="E176" s="5">
        <v>69</v>
      </c>
      <c r="F176" s="5">
        <v>0</v>
      </c>
      <c r="G176" s="5">
        <v>0</v>
      </c>
      <c r="H176" s="5">
        <v>650</v>
      </c>
      <c r="I176" s="5"/>
      <c r="J176" s="5">
        <v>0</v>
      </c>
      <c r="K176" s="5">
        <v>0</v>
      </c>
      <c r="L176" s="52"/>
      <c r="M176" s="52">
        <v>0</v>
      </c>
      <c r="N176" s="82">
        <v>0</v>
      </c>
      <c r="O176" s="72">
        <v>0</v>
      </c>
      <c r="P176" s="5">
        <v>0</v>
      </c>
      <c r="Q176" s="5">
        <v>0</v>
      </c>
      <c r="R176" s="5"/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4</v>
      </c>
      <c r="AA176" s="5"/>
      <c r="AB176" s="5">
        <v>0</v>
      </c>
    </row>
    <row r="177" spans="1:28" ht="15.75" hidden="1">
      <c r="A177" s="4" t="s">
        <v>130</v>
      </c>
      <c r="B177" s="5">
        <v>2505</v>
      </c>
      <c r="C177" s="6">
        <v>110</v>
      </c>
      <c r="D177" s="5">
        <v>321</v>
      </c>
      <c r="E177" s="5">
        <v>799</v>
      </c>
      <c r="F177" s="5">
        <v>199</v>
      </c>
      <c r="G177" s="5">
        <v>43</v>
      </c>
      <c r="H177" s="5">
        <v>11830</v>
      </c>
      <c r="I177" s="5"/>
      <c r="J177" s="5">
        <v>81</v>
      </c>
      <c r="K177" s="5">
        <v>495</v>
      </c>
      <c r="L177" s="52"/>
      <c r="M177" s="52">
        <v>0</v>
      </c>
      <c r="N177" s="82">
        <v>0</v>
      </c>
      <c r="O177" s="72">
        <v>0</v>
      </c>
      <c r="P177" s="5">
        <v>0</v>
      </c>
      <c r="Q177" s="5">
        <v>534</v>
      </c>
      <c r="R177" s="5"/>
      <c r="S177" s="5">
        <v>0</v>
      </c>
      <c r="T177" s="5">
        <v>0</v>
      </c>
      <c r="U177" s="5">
        <v>0</v>
      </c>
      <c r="V177" s="5">
        <v>21</v>
      </c>
      <c r="W177" s="5">
        <v>0</v>
      </c>
      <c r="X177" s="5">
        <v>0</v>
      </c>
      <c r="Y177" s="5">
        <v>0</v>
      </c>
      <c r="Z177" s="5">
        <v>35</v>
      </c>
      <c r="AA177" s="5"/>
      <c r="AB177" s="5">
        <v>419</v>
      </c>
    </row>
    <row r="178" spans="1:28" ht="15.75" hidden="1">
      <c r="A178" s="4" t="s">
        <v>131</v>
      </c>
      <c r="B178" s="5">
        <v>30</v>
      </c>
      <c r="C178" s="6">
        <v>87</v>
      </c>
      <c r="D178" s="5">
        <v>12</v>
      </c>
      <c r="E178" s="5">
        <v>15</v>
      </c>
      <c r="F178" s="5">
        <v>22</v>
      </c>
      <c r="G178" s="5">
        <v>0</v>
      </c>
      <c r="H178" s="5">
        <v>549</v>
      </c>
      <c r="I178" s="5"/>
      <c r="J178" s="5">
        <v>0</v>
      </c>
      <c r="K178" s="5">
        <v>0</v>
      </c>
      <c r="L178" s="52"/>
      <c r="M178" s="52">
        <v>0</v>
      </c>
      <c r="N178" s="82">
        <v>0</v>
      </c>
      <c r="O178" s="72">
        <v>0</v>
      </c>
      <c r="P178" s="5">
        <v>0</v>
      </c>
      <c r="Q178" s="5">
        <v>0</v>
      </c>
      <c r="R178" s="5">
        <v>79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2</v>
      </c>
      <c r="AA178" s="5"/>
      <c r="AB178" s="5">
        <v>45</v>
      </c>
    </row>
    <row r="179" spans="1:28" ht="15.75" hidden="1">
      <c r="A179" s="4" t="s">
        <v>132</v>
      </c>
      <c r="B179" s="5">
        <v>443</v>
      </c>
      <c r="C179" s="6">
        <v>153</v>
      </c>
      <c r="D179" s="5">
        <v>0</v>
      </c>
      <c r="E179" s="5">
        <v>202</v>
      </c>
      <c r="F179" s="5">
        <v>15</v>
      </c>
      <c r="G179" s="5">
        <v>0</v>
      </c>
      <c r="H179" s="5">
        <v>2260</v>
      </c>
      <c r="I179" s="5"/>
      <c r="J179" s="5">
        <v>0</v>
      </c>
      <c r="K179" s="5">
        <v>0</v>
      </c>
      <c r="L179" s="52"/>
      <c r="M179" s="52">
        <v>0</v>
      </c>
      <c r="N179" s="82">
        <v>0</v>
      </c>
      <c r="O179" s="72">
        <v>0</v>
      </c>
      <c r="P179" s="5">
        <v>0</v>
      </c>
      <c r="Q179" s="5">
        <v>0</v>
      </c>
      <c r="R179" s="5"/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3</v>
      </c>
      <c r="AA179" s="5"/>
      <c r="AB179" s="5">
        <v>0</v>
      </c>
    </row>
    <row r="180" spans="1:28" ht="15.75" hidden="1">
      <c r="A180" s="4" t="s">
        <v>133</v>
      </c>
      <c r="B180" s="5">
        <v>278</v>
      </c>
      <c r="C180" s="6">
        <v>35</v>
      </c>
      <c r="D180" s="5">
        <v>64</v>
      </c>
      <c r="E180" s="5">
        <v>87</v>
      </c>
      <c r="F180" s="5">
        <v>41</v>
      </c>
      <c r="G180" s="5">
        <v>0</v>
      </c>
      <c r="H180" s="5">
        <v>1206</v>
      </c>
      <c r="I180" s="5"/>
      <c r="J180" s="5">
        <v>0</v>
      </c>
      <c r="K180" s="5">
        <v>0</v>
      </c>
      <c r="L180" s="52"/>
      <c r="M180" s="52">
        <v>0</v>
      </c>
      <c r="N180" s="82">
        <v>0</v>
      </c>
      <c r="O180" s="72">
        <v>0</v>
      </c>
      <c r="P180" s="5">
        <v>0</v>
      </c>
      <c r="Q180" s="5">
        <v>0</v>
      </c>
      <c r="R180" s="5"/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7</v>
      </c>
      <c r="AA180" s="5"/>
      <c r="AB180" s="5">
        <v>0</v>
      </c>
    </row>
    <row r="181" spans="1:28" ht="15.75" hidden="1">
      <c r="A181" s="4"/>
      <c r="B181" s="7">
        <f aca="true" t="shared" si="17" ref="B181:AB181">SUM(B170:B180)</f>
        <v>4508</v>
      </c>
      <c r="C181" s="7">
        <f t="shared" si="17"/>
        <v>894</v>
      </c>
      <c r="D181" s="7">
        <f t="shared" si="17"/>
        <v>626</v>
      </c>
      <c r="E181" s="7">
        <f t="shared" si="17"/>
        <v>1611</v>
      </c>
      <c r="F181" s="7">
        <f t="shared" si="17"/>
        <v>373</v>
      </c>
      <c r="G181" s="7">
        <f t="shared" si="17"/>
        <v>43</v>
      </c>
      <c r="H181" s="7">
        <f t="shared" si="17"/>
        <v>22639</v>
      </c>
      <c r="I181" s="7">
        <f t="shared" si="17"/>
        <v>0</v>
      </c>
      <c r="J181" s="7">
        <f t="shared" si="17"/>
        <v>81</v>
      </c>
      <c r="K181" s="7">
        <f t="shared" si="17"/>
        <v>495</v>
      </c>
      <c r="L181" s="70"/>
      <c r="M181" s="70">
        <f t="shared" si="17"/>
        <v>0</v>
      </c>
      <c r="N181" s="83">
        <f t="shared" si="17"/>
        <v>0</v>
      </c>
      <c r="O181" s="79">
        <f t="shared" si="17"/>
        <v>0</v>
      </c>
      <c r="P181" s="7">
        <f t="shared" si="17"/>
        <v>0</v>
      </c>
      <c r="Q181" s="7">
        <f t="shared" si="17"/>
        <v>534</v>
      </c>
      <c r="R181" s="7">
        <f t="shared" si="17"/>
        <v>79</v>
      </c>
      <c r="S181" s="7">
        <f t="shared" si="17"/>
        <v>0</v>
      </c>
      <c r="T181" s="7">
        <f t="shared" si="17"/>
        <v>0</v>
      </c>
      <c r="U181" s="7">
        <f t="shared" si="17"/>
        <v>0</v>
      </c>
      <c r="V181" s="7">
        <f t="shared" si="17"/>
        <v>21</v>
      </c>
      <c r="W181" s="7">
        <f t="shared" si="17"/>
        <v>0</v>
      </c>
      <c r="X181" s="7">
        <f t="shared" si="17"/>
        <v>0</v>
      </c>
      <c r="Y181" s="7">
        <f t="shared" si="17"/>
        <v>0</v>
      </c>
      <c r="Z181" s="7">
        <f t="shared" si="17"/>
        <v>83</v>
      </c>
      <c r="AA181" s="7">
        <f t="shared" si="17"/>
        <v>0</v>
      </c>
      <c r="AB181" s="7">
        <f t="shared" si="17"/>
        <v>501</v>
      </c>
    </row>
    <row r="182" spans="1:28" ht="15.75" hidden="1">
      <c r="A182" s="4" t="s">
        <v>134</v>
      </c>
      <c r="B182" s="5"/>
      <c r="C182" s="6"/>
      <c r="D182" s="5"/>
      <c r="E182" s="5"/>
      <c r="F182" s="5"/>
      <c r="G182" s="5"/>
      <c r="H182" s="5"/>
      <c r="I182" s="5"/>
      <c r="J182" s="5"/>
      <c r="K182" s="5"/>
      <c r="L182" s="52"/>
      <c r="M182" s="52"/>
      <c r="N182" s="82"/>
      <c r="O182" s="72"/>
      <c r="P182" s="5"/>
      <c r="Q182" s="5"/>
      <c r="R182" s="5"/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/>
      <c r="AB182" s="5">
        <v>0</v>
      </c>
    </row>
    <row r="183" spans="1:28" ht="15.75" hidden="1">
      <c r="A183" s="4" t="s">
        <v>135</v>
      </c>
      <c r="B183" s="5">
        <v>1352</v>
      </c>
      <c r="C183" s="6">
        <v>0</v>
      </c>
      <c r="D183" s="5">
        <v>58</v>
      </c>
      <c r="E183" s="5">
        <v>269</v>
      </c>
      <c r="F183" s="5">
        <v>236</v>
      </c>
      <c r="G183" s="5">
        <v>0</v>
      </c>
      <c r="H183" s="5">
        <v>5500</v>
      </c>
      <c r="I183" s="5"/>
      <c r="J183" s="5">
        <v>0</v>
      </c>
      <c r="K183" s="5">
        <v>0</v>
      </c>
      <c r="L183" s="52"/>
      <c r="M183" s="52">
        <v>0</v>
      </c>
      <c r="N183" s="82">
        <v>0</v>
      </c>
      <c r="O183" s="72">
        <v>0</v>
      </c>
      <c r="P183" s="5">
        <v>0</v>
      </c>
      <c r="Q183" s="5">
        <v>0</v>
      </c>
      <c r="R183" s="5"/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32</v>
      </c>
      <c r="AA183" s="5"/>
      <c r="AB183" s="5">
        <v>0</v>
      </c>
    </row>
    <row r="184" spans="1:28" ht="15.75" hidden="1">
      <c r="A184" s="4" t="s">
        <v>136</v>
      </c>
      <c r="B184" s="5">
        <v>55</v>
      </c>
      <c r="C184" s="6">
        <v>27</v>
      </c>
      <c r="D184" s="5">
        <v>0</v>
      </c>
      <c r="E184" s="5">
        <v>50</v>
      </c>
      <c r="F184" s="5"/>
      <c r="G184" s="5">
        <v>0</v>
      </c>
      <c r="H184" s="5">
        <v>575</v>
      </c>
      <c r="I184" s="5"/>
      <c r="J184" s="5">
        <v>0</v>
      </c>
      <c r="K184" s="5">
        <v>0</v>
      </c>
      <c r="L184" s="52"/>
      <c r="M184" s="52">
        <v>0</v>
      </c>
      <c r="N184" s="82">
        <v>0</v>
      </c>
      <c r="O184" s="72">
        <v>0</v>
      </c>
      <c r="P184" s="5">
        <v>0</v>
      </c>
      <c r="Q184" s="5">
        <v>0</v>
      </c>
      <c r="R184" s="5"/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/>
      <c r="AB184" s="5">
        <v>0</v>
      </c>
    </row>
    <row r="185" spans="1:28" ht="15.75" hidden="1">
      <c r="A185" s="4" t="s">
        <v>137</v>
      </c>
      <c r="B185" s="5">
        <v>152</v>
      </c>
      <c r="C185" s="6">
        <v>69</v>
      </c>
      <c r="D185" s="5">
        <v>19</v>
      </c>
      <c r="E185" s="5">
        <v>79</v>
      </c>
      <c r="F185" s="5"/>
      <c r="G185" s="5">
        <v>0</v>
      </c>
      <c r="H185" s="5">
        <v>705</v>
      </c>
      <c r="I185" s="5"/>
      <c r="J185" s="5">
        <v>0</v>
      </c>
      <c r="K185" s="5">
        <v>0</v>
      </c>
      <c r="L185" s="52"/>
      <c r="M185" s="52">
        <v>0</v>
      </c>
      <c r="N185" s="82">
        <v>0</v>
      </c>
      <c r="O185" s="72">
        <v>0</v>
      </c>
      <c r="P185" s="5">
        <v>0</v>
      </c>
      <c r="Q185" s="5">
        <v>0</v>
      </c>
      <c r="R185" s="5"/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1</v>
      </c>
      <c r="AA185" s="5"/>
      <c r="AB185" s="5">
        <v>0</v>
      </c>
    </row>
    <row r="186" spans="1:28" ht="15.75" hidden="1">
      <c r="A186" s="4" t="s">
        <v>138</v>
      </c>
      <c r="B186" s="5">
        <v>805</v>
      </c>
      <c r="C186" s="6">
        <v>93</v>
      </c>
      <c r="D186" s="5">
        <v>74</v>
      </c>
      <c r="E186" s="5">
        <v>256</v>
      </c>
      <c r="F186" s="5">
        <v>150</v>
      </c>
      <c r="G186" s="5">
        <v>0</v>
      </c>
      <c r="H186" s="5">
        <v>4216</v>
      </c>
      <c r="I186" s="5"/>
      <c r="J186" s="5">
        <v>0</v>
      </c>
      <c r="K186" s="5">
        <v>0</v>
      </c>
      <c r="L186" s="52"/>
      <c r="M186" s="52">
        <v>0</v>
      </c>
      <c r="N186" s="82">
        <v>0</v>
      </c>
      <c r="O186" s="72">
        <v>0</v>
      </c>
      <c r="P186" s="5">
        <v>0</v>
      </c>
      <c r="Q186" s="5">
        <v>0</v>
      </c>
      <c r="R186" s="5"/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31</v>
      </c>
      <c r="AA186" s="5"/>
      <c r="AB186" s="5">
        <v>0</v>
      </c>
    </row>
    <row r="187" spans="1:28" ht="15.75" hidden="1">
      <c r="A187" s="4" t="s">
        <v>139</v>
      </c>
      <c r="B187" s="5">
        <v>137</v>
      </c>
      <c r="C187" s="6">
        <v>0</v>
      </c>
      <c r="D187" s="5">
        <v>38</v>
      </c>
      <c r="E187" s="5">
        <v>45</v>
      </c>
      <c r="F187" s="5">
        <v>41</v>
      </c>
      <c r="G187" s="5">
        <v>0</v>
      </c>
      <c r="H187" s="5">
        <v>893</v>
      </c>
      <c r="I187" s="5"/>
      <c r="J187" s="5">
        <v>0</v>
      </c>
      <c r="K187" s="5">
        <v>0</v>
      </c>
      <c r="L187" s="52"/>
      <c r="M187" s="52">
        <v>0</v>
      </c>
      <c r="N187" s="82">
        <v>0</v>
      </c>
      <c r="O187" s="72">
        <v>0</v>
      </c>
      <c r="P187" s="5">
        <v>0</v>
      </c>
      <c r="Q187" s="5">
        <v>0</v>
      </c>
      <c r="R187" s="5"/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3</v>
      </c>
      <c r="AA187" s="5"/>
      <c r="AB187" s="5">
        <v>0</v>
      </c>
    </row>
    <row r="188" spans="1:28" ht="15.75" hidden="1">
      <c r="A188" s="4" t="s">
        <v>140</v>
      </c>
      <c r="B188" s="5">
        <v>50</v>
      </c>
      <c r="C188" s="6"/>
      <c r="D188" s="5">
        <v>12</v>
      </c>
      <c r="E188" s="5">
        <v>18</v>
      </c>
      <c r="F188" s="5">
        <v>0</v>
      </c>
      <c r="G188" s="5">
        <v>0</v>
      </c>
      <c r="H188" s="5">
        <v>240</v>
      </c>
      <c r="I188" s="5"/>
      <c r="J188" s="5">
        <v>0</v>
      </c>
      <c r="K188" s="5">
        <v>0</v>
      </c>
      <c r="L188" s="52"/>
      <c r="M188" s="52">
        <v>0</v>
      </c>
      <c r="N188" s="82">
        <v>0</v>
      </c>
      <c r="O188" s="72">
        <v>0</v>
      </c>
      <c r="P188" s="5">
        <v>0</v>
      </c>
      <c r="Q188" s="5">
        <v>0</v>
      </c>
      <c r="R188" s="5"/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1</v>
      </c>
      <c r="AA188" s="5"/>
      <c r="AB188" s="5">
        <v>0</v>
      </c>
    </row>
    <row r="189" spans="1:28" ht="15.75" hidden="1">
      <c r="A189" s="4" t="s">
        <v>141</v>
      </c>
      <c r="B189" s="5">
        <v>560</v>
      </c>
      <c r="C189" s="6">
        <v>72</v>
      </c>
      <c r="D189" s="5">
        <v>0</v>
      </c>
      <c r="E189" s="5">
        <v>202</v>
      </c>
      <c r="F189" s="5">
        <v>38</v>
      </c>
      <c r="G189" s="5">
        <v>0</v>
      </c>
      <c r="H189" s="5">
        <v>2111</v>
      </c>
      <c r="I189" s="5"/>
      <c r="J189" s="5">
        <v>0</v>
      </c>
      <c r="K189" s="5">
        <v>0</v>
      </c>
      <c r="L189" s="52"/>
      <c r="M189" s="52">
        <v>0</v>
      </c>
      <c r="N189" s="82">
        <v>0</v>
      </c>
      <c r="O189" s="72">
        <v>0</v>
      </c>
      <c r="P189" s="5">
        <v>0</v>
      </c>
      <c r="Q189" s="5">
        <v>0</v>
      </c>
      <c r="R189" s="5"/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4</v>
      </c>
      <c r="AA189" s="5"/>
      <c r="AB189" s="5">
        <v>0</v>
      </c>
    </row>
    <row r="190" spans="1:28" ht="15.75" hidden="1">
      <c r="A190" s="4" t="s">
        <v>142</v>
      </c>
      <c r="B190" s="5">
        <v>134</v>
      </c>
      <c r="C190" s="6">
        <v>0</v>
      </c>
      <c r="D190" s="5">
        <v>44</v>
      </c>
      <c r="E190" s="5">
        <v>40</v>
      </c>
      <c r="F190" s="5">
        <v>0</v>
      </c>
      <c r="G190" s="5">
        <v>0</v>
      </c>
      <c r="H190" s="5">
        <v>377</v>
      </c>
      <c r="I190" s="5"/>
      <c r="J190" s="5">
        <v>0</v>
      </c>
      <c r="K190" s="5">
        <v>0</v>
      </c>
      <c r="L190" s="52"/>
      <c r="M190" s="52">
        <v>0</v>
      </c>
      <c r="N190" s="82">
        <v>0</v>
      </c>
      <c r="O190" s="72">
        <v>0</v>
      </c>
      <c r="P190" s="5">
        <v>0</v>
      </c>
      <c r="Q190" s="5">
        <v>0</v>
      </c>
      <c r="R190" s="5"/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/>
      <c r="AB190" s="5">
        <v>0</v>
      </c>
    </row>
    <row r="191" spans="1:28" ht="15.75" hidden="1">
      <c r="A191" s="4" t="s">
        <v>143</v>
      </c>
      <c r="B191" s="5">
        <v>6266</v>
      </c>
      <c r="C191" s="6">
        <v>0</v>
      </c>
      <c r="D191" s="5">
        <v>246</v>
      </c>
      <c r="E191" s="5">
        <f>2137</f>
        <v>2137</v>
      </c>
      <c r="F191" s="5">
        <v>517</v>
      </c>
      <c r="G191" s="5">
        <v>71</v>
      </c>
      <c r="H191" s="5">
        <v>31776</v>
      </c>
      <c r="I191" s="5">
        <v>377</v>
      </c>
      <c r="J191" s="5">
        <v>354</v>
      </c>
      <c r="K191" s="5">
        <v>744</v>
      </c>
      <c r="L191" s="52"/>
      <c r="M191" s="52">
        <v>0</v>
      </c>
      <c r="N191" s="82">
        <v>0</v>
      </c>
      <c r="O191" s="72">
        <v>871</v>
      </c>
      <c r="P191" s="5">
        <v>0</v>
      </c>
      <c r="Q191" s="5">
        <v>0</v>
      </c>
      <c r="R191" s="5">
        <v>109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120</v>
      </c>
      <c r="AA191" s="5"/>
      <c r="AB191" s="5">
        <v>975</v>
      </c>
    </row>
    <row r="192" spans="1:28" ht="15.75" hidden="1">
      <c r="A192" s="4" t="s">
        <v>144</v>
      </c>
      <c r="B192" s="5">
        <v>376</v>
      </c>
      <c r="C192" s="6">
        <v>68</v>
      </c>
      <c r="D192" s="5">
        <v>43</v>
      </c>
      <c r="E192" s="5">
        <v>117</v>
      </c>
      <c r="F192" s="5">
        <v>24</v>
      </c>
      <c r="G192" s="5">
        <v>0</v>
      </c>
      <c r="H192" s="5">
        <v>2034</v>
      </c>
      <c r="I192" s="5"/>
      <c r="J192" s="5">
        <v>0</v>
      </c>
      <c r="K192" s="5">
        <v>0</v>
      </c>
      <c r="L192" s="52"/>
      <c r="M192" s="52">
        <v>0</v>
      </c>
      <c r="N192" s="82">
        <v>0</v>
      </c>
      <c r="O192" s="72">
        <v>0</v>
      </c>
      <c r="P192" s="5">
        <v>0</v>
      </c>
      <c r="Q192" s="5">
        <v>0</v>
      </c>
      <c r="R192" s="5"/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11</v>
      </c>
      <c r="AA192" s="5"/>
      <c r="AB192" s="5">
        <v>0</v>
      </c>
    </row>
    <row r="193" spans="1:28" ht="15.75" hidden="1">
      <c r="A193" s="4" t="s">
        <v>145</v>
      </c>
      <c r="B193" s="5">
        <v>439</v>
      </c>
      <c r="C193" s="6">
        <v>16</v>
      </c>
      <c r="D193" s="5">
        <v>52</v>
      </c>
      <c r="E193" s="5">
        <v>138</v>
      </c>
      <c r="F193" s="5">
        <v>46</v>
      </c>
      <c r="G193" s="5">
        <v>0</v>
      </c>
      <c r="H193" s="5">
        <v>1846</v>
      </c>
      <c r="I193" s="5"/>
      <c r="J193" s="5">
        <v>0</v>
      </c>
      <c r="K193" s="5">
        <v>0</v>
      </c>
      <c r="L193" s="52"/>
      <c r="M193" s="52">
        <v>0</v>
      </c>
      <c r="N193" s="82">
        <v>0</v>
      </c>
      <c r="O193" s="72">
        <v>110</v>
      </c>
      <c r="P193" s="5">
        <v>0</v>
      </c>
      <c r="Q193" s="5">
        <v>172</v>
      </c>
      <c r="R193" s="5"/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30</v>
      </c>
      <c r="AA193" s="5"/>
      <c r="AB193" s="5">
        <v>0</v>
      </c>
    </row>
    <row r="194" spans="1:28" ht="15.75" hidden="1">
      <c r="A194" s="4" t="s">
        <v>146</v>
      </c>
      <c r="B194" s="5">
        <v>542</v>
      </c>
      <c r="C194" s="6">
        <v>67</v>
      </c>
      <c r="D194" s="5">
        <v>176</v>
      </c>
      <c r="E194" s="5">
        <v>191</v>
      </c>
      <c r="F194" s="5">
        <v>13</v>
      </c>
      <c r="G194" s="5">
        <v>0</v>
      </c>
      <c r="H194" s="5">
        <v>1741</v>
      </c>
      <c r="I194" s="5"/>
      <c r="J194" s="5">
        <v>0</v>
      </c>
      <c r="K194" s="5">
        <v>0</v>
      </c>
      <c r="L194" s="52"/>
      <c r="M194" s="52">
        <v>0</v>
      </c>
      <c r="N194" s="82">
        <v>0</v>
      </c>
      <c r="O194" s="72">
        <v>0</v>
      </c>
      <c r="P194" s="5">
        <v>0</v>
      </c>
      <c r="Q194" s="5">
        <v>0</v>
      </c>
      <c r="R194" s="5"/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6</v>
      </c>
      <c r="AA194" s="5"/>
      <c r="AB194" s="5">
        <v>0</v>
      </c>
    </row>
    <row r="195" spans="1:28" ht="15.75" hidden="1">
      <c r="A195" s="4" t="s">
        <v>147</v>
      </c>
      <c r="B195" s="5">
        <v>259</v>
      </c>
      <c r="C195" s="6">
        <v>55</v>
      </c>
      <c r="D195" s="5">
        <v>0</v>
      </c>
      <c r="E195" s="5">
        <v>119</v>
      </c>
      <c r="F195" s="5">
        <v>0</v>
      </c>
      <c r="G195" s="5">
        <v>0</v>
      </c>
      <c r="H195" s="5">
        <v>1278</v>
      </c>
      <c r="I195" s="5"/>
      <c r="J195" s="5">
        <v>0</v>
      </c>
      <c r="K195" s="5">
        <v>0</v>
      </c>
      <c r="L195" s="52"/>
      <c r="M195" s="52">
        <v>0</v>
      </c>
      <c r="N195" s="82">
        <v>0</v>
      </c>
      <c r="O195" s="72">
        <v>0</v>
      </c>
      <c r="P195" s="5">
        <v>0</v>
      </c>
      <c r="Q195" s="5">
        <v>0</v>
      </c>
      <c r="R195" s="5"/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7</v>
      </c>
      <c r="AA195" s="5"/>
      <c r="AB195" s="5">
        <v>0</v>
      </c>
    </row>
    <row r="196" spans="1:28" ht="15.75" hidden="1">
      <c r="A196" s="4" t="s">
        <v>148</v>
      </c>
      <c r="B196" s="5">
        <v>357</v>
      </c>
      <c r="C196" s="6">
        <v>24</v>
      </c>
      <c r="D196" s="5">
        <v>95</v>
      </c>
      <c r="E196" s="5">
        <v>145</v>
      </c>
      <c r="F196" s="5">
        <v>31</v>
      </c>
      <c r="G196" s="5">
        <v>0</v>
      </c>
      <c r="H196" s="5">
        <v>1625</v>
      </c>
      <c r="I196" s="5"/>
      <c r="J196" s="5">
        <v>0</v>
      </c>
      <c r="K196" s="5">
        <v>0</v>
      </c>
      <c r="L196" s="52"/>
      <c r="M196" s="52">
        <v>0</v>
      </c>
      <c r="N196" s="82">
        <v>0</v>
      </c>
      <c r="O196" s="72">
        <v>0</v>
      </c>
      <c r="P196" s="5">
        <v>0</v>
      </c>
      <c r="Q196" s="5">
        <v>0</v>
      </c>
      <c r="R196" s="5"/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6</v>
      </c>
      <c r="AA196" s="5"/>
      <c r="AB196" s="5">
        <v>0</v>
      </c>
    </row>
    <row r="197" spans="1:28" ht="15.75" hidden="1">
      <c r="A197" s="4" t="s">
        <v>149</v>
      </c>
      <c r="B197" s="5">
        <v>111</v>
      </c>
      <c r="C197" s="6">
        <v>40</v>
      </c>
      <c r="D197" s="5">
        <v>0</v>
      </c>
      <c r="E197" s="5">
        <v>12</v>
      </c>
      <c r="F197" s="5">
        <v>48</v>
      </c>
      <c r="G197" s="5">
        <v>0</v>
      </c>
      <c r="H197" s="5">
        <v>615</v>
      </c>
      <c r="I197" s="5"/>
      <c r="J197" s="5">
        <v>0</v>
      </c>
      <c r="K197" s="5">
        <v>0</v>
      </c>
      <c r="L197" s="52"/>
      <c r="M197" s="52">
        <v>0</v>
      </c>
      <c r="N197" s="82">
        <v>0</v>
      </c>
      <c r="O197" s="72">
        <v>0</v>
      </c>
      <c r="P197" s="5">
        <v>0</v>
      </c>
      <c r="Q197" s="5">
        <v>0</v>
      </c>
      <c r="R197" s="5"/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1</v>
      </c>
      <c r="AA197" s="5"/>
      <c r="AB197" s="5">
        <v>0</v>
      </c>
    </row>
    <row r="198" spans="1:28" ht="15.75" hidden="1">
      <c r="A198" s="4" t="s">
        <v>150</v>
      </c>
      <c r="B198" s="5">
        <v>157</v>
      </c>
      <c r="C198" s="6">
        <v>53</v>
      </c>
      <c r="D198" s="5">
        <v>18</v>
      </c>
      <c r="E198" s="5">
        <v>56</v>
      </c>
      <c r="F198" s="5">
        <v>16</v>
      </c>
      <c r="G198" s="5">
        <v>0</v>
      </c>
      <c r="H198" s="5">
        <v>649</v>
      </c>
      <c r="I198" s="5"/>
      <c r="J198" s="5">
        <v>0</v>
      </c>
      <c r="K198" s="5">
        <v>0</v>
      </c>
      <c r="L198" s="52"/>
      <c r="M198" s="52">
        <v>0</v>
      </c>
      <c r="N198" s="82">
        <v>0</v>
      </c>
      <c r="O198" s="72">
        <v>0</v>
      </c>
      <c r="P198" s="5">
        <v>169</v>
      </c>
      <c r="Q198" s="5">
        <v>0</v>
      </c>
      <c r="R198" s="5"/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5</v>
      </c>
      <c r="AA198" s="5"/>
      <c r="AB198" s="5">
        <v>0</v>
      </c>
    </row>
    <row r="199" spans="1:28" ht="15.75" hidden="1">
      <c r="A199" s="4" t="s">
        <v>151</v>
      </c>
      <c r="B199" s="5">
        <v>118</v>
      </c>
      <c r="C199" s="6">
        <v>0</v>
      </c>
      <c r="D199" s="5">
        <v>41</v>
      </c>
      <c r="E199" s="5">
        <v>24</v>
      </c>
      <c r="F199" s="5">
        <v>27</v>
      </c>
      <c r="G199" s="5">
        <v>0</v>
      </c>
      <c r="H199" s="5">
        <v>467</v>
      </c>
      <c r="I199" s="5"/>
      <c r="J199" s="5">
        <v>0</v>
      </c>
      <c r="K199" s="5">
        <v>0</v>
      </c>
      <c r="L199" s="52"/>
      <c r="M199" s="52">
        <v>0</v>
      </c>
      <c r="N199" s="82">
        <v>0</v>
      </c>
      <c r="O199" s="72">
        <v>0</v>
      </c>
      <c r="P199" s="5">
        <v>0</v>
      </c>
      <c r="Q199" s="5">
        <v>0</v>
      </c>
      <c r="R199" s="5"/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1</v>
      </c>
      <c r="AA199" s="5"/>
      <c r="AB199" s="5">
        <v>0</v>
      </c>
    </row>
    <row r="200" spans="1:28" ht="15.75" hidden="1">
      <c r="A200" s="4" t="s">
        <v>152</v>
      </c>
      <c r="B200" s="5">
        <v>247</v>
      </c>
      <c r="C200" s="6">
        <v>0</v>
      </c>
      <c r="D200" s="5">
        <v>21</v>
      </c>
      <c r="E200" s="5">
        <v>80</v>
      </c>
      <c r="F200" s="5"/>
      <c r="G200" s="5">
        <v>0</v>
      </c>
      <c r="H200" s="5">
        <v>894</v>
      </c>
      <c r="I200" s="5"/>
      <c r="J200" s="5">
        <v>0</v>
      </c>
      <c r="K200" s="5">
        <v>0</v>
      </c>
      <c r="L200" s="52"/>
      <c r="M200" s="52">
        <v>0</v>
      </c>
      <c r="N200" s="82">
        <v>0</v>
      </c>
      <c r="O200" s="72">
        <v>0</v>
      </c>
      <c r="P200" s="5">
        <v>0</v>
      </c>
      <c r="Q200" s="5">
        <v>0</v>
      </c>
      <c r="R200" s="5"/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8</v>
      </c>
      <c r="AA200" s="5"/>
      <c r="AB200" s="5">
        <v>0</v>
      </c>
    </row>
    <row r="201" spans="1:28" ht="15.75" hidden="1">
      <c r="A201" s="4"/>
      <c r="B201" s="7">
        <f aca="true" t="shared" si="18" ref="B201:AB201">SUM(B183:B200)</f>
        <v>12117</v>
      </c>
      <c r="C201" s="7">
        <f t="shared" si="18"/>
        <v>584</v>
      </c>
      <c r="D201" s="7">
        <f t="shared" si="18"/>
        <v>937</v>
      </c>
      <c r="E201" s="7">
        <f t="shared" si="18"/>
        <v>3978</v>
      </c>
      <c r="F201" s="7">
        <f t="shared" si="18"/>
        <v>1187</v>
      </c>
      <c r="G201" s="7">
        <f t="shared" si="18"/>
        <v>71</v>
      </c>
      <c r="H201" s="7">
        <f t="shared" si="18"/>
        <v>57542</v>
      </c>
      <c r="I201" s="7">
        <f t="shared" si="18"/>
        <v>377</v>
      </c>
      <c r="J201" s="7">
        <f t="shared" si="18"/>
        <v>354</v>
      </c>
      <c r="K201" s="7">
        <f t="shared" si="18"/>
        <v>744</v>
      </c>
      <c r="L201" s="70"/>
      <c r="M201" s="70">
        <f t="shared" si="18"/>
        <v>0</v>
      </c>
      <c r="N201" s="83">
        <f t="shared" si="18"/>
        <v>0</v>
      </c>
      <c r="O201" s="79">
        <f t="shared" si="18"/>
        <v>981</v>
      </c>
      <c r="P201" s="7">
        <f t="shared" si="18"/>
        <v>169</v>
      </c>
      <c r="Q201" s="7">
        <f t="shared" si="18"/>
        <v>172</v>
      </c>
      <c r="R201" s="7">
        <f t="shared" si="18"/>
        <v>109</v>
      </c>
      <c r="S201" s="7">
        <f t="shared" si="18"/>
        <v>0</v>
      </c>
      <c r="T201" s="7">
        <f t="shared" si="18"/>
        <v>0</v>
      </c>
      <c r="U201" s="7">
        <f t="shared" si="18"/>
        <v>0</v>
      </c>
      <c r="V201" s="7">
        <f t="shared" si="18"/>
        <v>0</v>
      </c>
      <c r="W201" s="7">
        <f t="shared" si="18"/>
        <v>0</v>
      </c>
      <c r="X201" s="7">
        <f t="shared" si="18"/>
        <v>0</v>
      </c>
      <c r="Y201" s="7">
        <f t="shared" si="18"/>
        <v>0</v>
      </c>
      <c r="Z201" s="7">
        <f t="shared" si="18"/>
        <v>267</v>
      </c>
      <c r="AA201" s="7">
        <f t="shared" si="18"/>
        <v>0</v>
      </c>
      <c r="AB201" s="7">
        <f t="shared" si="18"/>
        <v>975</v>
      </c>
    </row>
    <row r="202" spans="1:28" ht="15.75" hidden="1">
      <c r="A202" s="4" t="s">
        <v>153</v>
      </c>
      <c r="B202" s="5"/>
      <c r="C202" s="6"/>
      <c r="D202" s="5"/>
      <c r="E202" s="5"/>
      <c r="F202" s="5"/>
      <c r="G202" s="5"/>
      <c r="H202" s="5"/>
      <c r="I202" s="5"/>
      <c r="J202" s="5"/>
      <c r="K202" s="5"/>
      <c r="L202" s="52"/>
      <c r="M202" s="52"/>
      <c r="N202" s="82"/>
      <c r="O202" s="72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hidden="1">
      <c r="A203" s="4" t="s">
        <v>154</v>
      </c>
      <c r="B203" s="5">
        <v>197</v>
      </c>
      <c r="C203" s="6">
        <v>67</v>
      </c>
      <c r="D203" s="5">
        <v>10</v>
      </c>
      <c r="E203" s="5">
        <v>94</v>
      </c>
      <c r="F203" s="5">
        <v>0</v>
      </c>
      <c r="G203" s="5">
        <v>0</v>
      </c>
      <c r="H203" s="5">
        <v>1048</v>
      </c>
      <c r="I203" s="5"/>
      <c r="J203" s="5">
        <v>0</v>
      </c>
      <c r="K203" s="5">
        <v>0</v>
      </c>
      <c r="L203" s="52"/>
      <c r="M203" s="52">
        <v>0</v>
      </c>
      <c r="N203" s="82">
        <v>0</v>
      </c>
      <c r="O203" s="72">
        <v>0</v>
      </c>
      <c r="P203" s="5">
        <v>0</v>
      </c>
      <c r="Q203" s="5">
        <v>0</v>
      </c>
      <c r="R203" s="5"/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4</v>
      </c>
      <c r="AA203" s="5"/>
      <c r="AB203" s="5">
        <v>0</v>
      </c>
    </row>
    <row r="204" spans="1:28" ht="15.75" hidden="1">
      <c r="A204" s="4" t="s">
        <v>155</v>
      </c>
      <c r="B204" s="5">
        <v>365</v>
      </c>
      <c r="C204" s="6">
        <v>274</v>
      </c>
      <c r="D204" s="5">
        <v>43</v>
      </c>
      <c r="E204" s="5">
        <v>177</v>
      </c>
      <c r="F204" s="5">
        <v>0</v>
      </c>
      <c r="G204" s="5">
        <v>0</v>
      </c>
      <c r="H204" s="5">
        <v>2318</v>
      </c>
      <c r="I204" s="5"/>
      <c r="J204" s="5">
        <v>0</v>
      </c>
      <c r="K204" s="5">
        <v>0</v>
      </c>
      <c r="L204" s="52"/>
      <c r="M204" s="52">
        <v>0</v>
      </c>
      <c r="N204" s="82">
        <v>0</v>
      </c>
      <c r="O204" s="72">
        <v>0</v>
      </c>
      <c r="P204" s="5">
        <v>0</v>
      </c>
      <c r="Q204" s="5">
        <v>0</v>
      </c>
      <c r="R204" s="5"/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6</v>
      </c>
      <c r="AA204" s="5"/>
      <c r="AB204" s="5">
        <v>0</v>
      </c>
    </row>
    <row r="205" spans="1:28" ht="15.75" hidden="1">
      <c r="A205" s="4" t="s">
        <v>156</v>
      </c>
      <c r="B205" s="5">
        <v>272</v>
      </c>
      <c r="C205" s="6">
        <v>216</v>
      </c>
      <c r="D205" s="5">
        <v>0</v>
      </c>
      <c r="E205" s="5">
        <v>112</v>
      </c>
      <c r="F205" s="5">
        <v>39</v>
      </c>
      <c r="G205" s="5">
        <v>0</v>
      </c>
      <c r="H205" s="5">
        <v>1511</v>
      </c>
      <c r="I205" s="5"/>
      <c r="J205" s="5">
        <v>0</v>
      </c>
      <c r="K205" s="5">
        <v>0</v>
      </c>
      <c r="L205" s="52"/>
      <c r="M205" s="52">
        <v>0</v>
      </c>
      <c r="N205" s="82">
        <v>0</v>
      </c>
      <c r="O205" s="72">
        <v>0</v>
      </c>
      <c r="P205" s="5">
        <v>0</v>
      </c>
      <c r="Q205" s="5">
        <v>0</v>
      </c>
      <c r="R205" s="5"/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1</v>
      </c>
      <c r="AA205" s="5"/>
      <c r="AB205" s="5">
        <v>75</v>
      </c>
    </row>
    <row r="206" spans="1:28" ht="15.75" hidden="1">
      <c r="A206" s="4" t="s">
        <v>157</v>
      </c>
      <c r="B206" s="5">
        <v>77</v>
      </c>
      <c r="C206" s="6">
        <v>133</v>
      </c>
      <c r="D206" s="5">
        <v>0</v>
      </c>
      <c r="E206" s="5">
        <v>75</v>
      </c>
      <c r="F206" s="5">
        <v>15</v>
      </c>
      <c r="G206" s="5">
        <v>0</v>
      </c>
      <c r="H206" s="5">
        <v>845</v>
      </c>
      <c r="I206" s="5"/>
      <c r="J206" s="5">
        <v>0</v>
      </c>
      <c r="K206" s="5">
        <v>0</v>
      </c>
      <c r="L206" s="52"/>
      <c r="M206" s="52">
        <v>0</v>
      </c>
      <c r="N206" s="82">
        <v>0</v>
      </c>
      <c r="O206" s="72">
        <v>0</v>
      </c>
      <c r="P206" s="5">
        <v>0</v>
      </c>
      <c r="Q206" s="5">
        <v>0</v>
      </c>
      <c r="R206" s="5"/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4</v>
      </c>
      <c r="AA206" s="5"/>
      <c r="AB206" s="5">
        <v>0</v>
      </c>
    </row>
    <row r="207" spans="1:28" ht="15.75" hidden="1">
      <c r="A207" s="4" t="s">
        <v>158</v>
      </c>
      <c r="B207" s="5">
        <v>1433</v>
      </c>
      <c r="C207" s="6">
        <v>174</v>
      </c>
      <c r="D207" s="5">
        <v>32</v>
      </c>
      <c r="E207" s="5">
        <v>388</v>
      </c>
      <c r="F207" s="5">
        <v>47</v>
      </c>
      <c r="G207" s="5">
        <v>0</v>
      </c>
      <c r="H207" s="5">
        <v>5100</v>
      </c>
      <c r="I207" s="5">
        <v>128</v>
      </c>
      <c r="J207" s="5">
        <v>0</v>
      </c>
      <c r="K207" s="5">
        <v>62</v>
      </c>
      <c r="L207" s="52"/>
      <c r="M207" s="52">
        <v>0</v>
      </c>
      <c r="N207" s="82">
        <v>0</v>
      </c>
      <c r="O207" s="72">
        <v>0</v>
      </c>
      <c r="P207" s="5">
        <v>0</v>
      </c>
      <c r="Q207" s="5">
        <v>0</v>
      </c>
      <c r="R207" s="5"/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23</v>
      </c>
      <c r="AA207" s="5"/>
      <c r="AB207" s="5">
        <v>496</v>
      </c>
    </row>
    <row r="208" spans="1:28" ht="15.75" hidden="1">
      <c r="A208" s="4" t="s">
        <v>159</v>
      </c>
      <c r="B208" s="5">
        <v>52</v>
      </c>
      <c r="C208" s="6">
        <v>128</v>
      </c>
      <c r="D208" s="5">
        <v>0</v>
      </c>
      <c r="E208" s="5">
        <v>34</v>
      </c>
      <c r="F208" s="5">
        <v>0</v>
      </c>
      <c r="G208" s="5">
        <v>0</v>
      </c>
      <c r="H208" s="5">
        <v>676</v>
      </c>
      <c r="I208" s="5"/>
      <c r="J208" s="5">
        <v>0</v>
      </c>
      <c r="K208" s="5">
        <v>0</v>
      </c>
      <c r="L208" s="52"/>
      <c r="M208" s="52">
        <v>0</v>
      </c>
      <c r="N208" s="82">
        <v>0</v>
      </c>
      <c r="O208" s="72">
        <v>0</v>
      </c>
      <c r="P208" s="5">
        <v>19</v>
      </c>
      <c r="Q208" s="5">
        <v>0</v>
      </c>
      <c r="R208" s="5"/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2</v>
      </c>
      <c r="AA208" s="5"/>
      <c r="AB208" s="5">
        <v>0</v>
      </c>
    </row>
    <row r="209" spans="1:28" ht="15.75" hidden="1">
      <c r="A209" s="4" t="s">
        <v>160</v>
      </c>
      <c r="B209" s="5">
        <v>195</v>
      </c>
      <c r="C209" s="6">
        <v>0</v>
      </c>
      <c r="D209" s="5">
        <v>16</v>
      </c>
      <c r="E209" s="5">
        <v>44</v>
      </c>
      <c r="F209" s="5">
        <v>0</v>
      </c>
      <c r="G209" s="5">
        <v>0</v>
      </c>
      <c r="H209" s="5">
        <v>598</v>
      </c>
      <c r="I209" s="5"/>
      <c r="J209" s="5">
        <v>0</v>
      </c>
      <c r="K209" s="5">
        <v>0</v>
      </c>
      <c r="L209" s="52"/>
      <c r="M209" s="52">
        <v>0</v>
      </c>
      <c r="N209" s="82">
        <v>0</v>
      </c>
      <c r="O209" s="72">
        <v>0</v>
      </c>
      <c r="P209" s="5">
        <v>0</v>
      </c>
      <c r="Q209" s="5">
        <v>0</v>
      </c>
      <c r="R209" s="5"/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4</v>
      </c>
      <c r="AA209" s="5"/>
      <c r="AB209" s="5">
        <v>0</v>
      </c>
    </row>
    <row r="210" spans="1:28" ht="15.75" hidden="1">
      <c r="A210" s="4"/>
      <c r="B210" s="7">
        <f aca="true" t="shared" si="19" ref="B210:AB210">SUM(B203:B209)</f>
        <v>2591</v>
      </c>
      <c r="C210" s="7">
        <f t="shared" si="19"/>
        <v>992</v>
      </c>
      <c r="D210" s="7">
        <f t="shared" si="19"/>
        <v>101</v>
      </c>
      <c r="E210" s="7">
        <f t="shared" si="19"/>
        <v>924</v>
      </c>
      <c r="F210" s="7">
        <f t="shared" si="19"/>
        <v>101</v>
      </c>
      <c r="G210" s="7">
        <f t="shared" si="19"/>
        <v>0</v>
      </c>
      <c r="H210" s="7">
        <f t="shared" si="19"/>
        <v>12096</v>
      </c>
      <c r="I210" s="7">
        <f t="shared" si="19"/>
        <v>128</v>
      </c>
      <c r="J210" s="7">
        <f t="shared" si="19"/>
        <v>0</v>
      </c>
      <c r="K210" s="7">
        <f t="shared" si="19"/>
        <v>62</v>
      </c>
      <c r="L210" s="70"/>
      <c r="M210" s="70">
        <f t="shared" si="19"/>
        <v>0</v>
      </c>
      <c r="N210" s="83">
        <f t="shared" si="19"/>
        <v>0</v>
      </c>
      <c r="O210" s="79">
        <f t="shared" si="19"/>
        <v>0</v>
      </c>
      <c r="P210" s="7">
        <f t="shared" si="19"/>
        <v>19</v>
      </c>
      <c r="Q210" s="7">
        <f t="shared" si="19"/>
        <v>0</v>
      </c>
      <c r="R210" s="7">
        <f t="shared" si="19"/>
        <v>0</v>
      </c>
      <c r="S210" s="7">
        <f t="shared" si="19"/>
        <v>0</v>
      </c>
      <c r="T210" s="7">
        <f t="shared" si="19"/>
        <v>0</v>
      </c>
      <c r="U210" s="7">
        <f t="shared" si="19"/>
        <v>0</v>
      </c>
      <c r="V210" s="7">
        <f t="shared" si="19"/>
        <v>0</v>
      </c>
      <c r="W210" s="7">
        <f t="shared" si="19"/>
        <v>0</v>
      </c>
      <c r="X210" s="7">
        <f t="shared" si="19"/>
        <v>0</v>
      </c>
      <c r="Y210" s="7">
        <f t="shared" si="19"/>
        <v>0</v>
      </c>
      <c r="Z210" s="7">
        <f t="shared" si="19"/>
        <v>44</v>
      </c>
      <c r="AA210" s="7">
        <f t="shared" si="19"/>
        <v>0</v>
      </c>
      <c r="AB210" s="7">
        <f t="shared" si="19"/>
        <v>571</v>
      </c>
    </row>
    <row r="211" spans="1:28" ht="15.75" hidden="1">
      <c r="A211" s="4" t="s">
        <v>161</v>
      </c>
      <c r="B211" s="5"/>
      <c r="C211" s="6"/>
      <c r="D211" s="5"/>
      <c r="E211" s="5"/>
      <c r="F211" s="5"/>
      <c r="G211" s="5"/>
      <c r="H211" s="5"/>
      <c r="I211" s="5"/>
      <c r="J211" s="5"/>
      <c r="K211" s="5"/>
      <c r="L211" s="52"/>
      <c r="M211" s="52"/>
      <c r="N211" s="82"/>
      <c r="O211" s="72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hidden="1">
      <c r="A212" s="4" t="s">
        <v>162</v>
      </c>
      <c r="B212" s="5">
        <v>45</v>
      </c>
      <c r="C212" s="6">
        <v>25</v>
      </c>
      <c r="D212" s="5">
        <v>12</v>
      </c>
      <c r="E212" s="5">
        <v>25</v>
      </c>
      <c r="F212" s="5">
        <v>0</v>
      </c>
      <c r="G212" s="5">
        <v>0</v>
      </c>
      <c r="H212" s="5">
        <v>465</v>
      </c>
      <c r="I212" s="5"/>
      <c r="J212" s="5">
        <v>0</v>
      </c>
      <c r="K212" s="5">
        <v>0</v>
      </c>
      <c r="L212" s="52"/>
      <c r="M212" s="52">
        <v>0</v>
      </c>
      <c r="N212" s="82">
        <v>0</v>
      </c>
      <c r="O212" s="72">
        <v>0</v>
      </c>
      <c r="P212" s="5">
        <v>0</v>
      </c>
      <c r="Q212" s="5">
        <v>0</v>
      </c>
      <c r="R212" s="5"/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2</v>
      </c>
      <c r="AA212" s="5"/>
      <c r="AB212" s="5">
        <v>0</v>
      </c>
    </row>
    <row r="213" spans="1:28" ht="15.75" hidden="1">
      <c r="A213" s="4" t="s">
        <v>16</v>
      </c>
      <c r="B213" s="5">
        <v>218</v>
      </c>
      <c r="C213" s="6">
        <v>70</v>
      </c>
      <c r="D213" s="5">
        <v>36</v>
      </c>
      <c r="E213" s="5">
        <v>90</v>
      </c>
      <c r="F213" s="5">
        <v>0</v>
      </c>
      <c r="G213" s="5">
        <v>0</v>
      </c>
      <c r="H213" s="5">
        <v>1168</v>
      </c>
      <c r="I213" s="5"/>
      <c r="J213" s="5">
        <v>0</v>
      </c>
      <c r="K213" s="5">
        <v>0</v>
      </c>
      <c r="L213" s="52"/>
      <c r="M213" s="52">
        <v>0</v>
      </c>
      <c r="N213" s="82">
        <v>0</v>
      </c>
      <c r="O213" s="72">
        <v>0</v>
      </c>
      <c r="P213" s="5">
        <v>0</v>
      </c>
      <c r="Q213" s="5">
        <v>0</v>
      </c>
      <c r="R213" s="5"/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4</v>
      </c>
      <c r="AA213" s="5"/>
      <c r="AB213" s="5">
        <v>0</v>
      </c>
    </row>
    <row r="214" spans="1:28" ht="15.75" hidden="1">
      <c r="A214" s="4" t="s">
        <v>163</v>
      </c>
      <c r="B214" s="5">
        <v>254</v>
      </c>
      <c r="C214" s="6">
        <v>27</v>
      </c>
      <c r="D214" s="5">
        <v>65</v>
      </c>
      <c r="E214" s="5">
        <v>52</v>
      </c>
      <c r="F214" s="5">
        <v>50</v>
      </c>
      <c r="G214" s="5">
        <v>0</v>
      </c>
      <c r="H214" s="5">
        <v>1118</v>
      </c>
      <c r="I214" s="5"/>
      <c r="J214" s="5">
        <v>148</v>
      </c>
      <c r="K214" s="5">
        <v>0</v>
      </c>
      <c r="L214" s="52"/>
      <c r="M214" s="52">
        <v>0</v>
      </c>
      <c r="N214" s="82">
        <v>0</v>
      </c>
      <c r="O214" s="72">
        <v>119</v>
      </c>
      <c r="P214" s="5">
        <v>0</v>
      </c>
      <c r="Q214" s="5">
        <v>0</v>
      </c>
      <c r="R214" s="5"/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3</v>
      </c>
      <c r="AA214" s="5"/>
      <c r="AB214" s="5">
        <v>0</v>
      </c>
    </row>
    <row r="215" spans="1:28" ht="15.75" hidden="1">
      <c r="A215" s="4" t="s">
        <v>164</v>
      </c>
      <c r="B215" s="5">
        <v>87</v>
      </c>
      <c r="C215" s="6">
        <v>84</v>
      </c>
      <c r="D215" s="5">
        <v>0</v>
      </c>
      <c r="E215" s="5">
        <v>53</v>
      </c>
      <c r="F215" s="5">
        <v>0</v>
      </c>
      <c r="G215" s="5">
        <v>0</v>
      </c>
      <c r="H215" s="5">
        <v>717</v>
      </c>
      <c r="I215" s="5"/>
      <c r="J215" s="5">
        <v>0</v>
      </c>
      <c r="K215" s="5">
        <v>0</v>
      </c>
      <c r="L215" s="52"/>
      <c r="M215" s="52">
        <v>0</v>
      </c>
      <c r="N215" s="82">
        <v>0</v>
      </c>
      <c r="O215" s="72">
        <v>0</v>
      </c>
      <c r="P215" s="5">
        <v>0</v>
      </c>
      <c r="Q215" s="5">
        <v>0</v>
      </c>
      <c r="R215" s="5"/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2</v>
      </c>
      <c r="AA215" s="5"/>
      <c r="AB215" s="5">
        <v>0</v>
      </c>
    </row>
    <row r="216" spans="1:28" ht="15.75" hidden="1">
      <c r="A216" s="4" t="s">
        <v>165</v>
      </c>
      <c r="B216" s="5">
        <v>106</v>
      </c>
      <c r="C216" s="6">
        <v>77</v>
      </c>
      <c r="D216" s="5">
        <v>0</v>
      </c>
      <c r="E216" s="5">
        <v>51</v>
      </c>
      <c r="F216" s="5">
        <v>0</v>
      </c>
      <c r="G216" s="5">
        <v>0</v>
      </c>
      <c r="H216" s="5">
        <v>391</v>
      </c>
      <c r="I216" s="5"/>
      <c r="J216" s="5">
        <v>0</v>
      </c>
      <c r="K216" s="5">
        <v>0</v>
      </c>
      <c r="L216" s="52"/>
      <c r="M216" s="52">
        <v>0</v>
      </c>
      <c r="N216" s="82">
        <v>0</v>
      </c>
      <c r="O216" s="72">
        <v>0</v>
      </c>
      <c r="P216" s="5">
        <v>0</v>
      </c>
      <c r="Q216" s="5">
        <v>0</v>
      </c>
      <c r="R216" s="5"/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2</v>
      </c>
      <c r="AA216" s="5"/>
      <c r="AB216" s="5">
        <v>0</v>
      </c>
    </row>
    <row r="217" spans="1:28" ht="15.75" hidden="1">
      <c r="A217" s="4" t="s">
        <v>166</v>
      </c>
      <c r="B217" s="5">
        <v>3335</v>
      </c>
      <c r="C217" s="6">
        <v>101</v>
      </c>
      <c r="D217" s="5">
        <v>134</v>
      </c>
      <c r="E217" s="5">
        <v>1041</v>
      </c>
      <c r="F217" s="5">
        <v>211</v>
      </c>
      <c r="G217" s="5">
        <v>44</v>
      </c>
      <c r="H217" s="5">
        <v>13288</v>
      </c>
      <c r="I217" s="5">
        <v>20</v>
      </c>
      <c r="J217" s="5">
        <v>0</v>
      </c>
      <c r="K217" s="5">
        <v>367</v>
      </c>
      <c r="L217" s="52"/>
      <c r="M217" s="52">
        <v>0</v>
      </c>
      <c r="N217" s="82">
        <v>0</v>
      </c>
      <c r="O217" s="72">
        <v>0</v>
      </c>
      <c r="P217" s="5">
        <v>0</v>
      </c>
      <c r="Q217" s="5">
        <v>0</v>
      </c>
      <c r="R217" s="5"/>
      <c r="S217" s="5">
        <v>0</v>
      </c>
      <c r="T217" s="5">
        <v>51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27</v>
      </c>
      <c r="AA217" s="5"/>
      <c r="AB217" s="5">
        <v>464</v>
      </c>
    </row>
    <row r="218" spans="1:28" ht="15.75" hidden="1">
      <c r="A218" s="4" t="s">
        <v>167</v>
      </c>
      <c r="B218" s="5">
        <v>101</v>
      </c>
      <c r="C218" s="6">
        <v>102</v>
      </c>
      <c r="D218" s="5">
        <v>48</v>
      </c>
      <c r="E218" s="5">
        <v>66</v>
      </c>
      <c r="F218" s="5"/>
      <c r="G218" s="5">
        <v>0</v>
      </c>
      <c r="H218" s="5">
        <v>838</v>
      </c>
      <c r="I218" s="5"/>
      <c r="J218" s="5">
        <v>0</v>
      </c>
      <c r="K218" s="5">
        <v>0</v>
      </c>
      <c r="L218" s="52"/>
      <c r="M218" s="52">
        <v>0</v>
      </c>
      <c r="N218" s="82">
        <v>0</v>
      </c>
      <c r="O218" s="72">
        <v>0</v>
      </c>
      <c r="P218" s="5">
        <v>0</v>
      </c>
      <c r="Q218" s="5">
        <v>0</v>
      </c>
      <c r="R218" s="5"/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1</v>
      </c>
      <c r="AA218" s="5"/>
      <c r="AB218" s="5">
        <v>0</v>
      </c>
    </row>
    <row r="219" spans="1:28" ht="15.75" hidden="1">
      <c r="A219" s="4" t="s">
        <v>168</v>
      </c>
      <c r="B219" s="5">
        <v>38</v>
      </c>
      <c r="C219" s="6">
        <v>47</v>
      </c>
      <c r="D219" s="5">
        <v>0</v>
      </c>
      <c r="E219" s="5">
        <v>32</v>
      </c>
      <c r="F219" s="5">
        <v>0</v>
      </c>
      <c r="G219" s="5">
        <v>0</v>
      </c>
      <c r="H219" s="5">
        <v>308</v>
      </c>
      <c r="I219" s="5"/>
      <c r="J219" s="5">
        <v>0</v>
      </c>
      <c r="K219" s="5">
        <v>0</v>
      </c>
      <c r="L219" s="52"/>
      <c r="M219" s="52">
        <v>0</v>
      </c>
      <c r="N219" s="82">
        <v>0</v>
      </c>
      <c r="O219" s="72">
        <v>0</v>
      </c>
      <c r="P219" s="5">
        <v>0</v>
      </c>
      <c r="Q219" s="5">
        <v>0</v>
      </c>
      <c r="R219" s="5"/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/>
      <c r="AB219" s="5">
        <v>0</v>
      </c>
    </row>
    <row r="220" spans="1:28" ht="15.75" hidden="1">
      <c r="A220" s="4"/>
      <c r="B220" s="7">
        <f aca="true" t="shared" si="20" ref="B220:AB220">SUM(B212:B219)</f>
        <v>4184</v>
      </c>
      <c r="C220" s="7">
        <f t="shared" si="20"/>
        <v>533</v>
      </c>
      <c r="D220" s="7">
        <f t="shared" si="20"/>
        <v>295</v>
      </c>
      <c r="E220" s="7">
        <f t="shared" si="20"/>
        <v>1410</v>
      </c>
      <c r="F220" s="7">
        <f t="shared" si="20"/>
        <v>261</v>
      </c>
      <c r="G220" s="7">
        <f t="shared" si="20"/>
        <v>44</v>
      </c>
      <c r="H220" s="7">
        <f t="shared" si="20"/>
        <v>18293</v>
      </c>
      <c r="I220" s="7">
        <f t="shared" si="20"/>
        <v>20</v>
      </c>
      <c r="J220" s="7">
        <f t="shared" si="20"/>
        <v>148</v>
      </c>
      <c r="K220" s="7">
        <f t="shared" si="20"/>
        <v>367</v>
      </c>
      <c r="L220" s="70"/>
      <c r="M220" s="70">
        <f t="shared" si="20"/>
        <v>0</v>
      </c>
      <c r="N220" s="83">
        <f t="shared" si="20"/>
        <v>0</v>
      </c>
      <c r="O220" s="79">
        <f t="shared" si="20"/>
        <v>119</v>
      </c>
      <c r="P220" s="7">
        <f t="shared" si="20"/>
        <v>0</v>
      </c>
      <c r="Q220" s="7">
        <f t="shared" si="20"/>
        <v>0</v>
      </c>
      <c r="R220" s="7">
        <f t="shared" si="20"/>
        <v>0</v>
      </c>
      <c r="S220" s="7">
        <f t="shared" si="20"/>
        <v>0</v>
      </c>
      <c r="T220" s="7">
        <f t="shared" si="20"/>
        <v>51</v>
      </c>
      <c r="U220" s="7">
        <f t="shared" si="20"/>
        <v>0</v>
      </c>
      <c r="V220" s="7">
        <f t="shared" si="20"/>
        <v>0</v>
      </c>
      <c r="W220" s="7">
        <f t="shared" si="20"/>
        <v>0</v>
      </c>
      <c r="X220" s="7">
        <f t="shared" si="20"/>
        <v>0</v>
      </c>
      <c r="Y220" s="7">
        <f t="shared" si="20"/>
        <v>0</v>
      </c>
      <c r="Z220" s="7">
        <f t="shared" si="20"/>
        <v>41</v>
      </c>
      <c r="AA220" s="7">
        <f t="shared" si="20"/>
        <v>0</v>
      </c>
      <c r="AB220" s="7">
        <f t="shared" si="20"/>
        <v>464</v>
      </c>
    </row>
    <row r="221" spans="1:28" ht="15.75" hidden="1">
      <c r="A221" s="4" t="s">
        <v>169</v>
      </c>
      <c r="B221" s="5"/>
      <c r="C221" s="6"/>
      <c r="D221" s="5"/>
      <c r="E221" s="5"/>
      <c r="F221" s="5"/>
      <c r="G221" s="5"/>
      <c r="H221" s="5"/>
      <c r="I221" s="5"/>
      <c r="J221" s="5"/>
      <c r="K221" s="5"/>
      <c r="L221" s="52"/>
      <c r="M221" s="52"/>
      <c r="N221" s="82"/>
      <c r="O221" s="72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hidden="1">
      <c r="A222" s="4" t="s">
        <v>170</v>
      </c>
      <c r="B222" s="5">
        <v>22</v>
      </c>
      <c r="C222" s="6">
        <v>37</v>
      </c>
      <c r="D222" s="5">
        <v>0</v>
      </c>
      <c r="E222" s="5">
        <v>17</v>
      </c>
      <c r="F222" s="5">
        <v>0</v>
      </c>
      <c r="G222" s="5">
        <v>0</v>
      </c>
      <c r="H222" s="5">
        <v>185</v>
      </c>
      <c r="I222" s="5"/>
      <c r="J222" s="5">
        <v>0</v>
      </c>
      <c r="K222" s="5">
        <v>0</v>
      </c>
      <c r="L222" s="52"/>
      <c r="M222" s="52">
        <v>0</v>
      </c>
      <c r="N222" s="82">
        <v>0</v>
      </c>
      <c r="O222" s="72">
        <v>0</v>
      </c>
      <c r="P222" s="5">
        <v>0</v>
      </c>
      <c r="Q222" s="5">
        <v>0</v>
      </c>
      <c r="R222" s="5"/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/>
      <c r="AB222" s="5">
        <v>0</v>
      </c>
    </row>
    <row r="223" spans="1:28" ht="15.75" hidden="1">
      <c r="A223" s="4" t="s">
        <v>171</v>
      </c>
      <c r="B223" s="5">
        <v>78</v>
      </c>
      <c r="C223" s="6">
        <v>162</v>
      </c>
      <c r="D223" s="5">
        <v>0</v>
      </c>
      <c r="E223" s="5">
        <v>73</v>
      </c>
      <c r="F223" s="5">
        <v>22</v>
      </c>
      <c r="G223" s="5">
        <v>0</v>
      </c>
      <c r="H223" s="5">
        <v>894</v>
      </c>
      <c r="I223" s="5"/>
      <c r="J223" s="5">
        <v>0</v>
      </c>
      <c r="K223" s="5">
        <v>0</v>
      </c>
      <c r="L223" s="52"/>
      <c r="M223" s="52">
        <v>0</v>
      </c>
      <c r="N223" s="82">
        <v>45</v>
      </c>
      <c r="O223" s="72">
        <v>0</v>
      </c>
      <c r="P223" s="5">
        <v>0</v>
      </c>
      <c r="Q223" s="5">
        <v>0</v>
      </c>
      <c r="R223" s="5"/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2</v>
      </c>
      <c r="AA223" s="5"/>
      <c r="AB223" s="5">
        <v>0</v>
      </c>
    </row>
    <row r="224" spans="1:28" ht="15.75" hidden="1">
      <c r="A224" s="4" t="s">
        <v>172</v>
      </c>
      <c r="B224" s="5">
        <v>408</v>
      </c>
      <c r="C224" s="6">
        <v>278</v>
      </c>
      <c r="D224" s="5">
        <v>36</v>
      </c>
      <c r="E224" s="5">
        <v>173</v>
      </c>
      <c r="F224" s="5">
        <v>55</v>
      </c>
      <c r="G224" s="5">
        <v>0</v>
      </c>
      <c r="H224" s="5">
        <v>2538</v>
      </c>
      <c r="I224" s="5"/>
      <c r="J224" s="5">
        <v>0</v>
      </c>
      <c r="K224" s="5">
        <v>0</v>
      </c>
      <c r="L224" s="52"/>
      <c r="M224" s="52">
        <v>0</v>
      </c>
      <c r="N224" s="82">
        <v>0</v>
      </c>
      <c r="O224" s="72">
        <v>0</v>
      </c>
      <c r="P224" s="5">
        <v>20</v>
      </c>
      <c r="Q224" s="5">
        <v>47</v>
      </c>
      <c r="R224" s="5"/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20</v>
      </c>
      <c r="AA224" s="5"/>
      <c r="AB224" s="5">
        <v>70</v>
      </c>
    </row>
    <row r="225" spans="1:28" ht="15.75" hidden="1">
      <c r="A225" s="4" t="s">
        <v>173</v>
      </c>
      <c r="B225" s="5">
        <v>0</v>
      </c>
      <c r="C225" s="6">
        <v>116</v>
      </c>
      <c r="D225" s="5">
        <v>0</v>
      </c>
      <c r="E225" s="5">
        <v>12</v>
      </c>
      <c r="F225" s="5">
        <v>39</v>
      </c>
      <c r="G225" s="5">
        <v>0</v>
      </c>
      <c r="H225" s="5">
        <v>490</v>
      </c>
      <c r="I225" s="5"/>
      <c r="J225" s="5">
        <v>0</v>
      </c>
      <c r="K225" s="5">
        <v>0</v>
      </c>
      <c r="L225" s="52"/>
      <c r="M225" s="52">
        <v>0</v>
      </c>
      <c r="N225" s="82">
        <v>0</v>
      </c>
      <c r="O225" s="72">
        <v>0</v>
      </c>
      <c r="P225" s="5">
        <v>0</v>
      </c>
      <c r="Q225" s="5">
        <v>0</v>
      </c>
      <c r="R225" s="5"/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/>
      <c r="AB225" s="5">
        <v>20</v>
      </c>
    </row>
    <row r="226" spans="1:28" ht="15.75" hidden="1">
      <c r="A226" s="4" t="s">
        <v>174</v>
      </c>
      <c r="B226" s="5">
        <v>988</v>
      </c>
      <c r="C226" s="6">
        <v>42</v>
      </c>
      <c r="D226" s="5">
        <v>21</v>
      </c>
      <c r="E226" s="5">
        <v>331</v>
      </c>
      <c r="F226" s="5">
        <v>24</v>
      </c>
      <c r="G226" s="5">
        <v>0</v>
      </c>
      <c r="H226" s="5">
        <v>4282</v>
      </c>
      <c r="I226" s="5">
        <v>72</v>
      </c>
      <c r="J226" s="5">
        <v>0</v>
      </c>
      <c r="K226" s="5">
        <v>166</v>
      </c>
      <c r="L226" s="52"/>
      <c r="M226" s="52">
        <v>0</v>
      </c>
      <c r="N226" s="82">
        <v>0</v>
      </c>
      <c r="O226" s="72">
        <v>0</v>
      </c>
      <c r="P226" s="5">
        <v>0</v>
      </c>
      <c r="Q226" s="5">
        <v>0</v>
      </c>
      <c r="R226" s="5"/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34</v>
      </c>
      <c r="AA226" s="5"/>
      <c r="AB226" s="5">
        <v>280</v>
      </c>
    </row>
    <row r="227" spans="1:28" ht="15.75" hidden="1">
      <c r="A227" s="4" t="s">
        <v>175</v>
      </c>
      <c r="B227" s="5">
        <v>65</v>
      </c>
      <c r="C227" s="6">
        <v>81</v>
      </c>
      <c r="D227" s="5">
        <v>0</v>
      </c>
      <c r="E227" s="5">
        <v>45</v>
      </c>
      <c r="F227" s="5">
        <v>0</v>
      </c>
      <c r="G227" s="5">
        <v>0</v>
      </c>
      <c r="H227" s="5">
        <v>353</v>
      </c>
      <c r="I227" s="5"/>
      <c r="J227" s="5">
        <v>0</v>
      </c>
      <c r="K227" s="5">
        <v>0</v>
      </c>
      <c r="L227" s="52"/>
      <c r="M227" s="52">
        <v>0</v>
      </c>
      <c r="N227" s="82">
        <v>0</v>
      </c>
      <c r="O227" s="72">
        <v>0</v>
      </c>
      <c r="P227" s="5">
        <v>0</v>
      </c>
      <c r="Q227" s="5">
        <v>0</v>
      </c>
      <c r="R227" s="5"/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/>
      <c r="AB227" s="5">
        <v>0</v>
      </c>
    </row>
    <row r="228" spans="1:28" ht="15.75" hidden="1">
      <c r="A228" s="4" t="s">
        <v>176</v>
      </c>
      <c r="B228" s="5">
        <v>266</v>
      </c>
      <c r="C228" s="6">
        <v>77</v>
      </c>
      <c r="D228" s="5">
        <v>41</v>
      </c>
      <c r="E228" s="5">
        <v>107</v>
      </c>
      <c r="F228" s="5"/>
      <c r="G228" s="5">
        <v>0</v>
      </c>
      <c r="H228" s="5">
        <v>1341</v>
      </c>
      <c r="I228" s="5"/>
      <c r="J228" s="5">
        <v>0</v>
      </c>
      <c r="K228" s="5">
        <v>0</v>
      </c>
      <c r="L228" s="52"/>
      <c r="M228" s="52">
        <v>0</v>
      </c>
      <c r="N228" s="82">
        <v>0</v>
      </c>
      <c r="O228" s="72">
        <v>39</v>
      </c>
      <c r="P228" s="5">
        <v>0</v>
      </c>
      <c r="Q228" s="5">
        <v>127</v>
      </c>
      <c r="R228" s="5"/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7</v>
      </c>
      <c r="AA228" s="5"/>
      <c r="AB228" s="5">
        <v>0</v>
      </c>
    </row>
    <row r="229" spans="1:28" ht="15.75" hidden="1">
      <c r="A229" s="4"/>
      <c r="B229" s="7">
        <f aca="true" t="shared" si="21" ref="B229:AB229">SUM(B222:B228)</f>
        <v>1827</v>
      </c>
      <c r="C229" s="7">
        <f t="shared" si="21"/>
        <v>793</v>
      </c>
      <c r="D229" s="7">
        <f t="shared" si="21"/>
        <v>98</v>
      </c>
      <c r="E229" s="7">
        <f t="shared" si="21"/>
        <v>758</v>
      </c>
      <c r="F229" s="7">
        <f t="shared" si="21"/>
        <v>140</v>
      </c>
      <c r="G229" s="7">
        <f t="shared" si="21"/>
        <v>0</v>
      </c>
      <c r="H229" s="7">
        <f t="shared" si="21"/>
        <v>10083</v>
      </c>
      <c r="I229" s="7">
        <f t="shared" si="21"/>
        <v>72</v>
      </c>
      <c r="J229" s="7">
        <f t="shared" si="21"/>
        <v>0</v>
      </c>
      <c r="K229" s="7">
        <f t="shared" si="21"/>
        <v>166</v>
      </c>
      <c r="L229" s="70"/>
      <c r="M229" s="70">
        <f t="shared" si="21"/>
        <v>0</v>
      </c>
      <c r="N229" s="83">
        <f t="shared" si="21"/>
        <v>45</v>
      </c>
      <c r="O229" s="79">
        <f t="shared" si="21"/>
        <v>39</v>
      </c>
      <c r="P229" s="7">
        <f t="shared" si="21"/>
        <v>20</v>
      </c>
      <c r="Q229" s="7">
        <f t="shared" si="21"/>
        <v>174</v>
      </c>
      <c r="R229" s="7">
        <f t="shared" si="21"/>
        <v>0</v>
      </c>
      <c r="S229" s="7">
        <f t="shared" si="21"/>
        <v>0</v>
      </c>
      <c r="T229" s="7">
        <f t="shared" si="21"/>
        <v>0</v>
      </c>
      <c r="U229" s="7">
        <f t="shared" si="21"/>
        <v>0</v>
      </c>
      <c r="V229" s="7">
        <f t="shared" si="21"/>
        <v>0</v>
      </c>
      <c r="W229" s="7">
        <f t="shared" si="21"/>
        <v>0</v>
      </c>
      <c r="X229" s="7">
        <f t="shared" si="21"/>
        <v>0</v>
      </c>
      <c r="Y229" s="7">
        <f t="shared" si="21"/>
        <v>0</v>
      </c>
      <c r="Z229" s="7">
        <f t="shared" si="21"/>
        <v>63</v>
      </c>
      <c r="AA229" s="7">
        <f t="shared" si="21"/>
        <v>0</v>
      </c>
      <c r="AB229" s="7">
        <f t="shared" si="21"/>
        <v>370</v>
      </c>
    </row>
    <row r="230" spans="1:28" ht="15.75" hidden="1">
      <c r="A230" s="4" t="s">
        <v>177</v>
      </c>
      <c r="B230" s="5"/>
      <c r="C230" s="6"/>
      <c r="D230" s="5"/>
      <c r="E230" s="5"/>
      <c r="F230" s="5"/>
      <c r="G230" s="5"/>
      <c r="H230" s="5"/>
      <c r="I230" s="5"/>
      <c r="J230" s="5"/>
      <c r="K230" s="5"/>
      <c r="L230" s="52"/>
      <c r="M230" s="52"/>
      <c r="N230" s="82"/>
      <c r="O230" s="72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5.75" hidden="1">
      <c r="A231" s="4" t="s">
        <v>178</v>
      </c>
      <c r="B231" s="5">
        <v>170</v>
      </c>
      <c r="C231" s="6">
        <v>72</v>
      </c>
      <c r="D231" s="5">
        <v>0</v>
      </c>
      <c r="E231" s="5">
        <v>65</v>
      </c>
      <c r="F231" s="5">
        <v>102</v>
      </c>
      <c r="G231" s="5">
        <v>0</v>
      </c>
      <c r="H231" s="5">
        <v>1675</v>
      </c>
      <c r="I231" s="5"/>
      <c r="J231" s="5">
        <v>0</v>
      </c>
      <c r="K231" s="5">
        <v>0</v>
      </c>
      <c r="L231" s="52"/>
      <c r="M231" s="52">
        <v>0</v>
      </c>
      <c r="N231" s="82">
        <v>0</v>
      </c>
      <c r="O231" s="72">
        <v>0</v>
      </c>
      <c r="P231" s="5">
        <v>93</v>
      </c>
      <c r="Q231" s="5">
        <v>0</v>
      </c>
      <c r="R231" s="5"/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9</v>
      </c>
      <c r="AA231" s="5"/>
      <c r="AB231" s="5">
        <v>0</v>
      </c>
    </row>
    <row r="232" spans="1:28" ht="15.75" hidden="1">
      <c r="A232" s="4" t="s">
        <v>179</v>
      </c>
      <c r="B232" s="5">
        <v>449</v>
      </c>
      <c r="C232" s="6">
        <v>313</v>
      </c>
      <c r="D232" s="5">
        <v>0</v>
      </c>
      <c r="E232" s="5">
        <v>194</v>
      </c>
      <c r="F232" s="5">
        <v>192</v>
      </c>
      <c r="G232" s="5">
        <v>0</v>
      </c>
      <c r="H232" s="5">
        <v>4055</v>
      </c>
      <c r="I232" s="5"/>
      <c r="J232" s="5">
        <v>0</v>
      </c>
      <c r="K232" s="5">
        <v>0</v>
      </c>
      <c r="L232" s="52"/>
      <c r="M232" s="52">
        <v>0</v>
      </c>
      <c r="N232" s="82">
        <v>0</v>
      </c>
      <c r="O232" s="72">
        <v>0</v>
      </c>
      <c r="P232" s="5">
        <v>0</v>
      </c>
      <c r="Q232" s="5">
        <v>0</v>
      </c>
      <c r="R232" s="5"/>
      <c r="S232" s="5">
        <v>0</v>
      </c>
      <c r="T232" s="5">
        <v>32</v>
      </c>
      <c r="U232" s="5">
        <v>25</v>
      </c>
      <c r="V232" s="5">
        <v>0</v>
      </c>
      <c r="W232" s="5">
        <v>0</v>
      </c>
      <c r="X232" s="5">
        <v>0</v>
      </c>
      <c r="Y232" s="5">
        <v>0</v>
      </c>
      <c r="Z232" s="5">
        <v>52</v>
      </c>
      <c r="AA232" s="5"/>
      <c r="AB232" s="5">
        <v>182</v>
      </c>
    </row>
    <row r="233" spans="1:28" ht="15.75" hidden="1">
      <c r="A233" s="4" t="s">
        <v>180</v>
      </c>
      <c r="B233" s="5">
        <v>2098</v>
      </c>
      <c r="C233" s="6">
        <v>150</v>
      </c>
      <c r="D233" s="5">
        <v>86</v>
      </c>
      <c r="E233" s="5">
        <v>689</v>
      </c>
      <c r="F233" s="5">
        <v>520</v>
      </c>
      <c r="G233" s="5">
        <v>22</v>
      </c>
      <c r="H233" s="5">
        <v>11752</v>
      </c>
      <c r="I233" s="5">
        <v>96</v>
      </c>
      <c r="J233" s="5">
        <v>95</v>
      </c>
      <c r="K233" s="5">
        <v>281</v>
      </c>
      <c r="L233" s="52"/>
      <c r="M233" s="52">
        <v>0</v>
      </c>
      <c r="N233" s="82">
        <v>0</v>
      </c>
      <c r="O233" s="72">
        <v>44</v>
      </c>
      <c r="P233" s="5">
        <v>0</v>
      </c>
      <c r="Q233" s="5">
        <v>0</v>
      </c>
      <c r="R233" s="5"/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42</v>
      </c>
      <c r="AA233" s="5"/>
      <c r="AB233" s="5">
        <v>83</v>
      </c>
    </row>
    <row r="234" spans="1:28" ht="15.75" hidden="1">
      <c r="A234" s="4" t="s">
        <v>181</v>
      </c>
      <c r="B234" s="5">
        <v>221</v>
      </c>
      <c r="C234" s="6">
        <v>70</v>
      </c>
      <c r="D234" s="5">
        <v>32</v>
      </c>
      <c r="E234" s="5">
        <v>77</v>
      </c>
      <c r="F234" s="5">
        <v>49</v>
      </c>
      <c r="G234" s="5">
        <v>0</v>
      </c>
      <c r="H234" s="5">
        <v>1523</v>
      </c>
      <c r="I234" s="5"/>
      <c r="J234" s="5">
        <v>0</v>
      </c>
      <c r="K234" s="5">
        <v>0</v>
      </c>
      <c r="L234" s="52"/>
      <c r="M234" s="52">
        <v>0</v>
      </c>
      <c r="N234" s="82">
        <v>0</v>
      </c>
      <c r="O234" s="72">
        <v>16</v>
      </c>
      <c r="P234" s="5">
        <v>0</v>
      </c>
      <c r="Q234" s="5">
        <v>0</v>
      </c>
      <c r="R234" s="5"/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5</v>
      </c>
      <c r="AA234" s="5"/>
      <c r="AB234" s="5">
        <v>0</v>
      </c>
    </row>
    <row r="235" spans="1:28" ht="15.75" hidden="1">
      <c r="A235" s="4"/>
      <c r="B235" s="7">
        <f aca="true" t="shared" si="22" ref="B235:AB235">SUM(B231:B234)</f>
        <v>2938</v>
      </c>
      <c r="C235" s="7">
        <f t="shared" si="22"/>
        <v>605</v>
      </c>
      <c r="D235" s="7">
        <f t="shared" si="22"/>
        <v>118</v>
      </c>
      <c r="E235" s="7">
        <f t="shared" si="22"/>
        <v>1025</v>
      </c>
      <c r="F235" s="7">
        <f t="shared" si="22"/>
        <v>863</v>
      </c>
      <c r="G235" s="7">
        <f t="shared" si="22"/>
        <v>22</v>
      </c>
      <c r="H235" s="7">
        <f t="shared" si="22"/>
        <v>19005</v>
      </c>
      <c r="I235" s="7">
        <f t="shared" si="22"/>
        <v>96</v>
      </c>
      <c r="J235" s="7">
        <f t="shared" si="22"/>
        <v>95</v>
      </c>
      <c r="K235" s="7">
        <f t="shared" si="22"/>
        <v>281</v>
      </c>
      <c r="L235" s="70"/>
      <c r="M235" s="70">
        <f t="shared" si="22"/>
        <v>0</v>
      </c>
      <c r="N235" s="83">
        <f t="shared" si="22"/>
        <v>0</v>
      </c>
      <c r="O235" s="79">
        <f t="shared" si="22"/>
        <v>60</v>
      </c>
      <c r="P235" s="7">
        <f t="shared" si="22"/>
        <v>93</v>
      </c>
      <c r="Q235" s="7">
        <f t="shared" si="22"/>
        <v>0</v>
      </c>
      <c r="R235" s="7">
        <f t="shared" si="22"/>
        <v>0</v>
      </c>
      <c r="S235" s="7">
        <f t="shared" si="22"/>
        <v>0</v>
      </c>
      <c r="T235" s="7">
        <f t="shared" si="22"/>
        <v>32</v>
      </c>
      <c r="U235" s="7">
        <f t="shared" si="22"/>
        <v>25</v>
      </c>
      <c r="V235" s="7">
        <f t="shared" si="22"/>
        <v>0</v>
      </c>
      <c r="W235" s="7">
        <f t="shared" si="22"/>
        <v>0</v>
      </c>
      <c r="X235" s="7">
        <f t="shared" si="22"/>
        <v>0</v>
      </c>
      <c r="Y235" s="7">
        <f t="shared" si="22"/>
        <v>0</v>
      </c>
      <c r="Z235" s="7">
        <f t="shared" si="22"/>
        <v>108</v>
      </c>
      <c r="AA235" s="7">
        <f t="shared" si="22"/>
        <v>0</v>
      </c>
      <c r="AB235" s="7">
        <f t="shared" si="22"/>
        <v>265</v>
      </c>
    </row>
    <row r="236" spans="1:28" ht="15.75" hidden="1">
      <c r="A236" s="4" t="s">
        <v>182</v>
      </c>
      <c r="B236" s="5"/>
      <c r="C236" s="6"/>
      <c r="D236" s="5"/>
      <c r="E236" s="5"/>
      <c r="F236" s="5"/>
      <c r="G236" s="5"/>
      <c r="H236" s="5"/>
      <c r="I236" s="5"/>
      <c r="J236" s="5"/>
      <c r="K236" s="5"/>
      <c r="L236" s="52"/>
      <c r="M236" s="52"/>
      <c r="N236" s="82"/>
      <c r="O236" s="72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5.75" hidden="1">
      <c r="A237" s="4" t="s">
        <v>183</v>
      </c>
      <c r="B237" s="5">
        <v>0</v>
      </c>
      <c r="C237" s="6">
        <v>92</v>
      </c>
      <c r="D237" s="5">
        <v>0</v>
      </c>
      <c r="E237" s="5">
        <v>26</v>
      </c>
      <c r="F237" s="5"/>
      <c r="G237" s="5">
        <v>0</v>
      </c>
      <c r="H237" s="5">
        <v>338</v>
      </c>
      <c r="I237" s="5"/>
      <c r="J237" s="5">
        <v>0</v>
      </c>
      <c r="K237" s="5">
        <v>0</v>
      </c>
      <c r="L237" s="52"/>
      <c r="M237" s="52">
        <v>0</v>
      </c>
      <c r="N237" s="82">
        <v>0</v>
      </c>
      <c r="O237" s="72">
        <v>0</v>
      </c>
      <c r="P237" s="5">
        <v>0</v>
      </c>
      <c r="Q237" s="5">
        <v>0</v>
      </c>
      <c r="R237" s="5"/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60</v>
      </c>
      <c r="Y237" s="5">
        <v>0</v>
      </c>
      <c r="Z237" s="5">
        <v>2</v>
      </c>
      <c r="AA237" s="5"/>
      <c r="AB237" s="5">
        <v>0</v>
      </c>
    </row>
    <row r="238" spans="1:28" ht="15.75" hidden="1">
      <c r="A238" s="4" t="s">
        <v>184</v>
      </c>
      <c r="B238" s="5">
        <v>53</v>
      </c>
      <c r="C238" s="6">
        <v>24</v>
      </c>
      <c r="D238" s="5">
        <v>0</v>
      </c>
      <c r="E238" s="5">
        <v>28</v>
      </c>
      <c r="F238" s="5">
        <v>0</v>
      </c>
      <c r="G238" s="5">
        <v>0</v>
      </c>
      <c r="H238" s="5">
        <v>282</v>
      </c>
      <c r="I238" s="5"/>
      <c r="J238" s="5">
        <v>0</v>
      </c>
      <c r="K238" s="5">
        <v>0</v>
      </c>
      <c r="L238" s="52"/>
      <c r="M238" s="52">
        <v>0</v>
      </c>
      <c r="N238" s="82">
        <v>0</v>
      </c>
      <c r="O238" s="72">
        <v>0</v>
      </c>
      <c r="P238" s="5">
        <v>0</v>
      </c>
      <c r="Q238" s="5">
        <v>0</v>
      </c>
      <c r="R238" s="5"/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1</v>
      </c>
      <c r="AA238" s="5"/>
      <c r="AB238" s="5">
        <v>0</v>
      </c>
    </row>
    <row r="239" spans="1:28" ht="15.75" hidden="1">
      <c r="A239" s="4" t="s">
        <v>185</v>
      </c>
      <c r="B239" s="5">
        <v>153</v>
      </c>
      <c r="C239" s="6">
        <v>78</v>
      </c>
      <c r="D239" s="5">
        <v>41</v>
      </c>
      <c r="E239" s="5">
        <v>96</v>
      </c>
      <c r="F239" s="5">
        <v>0</v>
      </c>
      <c r="G239" s="5">
        <v>0</v>
      </c>
      <c r="H239" s="5">
        <v>906</v>
      </c>
      <c r="I239" s="5"/>
      <c r="J239" s="5">
        <v>0</v>
      </c>
      <c r="K239" s="5">
        <v>0</v>
      </c>
      <c r="L239" s="52"/>
      <c r="M239" s="52">
        <v>0</v>
      </c>
      <c r="N239" s="82">
        <v>0</v>
      </c>
      <c r="O239" s="72">
        <v>0</v>
      </c>
      <c r="P239" s="5">
        <v>0</v>
      </c>
      <c r="Q239" s="5">
        <v>0</v>
      </c>
      <c r="R239" s="5"/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18</v>
      </c>
      <c r="AA239" s="5"/>
      <c r="AB239" s="5">
        <v>75</v>
      </c>
    </row>
    <row r="240" spans="1:28" ht="15.75" hidden="1">
      <c r="A240" s="4" t="s">
        <v>186</v>
      </c>
      <c r="B240" s="5">
        <v>154</v>
      </c>
      <c r="C240" s="6">
        <v>54</v>
      </c>
      <c r="D240" s="5">
        <v>0</v>
      </c>
      <c r="E240" s="5">
        <v>48</v>
      </c>
      <c r="F240" s="5">
        <v>4</v>
      </c>
      <c r="G240" s="5">
        <v>0</v>
      </c>
      <c r="H240" s="5">
        <v>798</v>
      </c>
      <c r="I240" s="5"/>
      <c r="J240" s="5">
        <v>0</v>
      </c>
      <c r="K240" s="5">
        <v>0</v>
      </c>
      <c r="L240" s="52"/>
      <c r="M240" s="52">
        <v>0</v>
      </c>
      <c r="N240" s="82">
        <v>0</v>
      </c>
      <c r="O240" s="72">
        <v>112</v>
      </c>
      <c r="P240" s="5">
        <v>96</v>
      </c>
      <c r="Q240" s="5">
        <v>0</v>
      </c>
      <c r="R240" s="5"/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13</v>
      </c>
      <c r="AA240" s="5"/>
      <c r="AB240" s="5">
        <v>99</v>
      </c>
    </row>
    <row r="241" spans="1:28" ht="15.75" hidden="1">
      <c r="A241" s="4" t="s">
        <v>187</v>
      </c>
      <c r="B241" s="5">
        <v>170</v>
      </c>
      <c r="C241" s="6">
        <v>51</v>
      </c>
      <c r="D241" s="5">
        <v>19</v>
      </c>
      <c r="E241" s="5">
        <v>75</v>
      </c>
      <c r="F241" s="5">
        <v>8</v>
      </c>
      <c r="G241" s="5">
        <v>4</v>
      </c>
      <c r="H241" s="5">
        <v>1177</v>
      </c>
      <c r="I241" s="5"/>
      <c r="J241" s="5">
        <v>0</v>
      </c>
      <c r="K241" s="5">
        <v>0</v>
      </c>
      <c r="L241" s="52"/>
      <c r="M241" s="52">
        <v>0</v>
      </c>
      <c r="N241" s="82">
        <v>0</v>
      </c>
      <c r="O241" s="72">
        <v>107</v>
      </c>
      <c r="P241" s="5">
        <v>87</v>
      </c>
      <c r="Q241" s="5">
        <v>0</v>
      </c>
      <c r="R241" s="5"/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12</v>
      </c>
      <c r="AA241" s="5"/>
      <c r="AB241" s="5">
        <v>76</v>
      </c>
    </row>
    <row r="242" spans="1:28" ht="15.75" hidden="1">
      <c r="A242" s="4" t="s">
        <v>188</v>
      </c>
      <c r="B242" s="5">
        <v>138</v>
      </c>
      <c r="C242" s="6">
        <v>51</v>
      </c>
      <c r="D242" s="5">
        <v>0</v>
      </c>
      <c r="E242" s="5">
        <v>70</v>
      </c>
      <c r="F242" s="5">
        <v>24</v>
      </c>
      <c r="G242" s="5">
        <v>0</v>
      </c>
      <c r="H242" s="5">
        <v>955</v>
      </c>
      <c r="I242" s="5"/>
      <c r="J242" s="5">
        <v>0</v>
      </c>
      <c r="K242" s="5">
        <v>0</v>
      </c>
      <c r="L242" s="52"/>
      <c r="M242" s="52">
        <v>0</v>
      </c>
      <c r="N242" s="82">
        <v>0</v>
      </c>
      <c r="O242" s="72">
        <v>0</v>
      </c>
      <c r="P242" s="5">
        <v>0</v>
      </c>
      <c r="Q242" s="5">
        <v>0</v>
      </c>
      <c r="R242" s="5"/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32</v>
      </c>
      <c r="AA242" s="5"/>
      <c r="AB242" s="5">
        <v>0</v>
      </c>
    </row>
    <row r="243" spans="1:28" ht="15.75" hidden="1">
      <c r="A243" s="4" t="s">
        <v>189</v>
      </c>
      <c r="B243" s="5">
        <v>134</v>
      </c>
      <c r="C243" s="6">
        <v>22</v>
      </c>
      <c r="D243" s="5">
        <v>53</v>
      </c>
      <c r="E243" s="5">
        <v>33</v>
      </c>
      <c r="F243" s="5">
        <v>5</v>
      </c>
      <c r="G243" s="5">
        <v>0</v>
      </c>
      <c r="H243" s="5">
        <v>660</v>
      </c>
      <c r="I243" s="5"/>
      <c r="J243" s="5">
        <v>0</v>
      </c>
      <c r="K243" s="5">
        <v>0</v>
      </c>
      <c r="L243" s="52"/>
      <c r="M243" s="52">
        <v>0</v>
      </c>
      <c r="N243" s="82">
        <v>0</v>
      </c>
      <c r="O243" s="72">
        <v>22</v>
      </c>
      <c r="P243" s="5">
        <v>0</v>
      </c>
      <c r="Q243" s="5">
        <v>0</v>
      </c>
      <c r="R243" s="5"/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2</v>
      </c>
      <c r="AA243" s="5"/>
      <c r="AB243" s="5">
        <v>46</v>
      </c>
    </row>
    <row r="244" spans="1:28" ht="15.75" hidden="1">
      <c r="A244" s="4" t="s">
        <v>190</v>
      </c>
      <c r="B244" s="5">
        <v>145</v>
      </c>
      <c r="C244" s="6">
        <v>65</v>
      </c>
      <c r="D244" s="5">
        <v>9</v>
      </c>
      <c r="E244" s="5">
        <v>99</v>
      </c>
      <c r="F244" s="5"/>
      <c r="G244" s="5">
        <v>0</v>
      </c>
      <c r="H244" s="5">
        <v>995</v>
      </c>
      <c r="I244" s="5"/>
      <c r="J244" s="5">
        <v>0</v>
      </c>
      <c r="K244" s="5">
        <v>0</v>
      </c>
      <c r="L244" s="52"/>
      <c r="M244" s="52">
        <v>0</v>
      </c>
      <c r="N244" s="82">
        <v>0</v>
      </c>
      <c r="O244" s="72">
        <v>56</v>
      </c>
      <c r="P244" s="5">
        <v>0</v>
      </c>
      <c r="Q244" s="5">
        <v>0</v>
      </c>
      <c r="R244" s="5"/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5</v>
      </c>
      <c r="AA244" s="5"/>
      <c r="AB244" s="5">
        <v>0</v>
      </c>
    </row>
    <row r="245" spans="1:28" ht="15.75" hidden="1">
      <c r="A245" s="4" t="s">
        <v>191</v>
      </c>
      <c r="B245" s="5">
        <v>876</v>
      </c>
      <c r="C245" s="6">
        <v>83</v>
      </c>
      <c r="D245" s="5">
        <v>186</v>
      </c>
      <c r="E245" s="5">
        <v>302</v>
      </c>
      <c r="F245" s="5">
        <v>9</v>
      </c>
      <c r="G245" s="5">
        <v>0</v>
      </c>
      <c r="H245" s="5">
        <v>4079</v>
      </c>
      <c r="I245" s="5"/>
      <c r="J245" s="5">
        <v>0</v>
      </c>
      <c r="K245" s="5">
        <v>0</v>
      </c>
      <c r="L245" s="52"/>
      <c r="M245" s="52">
        <v>0</v>
      </c>
      <c r="N245" s="82">
        <v>0</v>
      </c>
      <c r="O245" s="72">
        <v>0</v>
      </c>
      <c r="P245" s="5">
        <v>20</v>
      </c>
      <c r="Q245" s="5">
        <v>0</v>
      </c>
      <c r="R245" s="5"/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24</v>
      </c>
      <c r="AA245" s="5"/>
      <c r="AB245" s="5">
        <v>420</v>
      </c>
    </row>
    <row r="246" spans="1:28" ht="15.75" hidden="1">
      <c r="A246" s="4" t="s">
        <v>192</v>
      </c>
      <c r="B246" s="5">
        <v>132</v>
      </c>
      <c r="C246" s="6">
        <v>48</v>
      </c>
      <c r="D246" s="5">
        <v>35</v>
      </c>
      <c r="E246" s="5">
        <v>42</v>
      </c>
      <c r="F246" s="5">
        <v>0</v>
      </c>
      <c r="G246" s="5">
        <v>0</v>
      </c>
      <c r="H246" s="5">
        <v>494</v>
      </c>
      <c r="I246" s="5"/>
      <c r="J246" s="5">
        <v>0</v>
      </c>
      <c r="K246" s="5">
        <v>70</v>
      </c>
      <c r="L246" s="52"/>
      <c r="M246" s="52">
        <v>0</v>
      </c>
      <c r="N246" s="82">
        <v>0</v>
      </c>
      <c r="O246" s="72">
        <v>0</v>
      </c>
      <c r="P246" s="5">
        <v>85</v>
      </c>
      <c r="Q246" s="5">
        <v>38</v>
      </c>
      <c r="R246" s="5"/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12</v>
      </c>
      <c r="AA246" s="5"/>
      <c r="AB246" s="5">
        <v>143</v>
      </c>
    </row>
    <row r="247" spans="1:28" ht="15.75" hidden="1">
      <c r="A247" s="4"/>
      <c r="B247" s="7">
        <f aca="true" t="shared" si="23" ref="B247:AB247">SUM(B237:B246)</f>
        <v>1955</v>
      </c>
      <c r="C247" s="7">
        <f t="shared" si="23"/>
        <v>568</v>
      </c>
      <c r="D247" s="7">
        <f t="shared" si="23"/>
        <v>343</v>
      </c>
      <c r="E247" s="7">
        <f t="shared" si="23"/>
        <v>819</v>
      </c>
      <c r="F247" s="7">
        <f t="shared" si="23"/>
        <v>50</v>
      </c>
      <c r="G247" s="7">
        <f t="shared" si="23"/>
        <v>4</v>
      </c>
      <c r="H247" s="7">
        <f t="shared" si="23"/>
        <v>10684</v>
      </c>
      <c r="I247" s="7">
        <f t="shared" si="23"/>
        <v>0</v>
      </c>
      <c r="J247" s="7">
        <f t="shared" si="23"/>
        <v>0</v>
      </c>
      <c r="K247" s="7">
        <f t="shared" si="23"/>
        <v>70</v>
      </c>
      <c r="L247" s="70"/>
      <c r="M247" s="70">
        <f t="shared" si="23"/>
        <v>0</v>
      </c>
      <c r="N247" s="83">
        <f t="shared" si="23"/>
        <v>0</v>
      </c>
      <c r="O247" s="79">
        <f t="shared" si="23"/>
        <v>297</v>
      </c>
      <c r="P247" s="7">
        <f t="shared" si="23"/>
        <v>288</v>
      </c>
      <c r="Q247" s="7">
        <f t="shared" si="23"/>
        <v>38</v>
      </c>
      <c r="R247" s="7">
        <f t="shared" si="23"/>
        <v>0</v>
      </c>
      <c r="S247" s="7">
        <f t="shared" si="23"/>
        <v>0</v>
      </c>
      <c r="T247" s="7">
        <f t="shared" si="23"/>
        <v>0</v>
      </c>
      <c r="U247" s="7">
        <f t="shared" si="23"/>
        <v>0</v>
      </c>
      <c r="V247" s="7">
        <f t="shared" si="23"/>
        <v>0</v>
      </c>
      <c r="W247" s="7">
        <f t="shared" si="23"/>
        <v>0</v>
      </c>
      <c r="X247" s="7">
        <f t="shared" si="23"/>
        <v>60</v>
      </c>
      <c r="Y247" s="7">
        <f t="shared" si="23"/>
        <v>0</v>
      </c>
      <c r="Z247" s="7">
        <f t="shared" si="23"/>
        <v>121</v>
      </c>
      <c r="AA247" s="7">
        <f t="shared" si="23"/>
        <v>0</v>
      </c>
      <c r="AB247" s="7">
        <f t="shared" si="23"/>
        <v>859</v>
      </c>
    </row>
    <row r="248" spans="1:28" ht="15.75" hidden="1">
      <c r="A248" s="4" t="s">
        <v>193</v>
      </c>
      <c r="B248" s="5">
        <v>23402</v>
      </c>
      <c r="C248" s="6">
        <v>103</v>
      </c>
      <c r="D248" s="5">
        <v>3751</v>
      </c>
      <c r="E248" s="5">
        <v>6608</v>
      </c>
      <c r="F248" s="5">
        <v>1644</v>
      </c>
      <c r="G248" s="5">
        <v>303</v>
      </c>
      <c r="H248" s="5">
        <v>92763</v>
      </c>
      <c r="I248" s="5">
        <v>1111</v>
      </c>
      <c r="J248" s="5">
        <v>516</v>
      </c>
      <c r="K248" s="5">
        <v>957</v>
      </c>
      <c r="L248" s="52"/>
      <c r="M248" s="52">
        <v>93</v>
      </c>
      <c r="N248" s="82">
        <v>0</v>
      </c>
      <c r="O248" s="72">
        <v>90</v>
      </c>
      <c r="P248" s="5">
        <v>99</v>
      </c>
      <c r="Q248" s="5">
        <v>0</v>
      </c>
      <c r="R248" s="5">
        <v>70</v>
      </c>
      <c r="S248" s="5">
        <v>0</v>
      </c>
      <c r="T248" s="5"/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637</v>
      </c>
      <c r="AA248" s="5">
        <v>61</v>
      </c>
      <c r="AB248" s="5">
        <v>103</v>
      </c>
    </row>
    <row r="249" spans="1:28" ht="15.75" hidden="1">
      <c r="A249" s="4" t="s">
        <v>194</v>
      </c>
      <c r="B249" s="5"/>
      <c r="C249" s="6"/>
      <c r="D249" s="5"/>
      <c r="E249" s="5"/>
      <c r="F249" s="5"/>
      <c r="G249" s="5"/>
      <c r="H249" s="5"/>
      <c r="I249" s="5"/>
      <c r="J249" s="5"/>
      <c r="K249" s="5"/>
      <c r="L249" s="52"/>
      <c r="M249" s="52"/>
      <c r="N249" s="82"/>
      <c r="O249" s="72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5.75" hidden="1">
      <c r="A250" s="4" t="s">
        <v>195</v>
      </c>
      <c r="B250" s="5">
        <v>41</v>
      </c>
      <c r="C250" s="6">
        <v>0</v>
      </c>
      <c r="D250" s="5">
        <v>0</v>
      </c>
      <c r="E250" s="5">
        <v>15</v>
      </c>
      <c r="F250" s="5">
        <v>0</v>
      </c>
      <c r="G250" s="5">
        <v>0</v>
      </c>
      <c r="H250" s="5">
        <v>130</v>
      </c>
      <c r="I250" s="5"/>
      <c r="J250" s="5">
        <v>0</v>
      </c>
      <c r="K250" s="5">
        <v>0</v>
      </c>
      <c r="L250" s="52"/>
      <c r="M250" s="52">
        <v>0</v>
      </c>
      <c r="N250" s="82">
        <v>0</v>
      </c>
      <c r="O250" s="72">
        <v>0</v>
      </c>
      <c r="P250" s="5">
        <v>0</v>
      </c>
      <c r="Q250" s="5">
        <v>0</v>
      </c>
      <c r="R250" s="5"/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2</v>
      </c>
      <c r="AA250" s="5"/>
      <c r="AB250" s="5">
        <v>0</v>
      </c>
    </row>
    <row r="251" spans="1:28" ht="15.75" hidden="1">
      <c r="A251" s="4" t="s">
        <v>196</v>
      </c>
      <c r="B251" s="5">
        <v>217</v>
      </c>
      <c r="C251" s="6">
        <v>0</v>
      </c>
      <c r="D251" s="5">
        <v>38</v>
      </c>
      <c r="E251" s="5">
        <v>53</v>
      </c>
      <c r="F251" s="5">
        <v>0</v>
      </c>
      <c r="G251" s="5">
        <v>0</v>
      </c>
      <c r="H251" s="5">
        <v>693</v>
      </c>
      <c r="I251" s="5"/>
      <c r="J251" s="5">
        <v>0</v>
      </c>
      <c r="K251" s="5">
        <v>0</v>
      </c>
      <c r="L251" s="52"/>
      <c r="M251" s="52">
        <v>0</v>
      </c>
      <c r="N251" s="82">
        <v>0</v>
      </c>
      <c r="O251" s="72">
        <v>0</v>
      </c>
      <c r="P251" s="5">
        <v>0</v>
      </c>
      <c r="Q251" s="5">
        <v>0</v>
      </c>
      <c r="R251" s="5"/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16</v>
      </c>
      <c r="AA251" s="5"/>
      <c r="AB251" s="5">
        <v>0</v>
      </c>
    </row>
    <row r="252" spans="1:28" ht="15.75" hidden="1">
      <c r="A252" s="4" t="s">
        <v>197</v>
      </c>
      <c r="B252" s="5">
        <v>748</v>
      </c>
      <c r="C252" s="6">
        <v>22</v>
      </c>
      <c r="D252" s="5">
        <v>73</v>
      </c>
      <c r="E252" s="5">
        <v>242</v>
      </c>
      <c r="F252" s="5">
        <v>19</v>
      </c>
      <c r="G252" s="5">
        <v>0</v>
      </c>
      <c r="H252" s="5">
        <v>2766</v>
      </c>
      <c r="I252" s="5"/>
      <c r="J252" s="5">
        <v>0</v>
      </c>
      <c r="K252" s="5">
        <v>0</v>
      </c>
      <c r="L252" s="52"/>
      <c r="M252" s="52">
        <v>0</v>
      </c>
      <c r="N252" s="82">
        <v>0</v>
      </c>
      <c r="O252" s="72">
        <v>0</v>
      </c>
      <c r="P252" s="5">
        <v>0</v>
      </c>
      <c r="Q252" s="5">
        <v>0</v>
      </c>
      <c r="R252" s="5"/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6</v>
      </c>
      <c r="AA252" s="5"/>
      <c r="AB252" s="5">
        <v>59</v>
      </c>
    </row>
    <row r="253" spans="1:28" ht="15.75" hidden="1">
      <c r="A253" s="4" t="s">
        <v>198</v>
      </c>
      <c r="B253" s="5">
        <v>88</v>
      </c>
      <c r="C253" s="6">
        <v>0</v>
      </c>
      <c r="D253" s="5">
        <v>18</v>
      </c>
      <c r="E253" s="5">
        <v>21</v>
      </c>
      <c r="F253" s="5">
        <v>11</v>
      </c>
      <c r="G253" s="5">
        <v>0</v>
      </c>
      <c r="H253" s="5">
        <v>437</v>
      </c>
      <c r="I253" s="5"/>
      <c r="J253" s="5">
        <v>0</v>
      </c>
      <c r="K253" s="5">
        <v>0</v>
      </c>
      <c r="L253" s="52"/>
      <c r="M253" s="52">
        <v>0</v>
      </c>
      <c r="N253" s="82">
        <v>0</v>
      </c>
      <c r="O253" s="72">
        <v>0</v>
      </c>
      <c r="P253" s="5">
        <v>0</v>
      </c>
      <c r="Q253" s="5">
        <v>0</v>
      </c>
      <c r="R253" s="5"/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11</v>
      </c>
      <c r="AA253" s="5"/>
      <c r="AB253" s="5">
        <v>0</v>
      </c>
    </row>
    <row r="254" spans="1:28" ht="15.75" hidden="1">
      <c r="A254" s="4" t="s">
        <v>199</v>
      </c>
      <c r="B254" s="5">
        <v>0</v>
      </c>
      <c r="C254" s="6">
        <v>107</v>
      </c>
      <c r="D254" s="5">
        <v>21</v>
      </c>
      <c r="E254" s="5">
        <v>34</v>
      </c>
      <c r="F254" s="5">
        <v>2</v>
      </c>
      <c r="G254" s="5">
        <v>0</v>
      </c>
      <c r="H254" s="5">
        <v>400</v>
      </c>
      <c r="I254" s="5"/>
      <c r="J254" s="5">
        <v>0</v>
      </c>
      <c r="K254" s="5">
        <v>0</v>
      </c>
      <c r="L254" s="52"/>
      <c r="M254" s="52">
        <v>0</v>
      </c>
      <c r="N254" s="82">
        <v>0</v>
      </c>
      <c r="O254" s="72">
        <v>0</v>
      </c>
      <c r="P254" s="5">
        <v>0</v>
      </c>
      <c r="Q254" s="5">
        <v>58</v>
      </c>
      <c r="R254" s="5"/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/>
      <c r="AB254" s="5">
        <v>0</v>
      </c>
    </row>
    <row r="255" spans="1:28" ht="15.75" hidden="1">
      <c r="A255" s="4" t="s">
        <v>200</v>
      </c>
      <c r="B255" s="5">
        <v>77</v>
      </c>
      <c r="C255" s="6">
        <v>0</v>
      </c>
      <c r="D255" s="5">
        <v>24</v>
      </c>
      <c r="E255" s="5">
        <v>25</v>
      </c>
      <c r="F255" s="5">
        <v>19</v>
      </c>
      <c r="G255" s="5">
        <v>0</v>
      </c>
      <c r="H255" s="5">
        <v>510</v>
      </c>
      <c r="I255" s="5"/>
      <c r="J255" s="5">
        <v>0</v>
      </c>
      <c r="K255" s="5">
        <v>0</v>
      </c>
      <c r="L255" s="52"/>
      <c r="M255" s="52">
        <v>0</v>
      </c>
      <c r="N255" s="82">
        <v>0</v>
      </c>
      <c r="O255" s="72">
        <v>0</v>
      </c>
      <c r="P255" s="5">
        <v>0</v>
      </c>
      <c r="Q255" s="5">
        <v>0</v>
      </c>
      <c r="R255" s="5"/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/>
      <c r="AB255" s="5">
        <v>0</v>
      </c>
    </row>
    <row r="256" spans="1:28" ht="15.75" hidden="1">
      <c r="A256" s="4" t="s">
        <v>201</v>
      </c>
      <c r="B256" s="5">
        <v>71</v>
      </c>
      <c r="C256" s="6">
        <v>0</v>
      </c>
      <c r="D256" s="5">
        <v>0</v>
      </c>
      <c r="E256" s="5">
        <v>16</v>
      </c>
      <c r="F256" s="5">
        <v>6</v>
      </c>
      <c r="G256" s="5">
        <v>0</v>
      </c>
      <c r="H256" s="5">
        <v>353</v>
      </c>
      <c r="I256" s="5"/>
      <c r="J256" s="5">
        <v>0</v>
      </c>
      <c r="K256" s="5">
        <v>0</v>
      </c>
      <c r="L256" s="52"/>
      <c r="M256" s="52">
        <v>0</v>
      </c>
      <c r="N256" s="82">
        <v>0</v>
      </c>
      <c r="O256" s="72">
        <v>0</v>
      </c>
      <c r="P256" s="5">
        <v>0</v>
      </c>
      <c r="Q256" s="5">
        <v>0</v>
      </c>
      <c r="R256" s="5"/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3</v>
      </c>
      <c r="AA256" s="5"/>
      <c r="AB256" s="5">
        <v>0</v>
      </c>
    </row>
    <row r="257" spans="1:28" ht="15.75" hidden="1">
      <c r="A257" s="4" t="s">
        <v>202</v>
      </c>
      <c r="B257" s="5">
        <v>398</v>
      </c>
      <c r="C257" s="6">
        <v>108</v>
      </c>
      <c r="D257" s="5">
        <v>0</v>
      </c>
      <c r="E257" s="5">
        <v>159</v>
      </c>
      <c r="F257" s="5">
        <v>0</v>
      </c>
      <c r="G257" s="5">
        <v>0</v>
      </c>
      <c r="H257" s="5">
        <v>1540</v>
      </c>
      <c r="I257" s="5">
        <v>80</v>
      </c>
      <c r="J257" s="5">
        <v>0</v>
      </c>
      <c r="K257" s="5">
        <v>0</v>
      </c>
      <c r="L257" s="52"/>
      <c r="M257" s="52">
        <v>0</v>
      </c>
      <c r="N257" s="82">
        <v>0</v>
      </c>
      <c r="O257" s="72">
        <v>0</v>
      </c>
      <c r="P257" s="5">
        <v>0</v>
      </c>
      <c r="Q257" s="5">
        <v>0</v>
      </c>
      <c r="R257" s="5"/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14</v>
      </c>
      <c r="AA257" s="5"/>
      <c r="AB257" s="5">
        <v>0</v>
      </c>
    </row>
    <row r="258" spans="1:28" ht="15.75" hidden="1">
      <c r="A258" s="4" t="s">
        <v>203</v>
      </c>
      <c r="B258" s="5">
        <v>250</v>
      </c>
      <c r="C258" s="6">
        <v>0</v>
      </c>
      <c r="D258" s="5">
        <v>0</v>
      </c>
      <c r="E258" s="5">
        <v>61</v>
      </c>
      <c r="F258" s="5">
        <v>14</v>
      </c>
      <c r="G258" s="5">
        <v>0</v>
      </c>
      <c r="H258" s="5">
        <v>1389</v>
      </c>
      <c r="I258" s="5"/>
      <c r="J258" s="5">
        <v>0</v>
      </c>
      <c r="K258" s="5">
        <v>0</v>
      </c>
      <c r="L258" s="52"/>
      <c r="M258" s="52">
        <v>0</v>
      </c>
      <c r="N258" s="82">
        <v>0</v>
      </c>
      <c r="O258" s="72">
        <v>0</v>
      </c>
      <c r="P258" s="5">
        <v>0</v>
      </c>
      <c r="Q258" s="5">
        <v>0</v>
      </c>
      <c r="R258" s="5"/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8</v>
      </c>
      <c r="AA258" s="5"/>
      <c r="AB258" s="5">
        <v>245</v>
      </c>
    </row>
    <row r="259" spans="1:28" ht="15.75" hidden="1">
      <c r="A259" s="4" t="s">
        <v>204</v>
      </c>
      <c r="B259" s="5">
        <v>125</v>
      </c>
      <c r="C259" s="6">
        <v>0</v>
      </c>
      <c r="D259" s="5">
        <v>30</v>
      </c>
      <c r="E259" s="5">
        <v>28</v>
      </c>
      <c r="F259" s="5">
        <v>8</v>
      </c>
      <c r="G259" s="5">
        <v>0</v>
      </c>
      <c r="H259" s="5">
        <v>559</v>
      </c>
      <c r="I259" s="5"/>
      <c r="J259" s="5">
        <v>0</v>
      </c>
      <c r="K259" s="5">
        <v>0</v>
      </c>
      <c r="L259" s="52"/>
      <c r="M259" s="52">
        <v>0</v>
      </c>
      <c r="N259" s="82">
        <v>0</v>
      </c>
      <c r="O259" s="72">
        <v>0</v>
      </c>
      <c r="P259" s="5">
        <v>0</v>
      </c>
      <c r="Q259" s="5">
        <v>0</v>
      </c>
      <c r="R259" s="5"/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/>
      <c r="AB259" s="5">
        <v>0</v>
      </c>
    </row>
    <row r="260" spans="1:28" ht="15.75" hidden="1">
      <c r="A260" s="4" t="s">
        <v>205</v>
      </c>
      <c r="B260" s="5">
        <v>322</v>
      </c>
      <c r="C260" s="6">
        <v>0</v>
      </c>
      <c r="D260" s="5">
        <v>51</v>
      </c>
      <c r="E260" s="5">
        <v>58</v>
      </c>
      <c r="F260" s="5">
        <v>139</v>
      </c>
      <c r="G260" s="5">
        <v>0</v>
      </c>
      <c r="H260" s="5">
        <v>1948</v>
      </c>
      <c r="I260" s="5"/>
      <c r="J260" s="5">
        <v>0</v>
      </c>
      <c r="K260" s="5">
        <v>0</v>
      </c>
      <c r="L260" s="52"/>
      <c r="M260" s="52">
        <v>0</v>
      </c>
      <c r="N260" s="82">
        <v>0</v>
      </c>
      <c r="O260" s="72">
        <v>0</v>
      </c>
      <c r="P260" s="5">
        <v>0</v>
      </c>
      <c r="Q260" s="5">
        <v>0</v>
      </c>
      <c r="R260" s="5"/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8</v>
      </c>
      <c r="AA260" s="5"/>
      <c r="AB260" s="5">
        <v>0</v>
      </c>
    </row>
    <row r="261" spans="1:28" ht="15.75" hidden="1">
      <c r="A261" s="4" t="s">
        <v>206</v>
      </c>
      <c r="B261" s="5">
        <v>59</v>
      </c>
      <c r="C261" s="6">
        <v>0</v>
      </c>
      <c r="D261" s="5">
        <v>0</v>
      </c>
      <c r="E261" s="5">
        <v>19</v>
      </c>
      <c r="F261" s="5">
        <v>0</v>
      </c>
      <c r="G261" s="5">
        <v>0</v>
      </c>
      <c r="H261" s="5">
        <v>147</v>
      </c>
      <c r="I261" s="5"/>
      <c r="J261" s="5">
        <v>0</v>
      </c>
      <c r="K261" s="5">
        <v>0</v>
      </c>
      <c r="L261" s="52"/>
      <c r="M261" s="52">
        <v>0</v>
      </c>
      <c r="N261" s="82">
        <v>0</v>
      </c>
      <c r="O261" s="72">
        <v>0</v>
      </c>
      <c r="P261" s="5">
        <v>0</v>
      </c>
      <c r="Q261" s="5">
        <v>78</v>
      </c>
      <c r="R261" s="5"/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/>
      <c r="AB261" s="5">
        <v>18</v>
      </c>
    </row>
    <row r="262" spans="1:28" ht="15.75" hidden="1">
      <c r="A262" s="4" t="s">
        <v>207</v>
      </c>
      <c r="B262" s="5">
        <v>251</v>
      </c>
      <c r="C262" s="6">
        <v>0</v>
      </c>
      <c r="D262" s="5">
        <v>71</v>
      </c>
      <c r="E262" s="5">
        <v>80</v>
      </c>
      <c r="F262" s="5">
        <v>15</v>
      </c>
      <c r="G262" s="5">
        <v>0</v>
      </c>
      <c r="H262" s="5">
        <v>1168</v>
      </c>
      <c r="I262" s="5"/>
      <c r="J262" s="5">
        <v>0</v>
      </c>
      <c r="K262" s="5">
        <v>0</v>
      </c>
      <c r="L262" s="52"/>
      <c r="M262" s="52">
        <v>0</v>
      </c>
      <c r="N262" s="82">
        <v>0</v>
      </c>
      <c r="O262" s="72">
        <v>0</v>
      </c>
      <c r="P262" s="5">
        <v>0</v>
      </c>
      <c r="Q262" s="5">
        <v>0</v>
      </c>
      <c r="R262" s="5"/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/>
      <c r="AB262" s="5">
        <v>0</v>
      </c>
    </row>
    <row r="263" spans="1:28" ht="15.75" hidden="1">
      <c r="A263" s="4" t="s">
        <v>208</v>
      </c>
      <c r="B263" s="5">
        <v>320</v>
      </c>
      <c r="C263" s="6">
        <v>15</v>
      </c>
      <c r="D263" s="5">
        <v>62</v>
      </c>
      <c r="E263" s="5">
        <v>70</v>
      </c>
      <c r="F263" s="5">
        <v>44</v>
      </c>
      <c r="G263" s="5">
        <v>0</v>
      </c>
      <c r="H263" s="5">
        <v>1251</v>
      </c>
      <c r="I263" s="5"/>
      <c r="J263" s="5">
        <v>0</v>
      </c>
      <c r="K263" s="5">
        <v>0</v>
      </c>
      <c r="L263" s="52"/>
      <c r="M263" s="52">
        <v>0</v>
      </c>
      <c r="N263" s="82">
        <v>0</v>
      </c>
      <c r="O263" s="72">
        <v>0</v>
      </c>
      <c r="P263" s="5">
        <v>0</v>
      </c>
      <c r="Q263" s="5">
        <v>0</v>
      </c>
      <c r="R263" s="5"/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/>
      <c r="AB263" s="5">
        <v>0</v>
      </c>
    </row>
    <row r="264" spans="1:28" ht="15.75" hidden="1">
      <c r="A264" s="4" t="s">
        <v>209</v>
      </c>
      <c r="B264" s="5">
        <v>42</v>
      </c>
      <c r="C264" s="6">
        <v>0</v>
      </c>
      <c r="D264" s="5">
        <v>14</v>
      </c>
      <c r="E264" s="5">
        <v>21</v>
      </c>
      <c r="F264" s="5">
        <v>0</v>
      </c>
      <c r="G264" s="5">
        <v>0</v>
      </c>
      <c r="H264" s="5">
        <v>177</v>
      </c>
      <c r="I264" s="5"/>
      <c r="J264" s="5">
        <v>0</v>
      </c>
      <c r="K264" s="5">
        <v>0</v>
      </c>
      <c r="L264" s="52"/>
      <c r="M264" s="52">
        <v>0</v>
      </c>
      <c r="N264" s="82">
        <v>0</v>
      </c>
      <c r="O264" s="72">
        <v>0</v>
      </c>
      <c r="P264" s="5">
        <v>0</v>
      </c>
      <c r="Q264" s="5">
        <v>0</v>
      </c>
      <c r="R264" s="5"/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/>
      <c r="AB264" s="5">
        <v>47</v>
      </c>
    </row>
    <row r="265" spans="1:28" ht="15.75" hidden="1">
      <c r="A265" s="4" t="s">
        <v>210</v>
      </c>
      <c r="B265" s="5">
        <v>231</v>
      </c>
      <c r="C265" s="6">
        <v>0</v>
      </c>
      <c r="D265" s="5">
        <v>19</v>
      </c>
      <c r="E265" s="5">
        <v>53</v>
      </c>
      <c r="F265" s="5">
        <v>15</v>
      </c>
      <c r="G265" s="5">
        <v>0</v>
      </c>
      <c r="H265" s="5">
        <v>859</v>
      </c>
      <c r="I265" s="5"/>
      <c r="J265" s="5">
        <v>0</v>
      </c>
      <c r="K265" s="5">
        <v>0</v>
      </c>
      <c r="L265" s="52"/>
      <c r="M265" s="52">
        <v>0</v>
      </c>
      <c r="N265" s="82">
        <v>0</v>
      </c>
      <c r="O265" s="72">
        <v>0</v>
      </c>
      <c r="P265" s="5">
        <v>0</v>
      </c>
      <c r="Q265" s="5">
        <v>0</v>
      </c>
      <c r="R265" s="5"/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3</v>
      </c>
      <c r="AA265" s="5"/>
      <c r="AB265" s="5">
        <v>0</v>
      </c>
    </row>
    <row r="266" spans="1:28" ht="15.75" hidden="1">
      <c r="A266" s="4" t="s">
        <v>211</v>
      </c>
      <c r="B266" s="5">
        <v>126</v>
      </c>
      <c r="C266" s="6">
        <v>45</v>
      </c>
      <c r="D266" s="5">
        <v>10</v>
      </c>
      <c r="E266" s="5">
        <v>49</v>
      </c>
      <c r="F266" s="5">
        <v>0</v>
      </c>
      <c r="G266" s="5">
        <v>0</v>
      </c>
      <c r="H266" s="5">
        <v>1204</v>
      </c>
      <c r="I266" s="5"/>
      <c r="J266" s="5">
        <v>0</v>
      </c>
      <c r="K266" s="5">
        <v>0</v>
      </c>
      <c r="L266" s="52"/>
      <c r="M266" s="52">
        <v>0</v>
      </c>
      <c r="N266" s="82">
        <v>0</v>
      </c>
      <c r="O266" s="72">
        <v>0</v>
      </c>
      <c r="P266" s="5">
        <v>144</v>
      </c>
      <c r="Q266" s="5">
        <v>16</v>
      </c>
      <c r="R266" s="5"/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20</v>
      </c>
      <c r="AA266" s="5"/>
      <c r="AB266" s="5">
        <v>146</v>
      </c>
    </row>
    <row r="267" spans="1:28" ht="15.75" hidden="1">
      <c r="A267" s="4" t="s">
        <v>212</v>
      </c>
      <c r="B267" s="5">
        <v>596</v>
      </c>
      <c r="C267" s="6">
        <v>68</v>
      </c>
      <c r="D267" s="5">
        <v>65</v>
      </c>
      <c r="E267" s="5">
        <v>183</v>
      </c>
      <c r="F267" s="5">
        <v>97</v>
      </c>
      <c r="G267" s="5">
        <v>0</v>
      </c>
      <c r="H267" s="5">
        <v>3180</v>
      </c>
      <c r="I267" s="5"/>
      <c r="J267" s="5">
        <v>123</v>
      </c>
      <c r="K267" s="5">
        <v>185</v>
      </c>
      <c r="L267" s="52"/>
      <c r="M267" s="52">
        <v>0</v>
      </c>
      <c r="N267" s="82">
        <v>0</v>
      </c>
      <c r="O267" s="72">
        <v>174</v>
      </c>
      <c r="P267" s="5">
        <v>0</v>
      </c>
      <c r="Q267" s="5">
        <v>0</v>
      </c>
      <c r="R267" s="5"/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6</v>
      </c>
      <c r="AA267" s="5"/>
      <c r="AB267" s="5">
        <v>55</v>
      </c>
    </row>
    <row r="268" spans="1:28" ht="15.75" hidden="1">
      <c r="A268" s="4" t="s">
        <v>213</v>
      </c>
      <c r="B268" s="5">
        <v>162</v>
      </c>
      <c r="C268" s="6">
        <v>100</v>
      </c>
      <c r="D268" s="5">
        <v>45</v>
      </c>
      <c r="E268" s="5">
        <v>99</v>
      </c>
      <c r="F268" s="5">
        <v>30</v>
      </c>
      <c r="G268" s="5">
        <v>0</v>
      </c>
      <c r="H268" s="5">
        <v>1500</v>
      </c>
      <c r="I268" s="5"/>
      <c r="J268" s="5">
        <v>0</v>
      </c>
      <c r="K268" s="5">
        <v>0</v>
      </c>
      <c r="L268" s="52"/>
      <c r="M268" s="52">
        <v>0</v>
      </c>
      <c r="N268" s="82">
        <v>0</v>
      </c>
      <c r="O268" s="72">
        <v>0</v>
      </c>
      <c r="P268" s="5">
        <v>0</v>
      </c>
      <c r="Q268" s="5">
        <v>0</v>
      </c>
      <c r="R268" s="5"/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/>
      <c r="AB268" s="5">
        <v>0</v>
      </c>
    </row>
    <row r="269" spans="1:28" ht="15.75" hidden="1">
      <c r="A269" s="4" t="s">
        <v>214</v>
      </c>
      <c r="B269" s="5">
        <v>136</v>
      </c>
      <c r="C269" s="6">
        <v>13</v>
      </c>
      <c r="D269" s="5">
        <v>19</v>
      </c>
      <c r="E269" s="5">
        <v>39</v>
      </c>
      <c r="F269" s="5">
        <v>27</v>
      </c>
      <c r="G269" s="5">
        <v>0</v>
      </c>
      <c r="H269" s="5">
        <v>712</v>
      </c>
      <c r="I269" s="5"/>
      <c r="J269" s="5">
        <v>0</v>
      </c>
      <c r="K269" s="5">
        <v>0</v>
      </c>
      <c r="L269" s="52"/>
      <c r="M269" s="52">
        <v>0</v>
      </c>
      <c r="N269" s="82">
        <v>0</v>
      </c>
      <c r="O269" s="72">
        <v>0</v>
      </c>
      <c r="P269" s="5">
        <v>0</v>
      </c>
      <c r="Q269" s="5">
        <v>0</v>
      </c>
      <c r="R269" s="5"/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/>
      <c r="AB269" s="5">
        <v>0</v>
      </c>
    </row>
    <row r="270" spans="1:28" ht="15.75" hidden="1">
      <c r="A270" s="4" t="s">
        <v>215</v>
      </c>
      <c r="B270" s="5">
        <v>30</v>
      </c>
      <c r="C270" s="6">
        <v>0</v>
      </c>
      <c r="D270" s="5">
        <v>0</v>
      </c>
      <c r="E270" s="5">
        <v>0</v>
      </c>
      <c r="F270" s="5">
        <v>8</v>
      </c>
      <c r="G270" s="5">
        <v>0</v>
      </c>
      <c r="H270" s="5">
        <v>84</v>
      </c>
      <c r="I270" s="5"/>
      <c r="J270" s="5">
        <v>0</v>
      </c>
      <c r="K270" s="5">
        <v>0</v>
      </c>
      <c r="L270" s="52"/>
      <c r="M270" s="52">
        <v>0</v>
      </c>
      <c r="N270" s="82">
        <v>0</v>
      </c>
      <c r="O270" s="72">
        <v>0</v>
      </c>
      <c r="P270" s="5">
        <v>0</v>
      </c>
      <c r="Q270" s="5">
        <v>0</v>
      </c>
      <c r="R270" s="5"/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1</v>
      </c>
      <c r="AA270" s="5"/>
      <c r="AB270" s="5">
        <v>0</v>
      </c>
    </row>
    <row r="271" spans="1:28" ht="15.75" hidden="1">
      <c r="A271" s="4" t="s">
        <v>216</v>
      </c>
      <c r="B271" s="5">
        <v>49</v>
      </c>
      <c r="C271" s="6">
        <v>0</v>
      </c>
      <c r="D271" s="5">
        <v>18</v>
      </c>
      <c r="E271" s="5">
        <v>12</v>
      </c>
      <c r="F271" s="5">
        <v>0</v>
      </c>
      <c r="G271" s="5">
        <v>0</v>
      </c>
      <c r="H271" s="5">
        <v>136</v>
      </c>
      <c r="I271" s="5"/>
      <c r="J271" s="5">
        <v>0</v>
      </c>
      <c r="K271" s="5">
        <v>0</v>
      </c>
      <c r="L271" s="52"/>
      <c r="M271" s="52">
        <v>0</v>
      </c>
      <c r="N271" s="82">
        <v>0</v>
      </c>
      <c r="O271" s="72">
        <v>0</v>
      </c>
      <c r="P271" s="5">
        <v>0</v>
      </c>
      <c r="Q271" s="5">
        <v>0</v>
      </c>
      <c r="R271" s="5"/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/>
      <c r="AB271" s="5">
        <v>0</v>
      </c>
    </row>
    <row r="272" spans="1:28" ht="15.75" hidden="1">
      <c r="A272" s="4"/>
      <c r="B272" s="7">
        <f aca="true" t="shared" si="24" ref="B272:AB272">SUM(B250:B271)</f>
        <v>4339</v>
      </c>
      <c r="C272" s="7">
        <f t="shared" si="24"/>
        <v>478</v>
      </c>
      <c r="D272" s="7">
        <f t="shared" si="24"/>
        <v>578</v>
      </c>
      <c r="E272" s="7">
        <f t="shared" si="24"/>
        <v>1337</v>
      </c>
      <c r="F272" s="7">
        <f t="shared" si="24"/>
        <v>454</v>
      </c>
      <c r="G272" s="7">
        <f t="shared" si="24"/>
        <v>0</v>
      </c>
      <c r="H272" s="7">
        <f t="shared" si="24"/>
        <v>21143</v>
      </c>
      <c r="I272" s="7">
        <f t="shared" si="24"/>
        <v>80</v>
      </c>
      <c r="J272" s="7">
        <f t="shared" si="24"/>
        <v>123</v>
      </c>
      <c r="K272" s="7">
        <f t="shared" si="24"/>
        <v>185</v>
      </c>
      <c r="L272" s="70"/>
      <c r="M272" s="70">
        <f t="shared" si="24"/>
        <v>0</v>
      </c>
      <c r="N272" s="83">
        <f t="shared" si="24"/>
        <v>0</v>
      </c>
      <c r="O272" s="79">
        <f t="shared" si="24"/>
        <v>174</v>
      </c>
      <c r="P272" s="7">
        <f t="shared" si="24"/>
        <v>144</v>
      </c>
      <c r="Q272" s="7">
        <f t="shared" si="24"/>
        <v>152</v>
      </c>
      <c r="R272" s="7">
        <f t="shared" si="24"/>
        <v>0</v>
      </c>
      <c r="S272" s="7">
        <f t="shared" si="24"/>
        <v>0</v>
      </c>
      <c r="T272" s="7">
        <f t="shared" si="24"/>
        <v>0</v>
      </c>
      <c r="U272" s="7">
        <f t="shared" si="24"/>
        <v>0</v>
      </c>
      <c r="V272" s="7">
        <f t="shared" si="24"/>
        <v>0</v>
      </c>
      <c r="W272" s="7">
        <f t="shared" si="24"/>
        <v>0</v>
      </c>
      <c r="X272" s="7">
        <f t="shared" si="24"/>
        <v>0</v>
      </c>
      <c r="Y272" s="7">
        <f t="shared" si="24"/>
        <v>0</v>
      </c>
      <c r="Z272" s="7">
        <f t="shared" si="24"/>
        <v>98</v>
      </c>
      <c r="AA272" s="7">
        <f t="shared" si="24"/>
        <v>0</v>
      </c>
      <c r="AB272" s="7">
        <f t="shared" si="24"/>
        <v>570</v>
      </c>
    </row>
    <row r="273" spans="1:28" ht="15.75" hidden="1">
      <c r="A273" s="4" t="s">
        <v>217</v>
      </c>
      <c r="B273" s="5"/>
      <c r="C273" s="6"/>
      <c r="D273" s="5"/>
      <c r="E273" s="5"/>
      <c r="F273" s="5"/>
      <c r="G273" s="5"/>
      <c r="H273" s="5"/>
      <c r="I273" s="5"/>
      <c r="J273" s="5"/>
      <c r="K273" s="5"/>
      <c r="L273" s="52"/>
      <c r="M273" s="52"/>
      <c r="N273" s="82"/>
      <c r="O273" s="72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5.75" hidden="1">
      <c r="A274" s="4" t="s">
        <v>218</v>
      </c>
      <c r="B274" s="5">
        <v>37</v>
      </c>
      <c r="C274" s="6">
        <v>67</v>
      </c>
      <c r="D274" s="5">
        <v>12</v>
      </c>
      <c r="E274" s="5">
        <v>27</v>
      </c>
      <c r="F274" s="5">
        <v>11</v>
      </c>
      <c r="G274" s="5">
        <v>0</v>
      </c>
      <c r="H274" s="5">
        <v>588</v>
      </c>
      <c r="I274" s="5"/>
      <c r="J274" s="5">
        <v>0</v>
      </c>
      <c r="K274" s="5">
        <v>0</v>
      </c>
      <c r="L274" s="52"/>
      <c r="M274" s="52">
        <v>0</v>
      </c>
      <c r="N274" s="82">
        <v>0</v>
      </c>
      <c r="O274" s="72">
        <v>0</v>
      </c>
      <c r="P274" s="5">
        <v>0</v>
      </c>
      <c r="Q274" s="5">
        <v>0</v>
      </c>
      <c r="R274" s="5"/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1</v>
      </c>
      <c r="AA274" s="5"/>
      <c r="AB274" s="5">
        <v>0</v>
      </c>
    </row>
    <row r="275" spans="1:28" ht="15.75" hidden="1">
      <c r="A275" s="4" t="s">
        <v>219</v>
      </c>
      <c r="B275" s="5">
        <v>50</v>
      </c>
      <c r="C275" s="6">
        <v>16</v>
      </c>
      <c r="D275" s="5">
        <v>19</v>
      </c>
      <c r="E275" s="5">
        <v>17</v>
      </c>
      <c r="F275" s="5">
        <v>34</v>
      </c>
      <c r="G275" s="5">
        <v>0</v>
      </c>
      <c r="H275" s="5">
        <v>515</v>
      </c>
      <c r="I275" s="5"/>
      <c r="J275" s="5">
        <v>0</v>
      </c>
      <c r="K275" s="5">
        <v>0</v>
      </c>
      <c r="L275" s="52"/>
      <c r="M275" s="52">
        <v>0</v>
      </c>
      <c r="N275" s="82">
        <v>0</v>
      </c>
      <c r="O275" s="72">
        <v>0</v>
      </c>
      <c r="P275" s="5">
        <v>18</v>
      </c>
      <c r="Q275" s="5">
        <v>0</v>
      </c>
      <c r="R275" s="5"/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/>
      <c r="AB275" s="5">
        <v>0</v>
      </c>
    </row>
    <row r="276" spans="1:28" ht="15.75" hidden="1">
      <c r="A276" s="4" t="s">
        <v>220</v>
      </c>
      <c r="B276" s="5">
        <v>192</v>
      </c>
      <c r="C276" s="6">
        <v>14</v>
      </c>
      <c r="D276" s="5">
        <v>40</v>
      </c>
      <c r="E276" s="5">
        <v>56</v>
      </c>
      <c r="F276" s="5">
        <v>28</v>
      </c>
      <c r="G276" s="5">
        <v>0</v>
      </c>
      <c r="H276" s="5">
        <v>987</v>
      </c>
      <c r="I276" s="5"/>
      <c r="J276" s="5">
        <v>36</v>
      </c>
      <c r="K276" s="5">
        <v>0</v>
      </c>
      <c r="L276" s="52"/>
      <c r="M276" s="52">
        <v>0</v>
      </c>
      <c r="N276" s="82">
        <v>0</v>
      </c>
      <c r="O276" s="72">
        <v>0</v>
      </c>
      <c r="P276" s="5">
        <v>0</v>
      </c>
      <c r="Q276" s="5">
        <v>0</v>
      </c>
      <c r="R276" s="5"/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21</v>
      </c>
      <c r="AA276" s="5"/>
      <c r="AB276" s="5">
        <v>0</v>
      </c>
    </row>
    <row r="277" spans="1:28" ht="15.75" hidden="1">
      <c r="A277" s="4" t="s">
        <v>221</v>
      </c>
      <c r="B277" s="5">
        <v>1365</v>
      </c>
      <c r="C277" s="6">
        <v>193</v>
      </c>
      <c r="D277" s="5">
        <v>232</v>
      </c>
      <c r="E277" s="5">
        <v>509</v>
      </c>
      <c r="F277" s="5">
        <v>80</v>
      </c>
      <c r="G277" s="5">
        <v>8</v>
      </c>
      <c r="H277" s="5">
        <v>6914</v>
      </c>
      <c r="I277" s="5">
        <v>82</v>
      </c>
      <c r="J277" s="5">
        <v>27</v>
      </c>
      <c r="K277" s="5">
        <v>0</v>
      </c>
      <c r="L277" s="52"/>
      <c r="M277" s="52">
        <v>0</v>
      </c>
      <c r="N277" s="82">
        <v>0</v>
      </c>
      <c r="O277" s="72">
        <v>0</v>
      </c>
      <c r="P277" s="5">
        <v>0</v>
      </c>
      <c r="Q277" s="5">
        <v>0</v>
      </c>
      <c r="R277" s="5"/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16</v>
      </c>
      <c r="AA277" s="5"/>
      <c r="AB277" s="5">
        <v>0</v>
      </c>
    </row>
    <row r="278" spans="1:28" ht="15.75" hidden="1">
      <c r="A278" s="4" t="s">
        <v>222</v>
      </c>
      <c r="B278" s="5">
        <v>111</v>
      </c>
      <c r="C278" s="6">
        <v>102</v>
      </c>
      <c r="D278" s="5">
        <v>50</v>
      </c>
      <c r="E278" s="5">
        <v>59</v>
      </c>
      <c r="F278" s="5">
        <v>20</v>
      </c>
      <c r="G278" s="5">
        <v>0</v>
      </c>
      <c r="H278" s="5">
        <v>810</v>
      </c>
      <c r="I278" s="5"/>
      <c r="J278" s="5">
        <v>0</v>
      </c>
      <c r="K278" s="5">
        <v>0</v>
      </c>
      <c r="L278" s="52"/>
      <c r="M278" s="52">
        <v>0</v>
      </c>
      <c r="N278" s="82">
        <v>0</v>
      </c>
      <c r="O278" s="72">
        <v>0</v>
      </c>
      <c r="P278" s="5">
        <v>0</v>
      </c>
      <c r="Q278" s="5">
        <v>0</v>
      </c>
      <c r="R278" s="5"/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/>
      <c r="AB278" s="5">
        <v>0</v>
      </c>
    </row>
    <row r="279" spans="1:28" ht="15.75" hidden="1">
      <c r="A279" s="4" t="s">
        <v>223</v>
      </c>
      <c r="B279" s="5">
        <v>38</v>
      </c>
      <c r="C279" s="6">
        <v>56</v>
      </c>
      <c r="D279" s="5">
        <v>30</v>
      </c>
      <c r="E279" s="5">
        <v>41</v>
      </c>
      <c r="F279" s="5">
        <v>20</v>
      </c>
      <c r="G279" s="5">
        <v>0</v>
      </c>
      <c r="H279" s="5">
        <v>473</v>
      </c>
      <c r="I279" s="5"/>
      <c r="J279" s="5">
        <v>0</v>
      </c>
      <c r="K279" s="5">
        <v>0</v>
      </c>
      <c r="L279" s="52"/>
      <c r="M279" s="52">
        <v>0</v>
      </c>
      <c r="N279" s="82">
        <v>0</v>
      </c>
      <c r="O279" s="72">
        <v>69</v>
      </c>
      <c r="P279" s="5">
        <v>0</v>
      </c>
      <c r="Q279" s="5">
        <v>0</v>
      </c>
      <c r="R279" s="5"/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16</v>
      </c>
      <c r="AA279" s="5"/>
      <c r="AB279" s="5">
        <v>0</v>
      </c>
    </row>
    <row r="280" spans="1:28" ht="15.75" hidden="1">
      <c r="A280" s="4" t="s">
        <v>224</v>
      </c>
      <c r="B280" s="5">
        <v>0</v>
      </c>
      <c r="C280" s="6">
        <v>36</v>
      </c>
      <c r="D280" s="5">
        <v>0</v>
      </c>
      <c r="E280" s="5">
        <v>18</v>
      </c>
      <c r="F280" s="5">
        <v>0</v>
      </c>
      <c r="G280" s="5">
        <v>0</v>
      </c>
      <c r="H280" s="5">
        <v>110</v>
      </c>
      <c r="I280" s="5"/>
      <c r="J280" s="5">
        <v>0</v>
      </c>
      <c r="K280" s="5">
        <v>0</v>
      </c>
      <c r="L280" s="52"/>
      <c r="M280" s="52">
        <v>0</v>
      </c>
      <c r="N280" s="82">
        <v>0</v>
      </c>
      <c r="O280" s="72">
        <v>0</v>
      </c>
      <c r="P280" s="5">
        <v>0</v>
      </c>
      <c r="Q280" s="5">
        <v>0</v>
      </c>
      <c r="R280" s="5"/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/>
      <c r="AB280" s="5">
        <v>0</v>
      </c>
    </row>
    <row r="281" spans="1:28" ht="15.75" hidden="1">
      <c r="A281" s="4" t="s">
        <v>225</v>
      </c>
      <c r="B281" s="5">
        <v>170</v>
      </c>
      <c r="C281" s="6">
        <v>124</v>
      </c>
      <c r="D281" s="5">
        <v>0</v>
      </c>
      <c r="E281" s="5">
        <v>91</v>
      </c>
      <c r="F281" s="5">
        <v>41</v>
      </c>
      <c r="G281" s="5">
        <v>0</v>
      </c>
      <c r="H281" s="5">
        <v>1237</v>
      </c>
      <c r="I281" s="5"/>
      <c r="J281" s="5">
        <v>0</v>
      </c>
      <c r="K281" s="5">
        <v>0</v>
      </c>
      <c r="L281" s="52"/>
      <c r="M281" s="52">
        <v>0</v>
      </c>
      <c r="N281" s="82">
        <v>0</v>
      </c>
      <c r="O281" s="72">
        <v>0</v>
      </c>
      <c r="P281" s="5">
        <v>0</v>
      </c>
      <c r="Q281" s="5">
        <v>0</v>
      </c>
      <c r="R281" s="5"/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8</v>
      </c>
      <c r="AA281" s="5"/>
      <c r="AB281" s="5">
        <v>0</v>
      </c>
    </row>
    <row r="282" spans="1:28" ht="15.75" hidden="1">
      <c r="A282" s="4" t="s">
        <v>226</v>
      </c>
      <c r="B282" s="5">
        <v>384</v>
      </c>
      <c r="C282" s="6">
        <v>68</v>
      </c>
      <c r="D282" s="5">
        <v>77</v>
      </c>
      <c r="E282" s="5">
        <v>144</v>
      </c>
      <c r="F282" s="5">
        <v>29</v>
      </c>
      <c r="G282" s="5">
        <v>0</v>
      </c>
      <c r="H282" s="5">
        <v>1684</v>
      </c>
      <c r="I282" s="5"/>
      <c r="J282" s="5">
        <v>0</v>
      </c>
      <c r="K282" s="5">
        <v>0</v>
      </c>
      <c r="L282" s="52"/>
      <c r="M282" s="52">
        <v>0</v>
      </c>
      <c r="N282" s="82">
        <v>0</v>
      </c>
      <c r="O282" s="72">
        <v>0</v>
      </c>
      <c r="P282" s="5">
        <v>0</v>
      </c>
      <c r="Q282" s="5">
        <v>0</v>
      </c>
      <c r="R282" s="5"/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42</v>
      </c>
      <c r="AA282" s="5"/>
      <c r="AB282" s="5">
        <v>0</v>
      </c>
    </row>
    <row r="283" spans="1:28" ht="15.75" hidden="1">
      <c r="A283" s="4" t="s">
        <v>227</v>
      </c>
      <c r="B283" s="5">
        <v>2718</v>
      </c>
      <c r="C283" s="6">
        <v>81</v>
      </c>
      <c r="D283" s="5">
        <v>100</v>
      </c>
      <c r="E283" s="5">
        <v>814</v>
      </c>
      <c r="F283" s="5">
        <v>447</v>
      </c>
      <c r="G283" s="5">
        <v>0</v>
      </c>
      <c r="H283" s="5">
        <v>14404</v>
      </c>
      <c r="I283" s="5">
        <v>63</v>
      </c>
      <c r="J283" s="5">
        <v>183</v>
      </c>
      <c r="K283" s="5">
        <v>321</v>
      </c>
      <c r="L283" s="52"/>
      <c r="M283" s="52">
        <v>0</v>
      </c>
      <c r="N283" s="82">
        <v>0</v>
      </c>
      <c r="O283" s="72">
        <v>0</v>
      </c>
      <c r="P283" s="5">
        <v>0</v>
      </c>
      <c r="Q283" s="5">
        <v>635</v>
      </c>
      <c r="R283" s="5"/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92</v>
      </c>
      <c r="AA283" s="5"/>
      <c r="AB283" s="5">
        <v>107</v>
      </c>
    </row>
    <row r="284" spans="1:28" ht="15.75" hidden="1">
      <c r="A284" s="4" t="s">
        <v>228</v>
      </c>
      <c r="B284" s="5">
        <v>268</v>
      </c>
      <c r="C284" s="6">
        <v>0</v>
      </c>
      <c r="D284" s="5">
        <v>8</v>
      </c>
      <c r="E284" s="5">
        <v>80</v>
      </c>
      <c r="F284" s="5">
        <v>119</v>
      </c>
      <c r="G284" s="5">
        <v>0</v>
      </c>
      <c r="H284" s="5">
        <v>1977</v>
      </c>
      <c r="I284" s="5"/>
      <c r="J284" s="5">
        <v>0</v>
      </c>
      <c r="K284" s="5">
        <v>0</v>
      </c>
      <c r="L284" s="52"/>
      <c r="M284" s="52">
        <v>0</v>
      </c>
      <c r="N284" s="82">
        <v>0</v>
      </c>
      <c r="O284" s="72">
        <v>0</v>
      </c>
      <c r="P284" s="5">
        <v>0</v>
      </c>
      <c r="Q284" s="5">
        <v>0</v>
      </c>
      <c r="R284" s="5"/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10</v>
      </c>
      <c r="AA284" s="5"/>
      <c r="AB284" s="5">
        <v>0</v>
      </c>
    </row>
    <row r="285" spans="1:28" ht="15.75" hidden="1">
      <c r="A285" s="4"/>
      <c r="B285" s="7">
        <f aca="true" t="shared" si="25" ref="B285:AB285">SUM(B274:B284)</f>
        <v>5333</v>
      </c>
      <c r="C285" s="7">
        <f t="shared" si="25"/>
        <v>757</v>
      </c>
      <c r="D285" s="7">
        <f t="shared" si="25"/>
        <v>568</v>
      </c>
      <c r="E285" s="7">
        <f t="shared" si="25"/>
        <v>1856</v>
      </c>
      <c r="F285" s="7">
        <f t="shared" si="25"/>
        <v>829</v>
      </c>
      <c r="G285" s="7">
        <f t="shared" si="25"/>
        <v>8</v>
      </c>
      <c r="H285" s="7">
        <f t="shared" si="25"/>
        <v>29699</v>
      </c>
      <c r="I285" s="7">
        <f t="shared" si="25"/>
        <v>145</v>
      </c>
      <c r="J285" s="7">
        <f t="shared" si="25"/>
        <v>246</v>
      </c>
      <c r="K285" s="7">
        <f t="shared" si="25"/>
        <v>321</v>
      </c>
      <c r="L285" s="70"/>
      <c r="M285" s="70">
        <f t="shared" si="25"/>
        <v>0</v>
      </c>
      <c r="N285" s="83">
        <f t="shared" si="25"/>
        <v>0</v>
      </c>
      <c r="O285" s="79">
        <f t="shared" si="25"/>
        <v>69</v>
      </c>
      <c r="P285" s="7">
        <f t="shared" si="25"/>
        <v>18</v>
      </c>
      <c r="Q285" s="7">
        <f t="shared" si="25"/>
        <v>635</v>
      </c>
      <c r="R285" s="7">
        <f t="shared" si="25"/>
        <v>0</v>
      </c>
      <c r="S285" s="7">
        <f t="shared" si="25"/>
        <v>0</v>
      </c>
      <c r="T285" s="7">
        <f t="shared" si="25"/>
        <v>0</v>
      </c>
      <c r="U285" s="7">
        <f t="shared" si="25"/>
        <v>0</v>
      </c>
      <c r="V285" s="7">
        <f t="shared" si="25"/>
        <v>0</v>
      </c>
      <c r="W285" s="7">
        <f t="shared" si="25"/>
        <v>0</v>
      </c>
      <c r="X285" s="7">
        <f t="shared" si="25"/>
        <v>0</v>
      </c>
      <c r="Y285" s="7">
        <f t="shared" si="25"/>
        <v>0</v>
      </c>
      <c r="Z285" s="7">
        <f t="shared" si="25"/>
        <v>206</v>
      </c>
      <c r="AA285" s="7">
        <f t="shared" si="25"/>
        <v>0</v>
      </c>
      <c r="AB285" s="7">
        <f t="shared" si="25"/>
        <v>107</v>
      </c>
    </row>
    <row r="286" spans="1:28" ht="15.75" hidden="1">
      <c r="A286" s="4" t="s">
        <v>229</v>
      </c>
      <c r="B286" s="5"/>
      <c r="C286" s="6"/>
      <c r="D286" s="5"/>
      <c r="E286" s="5"/>
      <c r="F286" s="5"/>
      <c r="G286" s="5"/>
      <c r="H286" s="5"/>
      <c r="I286" s="5"/>
      <c r="J286" s="5"/>
      <c r="K286" s="5"/>
      <c r="L286" s="52"/>
      <c r="M286" s="52"/>
      <c r="N286" s="82"/>
      <c r="O286" s="72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5.75" hidden="1">
      <c r="A287" s="4" t="s">
        <v>230</v>
      </c>
      <c r="B287" s="5">
        <v>52</v>
      </c>
      <c r="C287" s="6">
        <v>75</v>
      </c>
      <c r="D287" s="5">
        <v>0</v>
      </c>
      <c r="E287" s="5">
        <v>34</v>
      </c>
      <c r="F287" s="5">
        <v>0</v>
      </c>
      <c r="G287" s="5">
        <v>0</v>
      </c>
      <c r="H287" s="5">
        <v>650</v>
      </c>
      <c r="I287" s="5"/>
      <c r="J287" s="5">
        <v>0</v>
      </c>
      <c r="K287" s="5">
        <v>0</v>
      </c>
      <c r="L287" s="52"/>
      <c r="M287" s="52">
        <v>0</v>
      </c>
      <c r="N287" s="82">
        <v>0</v>
      </c>
      <c r="O287" s="72">
        <v>0</v>
      </c>
      <c r="P287" s="5">
        <v>0</v>
      </c>
      <c r="Q287" s="5">
        <v>0</v>
      </c>
      <c r="R287" s="5"/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/>
      <c r="AB287" s="5">
        <v>25</v>
      </c>
    </row>
    <row r="288" spans="1:28" ht="15.75" hidden="1">
      <c r="A288" s="4" t="s">
        <v>231</v>
      </c>
      <c r="B288" s="5">
        <v>260</v>
      </c>
      <c r="C288" s="6">
        <v>403</v>
      </c>
      <c r="D288" s="5">
        <v>0</v>
      </c>
      <c r="E288" s="5">
        <v>197</v>
      </c>
      <c r="F288" s="5">
        <v>16</v>
      </c>
      <c r="G288" s="5">
        <v>0</v>
      </c>
      <c r="H288" s="5">
        <v>2240</v>
      </c>
      <c r="I288" s="5"/>
      <c r="J288" s="5">
        <v>0</v>
      </c>
      <c r="K288" s="5">
        <v>0</v>
      </c>
      <c r="L288" s="52"/>
      <c r="M288" s="52">
        <v>0</v>
      </c>
      <c r="N288" s="82">
        <v>0</v>
      </c>
      <c r="O288" s="72">
        <v>0</v>
      </c>
      <c r="P288" s="5">
        <v>0</v>
      </c>
      <c r="Q288" s="5">
        <v>0</v>
      </c>
      <c r="R288" s="5"/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/>
      <c r="AB288" s="5">
        <v>83</v>
      </c>
    </row>
    <row r="289" spans="1:28" ht="15.75" hidden="1">
      <c r="A289" s="4" t="s">
        <v>232</v>
      </c>
      <c r="B289" s="5">
        <v>69</v>
      </c>
      <c r="C289" s="6">
        <v>110</v>
      </c>
      <c r="D289" s="5">
        <v>0</v>
      </c>
      <c r="E289" s="5">
        <v>5</v>
      </c>
      <c r="F289" s="5">
        <v>46</v>
      </c>
      <c r="G289" s="5">
        <v>0</v>
      </c>
      <c r="H289" s="5">
        <v>623</v>
      </c>
      <c r="I289" s="5"/>
      <c r="J289" s="5">
        <v>0</v>
      </c>
      <c r="K289" s="5">
        <v>0</v>
      </c>
      <c r="L289" s="52"/>
      <c r="M289" s="52">
        <v>0</v>
      </c>
      <c r="N289" s="82">
        <v>0</v>
      </c>
      <c r="O289" s="72">
        <v>0</v>
      </c>
      <c r="P289" s="5">
        <v>0</v>
      </c>
      <c r="Q289" s="5">
        <v>0</v>
      </c>
      <c r="R289" s="5"/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13</v>
      </c>
      <c r="AA289" s="5"/>
      <c r="AB289" s="5">
        <v>0</v>
      </c>
    </row>
    <row r="290" spans="1:28" ht="15.75" hidden="1">
      <c r="A290" s="4" t="s">
        <v>233</v>
      </c>
      <c r="B290" s="5">
        <v>445</v>
      </c>
      <c r="C290" s="6">
        <v>276</v>
      </c>
      <c r="D290" s="5">
        <v>0</v>
      </c>
      <c r="E290" s="5">
        <v>228</v>
      </c>
      <c r="F290" s="5">
        <v>12</v>
      </c>
      <c r="G290" s="5">
        <v>0</v>
      </c>
      <c r="H290" s="5">
        <v>2575</v>
      </c>
      <c r="I290" s="5"/>
      <c r="J290" s="5">
        <v>0</v>
      </c>
      <c r="K290" s="5">
        <v>0</v>
      </c>
      <c r="L290" s="52"/>
      <c r="M290" s="52">
        <v>0</v>
      </c>
      <c r="N290" s="82">
        <v>0</v>
      </c>
      <c r="O290" s="72">
        <v>0</v>
      </c>
      <c r="P290" s="5">
        <v>0</v>
      </c>
      <c r="Q290" s="5">
        <v>0</v>
      </c>
      <c r="R290" s="5"/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2</v>
      </c>
      <c r="AA290" s="5"/>
      <c r="AB290" s="5">
        <v>0</v>
      </c>
    </row>
    <row r="291" spans="1:28" ht="15.75" hidden="1">
      <c r="A291" s="4" t="s">
        <v>234</v>
      </c>
      <c r="B291" s="5">
        <v>1012</v>
      </c>
      <c r="C291" s="6">
        <v>463</v>
      </c>
      <c r="D291" s="5">
        <v>17</v>
      </c>
      <c r="E291" s="5">
        <v>355</v>
      </c>
      <c r="F291" s="5">
        <v>104</v>
      </c>
      <c r="G291" s="5">
        <v>0</v>
      </c>
      <c r="H291" s="5">
        <v>5341</v>
      </c>
      <c r="I291" s="5">
        <v>94</v>
      </c>
      <c r="J291" s="5">
        <v>0</v>
      </c>
      <c r="K291" s="5">
        <v>296</v>
      </c>
      <c r="L291" s="52"/>
      <c r="M291" s="52">
        <v>0</v>
      </c>
      <c r="N291" s="82">
        <v>0</v>
      </c>
      <c r="O291" s="72">
        <v>0</v>
      </c>
      <c r="P291" s="5">
        <v>0</v>
      </c>
      <c r="Q291" s="5">
        <v>0</v>
      </c>
      <c r="R291" s="5"/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8</v>
      </c>
      <c r="AA291" s="5"/>
      <c r="AB291" s="5">
        <v>65</v>
      </c>
    </row>
    <row r="292" spans="1:28" ht="15.75" hidden="1">
      <c r="A292" s="4"/>
      <c r="B292" s="7">
        <f aca="true" t="shared" si="26" ref="B292:AB292">SUM(B287:B291)</f>
        <v>1838</v>
      </c>
      <c r="C292" s="7">
        <f t="shared" si="26"/>
        <v>1327</v>
      </c>
      <c r="D292" s="7">
        <f t="shared" si="26"/>
        <v>17</v>
      </c>
      <c r="E292" s="7">
        <f t="shared" si="26"/>
        <v>819</v>
      </c>
      <c r="F292" s="7">
        <f t="shared" si="26"/>
        <v>178</v>
      </c>
      <c r="G292" s="7">
        <f t="shared" si="26"/>
        <v>0</v>
      </c>
      <c r="H292" s="7">
        <f t="shared" si="26"/>
        <v>11429</v>
      </c>
      <c r="I292" s="7">
        <f t="shared" si="26"/>
        <v>94</v>
      </c>
      <c r="J292" s="7">
        <f t="shared" si="26"/>
        <v>0</v>
      </c>
      <c r="K292" s="7">
        <f t="shared" si="26"/>
        <v>296</v>
      </c>
      <c r="L292" s="70"/>
      <c r="M292" s="70">
        <f t="shared" si="26"/>
        <v>0</v>
      </c>
      <c r="N292" s="83">
        <f t="shared" si="26"/>
        <v>0</v>
      </c>
      <c r="O292" s="79">
        <f t="shared" si="26"/>
        <v>0</v>
      </c>
      <c r="P292" s="7">
        <f t="shared" si="26"/>
        <v>0</v>
      </c>
      <c r="Q292" s="7">
        <f t="shared" si="26"/>
        <v>0</v>
      </c>
      <c r="R292" s="7">
        <f t="shared" si="26"/>
        <v>0</v>
      </c>
      <c r="S292" s="7">
        <f t="shared" si="26"/>
        <v>0</v>
      </c>
      <c r="T292" s="7">
        <f t="shared" si="26"/>
        <v>0</v>
      </c>
      <c r="U292" s="7">
        <f t="shared" si="26"/>
        <v>0</v>
      </c>
      <c r="V292" s="7">
        <f t="shared" si="26"/>
        <v>0</v>
      </c>
      <c r="W292" s="7">
        <f t="shared" si="26"/>
        <v>0</v>
      </c>
      <c r="X292" s="7">
        <f t="shared" si="26"/>
        <v>0</v>
      </c>
      <c r="Y292" s="7">
        <f t="shared" si="26"/>
        <v>0</v>
      </c>
      <c r="Z292" s="7">
        <f t="shared" si="26"/>
        <v>23</v>
      </c>
      <c r="AA292" s="7">
        <f t="shared" si="26"/>
        <v>0</v>
      </c>
      <c r="AB292" s="7">
        <f t="shared" si="26"/>
        <v>173</v>
      </c>
    </row>
    <row r="293" spans="1:28" ht="15.75" hidden="1">
      <c r="A293" s="4" t="s">
        <v>235</v>
      </c>
      <c r="B293" s="5"/>
      <c r="C293" s="6"/>
      <c r="D293" s="5"/>
      <c r="E293" s="5"/>
      <c r="F293" s="5"/>
      <c r="G293" s="5"/>
      <c r="H293" s="5"/>
      <c r="I293" s="5"/>
      <c r="J293" s="5"/>
      <c r="K293" s="5"/>
      <c r="L293" s="52"/>
      <c r="M293" s="52"/>
      <c r="N293" s="82"/>
      <c r="O293" s="72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5.75" hidden="1">
      <c r="A294" s="4" t="s">
        <v>236</v>
      </c>
      <c r="B294" s="5">
        <v>857</v>
      </c>
      <c r="C294" s="6">
        <v>23</v>
      </c>
      <c r="D294" s="5">
        <v>237</v>
      </c>
      <c r="E294" s="5">
        <v>262</v>
      </c>
      <c r="F294" s="5">
        <v>42</v>
      </c>
      <c r="G294" s="5">
        <v>0</v>
      </c>
      <c r="H294" s="5">
        <v>4399</v>
      </c>
      <c r="I294" s="5">
        <v>118</v>
      </c>
      <c r="J294" s="5">
        <v>42</v>
      </c>
      <c r="K294" s="5">
        <v>0</v>
      </c>
      <c r="L294" s="52"/>
      <c r="M294" s="52">
        <v>0</v>
      </c>
      <c r="N294" s="82">
        <v>0</v>
      </c>
      <c r="O294" s="72">
        <v>0</v>
      </c>
      <c r="P294" s="5">
        <v>0</v>
      </c>
      <c r="Q294" s="5">
        <v>0</v>
      </c>
      <c r="R294" s="5"/>
      <c r="S294" s="5">
        <v>31</v>
      </c>
      <c r="T294" s="5">
        <v>0</v>
      </c>
      <c r="U294" s="5">
        <v>0</v>
      </c>
      <c r="V294" s="5">
        <v>20</v>
      </c>
      <c r="W294" s="5">
        <v>0</v>
      </c>
      <c r="X294" s="5">
        <v>0</v>
      </c>
      <c r="Y294" s="5">
        <v>0</v>
      </c>
      <c r="Z294" s="5">
        <v>57</v>
      </c>
      <c r="AA294" s="5"/>
      <c r="AB294" s="5">
        <v>0</v>
      </c>
    </row>
    <row r="295" spans="1:28" ht="15.75" hidden="1">
      <c r="A295" s="4" t="s">
        <v>237</v>
      </c>
      <c r="B295" s="5">
        <v>74</v>
      </c>
      <c r="C295" s="6">
        <v>53</v>
      </c>
      <c r="D295" s="5">
        <v>19</v>
      </c>
      <c r="E295" s="5">
        <v>32</v>
      </c>
      <c r="F295" s="5">
        <v>13</v>
      </c>
      <c r="G295" s="5">
        <v>0</v>
      </c>
      <c r="H295" s="5">
        <v>604</v>
      </c>
      <c r="I295" s="5"/>
      <c r="J295" s="5">
        <v>0</v>
      </c>
      <c r="K295" s="5">
        <v>0</v>
      </c>
      <c r="L295" s="52"/>
      <c r="M295" s="52">
        <v>66</v>
      </c>
      <c r="N295" s="82">
        <v>0</v>
      </c>
      <c r="O295" s="72">
        <v>24</v>
      </c>
      <c r="P295" s="5">
        <v>0</v>
      </c>
      <c r="Q295" s="5">
        <v>0</v>
      </c>
      <c r="R295" s="5"/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1</v>
      </c>
      <c r="AA295" s="5"/>
      <c r="AB295" s="5">
        <v>30</v>
      </c>
    </row>
    <row r="296" spans="1:28" ht="15.75" hidden="1">
      <c r="A296" s="4" t="s">
        <v>238</v>
      </c>
      <c r="B296" s="5">
        <v>181</v>
      </c>
      <c r="C296" s="6">
        <v>0</v>
      </c>
      <c r="D296" s="5">
        <v>0</v>
      </c>
      <c r="E296" s="5">
        <v>59</v>
      </c>
      <c r="F296" s="5">
        <v>23</v>
      </c>
      <c r="G296" s="5">
        <v>0</v>
      </c>
      <c r="H296" s="5">
        <v>860</v>
      </c>
      <c r="I296" s="5"/>
      <c r="J296" s="5">
        <v>0</v>
      </c>
      <c r="K296" s="5">
        <v>0</v>
      </c>
      <c r="L296" s="52"/>
      <c r="M296" s="52">
        <v>92</v>
      </c>
      <c r="N296" s="82">
        <v>0</v>
      </c>
      <c r="O296" s="72">
        <v>0</v>
      </c>
      <c r="P296" s="5">
        <v>0</v>
      </c>
      <c r="Q296" s="5">
        <v>0</v>
      </c>
      <c r="R296" s="5"/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7</v>
      </c>
      <c r="AA296" s="5"/>
      <c r="AB296" s="5">
        <v>0</v>
      </c>
    </row>
    <row r="297" spans="1:28" ht="15.75" hidden="1">
      <c r="A297" s="4" t="s">
        <v>239</v>
      </c>
      <c r="B297" s="5">
        <v>0</v>
      </c>
      <c r="C297" s="6">
        <v>12</v>
      </c>
      <c r="D297" s="5">
        <v>0</v>
      </c>
      <c r="E297" s="5">
        <v>4</v>
      </c>
      <c r="F297" s="5">
        <v>0</v>
      </c>
      <c r="G297" s="5">
        <v>0</v>
      </c>
      <c r="H297" s="5">
        <v>68</v>
      </c>
      <c r="I297" s="5"/>
      <c r="J297" s="5">
        <v>0</v>
      </c>
      <c r="K297" s="5">
        <v>0</v>
      </c>
      <c r="L297" s="52"/>
      <c r="M297" s="52">
        <v>45</v>
      </c>
      <c r="N297" s="82">
        <v>0</v>
      </c>
      <c r="O297" s="72">
        <v>0</v>
      </c>
      <c r="P297" s="5">
        <v>0</v>
      </c>
      <c r="Q297" s="5">
        <v>0</v>
      </c>
      <c r="R297" s="5"/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/>
      <c r="AB297" s="5">
        <v>0</v>
      </c>
    </row>
    <row r="298" spans="1:28" ht="15.75" hidden="1">
      <c r="A298" s="4" t="s">
        <v>240</v>
      </c>
      <c r="B298" s="5">
        <v>0</v>
      </c>
      <c r="C298" s="6">
        <v>152</v>
      </c>
      <c r="D298" s="5">
        <v>0</v>
      </c>
      <c r="E298" s="5">
        <v>20</v>
      </c>
      <c r="F298" s="5">
        <v>12</v>
      </c>
      <c r="G298" s="5">
        <v>0</v>
      </c>
      <c r="H298" s="5">
        <v>404</v>
      </c>
      <c r="I298" s="5"/>
      <c r="J298" s="5">
        <v>0</v>
      </c>
      <c r="K298" s="5">
        <v>0</v>
      </c>
      <c r="L298" s="52"/>
      <c r="M298" s="52">
        <v>0</v>
      </c>
      <c r="N298" s="82">
        <v>0</v>
      </c>
      <c r="O298" s="72">
        <v>66</v>
      </c>
      <c r="P298" s="5">
        <v>0</v>
      </c>
      <c r="Q298" s="5">
        <v>90</v>
      </c>
      <c r="R298" s="5"/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101</v>
      </c>
      <c r="Y298" s="5">
        <v>0</v>
      </c>
      <c r="Z298" s="5">
        <v>40</v>
      </c>
      <c r="AA298" s="5"/>
      <c r="AB298" s="5">
        <v>50</v>
      </c>
    </row>
    <row r="299" spans="1:28" ht="15.75" hidden="1">
      <c r="A299" s="4" t="s">
        <v>241</v>
      </c>
      <c r="B299" s="5">
        <v>457</v>
      </c>
      <c r="C299" s="6">
        <v>0</v>
      </c>
      <c r="D299" s="5">
        <v>18</v>
      </c>
      <c r="E299" s="5">
        <v>132</v>
      </c>
      <c r="F299" s="5">
        <v>18</v>
      </c>
      <c r="G299" s="5">
        <v>0</v>
      </c>
      <c r="H299" s="5">
        <v>1929</v>
      </c>
      <c r="I299" s="5"/>
      <c r="J299" s="5">
        <v>0</v>
      </c>
      <c r="K299" s="5">
        <v>0</v>
      </c>
      <c r="L299" s="52"/>
      <c r="M299" s="52">
        <v>0</v>
      </c>
      <c r="N299" s="82">
        <v>0</v>
      </c>
      <c r="O299" s="72">
        <v>0</v>
      </c>
      <c r="P299" s="5">
        <v>0</v>
      </c>
      <c r="Q299" s="5">
        <v>0</v>
      </c>
      <c r="R299" s="5"/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14</v>
      </c>
      <c r="AA299" s="5"/>
      <c r="AB299" s="5">
        <v>0</v>
      </c>
    </row>
    <row r="300" spans="1:28" ht="15.75" hidden="1">
      <c r="A300" s="4" t="s">
        <v>242</v>
      </c>
      <c r="B300" s="5">
        <v>132</v>
      </c>
      <c r="C300" s="6">
        <v>0</v>
      </c>
      <c r="D300" s="5"/>
      <c r="E300" s="5">
        <v>40</v>
      </c>
      <c r="F300" s="5">
        <v>22</v>
      </c>
      <c r="G300" s="5">
        <v>0</v>
      </c>
      <c r="H300" s="5">
        <v>852</v>
      </c>
      <c r="I300" s="5"/>
      <c r="J300" s="5">
        <v>0</v>
      </c>
      <c r="K300" s="5">
        <v>0</v>
      </c>
      <c r="L300" s="52"/>
      <c r="M300" s="52">
        <v>0</v>
      </c>
      <c r="N300" s="82">
        <v>0</v>
      </c>
      <c r="O300" s="72">
        <v>57</v>
      </c>
      <c r="P300" s="5">
        <v>0</v>
      </c>
      <c r="Q300" s="5">
        <v>0</v>
      </c>
      <c r="R300" s="5"/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/>
      <c r="AB300" s="5">
        <v>0</v>
      </c>
    </row>
    <row r="301" spans="1:28" ht="15.75" hidden="1">
      <c r="A301" s="4" t="s">
        <v>243</v>
      </c>
      <c r="B301" s="5">
        <v>0</v>
      </c>
      <c r="C301" s="6">
        <v>139</v>
      </c>
      <c r="D301" s="5">
        <v>0</v>
      </c>
      <c r="E301" s="5">
        <v>36</v>
      </c>
      <c r="F301" s="5">
        <v>9</v>
      </c>
      <c r="G301" s="5">
        <v>0</v>
      </c>
      <c r="H301" s="5">
        <v>427</v>
      </c>
      <c r="I301" s="5"/>
      <c r="J301" s="5">
        <v>0</v>
      </c>
      <c r="K301" s="5">
        <v>0</v>
      </c>
      <c r="L301" s="52"/>
      <c r="M301" s="52">
        <v>0</v>
      </c>
      <c r="N301" s="82">
        <v>0</v>
      </c>
      <c r="O301" s="72">
        <v>0</v>
      </c>
      <c r="P301" s="5">
        <v>87</v>
      </c>
      <c r="Q301" s="5">
        <v>0</v>
      </c>
      <c r="R301" s="5"/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4</v>
      </c>
      <c r="AA301" s="5"/>
      <c r="AB301" s="5">
        <v>21</v>
      </c>
    </row>
    <row r="302" spans="1:28" ht="15.75" hidden="1">
      <c r="A302" s="4" t="s">
        <v>244</v>
      </c>
      <c r="B302" s="5">
        <v>107</v>
      </c>
      <c r="C302" s="6">
        <v>66</v>
      </c>
      <c r="D302" s="5">
        <v>20</v>
      </c>
      <c r="E302" s="5">
        <v>35</v>
      </c>
      <c r="F302" s="5">
        <v>15</v>
      </c>
      <c r="G302" s="5">
        <v>0</v>
      </c>
      <c r="H302" s="5">
        <v>861</v>
      </c>
      <c r="I302" s="5"/>
      <c r="J302" s="5">
        <v>0</v>
      </c>
      <c r="K302" s="5">
        <v>0</v>
      </c>
      <c r="L302" s="52"/>
      <c r="M302" s="52">
        <v>0</v>
      </c>
      <c r="N302" s="82">
        <v>0</v>
      </c>
      <c r="O302" s="72">
        <v>108</v>
      </c>
      <c r="P302" s="5">
        <v>0</v>
      </c>
      <c r="Q302" s="5">
        <v>0</v>
      </c>
      <c r="R302" s="5"/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29</v>
      </c>
      <c r="AA302" s="5"/>
      <c r="AB302" s="5">
        <v>0</v>
      </c>
    </row>
    <row r="303" spans="1:28" ht="15.75" hidden="1">
      <c r="A303" s="4" t="s">
        <v>245</v>
      </c>
      <c r="B303" s="5">
        <v>385</v>
      </c>
      <c r="C303" s="6">
        <v>0</v>
      </c>
      <c r="D303" s="5">
        <v>59</v>
      </c>
      <c r="E303" s="5">
        <v>106</v>
      </c>
      <c r="F303" s="5">
        <v>61</v>
      </c>
      <c r="G303" s="5">
        <v>10</v>
      </c>
      <c r="H303" s="5">
        <v>2110</v>
      </c>
      <c r="I303" s="5"/>
      <c r="J303" s="5">
        <v>0</v>
      </c>
      <c r="K303" s="5">
        <v>0</v>
      </c>
      <c r="L303" s="52"/>
      <c r="M303" s="52">
        <v>0</v>
      </c>
      <c r="N303" s="82">
        <v>0</v>
      </c>
      <c r="O303" s="72">
        <v>0</v>
      </c>
      <c r="P303" s="5">
        <v>0</v>
      </c>
      <c r="Q303" s="5">
        <v>0</v>
      </c>
      <c r="R303" s="5"/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9</v>
      </c>
      <c r="AA303" s="5"/>
      <c r="AB303" s="5">
        <v>0</v>
      </c>
    </row>
    <row r="304" spans="1:28" ht="15.75" hidden="1">
      <c r="A304" s="4" t="s">
        <v>246</v>
      </c>
      <c r="B304" s="5">
        <v>1690</v>
      </c>
      <c r="C304" s="6">
        <v>310</v>
      </c>
      <c r="D304" s="5">
        <v>438</v>
      </c>
      <c r="E304" s="5">
        <v>568</v>
      </c>
      <c r="F304" s="5">
        <v>165</v>
      </c>
      <c r="G304" s="5">
        <v>0</v>
      </c>
      <c r="H304" s="5">
        <v>8182</v>
      </c>
      <c r="I304" s="5"/>
      <c r="J304" s="5">
        <v>0</v>
      </c>
      <c r="K304" s="5">
        <v>417</v>
      </c>
      <c r="L304" s="52"/>
      <c r="M304" s="52">
        <v>0</v>
      </c>
      <c r="N304" s="82">
        <v>0</v>
      </c>
      <c r="O304" s="72">
        <v>0</v>
      </c>
      <c r="P304" s="5">
        <v>0</v>
      </c>
      <c r="Q304" s="5">
        <v>25</v>
      </c>
      <c r="R304" s="5"/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250</v>
      </c>
      <c r="AA304" s="5"/>
      <c r="AB304" s="5">
        <v>731</v>
      </c>
    </row>
    <row r="305" spans="1:28" ht="15.75" hidden="1">
      <c r="A305" s="4"/>
      <c r="B305" s="7">
        <f aca="true" t="shared" si="27" ref="B305:AB305">SUM(B294:B304)</f>
        <v>3883</v>
      </c>
      <c r="C305" s="7">
        <f t="shared" si="27"/>
        <v>755</v>
      </c>
      <c r="D305" s="7">
        <f t="shared" si="27"/>
        <v>791</v>
      </c>
      <c r="E305" s="7">
        <f t="shared" si="27"/>
        <v>1294</v>
      </c>
      <c r="F305" s="7">
        <f t="shared" si="27"/>
        <v>380</v>
      </c>
      <c r="G305" s="7">
        <f t="shared" si="27"/>
        <v>10</v>
      </c>
      <c r="H305" s="7">
        <f t="shared" si="27"/>
        <v>20696</v>
      </c>
      <c r="I305" s="7">
        <f t="shared" si="27"/>
        <v>118</v>
      </c>
      <c r="J305" s="7">
        <f t="shared" si="27"/>
        <v>42</v>
      </c>
      <c r="K305" s="7">
        <f t="shared" si="27"/>
        <v>417</v>
      </c>
      <c r="L305" s="70"/>
      <c r="M305" s="70">
        <f t="shared" si="27"/>
        <v>203</v>
      </c>
      <c r="N305" s="83">
        <f t="shared" si="27"/>
        <v>0</v>
      </c>
      <c r="O305" s="79">
        <f t="shared" si="27"/>
        <v>255</v>
      </c>
      <c r="P305" s="7">
        <f t="shared" si="27"/>
        <v>87</v>
      </c>
      <c r="Q305" s="7">
        <f t="shared" si="27"/>
        <v>115</v>
      </c>
      <c r="R305" s="7">
        <f t="shared" si="27"/>
        <v>0</v>
      </c>
      <c r="S305" s="7">
        <f t="shared" si="27"/>
        <v>31</v>
      </c>
      <c r="T305" s="7">
        <f t="shared" si="27"/>
        <v>0</v>
      </c>
      <c r="U305" s="7">
        <f t="shared" si="27"/>
        <v>0</v>
      </c>
      <c r="V305" s="7">
        <f t="shared" si="27"/>
        <v>20</v>
      </c>
      <c r="W305" s="7">
        <f t="shared" si="27"/>
        <v>0</v>
      </c>
      <c r="X305" s="7">
        <f t="shared" si="27"/>
        <v>101</v>
      </c>
      <c r="Y305" s="7">
        <f t="shared" si="27"/>
        <v>0</v>
      </c>
      <c r="Z305" s="7">
        <f t="shared" si="27"/>
        <v>411</v>
      </c>
      <c r="AA305" s="7">
        <f t="shared" si="27"/>
        <v>0</v>
      </c>
      <c r="AB305" s="7">
        <f t="shared" si="27"/>
        <v>832</v>
      </c>
    </row>
    <row r="306" spans="1:28" ht="15.75" hidden="1">
      <c r="A306" s="4" t="s">
        <v>247</v>
      </c>
      <c r="B306" s="5"/>
      <c r="C306" s="6"/>
      <c r="D306" s="5"/>
      <c r="E306" s="5"/>
      <c r="F306" s="5"/>
      <c r="G306" s="5"/>
      <c r="H306" s="5"/>
      <c r="I306" s="5"/>
      <c r="J306" s="5"/>
      <c r="K306" s="5"/>
      <c r="L306" s="52"/>
      <c r="M306" s="52"/>
      <c r="N306" s="82"/>
      <c r="O306" s="72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5.75" hidden="1">
      <c r="A307" s="4" t="s">
        <v>248</v>
      </c>
      <c r="B307" s="5">
        <v>144</v>
      </c>
      <c r="C307" s="6">
        <v>103</v>
      </c>
      <c r="D307" s="5">
        <v>0</v>
      </c>
      <c r="E307" s="5">
        <v>102</v>
      </c>
      <c r="F307" s="5"/>
      <c r="G307" s="5">
        <v>0</v>
      </c>
      <c r="H307" s="5">
        <v>1049</v>
      </c>
      <c r="I307" s="5"/>
      <c r="J307" s="5">
        <v>0</v>
      </c>
      <c r="K307" s="5">
        <v>0</v>
      </c>
      <c r="L307" s="52"/>
      <c r="M307" s="52">
        <v>0</v>
      </c>
      <c r="N307" s="82">
        <v>0</v>
      </c>
      <c r="O307" s="72">
        <v>0</v>
      </c>
      <c r="P307" s="5">
        <v>0</v>
      </c>
      <c r="Q307" s="5">
        <v>0</v>
      </c>
      <c r="R307" s="5"/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1</v>
      </c>
      <c r="AA307" s="5"/>
      <c r="AB307" s="5">
        <v>0</v>
      </c>
    </row>
    <row r="308" spans="1:28" ht="15.75" hidden="1">
      <c r="A308" s="4" t="s">
        <v>249</v>
      </c>
      <c r="B308" s="5">
        <v>63</v>
      </c>
      <c r="C308" s="6">
        <v>123</v>
      </c>
      <c r="D308" s="5">
        <v>0</v>
      </c>
      <c r="E308" s="5">
        <v>52</v>
      </c>
      <c r="F308" s="5"/>
      <c r="G308" s="5">
        <v>0</v>
      </c>
      <c r="H308" s="5">
        <v>672</v>
      </c>
      <c r="I308" s="5"/>
      <c r="J308" s="5">
        <v>0</v>
      </c>
      <c r="K308" s="5">
        <v>0</v>
      </c>
      <c r="L308" s="52"/>
      <c r="M308" s="52">
        <v>0</v>
      </c>
      <c r="N308" s="82">
        <v>0</v>
      </c>
      <c r="O308" s="72">
        <v>0</v>
      </c>
      <c r="P308" s="5">
        <v>0</v>
      </c>
      <c r="Q308" s="5">
        <v>56</v>
      </c>
      <c r="R308" s="5"/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1</v>
      </c>
      <c r="AA308" s="5"/>
      <c r="AB308" s="5">
        <v>0</v>
      </c>
    </row>
    <row r="309" spans="1:28" ht="15.75" hidden="1">
      <c r="A309" s="4" t="s">
        <v>250</v>
      </c>
      <c r="B309" s="5">
        <v>92</v>
      </c>
      <c r="C309" s="6">
        <v>196</v>
      </c>
      <c r="D309" s="5">
        <v>0</v>
      </c>
      <c r="E309" s="5">
        <v>122</v>
      </c>
      <c r="F309" s="5">
        <v>0</v>
      </c>
      <c r="G309" s="5">
        <v>0</v>
      </c>
      <c r="H309" s="5">
        <v>1153</v>
      </c>
      <c r="I309" s="5"/>
      <c r="J309" s="5">
        <v>0</v>
      </c>
      <c r="K309" s="5">
        <v>0</v>
      </c>
      <c r="L309" s="52"/>
      <c r="M309" s="52">
        <v>0</v>
      </c>
      <c r="N309" s="82">
        <v>0</v>
      </c>
      <c r="O309" s="72">
        <v>46</v>
      </c>
      <c r="P309" s="5">
        <v>0</v>
      </c>
      <c r="Q309" s="5">
        <v>0</v>
      </c>
      <c r="R309" s="5"/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5</v>
      </c>
      <c r="AA309" s="5"/>
      <c r="AB309" s="5">
        <v>0</v>
      </c>
    </row>
    <row r="310" spans="1:28" ht="15.75" hidden="1">
      <c r="A310" s="4" t="s">
        <v>251</v>
      </c>
      <c r="B310" s="5">
        <v>116</v>
      </c>
      <c r="C310" s="6">
        <v>231</v>
      </c>
      <c r="D310" s="5">
        <v>0</v>
      </c>
      <c r="E310" s="5">
        <v>98</v>
      </c>
      <c r="F310" s="5">
        <v>32</v>
      </c>
      <c r="G310" s="5">
        <v>0</v>
      </c>
      <c r="H310" s="5">
        <v>1341</v>
      </c>
      <c r="I310" s="5"/>
      <c r="J310" s="5">
        <v>0</v>
      </c>
      <c r="K310" s="5">
        <v>0</v>
      </c>
      <c r="L310" s="52"/>
      <c r="M310" s="52">
        <v>0</v>
      </c>
      <c r="N310" s="82">
        <v>0</v>
      </c>
      <c r="O310" s="72">
        <v>0</v>
      </c>
      <c r="P310" s="5">
        <v>0</v>
      </c>
      <c r="Q310" s="5">
        <v>0</v>
      </c>
      <c r="R310" s="5"/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11</v>
      </c>
      <c r="AA310" s="5"/>
      <c r="AB310" s="5">
        <v>0</v>
      </c>
    </row>
    <row r="311" spans="1:28" ht="15.75" hidden="1">
      <c r="A311" s="4" t="s">
        <v>252</v>
      </c>
      <c r="B311" s="5">
        <v>118</v>
      </c>
      <c r="C311" s="6">
        <v>78</v>
      </c>
      <c r="D311" s="5">
        <v>18</v>
      </c>
      <c r="E311" s="5">
        <v>52</v>
      </c>
      <c r="F311" s="5">
        <v>27</v>
      </c>
      <c r="G311" s="5">
        <v>0</v>
      </c>
      <c r="H311" s="5">
        <v>767</v>
      </c>
      <c r="I311" s="5"/>
      <c r="J311" s="5">
        <v>0</v>
      </c>
      <c r="K311" s="5">
        <v>0</v>
      </c>
      <c r="L311" s="52"/>
      <c r="M311" s="52">
        <v>0</v>
      </c>
      <c r="N311" s="82">
        <v>0</v>
      </c>
      <c r="O311" s="72">
        <v>0</v>
      </c>
      <c r="P311" s="5">
        <v>0</v>
      </c>
      <c r="Q311" s="5">
        <v>0</v>
      </c>
      <c r="R311" s="5"/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7</v>
      </c>
      <c r="AA311" s="5"/>
      <c r="AB311" s="5">
        <v>0</v>
      </c>
    </row>
    <row r="312" spans="1:28" ht="15.75" hidden="1">
      <c r="A312" s="4" t="s">
        <v>253</v>
      </c>
      <c r="B312" s="5">
        <v>32</v>
      </c>
      <c r="C312" s="6">
        <v>123</v>
      </c>
      <c r="D312" s="5">
        <v>0</v>
      </c>
      <c r="E312" s="5">
        <v>56</v>
      </c>
      <c r="F312" s="5">
        <v>0</v>
      </c>
      <c r="G312" s="5">
        <v>0</v>
      </c>
      <c r="H312" s="5">
        <v>723</v>
      </c>
      <c r="I312" s="5"/>
      <c r="J312" s="5">
        <v>0</v>
      </c>
      <c r="K312" s="5">
        <v>0</v>
      </c>
      <c r="L312" s="52"/>
      <c r="M312" s="52">
        <v>0</v>
      </c>
      <c r="N312" s="82">
        <v>0</v>
      </c>
      <c r="O312" s="72">
        <v>72</v>
      </c>
      <c r="P312" s="5">
        <v>0</v>
      </c>
      <c r="Q312" s="5">
        <v>0</v>
      </c>
      <c r="R312" s="5"/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37</v>
      </c>
      <c r="AA312" s="5"/>
      <c r="AB312" s="5">
        <v>0</v>
      </c>
    </row>
    <row r="313" spans="1:28" ht="15.75" hidden="1">
      <c r="A313" s="4" t="s">
        <v>254</v>
      </c>
      <c r="B313" s="5">
        <v>301</v>
      </c>
      <c r="C313" s="6">
        <v>89</v>
      </c>
      <c r="D313" s="5">
        <v>0</v>
      </c>
      <c r="E313" s="5">
        <v>117</v>
      </c>
      <c r="F313" s="5">
        <v>43</v>
      </c>
      <c r="G313" s="5">
        <v>6</v>
      </c>
      <c r="H313" s="5">
        <v>1635</v>
      </c>
      <c r="I313" s="5"/>
      <c r="J313" s="5">
        <v>0</v>
      </c>
      <c r="K313" s="5">
        <v>0</v>
      </c>
      <c r="L313" s="52"/>
      <c r="M313" s="52">
        <v>0</v>
      </c>
      <c r="N313" s="82">
        <v>0</v>
      </c>
      <c r="O313" s="72">
        <v>0</v>
      </c>
      <c r="P313" s="5">
        <v>0</v>
      </c>
      <c r="Q313" s="5">
        <v>0</v>
      </c>
      <c r="R313" s="5"/>
      <c r="S313" s="5">
        <v>0</v>
      </c>
      <c r="T313" s="5">
        <v>62</v>
      </c>
      <c r="U313" s="5">
        <v>66</v>
      </c>
      <c r="V313" s="5">
        <v>0</v>
      </c>
      <c r="W313" s="5">
        <v>0</v>
      </c>
      <c r="X313" s="5">
        <v>0</v>
      </c>
      <c r="Y313" s="5">
        <v>0</v>
      </c>
      <c r="Z313" s="5">
        <v>2</v>
      </c>
      <c r="AA313" s="5"/>
      <c r="AB313" s="5">
        <v>0</v>
      </c>
    </row>
    <row r="314" spans="1:28" ht="15.75" hidden="1">
      <c r="A314" s="4" t="s">
        <v>255</v>
      </c>
      <c r="B314" s="5">
        <v>68</v>
      </c>
      <c r="C314" s="6">
        <v>59</v>
      </c>
      <c r="D314" s="5">
        <v>0</v>
      </c>
      <c r="E314" s="5">
        <v>47</v>
      </c>
      <c r="F314" s="5">
        <v>0</v>
      </c>
      <c r="G314" s="5">
        <v>0</v>
      </c>
      <c r="H314" s="5">
        <v>525</v>
      </c>
      <c r="I314" s="5"/>
      <c r="J314" s="5">
        <v>0</v>
      </c>
      <c r="K314" s="5">
        <v>0</v>
      </c>
      <c r="L314" s="52"/>
      <c r="M314" s="52">
        <v>0</v>
      </c>
      <c r="N314" s="82">
        <v>0</v>
      </c>
      <c r="O314" s="72">
        <v>0</v>
      </c>
      <c r="P314" s="5">
        <v>0</v>
      </c>
      <c r="Q314" s="5">
        <v>0</v>
      </c>
      <c r="R314" s="5"/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10</v>
      </c>
      <c r="AA314" s="5"/>
      <c r="AB314" s="5">
        <v>0</v>
      </c>
    </row>
    <row r="315" spans="1:28" ht="15.75" hidden="1">
      <c r="A315" s="4" t="s">
        <v>256</v>
      </c>
      <c r="B315" s="5">
        <v>0</v>
      </c>
      <c r="C315" s="6">
        <v>92</v>
      </c>
      <c r="D315" s="5">
        <v>0</v>
      </c>
      <c r="E315" s="5">
        <v>41</v>
      </c>
      <c r="F315" s="5"/>
      <c r="G315" s="5">
        <v>0</v>
      </c>
      <c r="H315" s="5">
        <v>466</v>
      </c>
      <c r="I315" s="5"/>
      <c r="J315" s="5">
        <v>0</v>
      </c>
      <c r="K315" s="5">
        <v>0</v>
      </c>
      <c r="L315" s="52"/>
      <c r="M315" s="52">
        <v>0</v>
      </c>
      <c r="N315" s="82">
        <v>0</v>
      </c>
      <c r="O315" s="72">
        <v>0</v>
      </c>
      <c r="P315" s="5">
        <v>0</v>
      </c>
      <c r="Q315" s="5">
        <v>0</v>
      </c>
      <c r="R315" s="5"/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1</v>
      </c>
      <c r="AA315" s="5"/>
      <c r="AB315" s="5">
        <v>0</v>
      </c>
    </row>
    <row r="316" spans="1:28" ht="15.75" hidden="1">
      <c r="A316" s="4" t="s">
        <v>257</v>
      </c>
      <c r="B316" s="5">
        <v>1899</v>
      </c>
      <c r="C316" s="6">
        <v>229</v>
      </c>
      <c r="D316" s="5">
        <v>21</v>
      </c>
      <c r="E316" s="5">
        <v>604</v>
      </c>
      <c r="F316" s="5">
        <v>84</v>
      </c>
      <c r="G316" s="5">
        <v>51</v>
      </c>
      <c r="H316" s="5">
        <v>8896</v>
      </c>
      <c r="I316" s="5">
        <v>227</v>
      </c>
      <c r="J316" s="5">
        <v>37</v>
      </c>
      <c r="K316" s="5">
        <v>0</v>
      </c>
      <c r="L316" s="52"/>
      <c r="M316" s="52">
        <v>0</v>
      </c>
      <c r="N316" s="82">
        <v>0</v>
      </c>
      <c r="O316" s="72">
        <v>0</v>
      </c>
      <c r="P316" s="5">
        <v>0</v>
      </c>
      <c r="Q316" s="5">
        <v>0</v>
      </c>
      <c r="R316" s="5"/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42</v>
      </c>
      <c r="AA316" s="5"/>
      <c r="AB316" s="5">
        <v>226</v>
      </c>
    </row>
    <row r="317" spans="1:28" ht="15.75" hidden="1">
      <c r="A317" s="4"/>
      <c r="B317" s="7">
        <f aca="true" t="shared" si="28" ref="B317:AB317">SUM(B307:B316)</f>
        <v>2833</v>
      </c>
      <c r="C317" s="7">
        <f t="shared" si="28"/>
        <v>1323</v>
      </c>
      <c r="D317" s="7">
        <f t="shared" si="28"/>
        <v>39</v>
      </c>
      <c r="E317" s="7">
        <f t="shared" si="28"/>
        <v>1291</v>
      </c>
      <c r="F317" s="7">
        <f t="shared" si="28"/>
        <v>186</v>
      </c>
      <c r="G317" s="7">
        <f t="shared" si="28"/>
        <v>57</v>
      </c>
      <c r="H317" s="7">
        <f t="shared" si="28"/>
        <v>17227</v>
      </c>
      <c r="I317" s="7">
        <f t="shared" si="28"/>
        <v>227</v>
      </c>
      <c r="J317" s="7">
        <f t="shared" si="28"/>
        <v>37</v>
      </c>
      <c r="K317" s="7">
        <f t="shared" si="28"/>
        <v>0</v>
      </c>
      <c r="L317" s="70"/>
      <c r="M317" s="70">
        <f t="shared" si="28"/>
        <v>0</v>
      </c>
      <c r="N317" s="83">
        <f t="shared" si="28"/>
        <v>0</v>
      </c>
      <c r="O317" s="79">
        <f t="shared" si="28"/>
        <v>118</v>
      </c>
      <c r="P317" s="7">
        <f t="shared" si="28"/>
        <v>0</v>
      </c>
      <c r="Q317" s="7">
        <f t="shared" si="28"/>
        <v>56</v>
      </c>
      <c r="R317" s="7">
        <f t="shared" si="28"/>
        <v>0</v>
      </c>
      <c r="S317" s="7">
        <f t="shared" si="28"/>
        <v>0</v>
      </c>
      <c r="T317" s="7">
        <f t="shared" si="28"/>
        <v>62</v>
      </c>
      <c r="U317" s="7">
        <f t="shared" si="28"/>
        <v>66</v>
      </c>
      <c r="V317" s="7">
        <f t="shared" si="28"/>
        <v>0</v>
      </c>
      <c r="W317" s="7">
        <f t="shared" si="28"/>
        <v>0</v>
      </c>
      <c r="X317" s="7">
        <f t="shared" si="28"/>
        <v>0</v>
      </c>
      <c r="Y317" s="7">
        <f t="shared" si="28"/>
        <v>0</v>
      </c>
      <c r="Z317" s="7">
        <f t="shared" si="28"/>
        <v>117</v>
      </c>
      <c r="AA317" s="7">
        <f t="shared" si="28"/>
        <v>0</v>
      </c>
      <c r="AB317" s="7">
        <f t="shared" si="28"/>
        <v>226</v>
      </c>
    </row>
    <row r="318" spans="1:28" ht="15.75" hidden="1">
      <c r="A318" s="4" t="s">
        <v>258</v>
      </c>
      <c r="B318" s="5"/>
      <c r="C318" s="6"/>
      <c r="D318" s="5"/>
      <c r="E318" s="5"/>
      <c r="F318" s="5"/>
      <c r="G318" s="5"/>
      <c r="H318" s="5"/>
      <c r="I318" s="5"/>
      <c r="J318" s="5"/>
      <c r="K318" s="5"/>
      <c r="L318" s="52"/>
      <c r="M318" s="52"/>
      <c r="N318" s="82"/>
      <c r="O318" s="72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5.75" hidden="1">
      <c r="A319" s="4" t="s">
        <v>259</v>
      </c>
      <c r="B319" s="5">
        <v>0</v>
      </c>
      <c r="C319" s="6">
        <v>66</v>
      </c>
      <c r="D319" s="5">
        <v>0</v>
      </c>
      <c r="E319" s="5">
        <v>20</v>
      </c>
      <c r="F319" s="5">
        <v>0</v>
      </c>
      <c r="G319" s="5">
        <v>0</v>
      </c>
      <c r="H319" s="5">
        <v>319</v>
      </c>
      <c r="I319" s="5"/>
      <c r="J319" s="5">
        <v>0</v>
      </c>
      <c r="K319" s="5">
        <v>0</v>
      </c>
      <c r="L319" s="52"/>
      <c r="M319" s="52">
        <v>0</v>
      </c>
      <c r="N319" s="82">
        <v>0</v>
      </c>
      <c r="O319" s="72">
        <v>0</v>
      </c>
      <c r="P319" s="5">
        <v>0</v>
      </c>
      <c r="Q319" s="5">
        <v>0</v>
      </c>
      <c r="R319" s="5"/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/>
      <c r="AB319" s="5">
        <v>0</v>
      </c>
    </row>
    <row r="320" spans="1:28" ht="15.75" hidden="1">
      <c r="A320" s="4" t="s">
        <v>260</v>
      </c>
      <c r="B320" s="5">
        <v>209</v>
      </c>
      <c r="C320" s="6">
        <v>64</v>
      </c>
      <c r="D320" s="5">
        <v>26</v>
      </c>
      <c r="E320" s="5">
        <v>87</v>
      </c>
      <c r="F320" s="5">
        <v>29</v>
      </c>
      <c r="G320" s="5">
        <v>0</v>
      </c>
      <c r="H320" s="5">
        <v>1419</v>
      </c>
      <c r="I320" s="5"/>
      <c r="J320" s="5">
        <v>0</v>
      </c>
      <c r="K320" s="5">
        <v>0</v>
      </c>
      <c r="L320" s="52"/>
      <c r="M320" s="52">
        <v>0</v>
      </c>
      <c r="N320" s="82">
        <v>0</v>
      </c>
      <c r="O320" s="72">
        <v>0</v>
      </c>
      <c r="P320" s="5">
        <v>0</v>
      </c>
      <c r="Q320" s="5">
        <v>0</v>
      </c>
      <c r="R320" s="5"/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4</v>
      </c>
      <c r="AA320" s="5"/>
      <c r="AB320" s="5">
        <v>0</v>
      </c>
    </row>
    <row r="321" spans="1:28" ht="15.75" hidden="1">
      <c r="A321" s="4" t="s">
        <v>261</v>
      </c>
      <c r="B321" s="5">
        <v>170</v>
      </c>
      <c r="C321" s="6">
        <v>58</v>
      </c>
      <c r="D321" s="5">
        <v>0</v>
      </c>
      <c r="E321" s="5">
        <v>65</v>
      </c>
      <c r="F321" s="5">
        <v>59</v>
      </c>
      <c r="G321" s="5">
        <v>0</v>
      </c>
      <c r="H321" s="5">
        <v>1191</v>
      </c>
      <c r="I321" s="5"/>
      <c r="J321" s="5">
        <v>0</v>
      </c>
      <c r="K321" s="5">
        <v>0</v>
      </c>
      <c r="L321" s="52"/>
      <c r="M321" s="52">
        <v>0</v>
      </c>
      <c r="N321" s="82">
        <v>0</v>
      </c>
      <c r="O321" s="72">
        <v>0</v>
      </c>
      <c r="P321" s="5">
        <v>0</v>
      </c>
      <c r="Q321" s="5">
        <v>0</v>
      </c>
      <c r="R321" s="5"/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17</v>
      </c>
      <c r="AA321" s="5"/>
      <c r="AB321" s="5">
        <v>0</v>
      </c>
    </row>
    <row r="322" spans="1:28" ht="15.75" hidden="1">
      <c r="A322" s="4" t="s">
        <v>262</v>
      </c>
      <c r="B322" s="5">
        <v>83</v>
      </c>
      <c r="C322" s="6">
        <v>248</v>
      </c>
      <c r="D322" s="5">
        <v>0</v>
      </c>
      <c r="E322" s="5">
        <v>88</v>
      </c>
      <c r="F322" s="5">
        <v>51</v>
      </c>
      <c r="G322" s="5">
        <v>0</v>
      </c>
      <c r="H322" s="5">
        <v>1267</v>
      </c>
      <c r="I322" s="5"/>
      <c r="J322" s="5">
        <v>0</v>
      </c>
      <c r="K322" s="5">
        <v>0</v>
      </c>
      <c r="L322" s="52"/>
      <c r="M322" s="52">
        <v>0</v>
      </c>
      <c r="N322" s="82">
        <v>0</v>
      </c>
      <c r="O322" s="72">
        <v>0</v>
      </c>
      <c r="P322" s="5">
        <v>0</v>
      </c>
      <c r="Q322" s="5">
        <v>0</v>
      </c>
      <c r="R322" s="5"/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2</v>
      </c>
      <c r="AA322" s="5"/>
      <c r="AB322" s="5">
        <v>0</v>
      </c>
    </row>
    <row r="323" spans="1:28" ht="15.75" hidden="1">
      <c r="A323" s="4" t="s">
        <v>263</v>
      </c>
      <c r="B323" s="5">
        <v>1484</v>
      </c>
      <c r="C323" s="6">
        <v>0</v>
      </c>
      <c r="D323" s="5">
        <v>0</v>
      </c>
      <c r="E323" s="5">
        <v>408</v>
      </c>
      <c r="F323" s="5">
        <v>267</v>
      </c>
      <c r="G323" s="5">
        <v>0</v>
      </c>
      <c r="H323" s="5">
        <v>7614</v>
      </c>
      <c r="I323" s="5">
        <v>149</v>
      </c>
      <c r="J323" s="5">
        <v>0</v>
      </c>
      <c r="K323" s="5">
        <v>158</v>
      </c>
      <c r="L323" s="52"/>
      <c r="M323" s="52">
        <v>0</v>
      </c>
      <c r="N323" s="82">
        <v>0</v>
      </c>
      <c r="O323" s="72">
        <v>112</v>
      </c>
      <c r="P323" s="5">
        <v>0</v>
      </c>
      <c r="Q323" s="5">
        <v>0</v>
      </c>
      <c r="R323" s="5"/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238</v>
      </c>
      <c r="AA323" s="5"/>
      <c r="AB323" s="5">
        <v>41</v>
      </c>
    </row>
    <row r="324" spans="1:28" ht="15.75" hidden="1">
      <c r="A324" s="4"/>
      <c r="B324" s="7">
        <f aca="true" t="shared" si="29" ref="B324:AB324">SUM(B319:B323)</f>
        <v>1946</v>
      </c>
      <c r="C324" s="7">
        <f t="shared" si="29"/>
        <v>436</v>
      </c>
      <c r="D324" s="7">
        <f t="shared" si="29"/>
        <v>26</v>
      </c>
      <c r="E324" s="7">
        <f t="shared" si="29"/>
        <v>668</v>
      </c>
      <c r="F324" s="7">
        <f t="shared" si="29"/>
        <v>406</v>
      </c>
      <c r="G324" s="7">
        <f t="shared" si="29"/>
        <v>0</v>
      </c>
      <c r="H324" s="7">
        <f t="shared" si="29"/>
        <v>11810</v>
      </c>
      <c r="I324" s="7">
        <f t="shared" si="29"/>
        <v>149</v>
      </c>
      <c r="J324" s="7">
        <f t="shared" si="29"/>
        <v>0</v>
      </c>
      <c r="K324" s="7">
        <f t="shared" si="29"/>
        <v>158</v>
      </c>
      <c r="L324" s="70"/>
      <c r="M324" s="70">
        <f t="shared" si="29"/>
        <v>0</v>
      </c>
      <c r="N324" s="83">
        <f t="shared" si="29"/>
        <v>0</v>
      </c>
      <c r="O324" s="79">
        <f t="shared" si="29"/>
        <v>112</v>
      </c>
      <c r="P324" s="7">
        <f t="shared" si="29"/>
        <v>0</v>
      </c>
      <c r="Q324" s="7">
        <f t="shared" si="29"/>
        <v>0</v>
      </c>
      <c r="R324" s="7">
        <f t="shared" si="29"/>
        <v>0</v>
      </c>
      <c r="S324" s="7">
        <f t="shared" si="29"/>
        <v>0</v>
      </c>
      <c r="T324" s="7">
        <f t="shared" si="29"/>
        <v>0</v>
      </c>
      <c r="U324" s="7">
        <f t="shared" si="29"/>
        <v>0</v>
      </c>
      <c r="V324" s="7">
        <f t="shared" si="29"/>
        <v>0</v>
      </c>
      <c r="W324" s="7">
        <f t="shared" si="29"/>
        <v>0</v>
      </c>
      <c r="X324" s="7">
        <f t="shared" si="29"/>
        <v>0</v>
      </c>
      <c r="Y324" s="7">
        <f t="shared" si="29"/>
        <v>0</v>
      </c>
      <c r="Z324" s="7">
        <f t="shared" si="29"/>
        <v>261</v>
      </c>
      <c r="AA324" s="7">
        <f t="shared" si="29"/>
        <v>0</v>
      </c>
      <c r="AB324" s="7">
        <f t="shared" si="29"/>
        <v>41</v>
      </c>
    </row>
    <row r="325" spans="1:28" ht="15.75" hidden="1">
      <c r="A325" s="9"/>
      <c r="B325" s="10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1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spans="1:28" ht="16.5" hidden="1" thickBot="1">
      <c r="A326" s="12" t="s">
        <v>266</v>
      </c>
      <c r="B326" s="14">
        <f aca="true" t="shared" si="30" ref="B326:AB326">B22+B37+B51+B63+B76+B88+B94+B104+B113+B124+B134+B147+B160+B168+B181+B201+B210+B220+B229+B235+B247+B248+B272+B285+B292+B305+B317+B324</f>
        <v>111392</v>
      </c>
      <c r="C326" s="14">
        <f t="shared" si="30"/>
        <v>17595</v>
      </c>
      <c r="D326" s="14">
        <f t="shared" si="30"/>
        <v>13156</v>
      </c>
      <c r="E326" s="14">
        <f t="shared" si="30"/>
        <v>36979</v>
      </c>
      <c r="F326" s="14">
        <f t="shared" si="30"/>
        <v>10993</v>
      </c>
      <c r="G326" s="14">
        <f t="shared" si="30"/>
        <v>2019</v>
      </c>
      <c r="H326" s="14">
        <f t="shared" si="30"/>
        <v>1062972</v>
      </c>
      <c r="I326" s="14">
        <f t="shared" si="30"/>
        <v>166474.05000000002</v>
      </c>
      <c r="J326" s="14">
        <f t="shared" si="30"/>
        <v>156363.59999999998</v>
      </c>
      <c r="K326" s="14">
        <f t="shared" si="30"/>
        <v>823858</v>
      </c>
      <c r="L326" s="14"/>
      <c r="M326" s="14">
        <f t="shared" si="30"/>
        <v>1827297</v>
      </c>
      <c r="N326" s="87">
        <f t="shared" si="30"/>
        <v>557</v>
      </c>
      <c r="O326" s="14">
        <f t="shared" si="30"/>
        <v>3801</v>
      </c>
      <c r="P326" s="14">
        <f t="shared" si="30"/>
        <v>2062</v>
      </c>
      <c r="Q326" s="14">
        <f t="shared" si="30"/>
        <v>2313</v>
      </c>
      <c r="R326" s="14">
        <f t="shared" si="30"/>
        <v>326</v>
      </c>
      <c r="S326" s="14">
        <f t="shared" si="30"/>
        <v>49</v>
      </c>
      <c r="T326" s="14">
        <f t="shared" si="30"/>
        <v>203</v>
      </c>
      <c r="U326" s="14">
        <f t="shared" si="30"/>
        <v>110</v>
      </c>
      <c r="V326" s="14">
        <f t="shared" si="30"/>
        <v>41</v>
      </c>
      <c r="W326" s="14">
        <f t="shared" si="30"/>
        <v>238</v>
      </c>
      <c r="X326" s="14">
        <f t="shared" si="30"/>
        <v>572</v>
      </c>
      <c r="Y326" s="14">
        <f t="shared" si="30"/>
        <v>0</v>
      </c>
      <c r="Z326" s="14">
        <f t="shared" si="30"/>
        <v>3893</v>
      </c>
      <c r="AA326" s="14">
        <f t="shared" si="30"/>
        <v>61</v>
      </c>
      <c r="AB326" s="14">
        <f t="shared" si="30"/>
        <v>9707</v>
      </c>
    </row>
    <row r="327" spans="1:28" ht="12.75" hidden="1">
      <c r="A327" s="15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88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ht="15.75" hidden="1">
      <c r="A328" s="16"/>
      <c r="B328" s="18"/>
      <c r="H328" s="18"/>
      <c r="I328" s="16"/>
      <c r="J328" s="20"/>
      <c r="K328" s="16"/>
      <c r="L328" s="16"/>
      <c r="M328" s="16"/>
      <c r="N328" s="89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 ht="12.75" hidden="1">
      <c r="A329" s="21"/>
      <c r="B329" s="22"/>
      <c r="C329" s="22"/>
      <c r="D329" s="22"/>
      <c r="E329" s="22"/>
      <c r="F329" s="22"/>
      <c r="G329" s="22"/>
      <c r="H329" s="22"/>
      <c r="I329" s="21"/>
      <c r="J329" s="21"/>
      <c r="K329" s="21"/>
      <c r="L329" s="21"/>
      <c r="M329" s="21"/>
      <c r="N329" s="87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</row>
    <row r="330" ht="15.75" hidden="1">
      <c r="N330" s="90"/>
    </row>
    <row r="331" ht="15.75" hidden="1">
      <c r="N331" s="90"/>
    </row>
    <row r="332" spans="2:28" ht="15.75" hidden="1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91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ht="15.75" hidden="1">
      <c r="N333" s="90"/>
    </row>
    <row r="334" ht="15.75" hidden="1">
      <c r="N334" s="90"/>
    </row>
    <row r="335" ht="15.75" hidden="1">
      <c r="N335" s="90"/>
    </row>
    <row r="336" ht="15.75" hidden="1">
      <c r="N336" s="90"/>
    </row>
    <row r="337" ht="15.75" hidden="1">
      <c r="N337" s="90"/>
    </row>
    <row r="338" ht="15.75" hidden="1">
      <c r="N338" s="90"/>
    </row>
    <row r="339" ht="15.75" hidden="1">
      <c r="N339" s="90"/>
    </row>
    <row r="340" ht="15.75" hidden="1">
      <c r="N340" s="90"/>
    </row>
    <row r="341" ht="15.75" hidden="1">
      <c r="N341" s="90"/>
    </row>
    <row r="342" ht="15.75" hidden="1">
      <c r="N342" s="90"/>
    </row>
    <row r="343" ht="15.75" hidden="1">
      <c r="N343" s="90"/>
    </row>
    <row r="344" ht="15.75" hidden="1">
      <c r="N344" s="90"/>
    </row>
    <row r="345" ht="15.75" hidden="1">
      <c r="N345" s="90"/>
    </row>
    <row r="346" ht="15.75" hidden="1">
      <c r="N346" s="90"/>
    </row>
    <row r="347" ht="15.75" hidden="1">
      <c r="N347" s="90"/>
    </row>
    <row r="348" ht="15.75" hidden="1">
      <c r="N348" s="90"/>
    </row>
    <row r="349" ht="15.75" hidden="1">
      <c r="N349" s="90"/>
    </row>
    <row r="350" ht="15.75" hidden="1">
      <c r="N350" s="90"/>
    </row>
    <row r="351" ht="15.75" hidden="1">
      <c r="N351" s="90"/>
    </row>
    <row r="352" ht="15.75" hidden="1">
      <c r="N352" s="90"/>
    </row>
    <row r="353" spans="13:14" ht="15.75">
      <c r="M353" s="17"/>
      <c r="N353" s="17"/>
    </row>
    <row r="354" ht="15.75">
      <c r="N354" s="60"/>
    </row>
    <row r="355" ht="15.75">
      <c r="N355" s="60"/>
    </row>
    <row r="356" spans="2:14" ht="15.75">
      <c r="B356" s="59"/>
      <c r="C356" s="57"/>
      <c r="E356" s="58"/>
      <c r="G356" s="58"/>
      <c r="I356" s="62"/>
      <c r="N356" s="62"/>
    </row>
    <row r="358" spans="11:12" ht="15.75">
      <c r="K358" s="61"/>
      <c r="L358" s="61"/>
    </row>
    <row r="365" ht="15.75">
      <c r="A365" s="17"/>
    </row>
    <row r="367" ht="15.75">
      <c r="A367" s="17"/>
    </row>
    <row r="368" spans="1:53" ht="15.75">
      <c r="A368" s="17"/>
      <c r="AC368" s="17"/>
      <c r="AD368" s="17"/>
      <c r="AE368" s="17"/>
      <c r="AF368" s="17"/>
      <c r="AG368" s="17"/>
      <c r="AH368" s="17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</row>
    <row r="369" spans="1:53" ht="15.75">
      <c r="A369" s="17"/>
      <c r="AC369" s="17"/>
      <c r="AD369" s="17"/>
      <c r="AE369" s="17"/>
      <c r="AF369" s="17"/>
      <c r="AG369" s="17"/>
      <c r="AH369" s="17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</row>
    <row r="370" spans="1:53" ht="15.75">
      <c r="A370" s="17"/>
      <c r="AC370" s="17"/>
      <c r="AD370" s="17"/>
      <c r="AE370" s="17"/>
      <c r="AF370" s="17"/>
      <c r="AG370" s="17"/>
      <c r="AH370" s="17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</row>
    <row r="371" spans="1:53" ht="15.75">
      <c r="A371" s="17"/>
      <c r="AC371" s="17"/>
      <c r="AD371" s="17"/>
      <c r="AE371" s="17"/>
      <c r="AF371" s="17"/>
      <c r="AG371" s="17"/>
      <c r="AH371" s="17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</row>
    <row r="372" spans="1:53" ht="15.75">
      <c r="A372" s="17"/>
      <c r="AC372" s="17"/>
      <c r="AD372" s="17"/>
      <c r="AE372" s="17"/>
      <c r="AF372" s="17"/>
      <c r="AG372" s="17"/>
      <c r="AH372" s="17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</row>
    <row r="373" spans="29:53" ht="15.75">
      <c r="AC373" s="17"/>
      <c r="AD373" s="17"/>
      <c r="AE373" s="17"/>
      <c r="AF373" s="17"/>
      <c r="AG373" s="17"/>
      <c r="AH373" s="17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</row>
    <row r="374" spans="29:53" ht="15.75">
      <c r="AC374" s="17"/>
      <c r="AD374" s="17"/>
      <c r="AE374" s="17"/>
      <c r="AF374" s="17"/>
      <c r="AG374" s="17"/>
      <c r="AH374" s="17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</row>
    <row r="375" spans="29:53" ht="15.75">
      <c r="AC375" s="17"/>
      <c r="AD375" s="17"/>
      <c r="AE375" s="17"/>
      <c r="AF375" s="17"/>
      <c r="AG375" s="17"/>
      <c r="AH375" s="17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</row>
    <row r="376" spans="29:53" ht="15.75">
      <c r="AC376" s="17"/>
      <c r="AD376" s="17"/>
      <c r="AE376" s="17"/>
      <c r="AF376" s="17"/>
      <c r="AG376" s="17"/>
      <c r="AH376" s="17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</row>
    <row r="377" spans="29:53" ht="15.75">
      <c r="AC377" s="17"/>
      <c r="AD377" s="17"/>
      <c r="AE377" s="17"/>
      <c r="AF377" s="17"/>
      <c r="AG377" s="17"/>
      <c r="AH377" s="17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</row>
  </sheetData>
  <mergeCells count="10">
    <mergeCell ref="A1:AA1"/>
    <mergeCell ref="A4:A6"/>
    <mergeCell ref="B4:AB4"/>
    <mergeCell ref="B5:G5"/>
    <mergeCell ref="T5:X5"/>
    <mergeCell ref="Y5:Y6"/>
    <mergeCell ref="Z5:Z6"/>
    <mergeCell ref="H5:S5"/>
    <mergeCell ref="AA5:AA6"/>
    <mergeCell ref="AB5:AB6"/>
  </mergeCells>
  <printOptions/>
  <pageMargins left="0.19" right="0.75" top="0.18" bottom="0.17" header="0.2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d.kotseva</dc:creator>
  <cp:keywords/>
  <dc:description/>
  <cp:lastModifiedBy>Shivarova</cp:lastModifiedBy>
  <cp:lastPrinted>2014-03-05T11:15:40Z</cp:lastPrinted>
  <dcterms:created xsi:type="dcterms:W3CDTF">2009-01-29T06:18:41Z</dcterms:created>
  <dcterms:modified xsi:type="dcterms:W3CDTF">2014-03-06T09:41:32Z</dcterms:modified>
  <cp:category/>
  <cp:version/>
  <cp:contentType/>
  <cp:contentStatus/>
</cp:coreProperties>
</file>