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255" yWindow="-120" windowWidth="19230" windowHeight="5655" activeTab="1"/>
  </bookViews>
  <sheets>
    <sheet name="BUDGET-agregirani pokazateli" sheetId="1" r:id="rId1"/>
    <sheet name="BUDGET" sheetId="2" r:id="rId2"/>
    <sheet name="INF" sheetId="3" state="hidden" r:id="rId3"/>
    <sheet name="list" sheetId="4" state="hidden" r:id="rId4"/>
  </sheets>
  <externalReferences>
    <externalReference r:id="rId5"/>
    <externalReference r:id="rId6"/>
  </externalReferences>
  <definedNames>
    <definedName name="_xlnm._FilterDatabase" localSheetId="1" hidden="1">BUDGET!$J$1:$J$606</definedName>
    <definedName name="Date">list!$B$693:$B$704</definedName>
    <definedName name="EBK_DEIN">list!$B$11:$B$277</definedName>
    <definedName name="EBK_DEIN2">list!$B$11:$C$277</definedName>
    <definedName name="OP_LIST">list!$A$282:$A$291</definedName>
    <definedName name="OP_LIST2">list!$A$283:$B$291</definedName>
    <definedName name="PRBK">list!$A$297:$B$690</definedName>
    <definedName name="_xlnm.Print_Area" localSheetId="1">BUDGET!$A:$I</definedName>
    <definedName name="_xlnm.Print_Area" localSheetId="0">'BUDGET-agregirani pokazateli'!$B$1:$H$148</definedName>
    <definedName name="SMETKA">list!$A$2:$A$7</definedName>
    <definedName name="Z_D568CAA1_2ECB_11D7_B07A_00010309AF38_.wvu.Cols" localSheetId="0" hidden="1">'BUDGET-agregirani pokazateli'!$K:$L,'BUDGET-agregirani pokazateli'!$N:$O,'BUDGET-agregirani pokazateli'!$Q:$R,'BUDGET-agregirani pokazateli'!$T:$U,'BUDGET-agregirani pokazateli'!#REF!,'BUDGET-agregirani pokazateli'!#REF!,'BUDGET-agregirani pokazateli'!#REF!,'BUDGET-agregirani pokazateli'!#REF!,'BUDGET-agregirani pokazateli'!#REF!,'BUDGET-agregirani pokazateli'!#REF!,'BUDGET-agregirani pokazateli'!#REF!,'BUDGET-agregirani pokazateli'!#REF!</definedName>
    <definedName name="Z_D568CAA1_2ECB_11D7_B07A_00010309AF38_.wvu.PrintArea" localSheetId="0" hidden="1">'BUDGET-agregirani pokazateli'!$B$1:$I$148</definedName>
    <definedName name="Z_D568CAA1_2ECB_11D7_B07A_00010309AF38_.wvu.Rows" localSheetId="0" hidden="1">'BUDGET-agregirani pokazateli'!$55:$55,'BUDGET-agregirani pokazateli'!$62:$62,'BUDGET-agregirani pokazateli'!$130:$134,'BUDGET-agregirani pokazateli'!$136:$144</definedName>
    <definedName name="zad" localSheetId="2">[1]MAKET!#REF!,[1]MAKET!#REF!,[1]MAKET!#REF!,[1]MAKET!#REF!,[1]MAKET!#REF!,[1]MAKET!#REF!,[1]MAKET!#REF!,[1]MAKET!#REF!,[1]MAKET!#REF!,[1]MAKET!#REF!,[1]MAKET!#REF!,[1]MAKET!#REF!,[1]MAKET!#REF!,[1]MAKET!#REF!,[1]MAKET!#REF!,[1]MAKET!#REF!,[1]MAKET!#REF!</definedName>
    <definedName name="zad" localSheetId="3">[2]MAKET!#REF!,[2]MAKET!#REF!,[2]MAKET!#REF!,[2]MAKET!#REF!,[2]MAKET!#REF!,[2]MAKET!#REF!,[2]MAKET!#REF!,[2]MAKET!#REF!,[2]MAKET!#REF!,[2]MAKET!#REF!,[2]MAKET!#REF!,[2]MAKET!#REF!,[2]MAKET!#REF!,[2]MAKET!#REF!,[2]MAKET!#REF!,[2]MAKET!#REF!,[2]MAKET!#REF!</definedName>
    <definedName name="zad">BUDGET!#REF!,BUDGET!#REF!,BUDGET!#REF!,BUDGET!#REF!,BUDGET!#REF!,BUDGET!#REF!,BUDGET!#REF!,BUDGET!#REF!,BUDGET!#REF!,BUDGET!#REF!,BUDGET!#REF!,BUDGET!#REF!,BUDGET!#REF!,BUDGET!#REF!,BUDGET!#REF!,BUDGET!#REF!,BUDGET!#REF!</definedName>
  </definedNames>
  <calcPr calcId="125725"/>
  <customWorkbookViews>
    <customWorkbookView name="PPanchev - Personal View" guid="{D568CAA1-2ECB-11D7-B07A-00010309AF38}" mergeInterval="0" personalView="1" maximized="1" windowWidth="1018" windowHeight="634" activeSheetId="1"/>
  </customWorkbookViews>
</workbook>
</file>

<file path=xl/calcChain.xml><?xml version="1.0" encoding="utf-8"?>
<calcChain xmlns="http://schemas.openxmlformats.org/spreadsheetml/2006/main">
  <c r="E11" i="1"/>
  <c r="G11"/>
  <c r="H11"/>
  <c r="E12"/>
  <c r="F24"/>
  <c r="G27"/>
  <c r="H27"/>
  <c r="F27" s="1"/>
  <c r="I27"/>
  <c r="G28"/>
  <c r="H28"/>
  <c r="I28"/>
  <c r="G29"/>
  <c r="H29"/>
  <c r="F29" s="1"/>
  <c r="I29"/>
  <c r="F34"/>
  <c r="F35"/>
  <c r="G60"/>
  <c r="H60"/>
  <c r="I60"/>
  <c r="F61"/>
  <c r="F67"/>
  <c r="G69"/>
  <c r="H69"/>
  <c r="I69"/>
  <c r="G70"/>
  <c r="H70"/>
  <c r="I70"/>
  <c r="G72"/>
  <c r="H72"/>
  <c r="I72"/>
  <c r="G73"/>
  <c r="H73"/>
  <c r="I73"/>
  <c r="G74"/>
  <c r="H74"/>
  <c r="I74"/>
  <c r="G75"/>
  <c r="H75"/>
  <c r="I75"/>
  <c r="G78"/>
  <c r="H78"/>
  <c r="I78"/>
  <c r="G79"/>
  <c r="H79"/>
  <c r="I79"/>
  <c r="F81"/>
  <c r="G82"/>
  <c r="H82"/>
  <c r="F82" s="1"/>
  <c r="I82"/>
  <c r="G83"/>
  <c r="H83"/>
  <c r="I83"/>
  <c r="G84"/>
  <c r="H84"/>
  <c r="F84" s="1"/>
  <c r="I84"/>
  <c r="G90"/>
  <c r="H90"/>
  <c r="I90"/>
  <c r="G91"/>
  <c r="H91"/>
  <c r="I91"/>
  <c r="G92"/>
  <c r="H92"/>
  <c r="I92"/>
  <c r="G93"/>
  <c r="H93"/>
  <c r="I93"/>
  <c r="G94"/>
  <c r="H94"/>
  <c r="I94"/>
  <c r="G96"/>
  <c r="H96"/>
  <c r="I96"/>
  <c r="B12" i="2"/>
  <c r="B179" s="1"/>
  <c r="F22"/>
  <c r="G23" i="1" s="1"/>
  <c r="G22" i="2"/>
  <c r="H23" i="1" s="1"/>
  <c r="H22" i="2"/>
  <c r="I23" i="1" s="1"/>
  <c r="I23" i="2"/>
  <c r="I22" s="1"/>
  <c r="I24"/>
  <c r="J24" s="1"/>
  <c r="I25"/>
  <c r="J25" s="1"/>
  <c r="I26"/>
  <c r="J26" s="1"/>
  <c r="I27"/>
  <c r="J27" s="1"/>
  <c r="F28"/>
  <c r="G28"/>
  <c r="H28"/>
  <c r="I29"/>
  <c r="I28" s="1"/>
  <c r="J28" s="1"/>
  <c r="J29"/>
  <c r="I30"/>
  <c r="J30"/>
  <c r="I31"/>
  <c r="J31"/>
  <c r="I32"/>
  <c r="J32"/>
  <c r="F33"/>
  <c r="G33"/>
  <c r="H33"/>
  <c r="I34"/>
  <c r="I33" s="1"/>
  <c r="J33" s="1"/>
  <c r="I35"/>
  <c r="J35" s="1"/>
  <c r="I36"/>
  <c r="J36" s="1"/>
  <c r="I37"/>
  <c r="J37" s="1"/>
  <c r="I38"/>
  <c r="J38" s="1"/>
  <c r="F39"/>
  <c r="G39"/>
  <c r="H39"/>
  <c r="I40"/>
  <c r="I39" s="1"/>
  <c r="J39" s="1"/>
  <c r="J40"/>
  <c r="I41"/>
  <c r="J41"/>
  <c r="I42"/>
  <c r="J42"/>
  <c r="I43"/>
  <c r="J43"/>
  <c r="I44"/>
  <c r="J44"/>
  <c r="I45"/>
  <c r="J45"/>
  <c r="I46"/>
  <c r="J46"/>
  <c r="F47"/>
  <c r="G47"/>
  <c r="H47"/>
  <c r="I48"/>
  <c r="I47" s="1"/>
  <c r="J47" s="1"/>
  <c r="I49"/>
  <c r="J49" s="1"/>
  <c r="I50"/>
  <c r="J50" s="1"/>
  <c r="I51"/>
  <c r="J51" s="1"/>
  <c r="F52"/>
  <c r="G52"/>
  <c r="H52"/>
  <c r="I53"/>
  <c r="I52" s="1"/>
  <c r="J52" s="1"/>
  <c r="J53"/>
  <c r="I54"/>
  <c r="J54"/>
  <c r="I55"/>
  <c r="J55"/>
  <c r="I56"/>
  <c r="J56"/>
  <c r="I57"/>
  <c r="J57"/>
  <c r="F58"/>
  <c r="G58"/>
  <c r="H58"/>
  <c r="I59"/>
  <c r="I58" s="1"/>
  <c r="J58" s="1"/>
  <c r="I60"/>
  <c r="J60" s="1"/>
  <c r="F61"/>
  <c r="G61"/>
  <c r="H61"/>
  <c r="I62"/>
  <c r="I61" s="1"/>
  <c r="J61" s="1"/>
  <c r="J62"/>
  <c r="I63"/>
  <c r="J63"/>
  <c r="I64"/>
  <c r="J64"/>
  <c r="F65"/>
  <c r="G65"/>
  <c r="H65"/>
  <c r="I66"/>
  <c r="I65" s="1"/>
  <c r="J65" s="1"/>
  <c r="I67"/>
  <c r="J67" s="1"/>
  <c r="I68"/>
  <c r="J68" s="1"/>
  <c r="I69"/>
  <c r="J69" s="1"/>
  <c r="I70"/>
  <c r="J70" s="1"/>
  <c r="I71"/>
  <c r="J71" s="1"/>
  <c r="I72"/>
  <c r="J72" s="1"/>
  <c r="I73"/>
  <c r="J73" s="1"/>
  <c r="F74"/>
  <c r="G26" i="1" s="1"/>
  <c r="G74" i="2"/>
  <c r="H26" i="1" s="1"/>
  <c r="H74" i="2"/>
  <c r="I26" i="1" s="1"/>
  <c r="I75" i="2"/>
  <c r="I74" s="1"/>
  <c r="J74" s="1"/>
  <c r="J75"/>
  <c r="I76"/>
  <c r="J76"/>
  <c r="I77"/>
  <c r="J77"/>
  <c r="I78"/>
  <c r="J78"/>
  <c r="I79"/>
  <c r="J79"/>
  <c r="I80"/>
  <c r="J80"/>
  <c r="I81"/>
  <c r="J81"/>
  <c r="I82"/>
  <c r="J82"/>
  <c r="I83"/>
  <c r="J83"/>
  <c r="I84"/>
  <c r="J84"/>
  <c r="I85"/>
  <c r="J85"/>
  <c r="I86"/>
  <c r="J86"/>
  <c r="I87"/>
  <c r="J87"/>
  <c r="I88"/>
  <c r="J88"/>
  <c r="I89"/>
  <c r="J89"/>
  <c r="F90"/>
  <c r="G30" i="1" s="1"/>
  <c r="G90" i="2"/>
  <c r="H30" i="1" s="1"/>
  <c r="H90" i="2"/>
  <c r="I30" i="1" s="1"/>
  <c r="I91" i="2"/>
  <c r="I90" s="1"/>
  <c r="J90" s="1"/>
  <c r="I92"/>
  <c r="J92" s="1"/>
  <c r="I93"/>
  <c r="J93" s="1"/>
  <c r="F94"/>
  <c r="G94"/>
  <c r="H94"/>
  <c r="I95"/>
  <c r="I94" s="1"/>
  <c r="J94" s="1"/>
  <c r="J95"/>
  <c r="I96"/>
  <c r="J96"/>
  <c r="I97"/>
  <c r="J97"/>
  <c r="I98"/>
  <c r="J98"/>
  <c r="I99"/>
  <c r="J99"/>
  <c r="I100"/>
  <c r="J100"/>
  <c r="I101"/>
  <c r="J101"/>
  <c r="I102"/>
  <c r="J102"/>
  <c r="I103"/>
  <c r="J103"/>
  <c r="I104"/>
  <c r="J104"/>
  <c r="I105"/>
  <c r="J105"/>
  <c r="I106"/>
  <c r="J106"/>
  <c r="I107"/>
  <c r="J107"/>
  <c r="F108"/>
  <c r="G31" i="1" s="1"/>
  <c r="G108" i="2"/>
  <c r="H31" i="1" s="1"/>
  <c r="H108" i="2"/>
  <c r="I31" i="1" s="1"/>
  <c r="I109" i="2"/>
  <c r="I108" s="1"/>
  <c r="J108" s="1"/>
  <c r="I110"/>
  <c r="J110" s="1"/>
  <c r="I111"/>
  <c r="J111" s="1"/>
  <c r="F112"/>
  <c r="G32" i="1" s="1"/>
  <c r="G112" i="2"/>
  <c r="H32" i="1" s="1"/>
  <c r="H112" i="2"/>
  <c r="I32" i="1" s="1"/>
  <c r="I113" i="2"/>
  <c r="I112" s="1"/>
  <c r="J112" s="1"/>
  <c r="J113"/>
  <c r="I114"/>
  <c r="J114"/>
  <c r="I115"/>
  <c r="J115"/>
  <c r="I116"/>
  <c r="J116"/>
  <c r="I117"/>
  <c r="J117"/>
  <c r="I118"/>
  <c r="J118"/>
  <c r="I119"/>
  <c r="J119"/>
  <c r="I120"/>
  <c r="J120"/>
  <c r="F121"/>
  <c r="G121"/>
  <c r="H121"/>
  <c r="I122"/>
  <c r="I121" s="1"/>
  <c r="J121" s="1"/>
  <c r="I123"/>
  <c r="J123" s="1"/>
  <c r="I124"/>
  <c r="J124" s="1"/>
  <c r="F125"/>
  <c r="G33" i="1" s="1"/>
  <c r="G125" i="2"/>
  <c r="H33" i="1" s="1"/>
  <c r="H125" i="2"/>
  <c r="I33" i="1" s="1"/>
  <c r="I126" i="2"/>
  <c r="I125" s="1"/>
  <c r="J125" s="1"/>
  <c r="J126"/>
  <c r="I127"/>
  <c r="J127"/>
  <c r="I128"/>
  <c r="J128"/>
  <c r="I129"/>
  <c r="J129"/>
  <c r="I130"/>
  <c r="J130"/>
  <c r="I131"/>
  <c r="J131"/>
  <c r="I132"/>
  <c r="J132"/>
  <c r="I133"/>
  <c r="J133"/>
  <c r="I134"/>
  <c r="J134"/>
  <c r="I135"/>
  <c r="J135"/>
  <c r="I136"/>
  <c r="J136"/>
  <c r="I137"/>
  <c r="J137"/>
  <c r="I138"/>
  <c r="J138"/>
  <c r="F139"/>
  <c r="G36" i="1" s="1"/>
  <c r="G139" i="2"/>
  <c r="H36" i="1" s="1"/>
  <c r="H139" i="2"/>
  <c r="I36" i="1" s="1"/>
  <c r="I140" i="2"/>
  <c r="I139" s="1"/>
  <c r="J139" s="1"/>
  <c r="I141"/>
  <c r="J141" s="1"/>
  <c r="F142"/>
  <c r="G37" i="1" s="1"/>
  <c r="G142" i="2"/>
  <c r="H37" i="1" s="1"/>
  <c r="H142" i="2"/>
  <c r="I37" i="1" s="1"/>
  <c r="I143" i="2"/>
  <c r="I142" s="1"/>
  <c r="J142" s="1"/>
  <c r="J143"/>
  <c r="I144"/>
  <c r="J144"/>
  <c r="I145"/>
  <c r="J145"/>
  <c r="I146"/>
  <c r="J146"/>
  <c r="I147"/>
  <c r="J147"/>
  <c r="I148"/>
  <c r="J148"/>
  <c r="I149"/>
  <c r="J149"/>
  <c r="I150"/>
  <c r="J150"/>
  <c r="F151"/>
  <c r="G151"/>
  <c r="H151"/>
  <c r="I152"/>
  <c r="I151" s="1"/>
  <c r="J151" s="1"/>
  <c r="I153"/>
  <c r="J153" s="1"/>
  <c r="I154"/>
  <c r="J154" s="1"/>
  <c r="I155"/>
  <c r="J155" s="1"/>
  <c r="I156"/>
  <c r="J156" s="1"/>
  <c r="I157"/>
  <c r="J157" s="1"/>
  <c r="I158"/>
  <c r="J158" s="1"/>
  <c r="I159"/>
  <c r="J159" s="1"/>
  <c r="F160"/>
  <c r="G160"/>
  <c r="H160"/>
  <c r="I161"/>
  <c r="I160" s="1"/>
  <c r="J160" s="1"/>
  <c r="J161"/>
  <c r="I162"/>
  <c r="J162"/>
  <c r="I163"/>
  <c r="J163"/>
  <c r="I164"/>
  <c r="J164"/>
  <c r="I165"/>
  <c r="J165"/>
  <c r="I166"/>
  <c r="J166"/>
  <c r="I167"/>
  <c r="J167"/>
  <c r="I168"/>
  <c r="J168"/>
  <c r="G169"/>
  <c r="B174"/>
  <c r="B176"/>
  <c r="E176"/>
  <c r="F176"/>
  <c r="B177"/>
  <c r="F177"/>
  <c r="F179"/>
  <c r="B180"/>
  <c r="F184"/>
  <c r="G184"/>
  <c r="H184"/>
  <c r="I184"/>
  <c r="J298"/>
  <c r="J299"/>
  <c r="J300"/>
  <c r="B348"/>
  <c r="B350"/>
  <c r="E350"/>
  <c r="F350"/>
  <c r="B351"/>
  <c r="F351"/>
  <c r="B353"/>
  <c r="F353"/>
  <c r="B354"/>
  <c r="F358"/>
  <c r="G358"/>
  <c r="H358"/>
  <c r="I358"/>
  <c r="F361"/>
  <c r="G57" i="1" s="1"/>
  <c r="G56" s="1"/>
  <c r="G361" i="2"/>
  <c r="H57" i="1" s="1"/>
  <c r="H361" i="2"/>
  <c r="I57" i="1" s="1"/>
  <c r="I56" s="1"/>
  <c r="I362" i="2"/>
  <c r="I361" s="1"/>
  <c r="I363"/>
  <c r="J363" s="1"/>
  <c r="I364"/>
  <c r="J364" s="1"/>
  <c r="I365"/>
  <c r="J365" s="1"/>
  <c r="I366"/>
  <c r="J366" s="1"/>
  <c r="I367"/>
  <c r="J367" s="1"/>
  <c r="I368"/>
  <c r="J368" s="1"/>
  <c r="I369"/>
  <c r="J369" s="1"/>
  <c r="I370"/>
  <c r="J370" s="1"/>
  <c r="I371"/>
  <c r="J371" s="1"/>
  <c r="I372"/>
  <c r="J372" s="1"/>
  <c r="I373"/>
  <c r="J373" s="1"/>
  <c r="I374"/>
  <c r="J374" s="1"/>
  <c r="F375"/>
  <c r="G375"/>
  <c r="H375"/>
  <c r="I376"/>
  <c r="I375" s="1"/>
  <c r="J375" s="1"/>
  <c r="J376"/>
  <c r="I377"/>
  <c r="J377"/>
  <c r="I378"/>
  <c r="J378"/>
  <c r="I379"/>
  <c r="J379"/>
  <c r="I380"/>
  <c r="J380"/>
  <c r="I381"/>
  <c r="J381"/>
  <c r="I382"/>
  <c r="J382"/>
  <c r="F383"/>
  <c r="G58" i="1" s="1"/>
  <c r="G383" i="2"/>
  <c r="H58" i="1" s="1"/>
  <c r="H383" i="2"/>
  <c r="I58" i="1" s="1"/>
  <c r="I384" i="2"/>
  <c r="I383" s="1"/>
  <c r="J383" s="1"/>
  <c r="I385"/>
  <c r="J385" s="1"/>
  <c r="I386"/>
  <c r="J386" s="1"/>
  <c r="I387"/>
  <c r="J387" s="1"/>
  <c r="F388"/>
  <c r="G388"/>
  <c r="H388"/>
  <c r="I389"/>
  <c r="I388" s="1"/>
  <c r="J388" s="1"/>
  <c r="J389"/>
  <c r="I390"/>
  <c r="J390"/>
  <c r="F391"/>
  <c r="G391"/>
  <c r="H391"/>
  <c r="I392"/>
  <c r="I391" s="1"/>
  <c r="J391" s="1"/>
  <c r="I393"/>
  <c r="J393" s="1"/>
  <c r="I394"/>
  <c r="J394" s="1"/>
  <c r="I395"/>
  <c r="J395" s="1"/>
  <c r="F396"/>
  <c r="G396"/>
  <c r="H396"/>
  <c r="I397"/>
  <c r="I396" s="1"/>
  <c r="J396" s="1"/>
  <c r="J397"/>
  <c r="I398"/>
  <c r="J398"/>
  <c r="F399"/>
  <c r="G399"/>
  <c r="H399"/>
  <c r="I400"/>
  <c r="I399" s="1"/>
  <c r="J399" s="1"/>
  <c r="I401"/>
  <c r="J401" s="1"/>
  <c r="F402"/>
  <c r="G402"/>
  <c r="H402"/>
  <c r="I403"/>
  <c r="I402" s="1"/>
  <c r="J402" s="1"/>
  <c r="J403"/>
  <c r="I404"/>
  <c r="J404"/>
  <c r="I405"/>
  <c r="J405"/>
  <c r="F406"/>
  <c r="G406"/>
  <c r="H406"/>
  <c r="I407"/>
  <c r="I406" s="1"/>
  <c r="J406" s="1"/>
  <c r="I408"/>
  <c r="J408" s="1"/>
  <c r="F409"/>
  <c r="G409"/>
  <c r="H409"/>
  <c r="I410"/>
  <c r="I409" s="1"/>
  <c r="J409" s="1"/>
  <c r="J410"/>
  <c r="I411"/>
  <c r="J411"/>
  <c r="F412"/>
  <c r="G62" i="1" s="1"/>
  <c r="G412" i="2"/>
  <c r="H62" i="1" s="1"/>
  <c r="F62" s="1"/>
  <c r="H412" i="2"/>
  <c r="I62" i="1" s="1"/>
  <c r="I413" i="2"/>
  <c r="I412" s="1"/>
  <c r="J412" s="1"/>
  <c r="I414"/>
  <c r="J414" s="1"/>
  <c r="I415"/>
  <c r="J415" s="1"/>
  <c r="I416"/>
  <c r="J416" s="1"/>
  <c r="I417"/>
  <c r="J417" s="1"/>
  <c r="I418"/>
  <c r="J418" s="1"/>
  <c r="F419"/>
  <c r="H419"/>
  <c r="J420"/>
  <c r="J421"/>
  <c r="I422"/>
  <c r="J422"/>
  <c r="I423"/>
  <c r="J423"/>
  <c r="I424"/>
  <c r="J424"/>
  <c r="I425"/>
  <c r="J425"/>
  <c r="F426"/>
  <c r="G59" i="1" s="1"/>
  <c r="G426" i="2"/>
  <c r="H59" i="1" s="1"/>
  <c r="H426" i="2"/>
  <c r="I59" i="1" s="1"/>
  <c r="I427" i="2"/>
  <c r="I426" s="1"/>
  <c r="I428"/>
  <c r="J428" s="1"/>
  <c r="F429"/>
  <c r="H429"/>
  <c r="B433"/>
  <c r="B435"/>
  <c r="E435"/>
  <c r="F435"/>
  <c r="B436"/>
  <c r="F436"/>
  <c r="B438"/>
  <c r="F438"/>
  <c r="B439"/>
  <c r="F443"/>
  <c r="G443"/>
  <c r="H443"/>
  <c r="I443"/>
  <c r="B449"/>
  <c r="B451"/>
  <c r="E451"/>
  <c r="F451"/>
  <c r="B452"/>
  <c r="F452"/>
  <c r="B454"/>
  <c r="F454"/>
  <c r="B455"/>
  <c r="F459"/>
  <c r="G459"/>
  <c r="H459"/>
  <c r="I459"/>
  <c r="F461"/>
  <c r="G76" i="1" s="1"/>
  <c r="G461" i="2"/>
  <c r="H76" i="1" s="1"/>
  <c r="H461" i="2"/>
  <c r="I76" i="1" s="1"/>
  <c r="I462" i="2"/>
  <c r="I461" s="1"/>
  <c r="J462"/>
  <c r="I463"/>
  <c r="J463"/>
  <c r="I464"/>
  <c r="J464"/>
  <c r="F465"/>
  <c r="G465"/>
  <c r="H465"/>
  <c r="I466"/>
  <c r="I465" s="1"/>
  <c r="J465" s="1"/>
  <c r="I467"/>
  <c r="J467" s="1"/>
  <c r="F468"/>
  <c r="G468"/>
  <c r="H468"/>
  <c r="I469"/>
  <c r="I468" s="1"/>
  <c r="J468" s="1"/>
  <c r="J469"/>
  <c r="I470"/>
  <c r="J470"/>
  <c r="F471"/>
  <c r="G80" i="1" s="1"/>
  <c r="G471" i="2"/>
  <c r="H80" i="1" s="1"/>
  <c r="H471" i="2"/>
  <c r="I80" i="1" s="1"/>
  <c r="I472" i="2"/>
  <c r="I471" s="1"/>
  <c r="J471" s="1"/>
  <c r="I473"/>
  <c r="J473" s="1"/>
  <c r="I474"/>
  <c r="J474" s="1"/>
  <c r="I475"/>
  <c r="J475" s="1"/>
  <c r="I476"/>
  <c r="J476" s="1"/>
  <c r="I477"/>
  <c r="J477" s="1"/>
  <c r="F478"/>
  <c r="G478"/>
  <c r="H478"/>
  <c r="I479"/>
  <c r="I478" s="1"/>
  <c r="J478" s="1"/>
  <c r="J479"/>
  <c r="I480"/>
  <c r="J480"/>
  <c r="F481"/>
  <c r="G481"/>
  <c r="H481"/>
  <c r="I482"/>
  <c r="I481" s="1"/>
  <c r="J481" s="1"/>
  <c r="I483"/>
  <c r="J483" s="1"/>
  <c r="I484"/>
  <c r="J484" s="1"/>
  <c r="I485"/>
  <c r="J485" s="1"/>
  <c r="I486"/>
  <c r="J486" s="1"/>
  <c r="I487"/>
  <c r="J487" s="1"/>
  <c r="I488"/>
  <c r="J488" s="1"/>
  <c r="I489"/>
  <c r="J489" s="1"/>
  <c r="I490"/>
  <c r="J490" s="1"/>
  <c r="I491"/>
  <c r="J491" s="1"/>
  <c r="I492"/>
  <c r="J492" s="1"/>
  <c r="I493"/>
  <c r="J493" s="1"/>
  <c r="I494"/>
  <c r="J494" s="1"/>
  <c r="I495"/>
  <c r="J495" s="1"/>
  <c r="I496"/>
  <c r="J496" s="1"/>
  <c r="F497"/>
  <c r="G71" i="1" s="1"/>
  <c r="G497" i="2"/>
  <c r="H71" i="1" s="1"/>
  <c r="H497" i="2"/>
  <c r="I71" i="1" s="1"/>
  <c r="I498" i="2"/>
  <c r="I497" s="1"/>
  <c r="J497" s="1"/>
  <c r="J498"/>
  <c r="I499"/>
  <c r="J499"/>
  <c r="I500"/>
  <c r="J500"/>
  <c r="I501"/>
  <c r="J501"/>
  <c r="I502"/>
  <c r="J502"/>
  <c r="F503"/>
  <c r="G87" i="1" s="1"/>
  <c r="G503" i="2"/>
  <c r="H87" i="1" s="1"/>
  <c r="H86" s="1"/>
  <c r="H503" i="2"/>
  <c r="I87" i="1" s="1"/>
  <c r="I504" i="2"/>
  <c r="I503" s="1"/>
  <c r="J503" s="1"/>
  <c r="I505"/>
  <c r="J505" s="1"/>
  <c r="I506"/>
  <c r="J506" s="1"/>
  <c r="I507"/>
  <c r="J507" s="1"/>
  <c r="I508"/>
  <c r="J508" s="1"/>
  <c r="I509"/>
  <c r="J509" s="1"/>
  <c r="I510"/>
  <c r="J510" s="1"/>
  <c r="I511"/>
  <c r="J511" s="1"/>
  <c r="F512"/>
  <c r="G512"/>
  <c r="H512"/>
  <c r="I513"/>
  <c r="I512" s="1"/>
  <c r="J512" s="1"/>
  <c r="J513"/>
  <c r="I514"/>
  <c r="J514"/>
  <c r="I515"/>
  <c r="J515"/>
  <c r="F516"/>
  <c r="G516"/>
  <c r="H516"/>
  <c r="I517"/>
  <c r="I516" s="1"/>
  <c r="J516" s="1"/>
  <c r="I518"/>
  <c r="J518" s="1"/>
  <c r="I519"/>
  <c r="J519" s="1"/>
  <c r="I520"/>
  <c r="J520" s="1"/>
  <c r="F521"/>
  <c r="G88" i="1" s="1"/>
  <c r="G521" i="2"/>
  <c r="H88" i="1" s="1"/>
  <c r="H521" i="2"/>
  <c r="I88" i="1" s="1"/>
  <c r="I522" i="2"/>
  <c r="I521" s="1"/>
  <c r="J521" s="1"/>
  <c r="J522"/>
  <c r="I523"/>
  <c r="J523"/>
  <c r="F524"/>
  <c r="G524"/>
  <c r="H524"/>
  <c r="I525"/>
  <c r="I524" s="1"/>
  <c r="J524" s="1"/>
  <c r="I526"/>
  <c r="J526" s="1"/>
  <c r="I527"/>
  <c r="J527" s="1"/>
  <c r="I528"/>
  <c r="J528" s="1"/>
  <c r="I529"/>
  <c r="J529" s="1"/>
  <c r="I530"/>
  <c r="J530" s="1"/>
  <c r="F531"/>
  <c r="G89" i="1" s="1"/>
  <c r="G531" i="2"/>
  <c r="H89" i="1" s="1"/>
  <c r="H531" i="2"/>
  <c r="I89" i="1" s="1"/>
  <c r="I532" i="2"/>
  <c r="I531" s="1"/>
  <c r="J531" s="1"/>
  <c r="J532"/>
  <c r="I533"/>
  <c r="J533"/>
  <c r="I534"/>
  <c r="J534"/>
  <c r="I535"/>
  <c r="J535"/>
  <c r="F536"/>
  <c r="G85" i="1" s="1"/>
  <c r="G536" i="2"/>
  <c r="H85" i="1" s="1"/>
  <c r="F85" s="1"/>
  <c r="H536" i="2"/>
  <c r="I85" i="1" s="1"/>
  <c r="I537" i="2"/>
  <c r="I536" s="1"/>
  <c r="J536" s="1"/>
  <c r="I538"/>
  <c r="J538" s="1"/>
  <c r="I539"/>
  <c r="J539" s="1"/>
  <c r="I540"/>
  <c r="J540" s="1"/>
  <c r="F541"/>
  <c r="F597" s="1"/>
  <c r="G541"/>
  <c r="H541"/>
  <c r="H597" s="1"/>
  <c r="I542"/>
  <c r="I541" s="1"/>
  <c r="J541" s="1"/>
  <c r="J542"/>
  <c r="I543"/>
  <c r="J543"/>
  <c r="F544"/>
  <c r="G544"/>
  <c r="H544"/>
  <c r="I545"/>
  <c r="I544" s="1"/>
  <c r="J544" s="1"/>
  <c r="I546"/>
  <c r="J546" s="1"/>
  <c r="I547"/>
  <c r="J547" s="1"/>
  <c r="I548"/>
  <c r="J548" s="1"/>
  <c r="I549"/>
  <c r="J549" s="1"/>
  <c r="I550"/>
  <c r="J550" s="1"/>
  <c r="I551"/>
  <c r="J551" s="1"/>
  <c r="I552"/>
  <c r="J552" s="1"/>
  <c r="I553"/>
  <c r="J553" s="1"/>
  <c r="I554"/>
  <c r="J554" s="1"/>
  <c r="I555"/>
  <c r="J555" s="1"/>
  <c r="I556"/>
  <c r="J556" s="1"/>
  <c r="I557"/>
  <c r="J557" s="1"/>
  <c r="I558"/>
  <c r="J558" s="1"/>
  <c r="I559"/>
  <c r="J559" s="1"/>
  <c r="I560"/>
  <c r="J560" s="1"/>
  <c r="I561"/>
  <c r="J561" s="1"/>
  <c r="I562"/>
  <c r="J562" s="1"/>
  <c r="I563"/>
  <c r="J563" s="1"/>
  <c r="I564"/>
  <c r="J564" s="1"/>
  <c r="I565"/>
  <c r="J565" s="1"/>
  <c r="F566"/>
  <c r="G566"/>
  <c r="H566"/>
  <c r="I567"/>
  <c r="I566" s="1"/>
  <c r="J566" s="1"/>
  <c r="J567"/>
  <c r="I568"/>
  <c r="J568"/>
  <c r="I569"/>
  <c r="J569"/>
  <c r="I570"/>
  <c r="J570"/>
  <c r="I571"/>
  <c r="J571"/>
  <c r="I572"/>
  <c r="J572"/>
  <c r="I573"/>
  <c r="J573"/>
  <c r="I574"/>
  <c r="J574"/>
  <c r="I575"/>
  <c r="J575"/>
  <c r="I576"/>
  <c r="J576"/>
  <c r="I577"/>
  <c r="J577"/>
  <c r="I578"/>
  <c r="J578"/>
  <c r="I579"/>
  <c r="J579"/>
  <c r="I580"/>
  <c r="J580"/>
  <c r="I581"/>
  <c r="J581"/>
  <c r="I582"/>
  <c r="J582"/>
  <c r="I583"/>
  <c r="J583"/>
  <c r="I584"/>
  <c r="J584"/>
  <c r="I585"/>
  <c r="J585"/>
  <c r="F586"/>
  <c r="G586"/>
  <c r="H586"/>
  <c r="I587"/>
  <c r="I586" s="1"/>
  <c r="J586" s="1"/>
  <c r="I588"/>
  <c r="J588" s="1"/>
  <c r="I589"/>
  <c r="J589" s="1"/>
  <c r="I590"/>
  <c r="J590" s="1"/>
  <c r="F591"/>
  <c r="G95" i="1" s="1"/>
  <c r="G591" i="2"/>
  <c r="H95" i="1" s="1"/>
  <c r="H591" i="2"/>
  <c r="I95" i="1" s="1"/>
  <c r="I592" i="2"/>
  <c r="I591" s="1"/>
  <c r="J591" s="1"/>
  <c r="J592"/>
  <c r="I593"/>
  <c r="J593"/>
  <c r="I594"/>
  <c r="J594"/>
  <c r="I595"/>
  <c r="J595"/>
  <c r="I596"/>
  <c r="J596"/>
  <c r="G597"/>
  <c r="E598"/>
  <c r="B614"/>
  <c r="B616"/>
  <c r="E616"/>
  <c r="F616"/>
  <c r="B617"/>
  <c r="F617"/>
  <c r="B619"/>
  <c r="F619"/>
  <c r="B620"/>
  <c r="C626"/>
  <c r="C627"/>
  <c r="F630"/>
  <c r="G630"/>
  <c r="H630"/>
  <c r="L630"/>
  <c r="M630"/>
  <c r="X630"/>
  <c r="I631"/>
  <c r="I630" s="1"/>
  <c r="J630" s="1"/>
  <c r="X631"/>
  <c r="I632"/>
  <c r="J632"/>
  <c r="N632"/>
  <c r="O632"/>
  <c r="X632"/>
  <c r="F633"/>
  <c r="G633"/>
  <c r="H633"/>
  <c r="L633"/>
  <c r="M633"/>
  <c r="X633"/>
  <c r="I634"/>
  <c r="X634"/>
  <c r="I635"/>
  <c r="J635"/>
  <c r="N635"/>
  <c r="O635"/>
  <c r="X635"/>
  <c r="I636"/>
  <c r="J636" s="1"/>
  <c r="X636"/>
  <c r="I637"/>
  <c r="J637"/>
  <c r="N637"/>
  <c r="O637"/>
  <c r="X637"/>
  <c r="I638"/>
  <c r="J638" s="1"/>
  <c r="X638"/>
  <c r="F639"/>
  <c r="G639"/>
  <c r="H639"/>
  <c r="L639"/>
  <c r="M639"/>
  <c r="X639"/>
  <c r="I640"/>
  <c r="J640"/>
  <c r="N640"/>
  <c r="O640"/>
  <c r="X640"/>
  <c r="I641"/>
  <c r="J641" s="1"/>
  <c r="X641"/>
  <c r="I642"/>
  <c r="J642"/>
  <c r="N642"/>
  <c r="O642"/>
  <c r="X642"/>
  <c r="I643"/>
  <c r="J643" s="1"/>
  <c r="X643"/>
  <c r="I644"/>
  <c r="J644"/>
  <c r="N644"/>
  <c r="O644"/>
  <c r="X644"/>
  <c r="I645"/>
  <c r="J645" s="1"/>
  <c r="X645"/>
  <c r="I646"/>
  <c r="J646"/>
  <c r="N646"/>
  <c r="O646"/>
  <c r="X646"/>
  <c r="I647"/>
  <c r="J647" s="1"/>
  <c r="X647"/>
  <c r="F648"/>
  <c r="G648"/>
  <c r="H648"/>
  <c r="L648"/>
  <c r="M648"/>
  <c r="Q648"/>
  <c r="R648"/>
  <c r="U648"/>
  <c r="V648"/>
  <c r="W648"/>
  <c r="I649"/>
  <c r="J649" s="1"/>
  <c r="N649"/>
  <c r="O649" s="1"/>
  <c r="S649"/>
  <c r="T649" s="1"/>
  <c r="I650"/>
  <c r="J650" s="1"/>
  <c r="N650"/>
  <c r="O650" s="1"/>
  <c r="S650"/>
  <c r="T650" s="1"/>
  <c r="X650" s="1"/>
  <c r="I651"/>
  <c r="J651" s="1"/>
  <c r="S651"/>
  <c r="T651" s="1"/>
  <c r="X651" s="1"/>
  <c r="I652"/>
  <c r="J652"/>
  <c r="N652"/>
  <c r="O652"/>
  <c r="S652"/>
  <c r="T652"/>
  <c r="X652" s="1"/>
  <c r="I653"/>
  <c r="J653" s="1"/>
  <c r="N653"/>
  <c r="O653" s="1"/>
  <c r="S653"/>
  <c r="T653" s="1"/>
  <c r="X653" s="1"/>
  <c r="I654"/>
  <c r="J654" s="1"/>
  <c r="N654"/>
  <c r="O654" s="1"/>
  <c r="S654"/>
  <c r="T654" s="1"/>
  <c r="X654" s="1"/>
  <c r="I655"/>
  <c r="J655" s="1"/>
  <c r="S655"/>
  <c r="T655" s="1"/>
  <c r="X655" s="1"/>
  <c r="I656"/>
  <c r="J656"/>
  <c r="N656"/>
  <c r="O656"/>
  <c r="S656"/>
  <c r="T656" s="1"/>
  <c r="X656" s="1"/>
  <c r="I657"/>
  <c r="J657" s="1"/>
  <c r="N657"/>
  <c r="O657" s="1"/>
  <c r="X657"/>
  <c r="I658"/>
  <c r="J658" s="1"/>
  <c r="N658"/>
  <c r="O658" s="1"/>
  <c r="X658"/>
  <c r="I659"/>
  <c r="J659" s="1"/>
  <c r="N659"/>
  <c r="O659" s="1"/>
  <c r="X659"/>
  <c r="I660"/>
  <c r="J660" s="1"/>
  <c r="N660"/>
  <c r="O660" s="1"/>
  <c r="S660"/>
  <c r="T660" s="1"/>
  <c r="X660" s="1"/>
  <c r="I661"/>
  <c r="J661" s="1"/>
  <c r="X661"/>
  <c r="I662"/>
  <c r="J662"/>
  <c r="N662"/>
  <c r="O662"/>
  <c r="S662"/>
  <c r="T662"/>
  <c r="X662" s="1"/>
  <c r="I663"/>
  <c r="J663" s="1"/>
  <c r="N663"/>
  <c r="O663" s="1"/>
  <c r="S663"/>
  <c r="T663" s="1"/>
  <c r="X663" s="1"/>
  <c r="I664"/>
  <c r="J664" s="1"/>
  <c r="N664"/>
  <c r="O664" s="1"/>
  <c r="X664"/>
  <c r="I665"/>
  <c r="J665" s="1"/>
  <c r="N665"/>
  <c r="O665" s="1"/>
  <c r="S665"/>
  <c r="T665" s="1"/>
  <c r="X665" s="1"/>
  <c r="F666"/>
  <c r="G666"/>
  <c r="H666"/>
  <c r="L666"/>
  <c r="M666"/>
  <c r="X666"/>
  <c r="I667"/>
  <c r="J667" s="1"/>
  <c r="N667"/>
  <c r="O667" s="1"/>
  <c r="X667"/>
  <c r="I668"/>
  <c r="J668" s="1"/>
  <c r="N668"/>
  <c r="O668" s="1"/>
  <c r="X668"/>
  <c r="I669"/>
  <c r="J669" s="1"/>
  <c r="N669"/>
  <c r="O669" s="1"/>
  <c r="X669"/>
  <c r="F670"/>
  <c r="G670"/>
  <c r="H670"/>
  <c r="L670"/>
  <c r="M670"/>
  <c r="X670"/>
  <c r="I671"/>
  <c r="N671"/>
  <c r="X671"/>
  <c r="I672"/>
  <c r="J672" s="1"/>
  <c r="N672"/>
  <c r="O672" s="1"/>
  <c r="X672"/>
  <c r="I673"/>
  <c r="J673" s="1"/>
  <c r="N673"/>
  <c r="O673" s="1"/>
  <c r="X673"/>
  <c r="I674"/>
  <c r="J674" s="1"/>
  <c r="N674"/>
  <c r="O674" s="1"/>
  <c r="X674"/>
  <c r="I675"/>
  <c r="J675" s="1"/>
  <c r="N675"/>
  <c r="O675" s="1"/>
  <c r="X675"/>
  <c r="F676"/>
  <c r="G676"/>
  <c r="H676"/>
  <c r="L676"/>
  <c r="M676"/>
  <c r="X676"/>
  <c r="I677"/>
  <c r="J677" s="1"/>
  <c r="N677"/>
  <c r="O677" s="1"/>
  <c r="O676" s="1"/>
  <c r="X677"/>
  <c r="I678"/>
  <c r="J678" s="1"/>
  <c r="N678"/>
  <c r="O678" s="1"/>
  <c r="X678"/>
  <c r="I679"/>
  <c r="J679" s="1"/>
  <c r="N679"/>
  <c r="O679" s="1"/>
  <c r="X679"/>
  <c r="I680"/>
  <c r="J680" s="1"/>
  <c r="N680"/>
  <c r="O680" s="1"/>
  <c r="X680"/>
  <c r="I681"/>
  <c r="J681" s="1"/>
  <c r="N681"/>
  <c r="O681" s="1"/>
  <c r="X681"/>
  <c r="I682"/>
  <c r="J682" s="1"/>
  <c r="N682"/>
  <c r="O682" s="1"/>
  <c r="X682"/>
  <c r="F683"/>
  <c r="G683"/>
  <c r="H683"/>
  <c r="L683"/>
  <c r="M683"/>
  <c r="X683"/>
  <c r="I684"/>
  <c r="J684" s="1"/>
  <c r="N684"/>
  <c r="O684" s="1"/>
  <c r="X684"/>
  <c r="I685"/>
  <c r="J685" s="1"/>
  <c r="N685"/>
  <c r="O685" s="1"/>
  <c r="X685"/>
  <c r="I686"/>
  <c r="J686" s="1"/>
  <c r="N686"/>
  <c r="O686" s="1"/>
  <c r="X686"/>
  <c r="I687"/>
  <c r="J687" s="1"/>
  <c r="N687"/>
  <c r="O687" s="1"/>
  <c r="X687"/>
  <c r="I688"/>
  <c r="J688" s="1"/>
  <c r="N688"/>
  <c r="O688" s="1"/>
  <c r="X688"/>
  <c r="I689"/>
  <c r="J689" s="1"/>
  <c r="N689"/>
  <c r="O689" s="1"/>
  <c r="X689"/>
  <c r="I690"/>
  <c r="J690" s="1"/>
  <c r="N690"/>
  <c r="O690" s="1"/>
  <c r="X690"/>
  <c r="I691"/>
  <c r="J691" s="1"/>
  <c r="N691"/>
  <c r="O691" s="1"/>
  <c r="X691"/>
  <c r="X692"/>
  <c r="I693"/>
  <c r="X693"/>
  <c r="I694"/>
  <c r="J694"/>
  <c r="X694"/>
  <c r="I695"/>
  <c r="J695" s="1"/>
  <c r="X695"/>
  <c r="I696"/>
  <c r="J696" s="1"/>
  <c r="X696"/>
  <c r="I697"/>
  <c r="J697" s="1"/>
  <c r="X697"/>
  <c r="I698"/>
  <c r="J698"/>
  <c r="N698"/>
  <c r="O698"/>
  <c r="S698"/>
  <c r="T698"/>
  <c r="X698" s="1"/>
  <c r="I699"/>
  <c r="J699" s="1"/>
  <c r="N699"/>
  <c r="O699" s="1"/>
  <c r="X699"/>
  <c r="I700"/>
  <c r="J700" s="1"/>
  <c r="X700"/>
  <c r="F701"/>
  <c r="G701"/>
  <c r="H701"/>
  <c r="L701"/>
  <c r="M701"/>
  <c r="Q701"/>
  <c r="R701"/>
  <c r="U701"/>
  <c r="V701"/>
  <c r="W701"/>
  <c r="I702"/>
  <c r="J702"/>
  <c r="N702"/>
  <c r="O702"/>
  <c r="S702"/>
  <c r="T702"/>
  <c r="X702" s="1"/>
  <c r="I703"/>
  <c r="J703" s="1"/>
  <c r="N703"/>
  <c r="O703" s="1"/>
  <c r="S703"/>
  <c r="T703" s="1"/>
  <c r="X703" s="1"/>
  <c r="I704"/>
  <c r="J704" s="1"/>
  <c r="N704"/>
  <c r="O704" s="1"/>
  <c r="S704"/>
  <c r="T704" s="1"/>
  <c r="X704" s="1"/>
  <c r="I705"/>
  <c r="J705" s="1"/>
  <c r="S705"/>
  <c r="T705" s="1"/>
  <c r="X705" s="1"/>
  <c r="I706"/>
  <c r="J706"/>
  <c r="N706"/>
  <c r="O706"/>
  <c r="S706"/>
  <c r="T706"/>
  <c r="X706" s="1"/>
  <c r="I707"/>
  <c r="J707" s="1"/>
  <c r="N707"/>
  <c r="O707" s="1"/>
  <c r="S707"/>
  <c r="T707" s="1"/>
  <c r="X707" s="1"/>
  <c r="F708"/>
  <c r="G708"/>
  <c r="H708"/>
  <c r="L708"/>
  <c r="M708"/>
  <c r="Q708"/>
  <c r="R708"/>
  <c r="U708"/>
  <c r="V708"/>
  <c r="W708"/>
  <c r="I709"/>
  <c r="J709" s="1"/>
  <c r="S709"/>
  <c r="T709" s="1"/>
  <c r="I710"/>
  <c r="J710"/>
  <c r="N710"/>
  <c r="O710"/>
  <c r="S710"/>
  <c r="T710"/>
  <c r="X710" s="1"/>
  <c r="I711"/>
  <c r="J711" s="1"/>
  <c r="N711"/>
  <c r="O711" s="1"/>
  <c r="S711"/>
  <c r="T711" s="1"/>
  <c r="X711" s="1"/>
  <c r="I712"/>
  <c r="J712" s="1"/>
  <c r="N712"/>
  <c r="O712" s="1"/>
  <c r="S712"/>
  <c r="T712" s="1"/>
  <c r="X712" s="1"/>
  <c r="I713"/>
  <c r="J713" s="1"/>
  <c r="S713"/>
  <c r="T713" s="1"/>
  <c r="X713" s="1"/>
  <c r="I714"/>
  <c r="J714"/>
  <c r="N714"/>
  <c r="O714"/>
  <c r="S714"/>
  <c r="T714" s="1"/>
  <c r="X714" s="1"/>
  <c r="F715"/>
  <c r="G715"/>
  <c r="H715"/>
  <c r="X715"/>
  <c r="I716"/>
  <c r="X716"/>
  <c r="I717"/>
  <c r="J717"/>
  <c r="X717"/>
  <c r="I718"/>
  <c r="J718" s="1"/>
  <c r="S718"/>
  <c r="T718" s="1"/>
  <c r="X718" s="1"/>
  <c r="F719"/>
  <c r="G719"/>
  <c r="H719"/>
  <c r="L719"/>
  <c r="L745" s="1"/>
  <c r="M719"/>
  <c r="Q719"/>
  <c r="Q745" s="1"/>
  <c r="R719"/>
  <c r="U719"/>
  <c r="U745" s="1"/>
  <c r="V719"/>
  <c r="W719"/>
  <c r="W745" s="1"/>
  <c r="I720"/>
  <c r="J720" s="1"/>
  <c r="N720"/>
  <c r="O720" s="1"/>
  <c r="S720"/>
  <c r="T720" s="1"/>
  <c r="I721"/>
  <c r="J721" s="1"/>
  <c r="N721"/>
  <c r="O721" s="1"/>
  <c r="S721"/>
  <c r="T721" s="1"/>
  <c r="X721" s="1"/>
  <c r="I722"/>
  <c r="J722" s="1"/>
  <c r="S722"/>
  <c r="T722" s="1"/>
  <c r="X722" s="1"/>
  <c r="I723"/>
  <c r="J723"/>
  <c r="N723"/>
  <c r="O723"/>
  <c r="S723"/>
  <c r="T723"/>
  <c r="X723" s="1"/>
  <c r="I724"/>
  <c r="J724" s="1"/>
  <c r="N724"/>
  <c r="O724" s="1"/>
  <c r="S724"/>
  <c r="T724" s="1"/>
  <c r="X724" s="1"/>
  <c r="I725"/>
  <c r="J725" s="1"/>
  <c r="N725"/>
  <c r="O725" s="1"/>
  <c r="S725"/>
  <c r="T725" s="1"/>
  <c r="X725" s="1"/>
  <c r="I726"/>
  <c r="J726" s="1"/>
  <c r="S726"/>
  <c r="T726" s="1"/>
  <c r="X726" s="1"/>
  <c r="F727"/>
  <c r="G727"/>
  <c r="H727"/>
  <c r="L727"/>
  <c r="M727"/>
  <c r="Q727"/>
  <c r="R727"/>
  <c r="U727"/>
  <c r="V727"/>
  <c r="W727"/>
  <c r="I728"/>
  <c r="J728" s="1"/>
  <c r="N728"/>
  <c r="O728" s="1"/>
  <c r="S728"/>
  <c r="T728" s="1"/>
  <c r="I729"/>
  <c r="J729" s="1"/>
  <c r="N729"/>
  <c r="O729" s="1"/>
  <c r="S729"/>
  <c r="T729" s="1"/>
  <c r="X729" s="1"/>
  <c r="I730"/>
  <c r="J730" s="1"/>
  <c r="S730"/>
  <c r="T730" s="1"/>
  <c r="X730" s="1"/>
  <c r="F731"/>
  <c r="G731"/>
  <c r="H731"/>
  <c r="L731"/>
  <c r="M731"/>
  <c r="Q731"/>
  <c r="R731"/>
  <c r="U731"/>
  <c r="V731"/>
  <c r="W731"/>
  <c r="I732"/>
  <c r="J732" s="1"/>
  <c r="N732"/>
  <c r="O732" s="1"/>
  <c r="S732"/>
  <c r="T732" s="1"/>
  <c r="I733"/>
  <c r="J733" s="1"/>
  <c r="N733"/>
  <c r="O733" s="1"/>
  <c r="S733"/>
  <c r="T733" s="1"/>
  <c r="X733" s="1"/>
  <c r="I734"/>
  <c r="J734" s="1"/>
  <c r="S734"/>
  <c r="T734" s="1"/>
  <c r="X734" s="1"/>
  <c r="I735"/>
  <c r="J735"/>
  <c r="N735"/>
  <c r="O735"/>
  <c r="S735"/>
  <c r="T735"/>
  <c r="X735" s="1"/>
  <c r="L736"/>
  <c r="M736"/>
  <c r="Q736"/>
  <c r="R736"/>
  <c r="U736"/>
  <c r="V736"/>
  <c r="W736"/>
  <c r="I737"/>
  <c r="J737" s="1"/>
  <c r="S737"/>
  <c r="T737" s="1"/>
  <c r="I738"/>
  <c r="J738"/>
  <c r="N738"/>
  <c r="O738"/>
  <c r="S738"/>
  <c r="T738"/>
  <c r="X738" s="1"/>
  <c r="I739"/>
  <c r="J739" s="1"/>
  <c r="X739"/>
  <c r="J740"/>
  <c r="I741"/>
  <c r="J741" s="1"/>
  <c r="S741"/>
  <c r="T741" s="1"/>
  <c r="J742"/>
  <c r="J743"/>
  <c r="J744"/>
  <c r="F745"/>
  <c r="H745"/>
  <c r="K745"/>
  <c r="M745"/>
  <c r="R745"/>
  <c r="V745"/>
  <c r="J749"/>
  <c r="B752"/>
  <c r="B754"/>
  <c r="E754"/>
  <c r="F754"/>
  <c r="B755"/>
  <c r="F755"/>
  <c r="B757"/>
  <c r="F757"/>
  <c r="B758"/>
  <c r="C764"/>
  <c r="C765"/>
  <c r="F768"/>
  <c r="G768"/>
  <c r="H768"/>
  <c r="L768"/>
  <c r="M768"/>
  <c r="X768"/>
  <c r="I769"/>
  <c r="J769" s="1"/>
  <c r="N769"/>
  <c r="O769" s="1"/>
  <c r="O768" s="1"/>
  <c r="X769"/>
  <c r="I770"/>
  <c r="J770" s="1"/>
  <c r="N770"/>
  <c r="O770" s="1"/>
  <c r="X770"/>
  <c r="F771"/>
  <c r="G771"/>
  <c r="H771"/>
  <c r="L771"/>
  <c r="M771"/>
  <c r="X771"/>
  <c r="I772"/>
  <c r="J772" s="1"/>
  <c r="N772"/>
  <c r="O772" s="1"/>
  <c r="X772"/>
  <c r="I773"/>
  <c r="J773" s="1"/>
  <c r="N773"/>
  <c r="O773" s="1"/>
  <c r="X773"/>
  <c r="I774"/>
  <c r="J774" s="1"/>
  <c r="N774"/>
  <c r="O774" s="1"/>
  <c r="X774"/>
  <c r="I775"/>
  <c r="J775" s="1"/>
  <c r="N775"/>
  <c r="O775" s="1"/>
  <c r="X775"/>
  <c r="I776"/>
  <c r="J776" s="1"/>
  <c r="N776"/>
  <c r="O776" s="1"/>
  <c r="X776"/>
  <c r="F777"/>
  <c r="G777"/>
  <c r="H777"/>
  <c r="L777"/>
  <c r="M777"/>
  <c r="X777"/>
  <c r="I778"/>
  <c r="N778"/>
  <c r="X778"/>
  <c r="I779"/>
  <c r="J779" s="1"/>
  <c r="N779"/>
  <c r="O779" s="1"/>
  <c r="X779"/>
  <c r="I780"/>
  <c r="J780" s="1"/>
  <c r="N780"/>
  <c r="O780" s="1"/>
  <c r="X780"/>
  <c r="I781"/>
  <c r="J781" s="1"/>
  <c r="N781"/>
  <c r="O781" s="1"/>
  <c r="X781"/>
  <c r="I782"/>
  <c r="J782" s="1"/>
  <c r="N782"/>
  <c r="O782" s="1"/>
  <c r="X782"/>
  <c r="I783"/>
  <c r="J783" s="1"/>
  <c r="N783"/>
  <c r="O783" s="1"/>
  <c r="X783"/>
  <c r="I784"/>
  <c r="J784" s="1"/>
  <c r="N784"/>
  <c r="O784" s="1"/>
  <c r="X784"/>
  <c r="I785"/>
  <c r="J785" s="1"/>
  <c r="N785"/>
  <c r="O785" s="1"/>
  <c r="X785"/>
  <c r="F786"/>
  <c r="G786"/>
  <c r="H786"/>
  <c r="L786"/>
  <c r="M786"/>
  <c r="Q786"/>
  <c r="R786"/>
  <c r="U786"/>
  <c r="V786"/>
  <c r="W786"/>
  <c r="I787"/>
  <c r="J787"/>
  <c r="N787"/>
  <c r="O787"/>
  <c r="S787"/>
  <c r="T787" s="1"/>
  <c r="I788"/>
  <c r="J788" s="1"/>
  <c r="N788"/>
  <c r="O788" s="1"/>
  <c r="S788"/>
  <c r="T788" s="1"/>
  <c r="X788" s="1"/>
  <c r="I789"/>
  <c r="J789" s="1"/>
  <c r="N789"/>
  <c r="O789" s="1"/>
  <c r="S789"/>
  <c r="T789" s="1"/>
  <c r="X789" s="1"/>
  <c r="I790"/>
  <c r="J790" s="1"/>
  <c r="S790"/>
  <c r="T790" s="1"/>
  <c r="X790" s="1"/>
  <c r="I791"/>
  <c r="J791"/>
  <c r="N791"/>
  <c r="O791"/>
  <c r="S791"/>
  <c r="T791"/>
  <c r="X791" s="1"/>
  <c r="I792"/>
  <c r="J792" s="1"/>
  <c r="N792"/>
  <c r="O792" s="1"/>
  <c r="S792"/>
  <c r="T792" s="1"/>
  <c r="X792" s="1"/>
  <c r="I793"/>
  <c r="J793" s="1"/>
  <c r="N793"/>
  <c r="O793" s="1"/>
  <c r="S793"/>
  <c r="T793" s="1"/>
  <c r="X793" s="1"/>
  <c r="I794"/>
  <c r="J794" s="1"/>
  <c r="S794"/>
  <c r="T794" s="1"/>
  <c r="X794" s="1"/>
  <c r="I795"/>
  <c r="J795"/>
  <c r="N795"/>
  <c r="O795"/>
  <c r="X795"/>
  <c r="I796"/>
  <c r="J796" s="1"/>
  <c r="X796"/>
  <c r="I797"/>
  <c r="J797" s="1"/>
  <c r="N797"/>
  <c r="O797" s="1"/>
  <c r="X797"/>
  <c r="I798"/>
  <c r="J798" s="1"/>
  <c r="S798"/>
  <c r="T798" s="1"/>
  <c r="X798" s="1"/>
  <c r="I799"/>
  <c r="J799"/>
  <c r="N799"/>
  <c r="O799"/>
  <c r="X799"/>
  <c r="I800"/>
  <c r="J800" s="1"/>
  <c r="S800"/>
  <c r="T800" s="1"/>
  <c r="X800" s="1"/>
  <c r="I801"/>
  <c r="J801" s="1"/>
  <c r="N801"/>
  <c r="O801" s="1"/>
  <c r="S801"/>
  <c r="T801" s="1"/>
  <c r="X801" s="1"/>
  <c r="I802"/>
  <c r="J802" s="1"/>
  <c r="X802"/>
  <c r="I803"/>
  <c r="J803"/>
  <c r="N803"/>
  <c r="O803"/>
  <c r="S803"/>
  <c r="T803"/>
  <c r="X803" s="1"/>
  <c r="F804"/>
  <c r="G804"/>
  <c r="H804"/>
  <c r="L804"/>
  <c r="M804"/>
  <c r="X804"/>
  <c r="I805"/>
  <c r="N805"/>
  <c r="X805"/>
  <c r="I806"/>
  <c r="J806" s="1"/>
  <c r="X806"/>
  <c r="I807"/>
  <c r="J807" s="1"/>
  <c r="N807"/>
  <c r="O807" s="1"/>
  <c r="X807"/>
  <c r="F808"/>
  <c r="G808"/>
  <c r="H808"/>
  <c r="L808"/>
  <c r="M808"/>
  <c r="X808"/>
  <c r="I809"/>
  <c r="J809" s="1"/>
  <c r="X809"/>
  <c r="I810"/>
  <c r="J810" s="1"/>
  <c r="N810"/>
  <c r="O810" s="1"/>
  <c r="X810"/>
  <c r="I811"/>
  <c r="J811" s="1"/>
  <c r="X811"/>
  <c r="I812"/>
  <c r="J812" s="1"/>
  <c r="N812"/>
  <c r="O812" s="1"/>
  <c r="X812"/>
  <c r="I813"/>
  <c r="J813" s="1"/>
  <c r="X813"/>
  <c r="F814"/>
  <c r="G814"/>
  <c r="H814"/>
  <c r="L814"/>
  <c r="M814"/>
  <c r="X814"/>
  <c r="I815"/>
  <c r="N815"/>
  <c r="X815"/>
  <c r="I816"/>
  <c r="J816" s="1"/>
  <c r="X816"/>
  <c r="I817"/>
  <c r="J817" s="1"/>
  <c r="N817"/>
  <c r="O817" s="1"/>
  <c r="X817"/>
  <c r="I818"/>
  <c r="J818" s="1"/>
  <c r="X818"/>
  <c r="I819"/>
  <c r="J819" s="1"/>
  <c r="N819"/>
  <c r="O819" s="1"/>
  <c r="X819"/>
  <c r="I820"/>
  <c r="J820" s="1"/>
  <c r="X820"/>
  <c r="F821"/>
  <c r="G821"/>
  <c r="H821"/>
  <c r="L821"/>
  <c r="M821"/>
  <c r="X821"/>
  <c r="I822"/>
  <c r="N822"/>
  <c r="X822"/>
  <c r="I823"/>
  <c r="J823" s="1"/>
  <c r="X823"/>
  <c r="I824"/>
  <c r="J824" s="1"/>
  <c r="N824"/>
  <c r="O824" s="1"/>
  <c r="X824"/>
  <c r="I825"/>
  <c r="J825" s="1"/>
  <c r="X825"/>
  <c r="I826"/>
  <c r="J826" s="1"/>
  <c r="N826"/>
  <c r="O826" s="1"/>
  <c r="X826"/>
  <c r="I827"/>
  <c r="J827" s="1"/>
  <c r="X827"/>
  <c r="I828"/>
  <c r="J828" s="1"/>
  <c r="N828"/>
  <c r="O828" s="1"/>
  <c r="X828"/>
  <c r="I829"/>
  <c r="J829" s="1"/>
  <c r="X829"/>
  <c r="X830"/>
  <c r="I831"/>
  <c r="J831" s="1"/>
  <c r="X831"/>
  <c r="I832"/>
  <c r="J832" s="1"/>
  <c r="X832"/>
  <c r="I833"/>
  <c r="J833"/>
  <c r="X833"/>
  <c r="I834"/>
  <c r="J834" s="1"/>
  <c r="X834"/>
  <c r="I835"/>
  <c r="J835" s="1"/>
  <c r="X835"/>
  <c r="I836"/>
  <c r="J836" s="1"/>
  <c r="N836"/>
  <c r="O836" s="1"/>
  <c r="S836"/>
  <c r="T836" s="1"/>
  <c r="X836" s="1"/>
  <c r="I837"/>
  <c r="J837" s="1"/>
  <c r="X837"/>
  <c r="I838"/>
  <c r="J838" s="1"/>
  <c r="X838"/>
  <c r="F839"/>
  <c r="G839"/>
  <c r="H839"/>
  <c r="L839"/>
  <c r="M839"/>
  <c r="Q839"/>
  <c r="R839"/>
  <c r="U839"/>
  <c r="V839"/>
  <c r="W839"/>
  <c r="I840"/>
  <c r="J840" s="1"/>
  <c r="N840"/>
  <c r="O840" s="1"/>
  <c r="S840"/>
  <c r="T840" s="1"/>
  <c r="I841"/>
  <c r="J841" s="1"/>
  <c r="S841"/>
  <c r="T841" s="1"/>
  <c r="X841" s="1"/>
  <c r="I842"/>
  <c r="S842"/>
  <c r="T842" s="1"/>
  <c r="X842" s="1"/>
  <c r="I843"/>
  <c r="J843"/>
  <c r="N843"/>
  <c r="O843"/>
  <c r="S843"/>
  <c r="T843"/>
  <c r="X843" s="1"/>
  <c r="I844"/>
  <c r="J844" s="1"/>
  <c r="N844"/>
  <c r="O844" s="1"/>
  <c r="S844"/>
  <c r="T844" s="1"/>
  <c r="X844" s="1"/>
  <c r="I845"/>
  <c r="J845" s="1"/>
  <c r="S845"/>
  <c r="T845" s="1"/>
  <c r="X845" s="1"/>
  <c r="F846"/>
  <c r="G846"/>
  <c r="H846"/>
  <c r="L846"/>
  <c r="M846"/>
  <c r="Q846"/>
  <c r="R846"/>
  <c r="U846"/>
  <c r="V846"/>
  <c r="W846"/>
  <c r="I847"/>
  <c r="N847"/>
  <c r="S847"/>
  <c r="I848"/>
  <c r="S848" s="1"/>
  <c r="T848" s="1"/>
  <c r="X848" s="1"/>
  <c r="I849"/>
  <c r="J849"/>
  <c r="N849"/>
  <c r="O849"/>
  <c r="S849"/>
  <c r="T849"/>
  <c r="X849" s="1"/>
  <c r="I850"/>
  <c r="J850" s="1"/>
  <c r="N850"/>
  <c r="O850" s="1"/>
  <c r="S850"/>
  <c r="T850" s="1"/>
  <c r="X850" s="1"/>
  <c r="I851"/>
  <c r="J851" s="1"/>
  <c r="N851"/>
  <c r="O851" s="1"/>
  <c r="S851"/>
  <c r="T851"/>
  <c r="X851" s="1"/>
  <c r="I852"/>
  <c r="J852" s="1"/>
  <c r="N852"/>
  <c r="O852" s="1"/>
  <c r="S852"/>
  <c r="T852" s="1"/>
  <c r="X852" s="1"/>
  <c r="F853"/>
  <c r="G853"/>
  <c r="H853"/>
  <c r="X853"/>
  <c r="I854"/>
  <c r="J854" s="1"/>
  <c r="X854"/>
  <c r="I855"/>
  <c r="J855" s="1"/>
  <c r="X855"/>
  <c r="I856"/>
  <c r="J856"/>
  <c r="N856"/>
  <c r="O856"/>
  <c r="S856"/>
  <c r="T856"/>
  <c r="X856" s="1"/>
  <c r="F857"/>
  <c r="G857"/>
  <c r="H857"/>
  <c r="L857"/>
  <c r="M857"/>
  <c r="Q857"/>
  <c r="R857"/>
  <c r="U857"/>
  <c r="V857"/>
  <c r="W857"/>
  <c r="I858"/>
  <c r="J858"/>
  <c r="N858"/>
  <c r="O858"/>
  <c r="S858"/>
  <c r="T858"/>
  <c r="X858" s="1"/>
  <c r="I859"/>
  <c r="J859" s="1"/>
  <c r="N859"/>
  <c r="O859" s="1"/>
  <c r="S859"/>
  <c r="T859" s="1"/>
  <c r="X859" s="1"/>
  <c r="I860"/>
  <c r="J860" s="1"/>
  <c r="N860"/>
  <c r="O860" s="1"/>
  <c r="S860"/>
  <c r="T860" s="1"/>
  <c r="X860" s="1"/>
  <c r="I861"/>
  <c r="J861" s="1"/>
  <c r="S861"/>
  <c r="T861" s="1"/>
  <c r="X861" s="1"/>
  <c r="I862"/>
  <c r="J862"/>
  <c r="N862"/>
  <c r="O862"/>
  <c r="S862"/>
  <c r="T862"/>
  <c r="X862" s="1"/>
  <c r="I863"/>
  <c r="J863" s="1"/>
  <c r="N863"/>
  <c r="O863" s="1"/>
  <c r="S863"/>
  <c r="T863" s="1"/>
  <c r="X863" s="1"/>
  <c r="I864"/>
  <c r="J864" s="1"/>
  <c r="N864"/>
  <c r="O864" s="1"/>
  <c r="S864"/>
  <c r="T864" s="1"/>
  <c r="X864" s="1"/>
  <c r="F865"/>
  <c r="G865"/>
  <c r="H865"/>
  <c r="L865"/>
  <c r="M865"/>
  <c r="Q865"/>
  <c r="R865"/>
  <c r="U865"/>
  <c r="V865"/>
  <c r="W865"/>
  <c r="I866"/>
  <c r="J866" s="1"/>
  <c r="N866"/>
  <c r="O866" s="1"/>
  <c r="S866"/>
  <c r="T866" s="1"/>
  <c r="X866" s="1"/>
  <c r="I867"/>
  <c r="J867" s="1"/>
  <c r="S867"/>
  <c r="T867" s="1"/>
  <c r="X867" s="1"/>
  <c r="I868"/>
  <c r="J868"/>
  <c r="N868"/>
  <c r="O868"/>
  <c r="S868"/>
  <c r="T868"/>
  <c r="X868" s="1"/>
  <c r="F869"/>
  <c r="G869"/>
  <c r="G883" s="1"/>
  <c r="H869"/>
  <c r="L869"/>
  <c r="M869"/>
  <c r="Q869"/>
  <c r="R869"/>
  <c r="U869"/>
  <c r="V869"/>
  <c r="W869"/>
  <c r="I870"/>
  <c r="J870"/>
  <c r="N870"/>
  <c r="O870"/>
  <c r="S870"/>
  <c r="T870"/>
  <c r="X870" s="1"/>
  <c r="I871"/>
  <c r="J871" s="1"/>
  <c r="N871"/>
  <c r="O871" s="1"/>
  <c r="S871"/>
  <c r="T871" s="1"/>
  <c r="X871" s="1"/>
  <c r="I872"/>
  <c r="J872" s="1"/>
  <c r="N872"/>
  <c r="O872" s="1"/>
  <c r="S872"/>
  <c r="T872" s="1"/>
  <c r="X872" s="1"/>
  <c r="I873"/>
  <c r="J873" s="1"/>
  <c r="S873"/>
  <c r="T873" s="1"/>
  <c r="X873" s="1"/>
  <c r="L874"/>
  <c r="M874"/>
  <c r="M883" s="1"/>
  <c r="Q874"/>
  <c r="R874"/>
  <c r="R883" s="1"/>
  <c r="U874"/>
  <c r="V874"/>
  <c r="V883" s="1"/>
  <c r="W874"/>
  <c r="I875"/>
  <c r="J875" s="1"/>
  <c r="N875"/>
  <c r="O875" s="1"/>
  <c r="S875"/>
  <c r="T875" s="1"/>
  <c r="X875" s="1"/>
  <c r="I876"/>
  <c r="J876" s="1"/>
  <c r="S876"/>
  <c r="T876" s="1"/>
  <c r="X876" s="1"/>
  <c r="I877"/>
  <c r="J877"/>
  <c r="X877"/>
  <c r="J878"/>
  <c r="I879"/>
  <c r="J879"/>
  <c r="N879"/>
  <c r="O879"/>
  <c r="S879"/>
  <c r="T879"/>
  <c r="X879" s="1"/>
  <c r="J880"/>
  <c r="J881"/>
  <c r="J882"/>
  <c r="F883"/>
  <c r="H883"/>
  <c r="K883"/>
  <c r="L883"/>
  <c r="Q883"/>
  <c r="U883"/>
  <c r="W883"/>
  <c r="J887"/>
  <c r="B890"/>
  <c r="B892"/>
  <c r="E892"/>
  <c r="F892"/>
  <c r="B893"/>
  <c r="F893"/>
  <c r="B895"/>
  <c r="F895"/>
  <c r="B896"/>
  <c r="C902"/>
  <c r="C903"/>
  <c r="F906"/>
  <c r="G906"/>
  <c r="H906"/>
  <c r="L906"/>
  <c r="M906"/>
  <c r="X906"/>
  <c r="I907"/>
  <c r="N907"/>
  <c r="X907"/>
  <c r="I908"/>
  <c r="J908" s="1"/>
  <c r="N908"/>
  <c r="O908" s="1"/>
  <c r="X908"/>
  <c r="F909"/>
  <c r="G909"/>
  <c r="H909"/>
  <c r="L909"/>
  <c r="M909"/>
  <c r="X909"/>
  <c r="I910"/>
  <c r="N910"/>
  <c r="X910"/>
  <c r="I911"/>
  <c r="J911" s="1"/>
  <c r="N911"/>
  <c r="O911" s="1"/>
  <c r="X911"/>
  <c r="I912"/>
  <c r="J912" s="1"/>
  <c r="N912"/>
  <c r="O912" s="1"/>
  <c r="X912"/>
  <c r="I913"/>
  <c r="J913" s="1"/>
  <c r="N913"/>
  <c r="O913" s="1"/>
  <c r="X913"/>
  <c r="I914"/>
  <c r="J914" s="1"/>
  <c r="N914"/>
  <c r="O914" s="1"/>
  <c r="X914"/>
  <c r="F915"/>
  <c r="G915"/>
  <c r="H915"/>
  <c r="L915"/>
  <c r="M915"/>
  <c r="X915"/>
  <c r="I916"/>
  <c r="J916" s="1"/>
  <c r="N916"/>
  <c r="O916" s="1"/>
  <c r="X916"/>
  <c r="I917"/>
  <c r="J917" s="1"/>
  <c r="N917"/>
  <c r="O917" s="1"/>
  <c r="X917"/>
  <c r="I918"/>
  <c r="J918" s="1"/>
  <c r="N918"/>
  <c r="O918" s="1"/>
  <c r="X918"/>
  <c r="I919"/>
  <c r="J919" s="1"/>
  <c r="N919"/>
  <c r="O919" s="1"/>
  <c r="X919"/>
  <c r="I920"/>
  <c r="J920" s="1"/>
  <c r="N920"/>
  <c r="O920" s="1"/>
  <c r="X920"/>
  <c r="I921"/>
  <c r="J921" s="1"/>
  <c r="N921"/>
  <c r="O921" s="1"/>
  <c r="X921"/>
  <c r="I922"/>
  <c r="J922" s="1"/>
  <c r="N922"/>
  <c r="O922" s="1"/>
  <c r="X922"/>
  <c r="I923"/>
  <c r="J923" s="1"/>
  <c r="N923"/>
  <c r="O923" s="1"/>
  <c r="X923"/>
  <c r="F924"/>
  <c r="G924"/>
  <c r="H924"/>
  <c r="L924"/>
  <c r="M924"/>
  <c r="Q924"/>
  <c r="R924"/>
  <c r="U924"/>
  <c r="V924"/>
  <c r="W924"/>
  <c r="I925"/>
  <c r="J925" s="1"/>
  <c r="S925"/>
  <c r="T925" s="1"/>
  <c r="I926"/>
  <c r="J926"/>
  <c r="N926"/>
  <c r="O926"/>
  <c r="S926"/>
  <c r="T926"/>
  <c r="X926" s="1"/>
  <c r="I927"/>
  <c r="J927" s="1"/>
  <c r="N927"/>
  <c r="O927" s="1"/>
  <c r="S927"/>
  <c r="T927" s="1"/>
  <c r="X927" s="1"/>
  <c r="I928"/>
  <c r="J928" s="1"/>
  <c r="N928"/>
  <c r="O928" s="1"/>
  <c r="S928"/>
  <c r="T928" s="1"/>
  <c r="X928" s="1"/>
  <c r="I929"/>
  <c r="J929" s="1"/>
  <c r="S929"/>
  <c r="T929" s="1"/>
  <c r="X929" s="1"/>
  <c r="I930"/>
  <c r="J930"/>
  <c r="N930"/>
  <c r="O930"/>
  <c r="S930"/>
  <c r="T930" s="1"/>
  <c r="X930" s="1"/>
  <c r="I931"/>
  <c r="J931" s="1"/>
  <c r="N931"/>
  <c r="O931" s="1"/>
  <c r="S931"/>
  <c r="T931" s="1"/>
  <c r="X931" s="1"/>
  <c r="I932"/>
  <c r="J932" s="1"/>
  <c r="N932"/>
  <c r="O932" s="1"/>
  <c r="S932"/>
  <c r="T932" s="1"/>
  <c r="X932" s="1"/>
  <c r="I933"/>
  <c r="J933" s="1"/>
  <c r="X933"/>
  <c r="I934"/>
  <c r="J934"/>
  <c r="N934"/>
  <c r="O934"/>
  <c r="X934"/>
  <c r="I935"/>
  <c r="J935" s="1"/>
  <c r="X935"/>
  <c r="I936"/>
  <c r="J936"/>
  <c r="N936"/>
  <c r="O936"/>
  <c r="S936"/>
  <c r="T936"/>
  <c r="X936" s="1"/>
  <c r="I937"/>
  <c r="J937" s="1"/>
  <c r="N937"/>
  <c r="O937" s="1"/>
  <c r="X937"/>
  <c r="I938"/>
  <c r="J938" s="1"/>
  <c r="N938"/>
  <c r="O938" s="1"/>
  <c r="S938"/>
  <c r="T938" s="1"/>
  <c r="X938" s="1"/>
  <c r="I939"/>
  <c r="J939" s="1"/>
  <c r="S939"/>
  <c r="T939" s="1"/>
  <c r="X939" s="1"/>
  <c r="I940"/>
  <c r="J940"/>
  <c r="N940"/>
  <c r="O940"/>
  <c r="X940"/>
  <c r="I941"/>
  <c r="J941" s="1"/>
  <c r="S941"/>
  <c r="T941" s="1"/>
  <c r="X941" s="1"/>
  <c r="F942"/>
  <c r="G942"/>
  <c r="H942"/>
  <c r="L942"/>
  <c r="M942"/>
  <c r="X942"/>
  <c r="I943"/>
  <c r="J943"/>
  <c r="N943"/>
  <c r="O943"/>
  <c r="X943"/>
  <c r="I944"/>
  <c r="J944" s="1"/>
  <c r="X944"/>
  <c r="I945"/>
  <c r="J945"/>
  <c r="N945"/>
  <c r="O945"/>
  <c r="X945"/>
  <c r="F946"/>
  <c r="G946"/>
  <c r="H946"/>
  <c r="L946"/>
  <c r="M946"/>
  <c r="X946"/>
  <c r="I947"/>
  <c r="N947" s="1"/>
  <c r="X947"/>
  <c r="I948"/>
  <c r="J948"/>
  <c r="N948"/>
  <c r="O948"/>
  <c r="X948"/>
  <c r="I949"/>
  <c r="J949" s="1"/>
  <c r="X949"/>
  <c r="I950"/>
  <c r="J950"/>
  <c r="N950"/>
  <c r="O950"/>
  <c r="X950"/>
  <c r="I951"/>
  <c r="J951" s="1"/>
  <c r="X951"/>
  <c r="F952"/>
  <c r="G952"/>
  <c r="H952"/>
  <c r="L952"/>
  <c r="M952"/>
  <c r="X952"/>
  <c r="I953"/>
  <c r="J953"/>
  <c r="N953"/>
  <c r="O953"/>
  <c r="X953"/>
  <c r="I954"/>
  <c r="J954" s="1"/>
  <c r="X954"/>
  <c r="I955"/>
  <c r="J955"/>
  <c r="N955"/>
  <c r="O955"/>
  <c r="X955"/>
  <c r="I956"/>
  <c r="J956" s="1"/>
  <c r="X956"/>
  <c r="I957"/>
  <c r="J957"/>
  <c r="N957"/>
  <c r="O957"/>
  <c r="X957"/>
  <c r="I958"/>
  <c r="J958" s="1"/>
  <c r="X958"/>
  <c r="F959"/>
  <c r="G959"/>
  <c r="H959"/>
  <c r="L959"/>
  <c r="M959"/>
  <c r="X959"/>
  <c r="I960"/>
  <c r="J960"/>
  <c r="N960"/>
  <c r="O960"/>
  <c r="X960"/>
  <c r="I961"/>
  <c r="J961" s="1"/>
  <c r="X961"/>
  <c r="I962"/>
  <c r="J962"/>
  <c r="N962"/>
  <c r="O962"/>
  <c r="X962"/>
  <c r="I963"/>
  <c r="J963" s="1"/>
  <c r="X963"/>
  <c r="I964"/>
  <c r="J964"/>
  <c r="N964"/>
  <c r="O964"/>
  <c r="X964"/>
  <c r="I965"/>
  <c r="J965" s="1"/>
  <c r="X965"/>
  <c r="I966"/>
  <c r="J966"/>
  <c r="N966"/>
  <c r="O966"/>
  <c r="X966"/>
  <c r="I967"/>
  <c r="J967" s="1"/>
  <c r="X967"/>
  <c r="X968"/>
  <c r="I969"/>
  <c r="X969"/>
  <c r="I970"/>
  <c r="J970" s="1"/>
  <c r="X970"/>
  <c r="I971"/>
  <c r="J971" s="1"/>
  <c r="X971"/>
  <c r="I972"/>
  <c r="J972"/>
  <c r="X972"/>
  <c r="I973"/>
  <c r="J973" s="1"/>
  <c r="X973"/>
  <c r="I974"/>
  <c r="J974" s="1"/>
  <c r="N974"/>
  <c r="O974" s="1"/>
  <c r="S974"/>
  <c r="T974" s="1"/>
  <c r="X974" s="1"/>
  <c r="I975"/>
  <c r="J975" s="1"/>
  <c r="X975"/>
  <c r="I976"/>
  <c r="J976"/>
  <c r="X976"/>
  <c r="F977"/>
  <c r="G977"/>
  <c r="H977"/>
  <c r="L977"/>
  <c r="M977"/>
  <c r="Q977"/>
  <c r="R977"/>
  <c r="U977"/>
  <c r="V977"/>
  <c r="W977"/>
  <c r="I978"/>
  <c r="J978" s="1"/>
  <c r="N978"/>
  <c r="O978" s="1"/>
  <c r="S978"/>
  <c r="T978" s="1"/>
  <c r="X978" s="1"/>
  <c r="I979"/>
  <c r="J979" s="1"/>
  <c r="S979"/>
  <c r="T979" s="1"/>
  <c r="X979" s="1"/>
  <c r="I980"/>
  <c r="J980"/>
  <c r="N980"/>
  <c r="O980"/>
  <c r="S980"/>
  <c r="T980"/>
  <c r="X980" s="1"/>
  <c r="I981"/>
  <c r="J981" s="1"/>
  <c r="N981"/>
  <c r="O981" s="1"/>
  <c r="S981"/>
  <c r="T981" s="1"/>
  <c r="X981" s="1"/>
  <c r="I982"/>
  <c r="J982" s="1"/>
  <c r="N982"/>
  <c r="O982" s="1"/>
  <c r="S982"/>
  <c r="T982" s="1"/>
  <c r="X982" s="1"/>
  <c r="I983"/>
  <c r="J983" s="1"/>
  <c r="S983"/>
  <c r="T983" s="1"/>
  <c r="X983" s="1"/>
  <c r="F984"/>
  <c r="G984"/>
  <c r="H984"/>
  <c r="L984"/>
  <c r="M984"/>
  <c r="Q984"/>
  <c r="R984"/>
  <c r="U984"/>
  <c r="V984"/>
  <c r="W984"/>
  <c r="I985"/>
  <c r="J985" s="1"/>
  <c r="N985"/>
  <c r="O985" s="1"/>
  <c r="S985"/>
  <c r="T985" s="1"/>
  <c r="I986"/>
  <c r="J986" s="1"/>
  <c r="N986"/>
  <c r="O986" s="1"/>
  <c r="S986"/>
  <c r="T986" s="1"/>
  <c r="X986" s="1"/>
  <c r="I987"/>
  <c r="J987" s="1"/>
  <c r="S987"/>
  <c r="T987" s="1"/>
  <c r="X987" s="1"/>
  <c r="I988"/>
  <c r="J988"/>
  <c r="N988"/>
  <c r="O988"/>
  <c r="S988"/>
  <c r="T988"/>
  <c r="X988" s="1"/>
  <c r="I989"/>
  <c r="J989" s="1"/>
  <c r="N989"/>
  <c r="O989" s="1"/>
  <c r="S989"/>
  <c r="T989" s="1"/>
  <c r="X989" s="1"/>
  <c r="I990"/>
  <c r="J990" s="1"/>
  <c r="N990"/>
  <c r="O990" s="1"/>
  <c r="S990"/>
  <c r="T990" s="1"/>
  <c r="X990" s="1"/>
  <c r="F991"/>
  <c r="F1021" s="1"/>
  <c r="G991"/>
  <c r="H991"/>
  <c r="X991"/>
  <c r="I992"/>
  <c r="X992"/>
  <c r="I993"/>
  <c r="J993" s="1"/>
  <c r="X993"/>
  <c r="I994"/>
  <c r="J994" s="1"/>
  <c r="N994"/>
  <c r="O994" s="1"/>
  <c r="S994"/>
  <c r="T994" s="1"/>
  <c r="X994" s="1"/>
  <c r="F995"/>
  <c r="G995"/>
  <c r="H995"/>
  <c r="L995"/>
  <c r="M995"/>
  <c r="M1021" s="1"/>
  <c r="Q995"/>
  <c r="R995"/>
  <c r="R1021" s="1"/>
  <c r="U995"/>
  <c r="V995"/>
  <c r="V1021" s="1"/>
  <c r="W995"/>
  <c r="I996"/>
  <c r="J996" s="1"/>
  <c r="S996"/>
  <c r="T996" s="1"/>
  <c r="I997"/>
  <c r="J997"/>
  <c r="N997"/>
  <c r="O997"/>
  <c r="S997"/>
  <c r="T997"/>
  <c r="X997" s="1"/>
  <c r="I998"/>
  <c r="J998" s="1"/>
  <c r="N998"/>
  <c r="O998" s="1"/>
  <c r="S998"/>
  <c r="T998" s="1"/>
  <c r="X998" s="1"/>
  <c r="I999"/>
  <c r="J999" s="1"/>
  <c r="N999"/>
  <c r="O999" s="1"/>
  <c r="S999"/>
  <c r="T999" s="1"/>
  <c r="X999" s="1"/>
  <c r="I1000"/>
  <c r="J1000" s="1"/>
  <c r="S1000"/>
  <c r="T1000" s="1"/>
  <c r="X1000" s="1"/>
  <c r="I1001"/>
  <c r="J1001"/>
  <c r="N1001"/>
  <c r="O1001"/>
  <c r="S1001"/>
  <c r="T1001"/>
  <c r="X1001" s="1"/>
  <c r="I1002"/>
  <c r="J1002" s="1"/>
  <c r="N1002"/>
  <c r="O1002" s="1"/>
  <c r="S1002"/>
  <c r="T1002" s="1"/>
  <c r="X1002" s="1"/>
  <c r="F1003"/>
  <c r="G1003"/>
  <c r="H1003"/>
  <c r="L1003"/>
  <c r="M1003"/>
  <c r="Q1003"/>
  <c r="R1003"/>
  <c r="U1003"/>
  <c r="V1003"/>
  <c r="W1003"/>
  <c r="I1004"/>
  <c r="J1004" s="1"/>
  <c r="S1004"/>
  <c r="T1004" s="1"/>
  <c r="I1005"/>
  <c r="J1005"/>
  <c r="N1005"/>
  <c r="O1005"/>
  <c r="S1005"/>
  <c r="T1005"/>
  <c r="X1005" s="1"/>
  <c r="I1006"/>
  <c r="J1006" s="1"/>
  <c r="N1006"/>
  <c r="O1006" s="1"/>
  <c r="S1006"/>
  <c r="T1006" s="1"/>
  <c r="X1006" s="1"/>
  <c r="F1007"/>
  <c r="G1007"/>
  <c r="H1007"/>
  <c r="L1007"/>
  <c r="M1007"/>
  <c r="Q1007"/>
  <c r="R1007"/>
  <c r="U1007"/>
  <c r="V1007"/>
  <c r="W1007"/>
  <c r="I1008"/>
  <c r="J1008" s="1"/>
  <c r="S1008"/>
  <c r="T1008" s="1"/>
  <c r="I1009"/>
  <c r="J1009"/>
  <c r="N1009"/>
  <c r="O1009"/>
  <c r="S1009"/>
  <c r="T1009"/>
  <c r="X1009" s="1"/>
  <c r="I1010"/>
  <c r="J1010" s="1"/>
  <c r="N1010"/>
  <c r="O1010" s="1"/>
  <c r="S1010"/>
  <c r="T1010" s="1"/>
  <c r="X1010" s="1"/>
  <c r="I1011"/>
  <c r="J1011" s="1"/>
  <c r="N1011"/>
  <c r="O1011" s="1"/>
  <c r="S1011"/>
  <c r="T1011" s="1"/>
  <c r="X1011" s="1"/>
  <c r="L1012"/>
  <c r="M1012"/>
  <c r="Q1012"/>
  <c r="R1012"/>
  <c r="U1012"/>
  <c r="V1012"/>
  <c r="W1012"/>
  <c r="I1013"/>
  <c r="J1013" s="1"/>
  <c r="N1013"/>
  <c r="O1013" s="1"/>
  <c r="S1013"/>
  <c r="T1013" s="1"/>
  <c r="I1014"/>
  <c r="J1014" s="1"/>
  <c r="N1014"/>
  <c r="O1014" s="1"/>
  <c r="S1014"/>
  <c r="T1014" s="1"/>
  <c r="X1014" s="1"/>
  <c r="I1015"/>
  <c r="J1015" s="1"/>
  <c r="X1015"/>
  <c r="J1016"/>
  <c r="I1017"/>
  <c r="J1017" s="1"/>
  <c r="N1017"/>
  <c r="O1017" s="1"/>
  <c r="S1017"/>
  <c r="T1017" s="1"/>
  <c r="J1018"/>
  <c r="J1019"/>
  <c r="J1020"/>
  <c r="H1021"/>
  <c r="K1021"/>
  <c r="L1021"/>
  <c r="Q1021"/>
  <c r="U1021"/>
  <c r="W1021"/>
  <c r="J1025"/>
  <c r="B1028"/>
  <c r="B1030"/>
  <c r="E1030"/>
  <c r="F1030"/>
  <c r="B1031"/>
  <c r="F1031"/>
  <c r="B1033"/>
  <c r="F1033"/>
  <c r="B1034"/>
  <c r="C1040"/>
  <c r="C1041"/>
  <c r="F1044"/>
  <c r="G1044"/>
  <c r="H1044"/>
  <c r="L1044"/>
  <c r="M1044"/>
  <c r="X1044"/>
  <c r="I1045"/>
  <c r="J1045"/>
  <c r="N1045"/>
  <c r="O1045"/>
  <c r="X1045"/>
  <c r="I1046"/>
  <c r="J1046" s="1"/>
  <c r="X1046"/>
  <c r="F1047"/>
  <c r="G1047"/>
  <c r="H1047"/>
  <c r="L1047"/>
  <c r="M1047"/>
  <c r="X1047"/>
  <c r="I1048"/>
  <c r="J1048"/>
  <c r="N1048"/>
  <c r="O1048"/>
  <c r="X1048"/>
  <c r="I1049"/>
  <c r="J1049" s="1"/>
  <c r="X1049"/>
  <c r="I1050"/>
  <c r="J1050"/>
  <c r="N1050"/>
  <c r="O1050"/>
  <c r="X1050"/>
  <c r="I1051"/>
  <c r="J1051" s="1"/>
  <c r="X1051"/>
  <c r="I1052"/>
  <c r="J1052"/>
  <c r="N1052"/>
  <c r="O1052"/>
  <c r="X1052"/>
  <c r="F1053"/>
  <c r="G1053"/>
  <c r="H1053"/>
  <c r="L1053"/>
  <c r="M1053"/>
  <c r="X1053"/>
  <c r="I1054"/>
  <c r="N1054" s="1"/>
  <c r="X1054"/>
  <c r="I1055"/>
  <c r="J1055"/>
  <c r="N1055"/>
  <c r="O1055"/>
  <c r="X1055"/>
  <c r="I1056"/>
  <c r="J1056" s="1"/>
  <c r="X1056"/>
  <c r="I1057"/>
  <c r="J1057"/>
  <c r="N1057"/>
  <c r="O1057"/>
  <c r="X1057"/>
  <c r="I1058"/>
  <c r="J1058" s="1"/>
  <c r="X1058"/>
  <c r="I1059"/>
  <c r="J1059"/>
  <c r="N1059"/>
  <c r="O1059"/>
  <c r="X1059"/>
  <c r="I1060"/>
  <c r="J1060" s="1"/>
  <c r="X1060"/>
  <c r="I1061"/>
  <c r="J1061"/>
  <c r="N1061"/>
  <c r="O1061"/>
  <c r="X1061"/>
  <c r="F1062"/>
  <c r="G1062"/>
  <c r="H1062"/>
  <c r="L1062"/>
  <c r="M1062"/>
  <c r="Q1062"/>
  <c r="R1062"/>
  <c r="U1062"/>
  <c r="V1062"/>
  <c r="W1062"/>
  <c r="I1063"/>
  <c r="J1063" s="1"/>
  <c r="N1063"/>
  <c r="O1063" s="1"/>
  <c r="S1063"/>
  <c r="T1063" s="1"/>
  <c r="I1064"/>
  <c r="J1064" s="1"/>
  <c r="S1064"/>
  <c r="T1064" s="1"/>
  <c r="X1064" s="1"/>
  <c r="I1065"/>
  <c r="J1065"/>
  <c r="N1065"/>
  <c r="O1065"/>
  <c r="S1065"/>
  <c r="T1065"/>
  <c r="X1065" s="1"/>
  <c r="I1066"/>
  <c r="J1066" s="1"/>
  <c r="N1066"/>
  <c r="O1066" s="1"/>
  <c r="S1066"/>
  <c r="T1066" s="1"/>
  <c r="X1066" s="1"/>
  <c r="I1067"/>
  <c r="J1067" s="1"/>
  <c r="N1067"/>
  <c r="O1067" s="1"/>
  <c r="S1067"/>
  <c r="T1067" s="1"/>
  <c r="X1067" s="1"/>
  <c r="I1068"/>
  <c r="J1068" s="1"/>
  <c r="S1068"/>
  <c r="T1068" s="1"/>
  <c r="X1068" s="1"/>
  <c r="I1069"/>
  <c r="J1069"/>
  <c r="N1069"/>
  <c r="O1069"/>
  <c r="S1069"/>
  <c r="T1069"/>
  <c r="X1069" s="1"/>
  <c r="I1070"/>
  <c r="J1070" s="1"/>
  <c r="N1070"/>
  <c r="O1070" s="1"/>
  <c r="S1070"/>
  <c r="T1070" s="1"/>
  <c r="X1070" s="1"/>
  <c r="I1071"/>
  <c r="J1071" s="1"/>
  <c r="N1071"/>
  <c r="O1071" s="1"/>
  <c r="X1071"/>
  <c r="I1072"/>
  <c r="J1072" s="1"/>
  <c r="N1072"/>
  <c r="O1072" s="1"/>
  <c r="X1072"/>
  <c r="I1073"/>
  <c r="J1073" s="1"/>
  <c r="N1073"/>
  <c r="O1073" s="1"/>
  <c r="X1073"/>
  <c r="I1074"/>
  <c r="J1074" s="1"/>
  <c r="N1074"/>
  <c r="O1074" s="1"/>
  <c r="S1074"/>
  <c r="T1074" s="1"/>
  <c r="X1074" s="1"/>
  <c r="I1075"/>
  <c r="J1075" s="1"/>
  <c r="N1075"/>
  <c r="O1075" s="1"/>
  <c r="X1075"/>
  <c r="I1076"/>
  <c r="J1076" s="1"/>
  <c r="N1076"/>
  <c r="O1076" s="1"/>
  <c r="S1076"/>
  <c r="T1076" s="1"/>
  <c r="X1076" s="1"/>
  <c r="I1077"/>
  <c r="J1077" s="1"/>
  <c r="N1077"/>
  <c r="O1077" s="1"/>
  <c r="S1077"/>
  <c r="T1077" s="1"/>
  <c r="X1077" s="1"/>
  <c r="I1078"/>
  <c r="J1078" s="1"/>
  <c r="X1078"/>
  <c r="I1079"/>
  <c r="J1079"/>
  <c r="N1079"/>
  <c r="O1079"/>
  <c r="S1079"/>
  <c r="T1079"/>
  <c r="X1079" s="1"/>
  <c r="F1080"/>
  <c r="G1080"/>
  <c r="H1080"/>
  <c r="L1080"/>
  <c r="M1080"/>
  <c r="X1080"/>
  <c r="I1081"/>
  <c r="N1081"/>
  <c r="X1081"/>
  <c r="I1082"/>
  <c r="J1082" s="1"/>
  <c r="N1082"/>
  <c r="O1082" s="1"/>
  <c r="X1082"/>
  <c r="I1083"/>
  <c r="J1083" s="1"/>
  <c r="N1083"/>
  <c r="O1083" s="1"/>
  <c r="X1083"/>
  <c r="F1084"/>
  <c r="G1084"/>
  <c r="H1084"/>
  <c r="L1084"/>
  <c r="M1084"/>
  <c r="X1084"/>
  <c r="I1085"/>
  <c r="J1085" s="1"/>
  <c r="N1085"/>
  <c r="O1085" s="1"/>
  <c r="X1085"/>
  <c r="I1086"/>
  <c r="J1086" s="1"/>
  <c r="N1086"/>
  <c r="O1086" s="1"/>
  <c r="X1086"/>
  <c r="I1087"/>
  <c r="J1087" s="1"/>
  <c r="N1087"/>
  <c r="O1087" s="1"/>
  <c r="X1087"/>
  <c r="I1088"/>
  <c r="J1088" s="1"/>
  <c r="N1088"/>
  <c r="O1088" s="1"/>
  <c r="X1088"/>
  <c r="I1089"/>
  <c r="J1089" s="1"/>
  <c r="N1089"/>
  <c r="O1089" s="1"/>
  <c r="X1089"/>
  <c r="F1090"/>
  <c r="G1090"/>
  <c r="H1090"/>
  <c r="L1090"/>
  <c r="M1090"/>
  <c r="X1090"/>
  <c r="I1091"/>
  <c r="N1091"/>
  <c r="X1091"/>
  <c r="I1092"/>
  <c r="J1092" s="1"/>
  <c r="N1092"/>
  <c r="O1092" s="1"/>
  <c r="X1092"/>
  <c r="I1093"/>
  <c r="J1093" s="1"/>
  <c r="N1093"/>
  <c r="O1093" s="1"/>
  <c r="X1093"/>
  <c r="I1094"/>
  <c r="J1094" s="1"/>
  <c r="N1094"/>
  <c r="O1094" s="1"/>
  <c r="X1094"/>
  <c r="I1095"/>
  <c r="J1095" s="1"/>
  <c r="N1095"/>
  <c r="O1095" s="1"/>
  <c r="X1095"/>
  <c r="I1096"/>
  <c r="J1096" s="1"/>
  <c r="N1096"/>
  <c r="O1096" s="1"/>
  <c r="X1096"/>
  <c r="F1097"/>
  <c r="G1097"/>
  <c r="H1097"/>
  <c r="L1097"/>
  <c r="M1097"/>
  <c r="X1097"/>
  <c r="I1098"/>
  <c r="N1098"/>
  <c r="X1098"/>
  <c r="I1099"/>
  <c r="J1099" s="1"/>
  <c r="N1099"/>
  <c r="O1099" s="1"/>
  <c r="X1099"/>
  <c r="I1100"/>
  <c r="J1100" s="1"/>
  <c r="N1100"/>
  <c r="O1100" s="1"/>
  <c r="X1100"/>
  <c r="I1101"/>
  <c r="J1101" s="1"/>
  <c r="N1101"/>
  <c r="O1101" s="1"/>
  <c r="X1101"/>
  <c r="I1102"/>
  <c r="J1102" s="1"/>
  <c r="N1102"/>
  <c r="O1102" s="1"/>
  <c r="X1102"/>
  <c r="I1103"/>
  <c r="J1103" s="1"/>
  <c r="N1103"/>
  <c r="O1103" s="1"/>
  <c r="X1103"/>
  <c r="I1104"/>
  <c r="J1104" s="1"/>
  <c r="N1104"/>
  <c r="O1104" s="1"/>
  <c r="X1104"/>
  <c r="I1105"/>
  <c r="J1105" s="1"/>
  <c r="N1105"/>
  <c r="O1105" s="1"/>
  <c r="X1105"/>
  <c r="X1106"/>
  <c r="I1107"/>
  <c r="J1107" s="1"/>
  <c r="X1107"/>
  <c r="I1108"/>
  <c r="J1108" s="1"/>
  <c r="X1108"/>
  <c r="I1109"/>
  <c r="J1109"/>
  <c r="X1109"/>
  <c r="I1110"/>
  <c r="J1110" s="1"/>
  <c r="X1110"/>
  <c r="I1111"/>
  <c r="J1111" s="1"/>
  <c r="X1111"/>
  <c r="I1112"/>
  <c r="J1112" s="1"/>
  <c r="N1112"/>
  <c r="O1112" s="1"/>
  <c r="S1112"/>
  <c r="T1112" s="1"/>
  <c r="X1112" s="1"/>
  <c r="I1113"/>
  <c r="J1113" s="1"/>
  <c r="N1113"/>
  <c r="O1113" s="1"/>
  <c r="X1113"/>
  <c r="I1114"/>
  <c r="J1114" s="1"/>
  <c r="X1114"/>
  <c r="F1115"/>
  <c r="G1115"/>
  <c r="G1159" s="1"/>
  <c r="H1115"/>
  <c r="L1115"/>
  <c r="M1115"/>
  <c r="Q1115"/>
  <c r="R1115"/>
  <c r="U1115"/>
  <c r="V1115"/>
  <c r="W1115"/>
  <c r="I1116"/>
  <c r="J1116" s="1"/>
  <c r="N1116"/>
  <c r="O1116" s="1"/>
  <c r="S1116"/>
  <c r="T1116" s="1"/>
  <c r="I1117"/>
  <c r="J1117" s="1"/>
  <c r="N1117"/>
  <c r="O1117" s="1"/>
  <c r="S1117"/>
  <c r="T1117" s="1"/>
  <c r="X1117" s="1"/>
  <c r="I1118"/>
  <c r="J1118" s="1"/>
  <c r="S1118"/>
  <c r="T1118" s="1"/>
  <c r="X1118" s="1"/>
  <c r="I1119"/>
  <c r="J1119"/>
  <c r="N1119"/>
  <c r="O1119"/>
  <c r="S1119"/>
  <c r="T1119"/>
  <c r="X1119" s="1"/>
  <c r="I1120"/>
  <c r="J1120" s="1"/>
  <c r="N1120"/>
  <c r="O1120" s="1"/>
  <c r="S1120"/>
  <c r="T1120" s="1"/>
  <c r="X1120" s="1"/>
  <c r="I1121"/>
  <c r="J1121" s="1"/>
  <c r="N1121"/>
  <c r="O1121" s="1"/>
  <c r="S1121"/>
  <c r="T1121" s="1"/>
  <c r="X1121" s="1"/>
  <c r="F1122"/>
  <c r="G1122"/>
  <c r="H1122"/>
  <c r="L1122"/>
  <c r="M1122"/>
  <c r="Q1122"/>
  <c r="R1122"/>
  <c r="U1122"/>
  <c r="V1122"/>
  <c r="W1122"/>
  <c r="I1123"/>
  <c r="J1123" s="1"/>
  <c r="N1123"/>
  <c r="O1123" s="1"/>
  <c r="S1123"/>
  <c r="T1123" s="1"/>
  <c r="X1123" s="1"/>
  <c r="I1124"/>
  <c r="J1124" s="1"/>
  <c r="S1124"/>
  <c r="T1124" s="1"/>
  <c r="X1124" s="1"/>
  <c r="I1125"/>
  <c r="J1125"/>
  <c r="N1125"/>
  <c r="O1125"/>
  <c r="S1125"/>
  <c r="T1125"/>
  <c r="X1125" s="1"/>
  <c r="I1126"/>
  <c r="J1126" s="1"/>
  <c r="N1126"/>
  <c r="O1126" s="1"/>
  <c r="S1126"/>
  <c r="T1126" s="1"/>
  <c r="X1126" s="1"/>
  <c r="I1127"/>
  <c r="J1127" s="1"/>
  <c r="N1127"/>
  <c r="O1127" s="1"/>
  <c r="S1127"/>
  <c r="T1127" s="1"/>
  <c r="X1127" s="1"/>
  <c r="I1128"/>
  <c r="J1128" s="1"/>
  <c r="S1128"/>
  <c r="T1128" s="1"/>
  <c r="X1128" s="1"/>
  <c r="F1129"/>
  <c r="G1129"/>
  <c r="H1129"/>
  <c r="X1129"/>
  <c r="I1130"/>
  <c r="J1130"/>
  <c r="X1130"/>
  <c r="I1131"/>
  <c r="J1131" s="1"/>
  <c r="X1131"/>
  <c r="I1132"/>
  <c r="J1132" s="1"/>
  <c r="N1132"/>
  <c r="O1132" s="1"/>
  <c r="S1132"/>
  <c r="T1132" s="1"/>
  <c r="X1132" s="1"/>
  <c r="F1133"/>
  <c r="G1133"/>
  <c r="H1133"/>
  <c r="L1133"/>
  <c r="M1133"/>
  <c r="Q1133"/>
  <c r="R1133"/>
  <c r="U1133"/>
  <c r="V1133"/>
  <c r="W1133"/>
  <c r="I1134"/>
  <c r="J1134" s="1"/>
  <c r="N1134"/>
  <c r="O1134" s="1"/>
  <c r="S1134"/>
  <c r="T1134" s="1"/>
  <c r="X1134" s="1"/>
  <c r="I1135"/>
  <c r="J1135" s="1"/>
  <c r="S1135"/>
  <c r="T1135" s="1"/>
  <c r="X1135" s="1"/>
  <c r="I1136"/>
  <c r="J1136"/>
  <c r="N1136"/>
  <c r="O1136"/>
  <c r="S1136"/>
  <c r="T1136"/>
  <c r="X1136" s="1"/>
  <c r="I1137"/>
  <c r="J1137" s="1"/>
  <c r="N1137"/>
  <c r="O1137" s="1"/>
  <c r="S1137"/>
  <c r="T1137" s="1"/>
  <c r="X1137" s="1"/>
  <c r="I1138"/>
  <c r="J1138" s="1"/>
  <c r="N1138"/>
  <c r="O1138" s="1"/>
  <c r="S1138"/>
  <c r="T1138" s="1"/>
  <c r="X1138" s="1"/>
  <c r="I1139"/>
  <c r="J1139" s="1"/>
  <c r="S1139"/>
  <c r="T1139" s="1"/>
  <c r="X1139" s="1"/>
  <c r="I1140"/>
  <c r="J1140"/>
  <c r="N1140"/>
  <c r="O1140"/>
  <c r="S1140"/>
  <c r="T1140"/>
  <c r="X1140" s="1"/>
  <c r="F1141"/>
  <c r="G1141"/>
  <c r="H1141"/>
  <c r="L1141"/>
  <c r="M1141"/>
  <c r="Q1141"/>
  <c r="R1141"/>
  <c r="U1141"/>
  <c r="V1141"/>
  <c r="W1141"/>
  <c r="I1142"/>
  <c r="J1142"/>
  <c r="N1142"/>
  <c r="O1142"/>
  <c r="S1142"/>
  <c r="T1142"/>
  <c r="X1142" s="1"/>
  <c r="I1143"/>
  <c r="J1143" s="1"/>
  <c r="N1143"/>
  <c r="O1143" s="1"/>
  <c r="S1143"/>
  <c r="T1143" s="1"/>
  <c r="X1143" s="1"/>
  <c r="I1144"/>
  <c r="J1144" s="1"/>
  <c r="N1144"/>
  <c r="O1144" s="1"/>
  <c r="S1144"/>
  <c r="T1144" s="1"/>
  <c r="X1144" s="1"/>
  <c r="F1145"/>
  <c r="F1159" s="1"/>
  <c r="G1145"/>
  <c r="H1145"/>
  <c r="H1159" s="1"/>
  <c r="L1145"/>
  <c r="M1145"/>
  <c r="Q1145"/>
  <c r="R1145"/>
  <c r="U1145"/>
  <c r="V1145"/>
  <c r="W1145"/>
  <c r="I1146"/>
  <c r="N1146"/>
  <c r="S1146"/>
  <c r="I1147"/>
  <c r="S1147" s="1"/>
  <c r="T1147" s="1"/>
  <c r="X1147" s="1"/>
  <c r="I1148"/>
  <c r="J1148"/>
  <c r="N1148"/>
  <c r="O1148"/>
  <c r="S1148"/>
  <c r="T1148"/>
  <c r="X1148" s="1"/>
  <c r="I1149"/>
  <c r="J1149" s="1"/>
  <c r="N1149"/>
  <c r="O1149" s="1"/>
  <c r="S1149"/>
  <c r="T1149" s="1"/>
  <c r="X1149" s="1"/>
  <c r="L1150"/>
  <c r="M1150"/>
  <c r="Q1150"/>
  <c r="R1150"/>
  <c r="U1150"/>
  <c r="V1150"/>
  <c r="W1150"/>
  <c r="I1151"/>
  <c r="J1151"/>
  <c r="N1151"/>
  <c r="O1151"/>
  <c r="S1151"/>
  <c r="T1151"/>
  <c r="X1151" s="1"/>
  <c r="I1152"/>
  <c r="J1152" s="1"/>
  <c r="N1152"/>
  <c r="O1152" s="1"/>
  <c r="S1152"/>
  <c r="T1152" s="1"/>
  <c r="X1152" s="1"/>
  <c r="I1153"/>
  <c r="J1153" s="1"/>
  <c r="X1153"/>
  <c r="J1154"/>
  <c r="I1155"/>
  <c r="J1155" s="1"/>
  <c r="S1155"/>
  <c r="T1155" s="1"/>
  <c r="X1155" s="1"/>
  <c r="J1156"/>
  <c r="J1157"/>
  <c r="J1158"/>
  <c r="K1159"/>
  <c r="M1159"/>
  <c r="R1159"/>
  <c r="V1159"/>
  <c r="J1163"/>
  <c r="B1166"/>
  <c r="B1168"/>
  <c r="E1168"/>
  <c r="F1168"/>
  <c r="B1169"/>
  <c r="F1169"/>
  <c r="B1171"/>
  <c r="F1171"/>
  <c r="B1172"/>
  <c r="C1178"/>
  <c r="C1179"/>
  <c r="F1182"/>
  <c r="G1182"/>
  <c r="H1182"/>
  <c r="L1182"/>
  <c r="M1182"/>
  <c r="X1182"/>
  <c r="I1183"/>
  <c r="N1183" s="1"/>
  <c r="X1183"/>
  <c r="I1184"/>
  <c r="J1184" s="1"/>
  <c r="N1184"/>
  <c r="O1184" s="1"/>
  <c r="X1184"/>
  <c r="F1185"/>
  <c r="G1185"/>
  <c r="H1185"/>
  <c r="L1185"/>
  <c r="M1185"/>
  <c r="X1185"/>
  <c r="I1186"/>
  <c r="N1186" s="1"/>
  <c r="X1186"/>
  <c r="I1187"/>
  <c r="J1187" s="1"/>
  <c r="N1187"/>
  <c r="O1187" s="1"/>
  <c r="X1187"/>
  <c r="I1188"/>
  <c r="J1188" s="1"/>
  <c r="X1188"/>
  <c r="I1189"/>
  <c r="J1189" s="1"/>
  <c r="N1189"/>
  <c r="O1189" s="1"/>
  <c r="X1189"/>
  <c r="I1190"/>
  <c r="J1190" s="1"/>
  <c r="X1190"/>
  <c r="F1191"/>
  <c r="G1191"/>
  <c r="H1191"/>
  <c r="L1191"/>
  <c r="M1191"/>
  <c r="X1191"/>
  <c r="I1192"/>
  <c r="N1192"/>
  <c r="X1192"/>
  <c r="I1193"/>
  <c r="J1193" s="1"/>
  <c r="X1193"/>
  <c r="I1194"/>
  <c r="J1194" s="1"/>
  <c r="N1194"/>
  <c r="O1194" s="1"/>
  <c r="X1194"/>
  <c r="I1195"/>
  <c r="J1195" s="1"/>
  <c r="X1195"/>
  <c r="I1196"/>
  <c r="J1196" s="1"/>
  <c r="N1196"/>
  <c r="O1196" s="1"/>
  <c r="X1196"/>
  <c r="I1197"/>
  <c r="J1197" s="1"/>
  <c r="X1197"/>
  <c r="I1198"/>
  <c r="J1198" s="1"/>
  <c r="N1198"/>
  <c r="O1198" s="1"/>
  <c r="X1198"/>
  <c r="I1199"/>
  <c r="J1199" s="1"/>
  <c r="N1199"/>
  <c r="O1199" s="1"/>
  <c r="X1199"/>
  <c r="F1200"/>
  <c r="G1200"/>
  <c r="H1200"/>
  <c r="L1200"/>
  <c r="M1200"/>
  <c r="Q1200"/>
  <c r="R1200"/>
  <c r="U1200"/>
  <c r="V1200"/>
  <c r="W1200"/>
  <c r="I1201"/>
  <c r="J1201"/>
  <c r="N1201"/>
  <c r="O1201"/>
  <c r="S1201"/>
  <c r="T1201"/>
  <c r="I1202"/>
  <c r="J1202" s="1"/>
  <c r="N1202"/>
  <c r="O1202" s="1"/>
  <c r="S1202"/>
  <c r="T1202" s="1"/>
  <c r="X1202" s="1"/>
  <c r="I1203"/>
  <c r="J1203" s="1"/>
  <c r="N1203"/>
  <c r="O1203" s="1"/>
  <c r="S1203"/>
  <c r="T1203" s="1"/>
  <c r="X1203" s="1"/>
  <c r="I1204"/>
  <c r="J1204" s="1"/>
  <c r="S1204"/>
  <c r="T1204" s="1"/>
  <c r="X1204" s="1"/>
  <c r="I1205"/>
  <c r="J1205"/>
  <c r="N1205"/>
  <c r="O1205"/>
  <c r="S1205"/>
  <c r="T1205"/>
  <c r="X1205" s="1"/>
  <c r="I1206"/>
  <c r="J1206" s="1"/>
  <c r="N1206"/>
  <c r="O1206" s="1"/>
  <c r="S1206"/>
  <c r="T1206" s="1"/>
  <c r="X1206" s="1"/>
  <c r="I1207"/>
  <c r="J1207" s="1"/>
  <c r="N1207"/>
  <c r="O1207" s="1"/>
  <c r="S1207"/>
  <c r="T1207" s="1"/>
  <c r="X1207" s="1"/>
  <c r="I1208"/>
  <c r="J1208" s="1"/>
  <c r="S1208"/>
  <c r="T1208" s="1"/>
  <c r="X1208" s="1"/>
  <c r="I1209"/>
  <c r="J1209"/>
  <c r="N1209"/>
  <c r="O1209"/>
  <c r="X1209"/>
  <c r="I1210"/>
  <c r="J1210" s="1"/>
  <c r="X1210"/>
  <c r="I1211"/>
  <c r="J1211"/>
  <c r="N1211"/>
  <c r="O1211"/>
  <c r="X1211"/>
  <c r="I1212"/>
  <c r="J1212" s="1"/>
  <c r="S1212"/>
  <c r="T1212" s="1"/>
  <c r="X1212" s="1"/>
  <c r="I1213"/>
  <c r="J1213"/>
  <c r="N1213"/>
  <c r="O1213"/>
  <c r="X1213"/>
  <c r="I1214"/>
  <c r="J1214" s="1"/>
  <c r="S1214"/>
  <c r="T1214" s="1"/>
  <c r="X1214" s="1"/>
  <c r="I1215"/>
  <c r="J1215"/>
  <c r="N1215"/>
  <c r="O1215"/>
  <c r="S1215"/>
  <c r="T1215"/>
  <c r="X1215" s="1"/>
  <c r="I1216"/>
  <c r="J1216" s="1"/>
  <c r="N1216"/>
  <c r="O1216" s="1"/>
  <c r="X1216"/>
  <c r="I1217"/>
  <c r="J1217" s="1"/>
  <c r="N1217"/>
  <c r="O1217" s="1"/>
  <c r="S1217"/>
  <c r="T1217" s="1"/>
  <c r="X1217" s="1"/>
  <c r="F1218"/>
  <c r="G1218"/>
  <c r="H1218"/>
  <c r="L1218"/>
  <c r="M1218"/>
  <c r="X1218"/>
  <c r="I1219"/>
  <c r="N1219" s="1"/>
  <c r="X1219"/>
  <c r="I1220"/>
  <c r="J1220"/>
  <c r="N1220"/>
  <c r="O1220"/>
  <c r="X1220"/>
  <c r="I1221"/>
  <c r="J1221" s="1"/>
  <c r="X1221"/>
  <c r="F1222"/>
  <c r="G1222"/>
  <c r="H1222"/>
  <c r="L1222"/>
  <c r="M1222"/>
  <c r="X1222"/>
  <c r="I1223"/>
  <c r="J1223"/>
  <c r="N1223"/>
  <c r="O1223"/>
  <c r="X1223"/>
  <c r="I1224"/>
  <c r="J1224" s="1"/>
  <c r="X1224"/>
  <c r="I1225"/>
  <c r="J1225"/>
  <c r="N1225"/>
  <c r="O1225"/>
  <c r="X1225"/>
  <c r="I1226"/>
  <c r="J1226" s="1"/>
  <c r="X1226"/>
  <c r="I1227"/>
  <c r="J1227"/>
  <c r="N1227"/>
  <c r="O1227"/>
  <c r="X1227"/>
  <c r="F1228"/>
  <c r="G1228"/>
  <c r="H1228"/>
  <c r="L1228"/>
  <c r="M1228"/>
  <c r="X1228"/>
  <c r="I1229"/>
  <c r="I1228" s="1"/>
  <c r="J1228" s="1"/>
  <c r="X1229"/>
  <c r="I1230"/>
  <c r="J1230"/>
  <c r="N1230"/>
  <c r="O1230"/>
  <c r="X1230"/>
  <c r="I1231"/>
  <c r="J1231" s="1"/>
  <c r="X1231"/>
  <c r="I1232"/>
  <c r="J1232"/>
  <c r="N1232"/>
  <c r="O1232"/>
  <c r="X1232"/>
  <c r="I1233"/>
  <c r="J1233" s="1"/>
  <c r="X1233"/>
  <c r="I1234"/>
  <c r="J1234"/>
  <c r="N1234"/>
  <c r="O1234"/>
  <c r="X1234"/>
  <c r="F1235"/>
  <c r="G1235"/>
  <c r="H1235"/>
  <c r="L1235"/>
  <c r="M1235"/>
  <c r="X1235"/>
  <c r="I1236"/>
  <c r="N1236" s="1"/>
  <c r="X1236"/>
  <c r="I1237"/>
  <c r="J1237"/>
  <c r="N1237"/>
  <c r="O1237"/>
  <c r="X1237"/>
  <c r="I1238"/>
  <c r="J1238" s="1"/>
  <c r="X1238"/>
  <c r="I1239"/>
  <c r="J1239"/>
  <c r="N1239"/>
  <c r="O1239"/>
  <c r="X1239"/>
  <c r="I1240"/>
  <c r="J1240" s="1"/>
  <c r="X1240"/>
  <c r="I1241"/>
  <c r="J1241"/>
  <c r="N1241"/>
  <c r="O1241"/>
  <c r="X1241"/>
  <c r="I1242"/>
  <c r="J1242" s="1"/>
  <c r="X1242"/>
  <c r="I1243"/>
  <c r="J1243"/>
  <c r="N1243"/>
  <c r="O1243"/>
  <c r="X1243"/>
  <c r="X1244"/>
  <c r="I1245"/>
  <c r="J1245"/>
  <c r="X1245"/>
  <c r="I1246"/>
  <c r="J1246" s="1"/>
  <c r="X1246"/>
  <c r="I1247"/>
  <c r="J1247" s="1"/>
  <c r="X1247"/>
  <c r="I1248"/>
  <c r="J1248" s="1"/>
  <c r="X1248"/>
  <c r="I1249"/>
  <c r="J1249"/>
  <c r="X1249"/>
  <c r="I1250"/>
  <c r="J1250" s="1"/>
  <c r="S1250"/>
  <c r="T1250" s="1"/>
  <c r="X1250" s="1"/>
  <c r="I1251"/>
  <c r="J1251"/>
  <c r="N1251"/>
  <c r="O1251"/>
  <c r="X1251"/>
  <c r="I1252"/>
  <c r="J1252" s="1"/>
  <c r="X1252"/>
  <c r="F1253"/>
  <c r="G1253"/>
  <c r="H1253"/>
  <c r="L1253"/>
  <c r="M1253"/>
  <c r="Q1253"/>
  <c r="R1253"/>
  <c r="U1253"/>
  <c r="V1253"/>
  <c r="W1253"/>
  <c r="I1254"/>
  <c r="J1254" s="1"/>
  <c r="S1254"/>
  <c r="T1254" s="1"/>
  <c r="I1255"/>
  <c r="J1255"/>
  <c r="N1255"/>
  <c r="O1255"/>
  <c r="S1255"/>
  <c r="T1255"/>
  <c r="X1255" s="1"/>
  <c r="I1256"/>
  <c r="J1256" s="1"/>
  <c r="N1256"/>
  <c r="O1256" s="1"/>
  <c r="S1256"/>
  <c r="T1256" s="1"/>
  <c r="X1256" s="1"/>
  <c r="I1257"/>
  <c r="J1257" s="1"/>
  <c r="N1257"/>
  <c r="O1257" s="1"/>
  <c r="S1257"/>
  <c r="T1257" s="1"/>
  <c r="X1257" s="1"/>
  <c r="I1258"/>
  <c r="J1258" s="1"/>
  <c r="S1258"/>
  <c r="T1258" s="1"/>
  <c r="X1258" s="1"/>
  <c r="I1259"/>
  <c r="J1259"/>
  <c r="N1259"/>
  <c r="O1259"/>
  <c r="S1259"/>
  <c r="T1259"/>
  <c r="X1259" s="1"/>
  <c r="F1260"/>
  <c r="G1260"/>
  <c r="H1260"/>
  <c r="L1260"/>
  <c r="M1260"/>
  <c r="Q1260"/>
  <c r="R1260"/>
  <c r="U1260"/>
  <c r="V1260"/>
  <c r="W1260"/>
  <c r="I1261"/>
  <c r="J1261"/>
  <c r="N1261"/>
  <c r="O1261"/>
  <c r="S1261"/>
  <c r="T1261"/>
  <c r="X1261" s="1"/>
  <c r="I1262"/>
  <c r="J1262" s="1"/>
  <c r="N1262"/>
  <c r="O1262" s="1"/>
  <c r="S1262"/>
  <c r="T1262" s="1"/>
  <c r="X1262" s="1"/>
  <c r="I1263"/>
  <c r="J1263" s="1"/>
  <c r="N1263"/>
  <c r="O1263" s="1"/>
  <c r="S1263"/>
  <c r="T1263" s="1"/>
  <c r="X1263" s="1"/>
  <c r="I1264"/>
  <c r="J1264" s="1"/>
  <c r="S1264"/>
  <c r="T1264" s="1"/>
  <c r="X1264" s="1"/>
  <c r="I1265"/>
  <c r="J1265"/>
  <c r="N1265"/>
  <c r="O1265"/>
  <c r="S1265"/>
  <c r="T1265"/>
  <c r="X1265" s="1"/>
  <c r="I1266"/>
  <c r="J1266" s="1"/>
  <c r="N1266"/>
  <c r="O1266" s="1"/>
  <c r="S1266"/>
  <c r="T1266" s="1"/>
  <c r="X1266" s="1"/>
  <c r="F1267"/>
  <c r="G1267"/>
  <c r="H1267"/>
  <c r="X1267"/>
  <c r="I1268"/>
  <c r="J1268" s="1"/>
  <c r="X1268"/>
  <c r="I1269"/>
  <c r="J1269" s="1"/>
  <c r="X1269"/>
  <c r="I1270"/>
  <c r="J1270"/>
  <c r="N1270"/>
  <c r="O1270"/>
  <c r="S1270"/>
  <c r="T1270"/>
  <c r="X1270" s="1"/>
  <c r="F1271"/>
  <c r="G1271"/>
  <c r="G1297" s="1"/>
  <c r="H1271"/>
  <c r="L1271"/>
  <c r="M1271"/>
  <c r="Q1271"/>
  <c r="R1271"/>
  <c r="U1271"/>
  <c r="V1271"/>
  <c r="W1271"/>
  <c r="I1272"/>
  <c r="J1272"/>
  <c r="N1272"/>
  <c r="O1272"/>
  <c r="S1272"/>
  <c r="T1272"/>
  <c r="X1272" s="1"/>
  <c r="I1273"/>
  <c r="J1273" s="1"/>
  <c r="N1273"/>
  <c r="O1273" s="1"/>
  <c r="S1273"/>
  <c r="T1273" s="1"/>
  <c r="X1273" s="1"/>
  <c r="I1274"/>
  <c r="J1274" s="1"/>
  <c r="N1274"/>
  <c r="O1274" s="1"/>
  <c r="S1274"/>
  <c r="T1274" s="1"/>
  <c r="X1274" s="1"/>
  <c r="I1275"/>
  <c r="J1275" s="1"/>
  <c r="S1275"/>
  <c r="T1275" s="1"/>
  <c r="X1275" s="1"/>
  <c r="I1276"/>
  <c r="J1276"/>
  <c r="N1276"/>
  <c r="O1276"/>
  <c r="S1276"/>
  <c r="T1276"/>
  <c r="X1276" s="1"/>
  <c r="I1277"/>
  <c r="J1277" s="1"/>
  <c r="N1277"/>
  <c r="O1277" s="1"/>
  <c r="S1277"/>
  <c r="T1277" s="1"/>
  <c r="X1277" s="1"/>
  <c r="I1278"/>
  <c r="J1278" s="1"/>
  <c r="N1278"/>
  <c r="O1278" s="1"/>
  <c r="S1278"/>
  <c r="T1278" s="1"/>
  <c r="X1278" s="1"/>
  <c r="F1279"/>
  <c r="G1279"/>
  <c r="H1279"/>
  <c r="L1279"/>
  <c r="M1279"/>
  <c r="M1297" s="1"/>
  <c r="Q1279"/>
  <c r="R1279"/>
  <c r="R1297" s="1"/>
  <c r="U1279"/>
  <c r="V1279"/>
  <c r="V1297" s="1"/>
  <c r="W1279"/>
  <c r="I1280"/>
  <c r="J1280" s="1"/>
  <c r="N1280"/>
  <c r="O1280" s="1"/>
  <c r="S1280"/>
  <c r="T1280" s="1"/>
  <c r="X1280" s="1"/>
  <c r="I1281"/>
  <c r="J1281" s="1"/>
  <c r="S1281"/>
  <c r="T1281" s="1"/>
  <c r="X1281" s="1"/>
  <c r="I1282"/>
  <c r="J1282"/>
  <c r="N1282"/>
  <c r="O1282"/>
  <c r="S1282"/>
  <c r="T1282"/>
  <c r="X1282" s="1"/>
  <c r="F1283"/>
  <c r="G1283"/>
  <c r="H1283"/>
  <c r="L1283"/>
  <c r="M1283"/>
  <c r="Q1283"/>
  <c r="R1283"/>
  <c r="U1283"/>
  <c r="V1283"/>
  <c r="W1283"/>
  <c r="I1284"/>
  <c r="J1284"/>
  <c r="N1284"/>
  <c r="O1284"/>
  <c r="S1284"/>
  <c r="T1284"/>
  <c r="X1284" s="1"/>
  <c r="I1285"/>
  <c r="J1285" s="1"/>
  <c r="N1285"/>
  <c r="O1285" s="1"/>
  <c r="S1285"/>
  <c r="T1285" s="1"/>
  <c r="X1285" s="1"/>
  <c r="I1286"/>
  <c r="J1286" s="1"/>
  <c r="N1286"/>
  <c r="O1286" s="1"/>
  <c r="S1286"/>
  <c r="T1286" s="1"/>
  <c r="X1286" s="1"/>
  <c r="I1287"/>
  <c r="J1287" s="1"/>
  <c r="S1287"/>
  <c r="T1287" s="1"/>
  <c r="X1287" s="1"/>
  <c r="L1288"/>
  <c r="M1288"/>
  <c r="Q1288"/>
  <c r="R1288"/>
  <c r="U1288"/>
  <c r="V1288"/>
  <c r="W1288"/>
  <c r="I1289"/>
  <c r="J1289" s="1"/>
  <c r="N1289"/>
  <c r="O1289" s="1"/>
  <c r="S1289"/>
  <c r="T1289" s="1"/>
  <c r="X1289" s="1"/>
  <c r="I1290"/>
  <c r="J1290" s="1"/>
  <c r="S1290"/>
  <c r="T1290" s="1"/>
  <c r="X1290" s="1"/>
  <c r="I1291"/>
  <c r="J1291"/>
  <c r="X1291"/>
  <c r="J1292"/>
  <c r="I1293"/>
  <c r="J1293"/>
  <c r="N1293"/>
  <c r="O1293"/>
  <c r="S1293"/>
  <c r="T1293"/>
  <c r="X1293" s="1"/>
  <c r="J1294"/>
  <c r="J1295"/>
  <c r="J1296"/>
  <c r="F1297"/>
  <c r="H1297"/>
  <c r="K1297"/>
  <c r="L1297"/>
  <c r="Q1297"/>
  <c r="U1297"/>
  <c r="W1297"/>
  <c r="J1301"/>
  <c r="B1304"/>
  <c r="B1306"/>
  <c r="E1306"/>
  <c r="F1306"/>
  <c r="B1307"/>
  <c r="F1307"/>
  <c r="B1309"/>
  <c r="F1309"/>
  <c r="B1310"/>
  <c r="C1316"/>
  <c r="C1317"/>
  <c r="F1320"/>
  <c r="G1320"/>
  <c r="H1320"/>
  <c r="L1320"/>
  <c r="M1320"/>
  <c r="X1320"/>
  <c r="I1321"/>
  <c r="N1321"/>
  <c r="X1321"/>
  <c r="I1322"/>
  <c r="J1322" s="1"/>
  <c r="N1322"/>
  <c r="O1322" s="1"/>
  <c r="X1322"/>
  <c r="F1323"/>
  <c r="G1323"/>
  <c r="H1323"/>
  <c r="L1323"/>
  <c r="M1323"/>
  <c r="X1323"/>
  <c r="I1324"/>
  <c r="N1324"/>
  <c r="X1324"/>
  <c r="I1325"/>
  <c r="J1325" s="1"/>
  <c r="N1325"/>
  <c r="O1325" s="1"/>
  <c r="X1325"/>
  <c r="I1326"/>
  <c r="J1326" s="1"/>
  <c r="N1326"/>
  <c r="O1326" s="1"/>
  <c r="X1326"/>
  <c r="I1327"/>
  <c r="J1327" s="1"/>
  <c r="N1327"/>
  <c r="O1327" s="1"/>
  <c r="X1327"/>
  <c r="I1328"/>
  <c r="J1328" s="1"/>
  <c r="N1328"/>
  <c r="O1328" s="1"/>
  <c r="X1328"/>
  <c r="F1329"/>
  <c r="G1329"/>
  <c r="H1329"/>
  <c r="L1329"/>
  <c r="M1329"/>
  <c r="X1329"/>
  <c r="I1330"/>
  <c r="J1330" s="1"/>
  <c r="N1330"/>
  <c r="O1330" s="1"/>
  <c r="X1330"/>
  <c r="I1331"/>
  <c r="J1331" s="1"/>
  <c r="N1331"/>
  <c r="O1331" s="1"/>
  <c r="X1331"/>
  <c r="I1332"/>
  <c r="J1332" s="1"/>
  <c r="N1332"/>
  <c r="O1332" s="1"/>
  <c r="X1332"/>
  <c r="I1333"/>
  <c r="J1333" s="1"/>
  <c r="N1333"/>
  <c r="O1333" s="1"/>
  <c r="X1333"/>
  <c r="I1334"/>
  <c r="J1334" s="1"/>
  <c r="N1334"/>
  <c r="O1334" s="1"/>
  <c r="X1334"/>
  <c r="I1335"/>
  <c r="J1335" s="1"/>
  <c r="N1335"/>
  <c r="O1335" s="1"/>
  <c r="X1335"/>
  <c r="I1336"/>
  <c r="J1336" s="1"/>
  <c r="N1336"/>
  <c r="O1336" s="1"/>
  <c r="X1336"/>
  <c r="I1337"/>
  <c r="J1337" s="1"/>
  <c r="N1337"/>
  <c r="O1337" s="1"/>
  <c r="X1337"/>
  <c r="F1338"/>
  <c r="G1338"/>
  <c r="H1338"/>
  <c r="L1338"/>
  <c r="M1338"/>
  <c r="Q1338"/>
  <c r="R1338"/>
  <c r="U1338"/>
  <c r="V1338"/>
  <c r="W1338"/>
  <c r="I1339"/>
  <c r="J1339" s="1"/>
  <c r="S1339"/>
  <c r="T1339" s="1"/>
  <c r="I1340"/>
  <c r="J1340"/>
  <c r="N1340"/>
  <c r="O1340"/>
  <c r="S1340"/>
  <c r="T1340"/>
  <c r="X1340" s="1"/>
  <c r="I1341"/>
  <c r="J1341" s="1"/>
  <c r="N1341"/>
  <c r="O1341" s="1"/>
  <c r="S1341"/>
  <c r="T1341" s="1"/>
  <c r="X1341" s="1"/>
  <c r="I1342"/>
  <c r="J1342" s="1"/>
  <c r="N1342"/>
  <c r="O1342" s="1"/>
  <c r="S1342"/>
  <c r="T1342" s="1"/>
  <c r="X1342" s="1"/>
  <c r="I1343"/>
  <c r="J1343" s="1"/>
  <c r="S1343"/>
  <c r="T1343" s="1"/>
  <c r="X1343" s="1"/>
  <c r="I1344"/>
  <c r="J1344"/>
  <c r="N1344"/>
  <c r="O1344"/>
  <c r="S1344"/>
  <c r="T1344"/>
  <c r="X1344" s="1"/>
  <c r="I1345"/>
  <c r="J1345" s="1"/>
  <c r="N1345"/>
  <c r="O1345" s="1"/>
  <c r="S1345"/>
  <c r="T1345" s="1"/>
  <c r="X1345" s="1"/>
  <c r="I1346"/>
  <c r="J1346" s="1"/>
  <c r="N1346"/>
  <c r="O1346" s="1"/>
  <c r="S1346"/>
  <c r="T1346" s="1"/>
  <c r="X1346" s="1"/>
  <c r="I1347"/>
  <c r="J1347" s="1"/>
  <c r="X1347"/>
  <c r="I1348"/>
  <c r="J1348"/>
  <c r="N1348"/>
  <c r="O1348"/>
  <c r="X1348"/>
  <c r="I1349"/>
  <c r="J1349" s="1"/>
  <c r="X1349"/>
  <c r="I1350"/>
  <c r="J1350"/>
  <c r="N1350"/>
  <c r="O1350"/>
  <c r="S1350"/>
  <c r="T1350"/>
  <c r="X1350" s="1"/>
  <c r="I1351"/>
  <c r="J1351" s="1"/>
  <c r="N1351"/>
  <c r="O1351" s="1"/>
  <c r="X1351"/>
  <c r="I1352"/>
  <c r="J1352" s="1"/>
  <c r="N1352"/>
  <c r="O1352" s="1"/>
  <c r="S1352"/>
  <c r="T1352" s="1"/>
  <c r="X1352" s="1"/>
  <c r="I1353"/>
  <c r="J1353" s="1"/>
  <c r="S1353"/>
  <c r="T1353" s="1"/>
  <c r="X1353" s="1"/>
  <c r="I1354"/>
  <c r="J1354"/>
  <c r="N1354"/>
  <c r="O1354"/>
  <c r="X1354"/>
  <c r="I1355"/>
  <c r="J1355" s="1"/>
  <c r="S1355"/>
  <c r="T1355" s="1"/>
  <c r="X1355" s="1"/>
  <c r="F1356"/>
  <c r="G1356"/>
  <c r="H1356"/>
  <c r="L1356"/>
  <c r="M1356"/>
  <c r="X1356"/>
  <c r="I1357"/>
  <c r="J1357"/>
  <c r="N1357"/>
  <c r="O1357"/>
  <c r="X1357"/>
  <c r="I1358"/>
  <c r="J1358" s="1"/>
  <c r="X1358"/>
  <c r="I1359"/>
  <c r="J1359"/>
  <c r="N1359"/>
  <c r="O1359"/>
  <c r="X1359"/>
  <c r="F1360"/>
  <c r="G1360"/>
  <c r="H1360"/>
  <c r="L1360"/>
  <c r="M1360"/>
  <c r="X1360"/>
  <c r="I1361"/>
  <c r="N1361" s="1"/>
  <c r="X1361"/>
  <c r="I1362"/>
  <c r="J1362"/>
  <c r="N1362"/>
  <c r="O1362"/>
  <c r="X1362"/>
  <c r="I1363"/>
  <c r="J1363" s="1"/>
  <c r="X1363"/>
  <c r="I1364"/>
  <c r="J1364"/>
  <c r="N1364"/>
  <c r="O1364"/>
  <c r="X1364"/>
  <c r="I1365"/>
  <c r="J1365" s="1"/>
  <c r="X1365"/>
  <c r="F1366"/>
  <c r="G1366"/>
  <c r="H1366"/>
  <c r="L1366"/>
  <c r="M1366"/>
  <c r="X1366"/>
  <c r="I1367"/>
  <c r="J1367"/>
  <c r="N1367"/>
  <c r="O1367"/>
  <c r="X1367"/>
  <c r="I1368"/>
  <c r="J1368" s="1"/>
  <c r="X1368"/>
  <c r="I1369"/>
  <c r="J1369"/>
  <c r="N1369"/>
  <c r="O1369"/>
  <c r="X1369"/>
  <c r="I1370"/>
  <c r="J1370" s="1"/>
  <c r="X1370"/>
  <c r="I1371"/>
  <c r="J1371"/>
  <c r="N1371"/>
  <c r="O1371"/>
  <c r="X1371"/>
  <c r="I1372"/>
  <c r="J1372" s="1"/>
  <c r="X1372"/>
  <c r="F1373"/>
  <c r="G1373"/>
  <c r="H1373"/>
  <c r="L1373"/>
  <c r="M1373"/>
  <c r="X1373"/>
  <c r="I1374"/>
  <c r="J1374"/>
  <c r="N1374"/>
  <c r="O1374"/>
  <c r="X1374"/>
  <c r="I1375"/>
  <c r="J1375" s="1"/>
  <c r="X1375"/>
  <c r="I1376"/>
  <c r="J1376"/>
  <c r="N1376"/>
  <c r="O1376"/>
  <c r="X1376"/>
  <c r="I1377"/>
  <c r="J1377" s="1"/>
  <c r="X1377"/>
  <c r="I1378"/>
  <c r="J1378"/>
  <c r="N1378"/>
  <c r="O1378"/>
  <c r="X1378"/>
  <c r="I1379"/>
  <c r="J1379" s="1"/>
  <c r="X1379"/>
  <c r="I1380"/>
  <c r="J1380"/>
  <c r="N1380"/>
  <c r="O1380"/>
  <c r="X1380"/>
  <c r="I1381"/>
  <c r="J1381" s="1"/>
  <c r="X1381"/>
  <c r="X1382"/>
  <c r="I1383"/>
  <c r="X1383"/>
  <c r="I1384"/>
  <c r="J1384" s="1"/>
  <c r="X1384"/>
  <c r="I1385"/>
  <c r="J1385" s="1"/>
  <c r="X1385"/>
  <c r="I1386"/>
  <c r="J1386"/>
  <c r="X1386"/>
  <c r="I1387"/>
  <c r="J1387" s="1"/>
  <c r="X1387"/>
  <c r="I1388"/>
  <c r="J1388" s="1"/>
  <c r="N1388"/>
  <c r="O1388" s="1"/>
  <c r="S1388"/>
  <c r="T1388" s="1"/>
  <c r="X1388" s="1"/>
  <c r="I1389"/>
  <c r="J1389" s="1"/>
  <c r="X1389"/>
  <c r="I1390"/>
  <c r="J1390"/>
  <c r="X1390"/>
  <c r="F1391"/>
  <c r="F1435" s="1"/>
  <c r="G1391"/>
  <c r="H1391"/>
  <c r="L1391"/>
  <c r="M1391"/>
  <c r="Q1391"/>
  <c r="R1391"/>
  <c r="U1391"/>
  <c r="V1391"/>
  <c r="V1435" s="1"/>
  <c r="W1391"/>
  <c r="I1392"/>
  <c r="J1392" s="1"/>
  <c r="N1392"/>
  <c r="O1392" s="1"/>
  <c r="S1392"/>
  <c r="T1392" s="1"/>
  <c r="X1392" s="1"/>
  <c r="I1393"/>
  <c r="J1393" s="1"/>
  <c r="S1393"/>
  <c r="T1393" s="1"/>
  <c r="X1393" s="1"/>
  <c r="I1394"/>
  <c r="J1394"/>
  <c r="N1394"/>
  <c r="O1394"/>
  <c r="S1394"/>
  <c r="T1394"/>
  <c r="X1394" s="1"/>
  <c r="I1395"/>
  <c r="J1395" s="1"/>
  <c r="N1395"/>
  <c r="O1395" s="1"/>
  <c r="S1395"/>
  <c r="T1395" s="1"/>
  <c r="X1395" s="1"/>
  <c r="I1396"/>
  <c r="J1396" s="1"/>
  <c r="N1396"/>
  <c r="O1396" s="1"/>
  <c r="S1396"/>
  <c r="T1396" s="1"/>
  <c r="X1396" s="1"/>
  <c r="I1397"/>
  <c r="J1397" s="1"/>
  <c r="S1397"/>
  <c r="T1397" s="1"/>
  <c r="X1397" s="1"/>
  <c r="F1398"/>
  <c r="G1398"/>
  <c r="H1398"/>
  <c r="L1398"/>
  <c r="M1398"/>
  <c r="Q1398"/>
  <c r="R1398"/>
  <c r="U1398"/>
  <c r="V1398"/>
  <c r="W1398"/>
  <c r="I1399"/>
  <c r="J1399" s="1"/>
  <c r="N1399"/>
  <c r="O1399" s="1"/>
  <c r="S1399"/>
  <c r="T1399" s="1"/>
  <c r="I1400"/>
  <c r="J1400" s="1"/>
  <c r="N1400"/>
  <c r="O1400" s="1"/>
  <c r="S1400"/>
  <c r="T1400" s="1"/>
  <c r="X1400" s="1"/>
  <c r="I1401"/>
  <c r="J1401" s="1"/>
  <c r="S1401"/>
  <c r="T1401" s="1"/>
  <c r="X1401" s="1"/>
  <c r="I1402"/>
  <c r="J1402"/>
  <c r="N1402"/>
  <c r="O1402"/>
  <c r="S1402"/>
  <c r="T1402"/>
  <c r="X1402" s="1"/>
  <c r="I1403"/>
  <c r="J1403" s="1"/>
  <c r="N1403"/>
  <c r="O1403" s="1"/>
  <c r="S1403"/>
  <c r="T1403" s="1"/>
  <c r="X1403" s="1"/>
  <c r="I1404"/>
  <c r="J1404" s="1"/>
  <c r="N1404"/>
  <c r="O1404" s="1"/>
  <c r="S1404"/>
  <c r="T1404" s="1"/>
  <c r="X1404" s="1"/>
  <c r="F1405"/>
  <c r="G1405"/>
  <c r="H1405"/>
  <c r="X1405"/>
  <c r="I1406"/>
  <c r="X1406"/>
  <c r="I1407"/>
  <c r="J1407" s="1"/>
  <c r="X1407"/>
  <c r="I1408"/>
  <c r="J1408" s="1"/>
  <c r="N1408"/>
  <c r="O1408" s="1"/>
  <c r="S1408"/>
  <c r="T1408" s="1"/>
  <c r="X1408" s="1"/>
  <c r="F1409"/>
  <c r="G1409"/>
  <c r="H1409"/>
  <c r="L1409"/>
  <c r="M1409"/>
  <c r="Q1409"/>
  <c r="R1409"/>
  <c r="U1409"/>
  <c r="V1409"/>
  <c r="W1409"/>
  <c r="I1410"/>
  <c r="J1410" s="1"/>
  <c r="S1410"/>
  <c r="T1410" s="1"/>
  <c r="I1411"/>
  <c r="J1411"/>
  <c r="N1411"/>
  <c r="O1411"/>
  <c r="S1411"/>
  <c r="T1411"/>
  <c r="X1411" s="1"/>
  <c r="I1412"/>
  <c r="J1412" s="1"/>
  <c r="N1412"/>
  <c r="O1412" s="1"/>
  <c r="S1412"/>
  <c r="T1412" s="1"/>
  <c r="X1412" s="1"/>
  <c r="I1413"/>
  <c r="J1413" s="1"/>
  <c r="N1413"/>
  <c r="O1413" s="1"/>
  <c r="S1413"/>
  <c r="T1413" s="1"/>
  <c r="X1413" s="1"/>
  <c r="I1414"/>
  <c r="J1414" s="1"/>
  <c r="S1414"/>
  <c r="T1414" s="1"/>
  <c r="X1414" s="1"/>
  <c r="I1415"/>
  <c r="J1415"/>
  <c r="N1415"/>
  <c r="O1415"/>
  <c r="S1415"/>
  <c r="T1415" s="1"/>
  <c r="X1415" s="1"/>
  <c r="I1416"/>
  <c r="J1416" s="1"/>
  <c r="N1416"/>
  <c r="O1416" s="1"/>
  <c r="S1416"/>
  <c r="T1416" s="1"/>
  <c r="X1416" s="1"/>
  <c r="F1417"/>
  <c r="G1417"/>
  <c r="H1417"/>
  <c r="L1417"/>
  <c r="M1417"/>
  <c r="Q1417"/>
  <c r="R1417"/>
  <c r="U1417"/>
  <c r="V1417"/>
  <c r="W1417"/>
  <c r="I1418"/>
  <c r="J1418" s="1"/>
  <c r="S1418"/>
  <c r="T1418" s="1"/>
  <c r="I1419"/>
  <c r="J1419"/>
  <c r="N1419"/>
  <c r="O1419"/>
  <c r="S1419"/>
  <c r="T1419"/>
  <c r="X1419" s="1"/>
  <c r="I1420"/>
  <c r="J1420" s="1"/>
  <c r="N1420"/>
  <c r="O1420" s="1"/>
  <c r="S1420"/>
  <c r="T1420" s="1"/>
  <c r="X1420" s="1"/>
  <c r="F1421"/>
  <c r="G1421"/>
  <c r="H1421"/>
  <c r="L1421"/>
  <c r="M1421"/>
  <c r="Q1421"/>
  <c r="R1421"/>
  <c r="U1421"/>
  <c r="V1421"/>
  <c r="W1421"/>
  <c r="I1422"/>
  <c r="J1422" s="1"/>
  <c r="S1422"/>
  <c r="T1422" s="1"/>
  <c r="I1423"/>
  <c r="J1423"/>
  <c r="N1423"/>
  <c r="O1423"/>
  <c r="S1423"/>
  <c r="T1423"/>
  <c r="X1423" s="1"/>
  <c r="I1424"/>
  <c r="J1424" s="1"/>
  <c r="N1424"/>
  <c r="O1424" s="1"/>
  <c r="S1424"/>
  <c r="T1424" s="1"/>
  <c r="X1424" s="1"/>
  <c r="I1425"/>
  <c r="J1425" s="1"/>
  <c r="N1425"/>
  <c r="O1425" s="1"/>
  <c r="S1425"/>
  <c r="T1425" s="1"/>
  <c r="X1425" s="1"/>
  <c r="L1426"/>
  <c r="M1426"/>
  <c r="Q1426"/>
  <c r="R1426"/>
  <c r="U1426"/>
  <c r="V1426"/>
  <c r="W1426"/>
  <c r="I1427"/>
  <c r="J1427" s="1"/>
  <c r="N1427"/>
  <c r="O1427" s="1"/>
  <c r="S1427"/>
  <c r="T1427" s="1"/>
  <c r="I1428"/>
  <c r="J1428" s="1"/>
  <c r="N1428"/>
  <c r="O1428" s="1"/>
  <c r="S1428"/>
  <c r="T1428" s="1"/>
  <c r="X1428" s="1"/>
  <c r="I1429"/>
  <c r="J1429" s="1"/>
  <c r="X1429"/>
  <c r="J1430"/>
  <c r="I1431"/>
  <c r="J1431" s="1"/>
  <c r="N1431"/>
  <c r="O1431" s="1"/>
  <c r="S1431"/>
  <c r="T1431" s="1"/>
  <c r="J1432"/>
  <c r="J1433"/>
  <c r="J1434"/>
  <c r="H1435"/>
  <c r="K1435"/>
  <c r="L1435"/>
  <c r="Q1435"/>
  <c r="U1435"/>
  <c r="W1435"/>
  <c r="J1439"/>
  <c r="B1442"/>
  <c r="B1444"/>
  <c r="E1444"/>
  <c r="F1444"/>
  <c r="B1445"/>
  <c r="F1445"/>
  <c r="B1447"/>
  <c r="F1447"/>
  <c r="B1448"/>
  <c r="C1454"/>
  <c r="C1455"/>
  <c r="F1458"/>
  <c r="G1458"/>
  <c r="H1458"/>
  <c r="L1458"/>
  <c r="M1458"/>
  <c r="X1458"/>
  <c r="I1459"/>
  <c r="J1459"/>
  <c r="N1459"/>
  <c r="O1459"/>
  <c r="X1459"/>
  <c r="I1460"/>
  <c r="J1460" s="1"/>
  <c r="X1460"/>
  <c r="F1461"/>
  <c r="G1461"/>
  <c r="H1461"/>
  <c r="L1461"/>
  <c r="M1461"/>
  <c r="X1461"/>
  <c r="I1462"/>
  <c r="J1462"/>
  <c r="N1462"/>
  <c r="O1462"/>
  <c r="X1462"/>
  <c r="I1463"/>
  <c r="J1463" s="1"/>
  <c r="X1463"/>
  <c r="I1464"/>
  <c r="J1464"/>
  <c r="N1464"/>
  <c r="O1464"/>
  <c r="X1464"/>
  <c r="I1465"/>
  <c r="J1465" s="1"/>
  <c r="X1465"/>
  <c r="I1466"/>
  <c r="J1466"/>
  <c r="N1466"/>
  <c r="O1466"/>
  <c r="X1466"/>
  <c r="F1467"/>
  <c r="G1467"/>
  <c r="H1467"/>
  <c r="L1467"/>
  <c r="M1467"/>
  <c r="X1467"/>
  <c r="I1468"/>
  <c r="N1468" s="1"/>
  <c r="X1468"/>
  <c r="I1469"/>
  <c r="J1469"/>
  <c r="N1469"/>
  <c r="O1469"/>
  <c r="X1469"/>
  <c r="I1470"/>
  <c r="J1470" s="1"/>
  <c r="X1470"/>
  <c r="I1471"/>
  <c r="J1471"/>
  <c r="N1471"/>
  <c r="O1471"/>
  <c r="X1471"/>
  <c r="I1472"/>
  <c r="J1472" s="1"/>
  <c r="X1472"/>
  <c r="I1473"/>
  <c r="J1473"/>
  <c r="N1473"/>
  <c r="O1473"/>
  <c r="X1473"/>
  <c r="I1474"/>
  <c r="J1474" s="1"/>
  <c r="X1474"/>
  <c r="I1475"/>
  <c r="J1475"/>
  <c r="N1475"/>
  <c r="O1475"/>
  <c r="X1475"/>
  <c r="F1476"/>
  <c r="G1476"/>
  <c r="H1476"/>
  <c r="L1476"/>
  <c r="M1476"/>
  <c r="Q1476"/>
  <c r="R1476"/>
  <c r="U1476"/>
  <c r="V1476"/>
  <c r="W1476"/>
  <c r="I1477"/>
  <c r="J1477" s="1"/>
  <c r="N1477"/>
  <c r="O1477" s="1"/>
  <c r="S1477"/>
  <c r="T1477" s="1"/>
  <c r="I1478"/>
  <c r="J1478" s="1"/>
  <c r="S1478"/>
  <c r="T1478" s="1"/>
  <c r="X1478" s="1"/>
  <c r="I1479"/>
  <c r="J1479"/>
  <c r="N1479"/>
  <c r="O1479"/>
  <c r="S1479"/>
  <c r="T1479"/>
  <c r="X1479" s="1"/>
  <c r="I1480"/>
  <c r="J1480" s="1"/>
  <c r="N1480"/>
  <c r="O1480" s="1"/>
  <c r="S1480"/>
  <c r="T1480" s="1"/>
  <c r="X1480" s="1"/>
  <c r="I1481"/>
  <c r="J1481" s="1"/>
  <c r="N1481"/>
  <c r="O1481" s="1"/>
  <c r="S1481"/>
  <c r="T1481" s="1"/>
  <c r="X1481" s="1"/>
  <c r="I1482"/>
  <c r="J1482" s="1"/>
  <c r="S1482"/>
  <c r="T1482" s="1"/>
  <c r="X1482" s="1"/>
  <c r="I1483"/>
  <c r="J1483"/>
  <c r="N1483"/>
  <c r="O1483"/>
  <c r="S1483"/>
  <c r="T1483"/>
  <c r="X1483" s="1"/>
  <c r="I1484"/>
  <c r="J1484" s="1"/>
  <c r="N1484"/>
  <c r="O1484" s="1"/>
  <c r="S1484"/>
  <c r="T1484" s="1"/>
  <c r="X1484" s="1"/>
  <c r="I1485"/>
  <c r="J1485" s="1"/>
  <c r="N1485"/>
  <c r="O1485" s="1"/>
  <c r="X1485"/>
  <c r="I1486"/>
  <c r="J1486" s="1"/>
  <c r="N1486"/>
  <c r="O1486" s="1"/>
  <c r="X1486"/>
  <c r="I1487"/>
  <c r="J1487" s="1"/>
  <c r="N1487"/>
  <c r="O1487" s="1"/>
  <c r="X1487"/>
  <c r="I1488"/>
  <c r="J1488" s="1"/>
  <c r="N1488"/>
  <c r="O1488" s="1"/>
  <c r="S1488"/>
  <c r="T1488" s="1"/>
  <c r="X1488" s="1"/>
  <c r="I1489"/>
  <c r="J1489" s="1"/>
  <c r="N1489"/>
  <c r="O1489" s="1"/>
  <c r="X1489"/>
  <c r="I1490"/>
  <c r="J1490" s="1"/>
  <c r="N1490"/>
  <c r="O1490" s="1"/>
  <c r="S1490"/>
  <c r="T1490" s="1"/>
  <c r="X1490" s="1"/>
  <c r="I1491"/>
  <c r="J1491" s="1"/>
  <c r="N1491"/>
  <c r="O1491" s="1"/>
  <c r="S1491"/>
  <c r="T1491" s="1"/>
  <c r="X1491" s="1"/>
  <c r="I1492"/>
  <c r="J1492" s="1"/>
  <c r="X1492"/>
  <c r="I1493"/>
  <c r="J1493"/>
  <c r="N1493"/>
  <c r="O1493"/>
  <c r="S1493"/>
  <c r="T1493"/>
  <c r="X1493" s="1"/>
  <c r="F1494"/>
  <c r="G1494"/>
  <c r="G1573" s="1"/>
  <c r="H1494"/>
  <c r="L1494"/>
  <c r="L1573" s="1"/>
  <c r="M1494"/>
  <c r="X1494"/>
  <c r="I1495"/>
  <c r="N1495"/>
  <c r="X1495"/>
  <c r="I1496"/>
  <c r="J1496" s="1"/>
  <c r="N1496"/>
  <c r="O1496" s="1"/>
  <c r="X1496"/>
  <c r="I1497"/>
  <c r="J1497" s="1"/>
  <c r="N1497"/>
  <c r="O1497" s="1"/>
  <c r="X1497"/>
  <c r="F1498"/>
  <c r="G1498"/>
  <c r="H1498"/>
  <c r="L1498"/>
  <c r="M1498"/>
  <c r="X1498"/>
  <c r="I1499"/>
  <c r="J1499" s="1"/>
  <c r="N1499"/>
  <c r="O1499" s="1"/>
  <c r="X1499"/>
  <c r="I1500"/>
  <c r="J1500" s="1"/>
  <c r="N1500"/>
  <c r="O1500" s="1"/>
  <c r="X1500"/>
  <c r="I1501"/>
  <c r="J1501" s="1"/>
  <c r="N1501"/>
  <c r="O1501" s="1"/>
  <c r="X1501"/>
  <c r="I1502"/>
  <c r="J1502" s="1"/>
  <c r="N1502"/>
  <c r="O1502" s="1"/>
  <c r="X1502"/>
  <c r="I1503"/>
  <c r="J1503" s="1"/>
  <c r="N1503"/>
  <c r="O1503" s="1"/>
  <c r="X1503"/>
  <c r="F1504"/>
  <c r="G1504"/>
  <c r="H1504"/>
  <c r="L1504"/>
  <c r="M1504"/>
  <c r="X1504"/>
  <c r="I1505"/>
  <c r="N1505"/>
  <c r="X1505"/>
  <c r="I1506"/>
  <c r="J1506" s="1"/>
  <c r="N1506"/>
  <c r="O1506" s="1"/>
  <c r="X1506"/>
  <c r="I1507"/>
  <c r="J1507" s="1"/>
  <c r="N1507"/>
  <c r="O1507" s="1"/>
  <c r="X1507"/>
  <c r="I1508"/>
  <c r="J1508" s="1"/>
  <c r="N1508"/>
  <c r="O1508" s="1"/>
  <c r="X1508"/>
  <c r="I1509"/>
  <c r="J1509" s="1"/>
  <c r="N1509"/>
  <c r="O1509" s="1"/>
  <c r="X1509"/>
  <c r="I1510"/>
  <c r="J1510" s="1"/>
  <c r="N1510"/>
  <c r="O1510" s="1"/>
  <c r="X1510"/>
  <c r="F1511"/>
  <c r="G1511"/>
  <c r="H1511"/>
  <c r="L1511"/>
  <c r="M1511"/>
  <c r="X1511"/>
  <c r="I1512"/>
  <c r="N1512"/>
  <c r="X1512"/>
  <c r="I1513"/>
  <c r="J1513" s="1"/>
  <c r="N1513"/>
  <c r="O1513" s="1"/>
  <c r="X1513"/>
  <c r="I1514"/>
  <c r="J1514" s="1"/>
  <c r="N1514"/>
  <c r="O1514" s="1"/>
  <c r="X1514"/>
  <c r="I1515"/>
  <c r="J1515" s="1"/>
  <c r="N1515"/>
  <c r="O1515" s="1"/>
  <c r="X1515"/>
  <c r="I1516"/>
  <c r="J1516" s="1"/>
  <c r="N1516"/>
  <c r="O1516" s="1"/>
  <c r="X1516"/>
  <c r="I1517"/>
  <c r="J1517" s="1"/>
  <c r="N1517"/>
  <c r="O1517" s="1"/>
  <c r="X1517"/>
  <c r="I1518"/>
  <c r="J1518" s="1"/>
  <c r="N1518"/>
  <c r="O1518" s="1"/>
  <c r="X1518"/>
  <c r="I1519"/>
  <c r="J1519" s="1"/>
  <c r="N1519"/>
  <c r="O1519" s="1"/>
  <c r="X1519"/>
  <c r="X1520"/>
  <c r="I1521"/>
  <c r="J1521" s="1"/>
  <c r="X1521"/>
  <c r="I1522"/>
  <c r="J1522" s="1"/>
  <c r="X1522"/>
  <c r="I1523"/>
  <c r="J1523"/>
  <c r="X1523"/>
  <c r="I1524"/>
  <c r="J1524" s="1"/>
  <c r="X1524"/>
  <c r="I1525"/>
  <c r="J1525" s="1"/>
  <c r="X1525"/>
  <c r="I1526"/>
  <c r="J1526" s="1"/>
  <c r="N1526"/>
  <c r="O1526" s="1"/>
  <c r="S1526"/>
  <c r="T1526" s="1"/>
  <c r="X1526" s="1"/>
  <c r="I1527"/>
  <c r="J1527" s="1"/>
  <c r="N1527"/>
  <c r="O1527" s="1"/>
  <c r="X1527"/>
  <c r="I1528"/>
  <c r="J1528" s="1"/>
  <c r="X1528"/>
  <c r="F1529"/>
  <c r="G1529"/>
  <c r="H1529"/>
  <c r="L1529"/>
  <c r="M1529"/>
  <c r="Q1529"/>
  <c r="Q1573" s="1"/>
  <c r="R1529"/>
  <c r="U1529"/>
  <c r="U1573" s="1"/>
  <c r="V1529"/>
  <c r="W1529"/>
  <c r="W1573" s="1"/>
  <c r="I1530"/>
  <c r="J1530" s="1"/>
  <c r="N1530"/>
  <c r="O1530" s="1"/>
  <c r="S1530"/>
  <c r="T1530" s="1"/>
  <c r="I1531"/>
  <c r="J1531" s="1"/>
  <c r="N1531"/>
  <c r="O1531" s="1"/>
  <c r="S1531"/>
  <c r="T1531" s="1"/>
  <c r="X1531" s="1"/>
  <c r="I1532"/>
  <c r="J1532" s="1"/>
  <c r="S1532"/>
  <c r="T1532" s="1"/>
  <c r="X1532" s="1"/>
  <c r="I1533"/>
  <c r="J1533"/>
  <c r="N1533"/>
  <c r="O1533"/>
  <c r="S1533"/>
  <c r="T1533"/>
  <c r="X1533" s="1"/>
  <c r="I1534"/>
  <c r="J1534" s="1"/>
  <c r="N1534"/>
  <c r="O1534" s="1"/>
  <c r="S1534"/>
  <c r="T1534" s="1"/>
  <c r="X1534" s="1"/>
  <c r="I1535"/>
  <c r="J1535" s="1"/>
  <c r="N1535"/>
  <c r="O1535" s="1"/>
  <c r="S1535"/>
  <c r="T1535" s="1"/>
  <c r="X1535" s="1"/>
  <c r="F1536"/>
  <c r="G1536"/>
  <c r="H1536"/>
  <c r="L1536"/>
  <c r="M1536"/>
  <c r="Q1536"/>
  <c r="R1536"/>
  <c r="U1536"/>
  <c r="V1536"/>
  <c r="W1536"/>
  <c r="I1537"/>
  <c r="J1537" s="1"/>
  <c r="N1537"/>
  <c r="O1537" s="1"/>
  <c r="S1537"/>
  <c r="T1537" s="1"/>
  <c r="X1537" s="1"/>
  <c r="I1538"/>
  <c r="J1538" s="1"/>
  <c r="S1538"/>
  <c r="T1538" s="1"/>
  <c r="X1538" s="1"/>
  <c r="I1539"/>
  <c r="J1539"/>
  <c r="N1539"/>
  <c r="O1539"/>
  <c r="S1539"/>
  <c r="T1539"/>
  <c r="X1539" s="1"/>
  <c r="I1540"/>
  <c r="J1540" s="1"/>
  <c r="N1540"/>
  <c r="O1540" s="1"/>
  <c r="S1540"/>
  <c r="T1540" s="1"/>
  <c r="X1540" s="1"/>
  <c r="I1541"/>
  <c r="J1541" s="1"/>
  <c r="N1541"/>
  <c r="O1541" s="1"/>
  <c r="S1541"/>
  <c r="T1541" s="1"/>
  <c r="X1541" s="1"/>
  <c r="I1542"/>
  <c r="J1542" s="1"/>
  <c r="S1542"/>
  <c r="T1542" s="1"/>
  <c r="X1542" s="1"/>
  <c r="F1543"/>
  <c r="G1543"/>
  <c r="H1543"/>
  <c r="X1543"/>
  <c r="I1544"/>
  <c r="J1544"/>
  <c r="X1544"/>
  <c r="I1545"/>
  <c r="J1545" s="1"/>
  <c r="X1545"/>
  <c r="I1546"/>
  <c r="J1546" s="1"/>
  <c r="N1546"/>
  <c r="O1546" s="1"/>
  <c r="S1546"/>
  <c r="T1546" s="1"/>
  <c r="X1546" s="1"/>
  <c r="F1547"/>
  <c r="G1547"/>
  <c r="H1547"/>
  <c r="L1547"/>
  <c r="M1547"/>
  <c r="Q1547"/>
  <c r="R1547"/>
  <c r="U1547"/>
  <c r="V1547"/>
  <c r="W1547"/>
  <c r="I1548"/>
  <c r="J1548" s="1"/>
  <c r="N1548"/>
  <c r="O1548" s="1"/>
  <c r="S1548"/>
  <c r="T1548" s="1"/>
  <c r="X1548" s="1"/>
  <c r="I1549"/>
  <c r="J1549" s="1"/>
  <c r="S1549"/>
  <c r="T1549" s="1"/>
  <c r="X1549" s="1"/>
  <c r="I1550"/>
  <c r="J1550"/>
  <c r="N1550"/>
  <c r="O1550"/>
  <c r="S1550"/>
  <c r="T1550"/>
  <c r="X1550" s="1"/>
  <c r="I1551"/>
  <c r="J1551" s="1"/>
  <c r="N1551"/>
  <c r="O1551" s="1"/>
  <c r="S1551"/>
  <c r="T1551" s="1"/>
  <c r="X1551" s="1"/>
  <c r="I1552"/>
  <c r="J1552" s="1"/>
  <c r="N1552"/>
  <c r="O1552" s="1"/>
  <c r="S1552"/>
  <c r="T1552" s="1"/>
  <c r="X1552" s="1"/>
  <c r="I1553"/>
  <c r="J1553" s="1"/>
  <c r="S1553"/>
  <c r="T1553" s="1"/>
  <c r="X1553" s="1"/>
  <c r="I1554"/>
  <c r="J1554"/>
  <c r="N1554"/>
  <c r="O1554"/>
  <c r="S1554"/>
  <c r="T1554"/>
  <c r="X1554" s="1"/>
  <c r="F1555"/>
  <c r="G1555"/>
  <c r="H1555"/>
  <c r="L1555"/>
  <c r="M1555"/>
  <c r="Q1555"/>
  <c r="R1555"/>
  <c r="U1555"/>
  <c r="V1555"/>
  <c r="W1555"/>
  <c r="I1556"/>
  <c r="J1556"/>
  <c r="N1556"/>
  <c r="O1556"/>
  <c r="S1556"/>
  <c r="T1556"/>
  <c r="X1556" s="1"/>
  <c r="I1557"/>
  <c r="J1557" s="1"/>
  <c r="N1557"/>
  <c r="O1557" s="1"/>
  <c r="S1557"/>
  <c r="T1557" s="1"/>
  <c r="X1557" s="1"/>
  <c r="I1558"/>
  <c r="J1558" s="1"/>
  <c r="N1558"/>
  <c r="O1558" s="1"/>
  <c r="S1558"/>
  <c r="T1558" s="1"/>
  <c r="X1558" s="1"/>
  <c r="F1559"/>
  <c r="G1559"/>
  <c r="H1559"/>
  <c r="L1559"/>
  <c r="M1559"/>
  <c r="Q1559"/>
  <c r="R1559"/>
  <c r="U1559"/>
  <c r="V1559"/>
  <c r="W1559"/>
  <c r="I1560"/>
  <c r="J1560" s="1"/>
  <c r="N1560"/>
  <c r="O1560" s="1"/>
  <c r="S1560"/>
  <c r="T1560" s="1"/>
  <c r="X1560" s="1"/>
  <c r="I1561"/>
  <c r="J1561" s="1"/>
  <c r="S1561"/>
  <c r="T1561" s="1"/>
  <c r="X1561" s="1"/>
  <c r="I1562"/>
  <c r="J1562"/>
  <c r="N1562"/>
  <c r="O1562"/>
  <c r="S1562"/>
  <c r="T1562"/>
  <c r="X1562" s="1"/>
  <c r="I1563"/>
  <c r="J1563" s="1"/>
  <c r="N1563"/>
  <c r="O1563" s="1"/>
  <c r="S1563"/>
  <c r="T1563" s="1"/>
  <c r="X1563" s="1"/>
  <c r="L1564"/>
  <c r="M1564"/>
  <c r="Q1564"/>
  <c r="R1564"/>
  <c r="U1564"/>
  <c r="V1564"/>
  <c r="W1564"/>
  <c r="I1565"/>
  <c r="J1565"/>
  <c r="N1565"/>
  <c r="O1565"/>
  <c r="S1565"/>
  <c r="T1565"/>
  <c r="X1565" s="1"/>
  <c r="I1566"/>
  <c r="J1566" s="1"/>
  <c r="N1566"/>
  <c r="O1566" s="1"/>
  <c r="S1566"/>
  <c r="T1566" s="1"/>
  <c r="X1566" s="1"/>
  <c r="I1567"/>
  <c r="J1567" s="1"/>
  <c r="X1567"/>
  <c r="J1568"/>
  <c r="I1569"/>
  <c r="J1569" s="1"/>
  <c r="N1569"/>
  <c r="O1569" s="1"/>
  <c r="S1569"/>
  <c r="T1569" s="1"/>
  <c r="X1569" s="1"/>
  <c r="J1570"/>
  <c r="J1571"/>
  <c r="J1572"/>
  <c r="K1573"/>
  <c r="M1573"/>
  <c r="R1573"/>
  <c r="V1573"/>
  <c r="J1577"/>
  <c r="B1580"/>
  <c r="B1582"/>
  <c r="E1582"/>
  <c r="F1582"/>
  <c r="B1583"/>
  <c r="F1583"/>
  <c r="B1585"/>
  <c r="F1585"/>
  <c r="B1586"/>
  <c r="C1592"/>
  <c r="C1593"/>
  <c r="F1596"/>
  <c r="G1596"/>
  <c r="H1596"/>
  <c r="L1596"/>
  <c r="M1596"/>
  <c r="X1596"/>
  <c r="I1597"/>
  <c r="N1597" s="1"/>
  <c r="X1597"/>
  <c r="I1598"/>
  <c r="J1598" s="1"/>
  <c r="N1598"/>
  <c r="O1598" s="1"/>
  <c r="X1598"/>
  <c r="F1599"/>
  <c r="G1599"/>
  <c r="H1599"/>
  <c r="L1599"/>
  <c r="M1599"/>
  <c r="X1599"/>
  <c r="I1600"/>
  <c r="N1600" s="1"/>
  <c r="X1600"/>
  <c r="I1601"/>
  <c r="J1601"/>
  <c r="N1601"/>
  <c r="O1601"/>
  <c r="X1601"/>
  <c r="I1602"/>
  <c r="J1602" s="1"/>
  <c r="X1602"/>
  <c r="I1603"/>
  <c r="J1603" s="1"/>
  <c r="N1603"/>
  <c r="O1603" s="1"/>
  <c r="X1603"/>
  <c r="I1604"/>
  <c r="J1604" s="1"/>
  <c r="X1604"/>
  <c r="F1605"/>
  <c r="G1605"/>
  <c r="H1605"/>
  <c r="L1605"/>
  <c r="M1605"/>
  <c r="X1605"/>
  <c r="I1606"/>
  <c r="J1606"/>
  <c r="N1606"/>
  <c r="O1606"/>
  <c r="X1606"/>
  <c r="I1607"/>
  <c r="J1607" s="1"/>
  <c r="X1607"/>
  <c r="I1608"/>
  <c r="J1608" s="1"/>
  <c r="N1608"/>
  <c r="O1608" s="1"/>
  <c r="X1608"/>
  <c r="I1609"/>
  <c r="J1609" s="1"/>
  <c r="X1609"/>
  <c r="I1610"/>
  <c r="J1610"/>
  <c r="N1610"/>
  <c r="O1610"/>
  <c r="X1610"/>
  <c r="I1611"/>
  <c r="J1611" s="1"/>
  <c r="X1611"/>
  <c r="I1612"/>
  <c r="J1612" s="1"/>
  <c r="N1612"/>
  <c r="O1612" s="1"/>
  <c r="X1612"/>
  <c r="I1613"/>
  <c r="J1613" s="1"/>
  <c r="X1613"/>
  <c r="F1614"/>
  <c r="G1614"/>
  <c r="H1614"/>
  <c r="L1614"/>
  <c r="M1614"/>
  <c r="Q1614"/>
  <c r="R1614"/>
  <c r="U1614"/>
  <c r="V1614"/>
  <c r="W1614"/>
  <c r="I1615"/>
  <c r="J1615" s="1"/>
  <c r="S1615"/>
  <c r="T1615" s="1"/>
  <c r="X1615" s="1"/>
  <c r="I1616"/>
  <c r="J1616"/>
  <c r="N1616"/>
  <c r="O1616"/>
  <c r="S1616"/>
  <c r="T1616" s="1"/>
  <c r="X1616" s="1"/>
  <c r="I1617"/>
  <c r="J1617" s="1"/>
  <c r="S1617"/>
  <c r="T1617" s="1"/>
  <c r="X1617" s="1"/>
  <c r="I1618"/>
  <c r="J1618"/>
  <c r="N1618"/>
  <c r="O1618"/>
  <c r="S1618"/>
  <c r="T1618"/>
  <c r="X1618" s="1"/>
  <c r="I1619"/>
  <c r="J1619" s="1"/>
  <c r="S1619"/>
  <c r="T1619" s="1"/>
  <c r="X1619" s="1"/>
  <c r="I1620"/>
  <c r="J1620"/>
  <c r="N1620"/>
  <c r="O1620"/>
  <c r="S1620"/>
  <c r="T1620"/>
  <c r="X1620" s="1"/>
  <c r="I1621"/>
  <c r="J1621" s="1"/>
  <c r="S1621"/>
  <c r="T1621" s="1"/>
  <c r="X1621" s="1"/>
  <c r="I1622"/>
  <c r="J1622"/>
  <c r="N1622"/>
  <c r="O1622"/>
  <c r="S1622"/>
  <c r="T1622"/>
  <c r="X1622" s="1"/>
  <c r="I1623"/>
  <c r="J1623" s="1"/>
  <c r="X1623"/>
  <c r="I1624"/>
  <c r="J1624"/>
  <c r="N1624"/>
  <c r="O1624"/>
  <c r="X1624"/>
  <c r="I1625"/>
  <c r="J1625" s="1"/>
  <c r="X1625"/>
  <c r="I1626"/>
  <c r="J1626" s="1"/>
  <c r="N1626"/>
  <c r="O1626" s="1"/>
  <c r="S1626"/>
  <c r="T1626" s="1"/>
  <c r="X1626" s="1"/>
  <c r="I1627"/>
  <c r="J1627" s="1"/>
  <c r="X1627"/>
  <c r="I1628"/>
  <c r="J1628"/>
  <c r="N1628"/>
  <c r="O1628"/>
  <c r="S1628"/>
  <c r="T1628"/>
  <c r="X1628" s="1"/>
  <c r="I1629"/>
  <c r="J1629" s="1"/>
  <c r="S1629"/>
  <c r="T1629" s="1"/>
  <c r="X1629" s="1"/>
  <c r="I1630"/>
  <c r="J1630"/>
  <c r="N1630"/>
  <c r="O1630"/>
  <c r="X1630"/>
  <c r="I1631"/>
  <c r="J1631" s="1"/>
  <c r="S1631"/>
  <c r="T1631" s="1"/>
  <c r="X1631" s="1"/>
  <c r="F1632"/>
  <c r="F1711" s="1"/>
  <c r="G1632"/>
  <c r="H1632"/>
  <c r="L1632"/>
  <c r="M1632"/>
  <c r="X1632"/>
  <c r="I1633"/>
  <c r="J1633" s="1"/>
  <c r="N1633"/>
  <c r="O1633" s="1"/>
  <c r="X1633"/>
  <c r="I1634"/>
  <c r="J1634" s="1"/>
  <c r="X1634"/>
  <c r="I1635"/>
  <c r="J1635"/>
  <c r="N1635"/>
  <c r="O1635"/>
  <c r="X1635"/>
  <c r="F1636"/>
  <c r="G1636"/>
  <c r="H1636"/>
  <c r="L1636"/>
  <c r="M1636"/>
  <c r="X1636"/>
  <c r="I1637"/>
  <c r="N1637" s="1"/>
  <c r="X1637"/>
  <c r="I1638"/>
  <c r="J1638"/>
  <c r="N1638"/>
  <c r="O1638"/>
  <c r="X1638"/>
  <c r="I1639"/>
  <c r="J1639" s="1"/>
  <c r="X1639"/>
  <c r="I1640"/>
  <c r="J1640"/>
  <c r="N1640"/>
  <c r="O1640"/>
  <c r="X1640"/>
  <c r="I1641"/>
  <c r="J1641" s="1"/>
  <c r="X1641"/>
  <c r="F1642"/>
  <c r="G1642"/>
  <c r="H1642"/>
  <c r="L1642"/>
  <c r="M1642"/>
  <c r="X1642"/>
  <c r="I1643"/>
  <c r="J1643"/>
  <c r="N1643"/>
  <c r="O1643"/>
  <c r="X1643"/>
  <c r="I1644"/>
  <c r="I1642" s="1"/>
  <c r="J1642" s="1"/>
  <c r="X1644"/>
  <c r="I1645"/>
  <c r="J1645"/>
  <c r="N1645"/>
  <c r="O1645"/>
  <c r="X1645"/>
  <c r="I1646"/>
  <c r="J1646" s="1"/>
  <c r="X1646"/>
  <c r="I1647"/>
  <c r="J1647"/>
  <c r="N1647"/>
  <c r="O1647"/>
  <c r="X1647"/>
  <c r="I1648"/>
  <c r="J1648" s="1"/>
  <c r="X1648"/>
  <c r="F1649"/>
  <c r="G1649"/>
  <c r="H1649"/>
  <c r="L1649"/>
  <c r="M1649"/>
  <c r="X1649"/>
  <c r="I1650"/>
  <c r="J1650"/>
  <c r="N1650"/>
  <c r="O1650"/>
  <c r="X1650"/>
  <c r="I1651"/>
  <c r="N1651" s="1"/>
  <c r="X1651"/>
  <c r="I1652"/>
  <c r="J1652"/>
  <c r="N1652"/>
  <c r="O1652"/>
  <c r="X1652"/>
  <c r="I1653"/>
  <c r="J1653" s="1"/>
  <c r="X1653"/>
  <c r="I1654"/>
  <c r="J1654"/>
  <c r="N1654"/>
  <c r="O1654"/>
  <c r="X1654"/>
  <c r="I1655"/>
  <c r="J1655" s="1"/>
  <c r="X1655"/>
  <c r="I1656"/>
  <c r="J1656"/>
  <c r="N1656"/>
  <c r="O1656"/>
  <c r="X1656"/>
  <c r="I1657"/>
  <c r="J1657" s="1"/>
  <c r="X1657"/>
  <c r="X1658"/>
  <c r="I1659"/>
  <c r="X1659"/>
  <c r="I1660"/>
  <c r="J1660" s="1"/>
  <c r="X1660"/>
  <c r="I1661"/>
  <c r="J1661" s="1"/>
  <c r="X1661"/>
  <c r="I1662"/>
  <c r="J1662"/>
  <c r="X1662"/>
  <c r="I1663"/>
  <c r="J1663" s="1"/>
  <c r="X1663"/>
  <c r="I1664"/>
  <c r="J1664" s="1"/>
  <c r="N1664"/>
  <c r="O1664" s="1"/>
  <c r="S1664"/>
  <c r="T1664" s="1"/>
  <c r="X1664" s="1"/>
  <c r="I1665"/>
  <c r="J1665" s="1"/>
  <c r="X1665"/>
  <c r="I1666"/>
  <c r="J1666"/>
  <c r="X1666"/>
  <c r="F1667"/>
  <c r="G1667"/>
  <c r="H1667"/>
  <c r="L1667"/>
  <c r="M1667"/>
  <c r="Q1667"/>
  <c r="R1667"/>
  <c r="U1667"/>
  <c r="V1667"/>
  <c r="W1667"/>
  <c r="I1668"/>
  <c r="J1668" s="1"/>
  <c r="N1668"/>
  <c r="O1668" s="1"/>
  <c r="S1668"/>
  <c r="T1668" s="1"/>
  <c r="I1669"/>
  <c r="J1669" s="1"/>
  <c r="S1669"/>
  <c r="T1669" s="1"/>
  <c r="X1669" s="1"/>
  <c r="I1670"/>
  <c r="J1670"/>
  <c r="N1670"/>
  <c r="O1670"/>
  <c r="S1670"/>
  <c r="T1670"/>
  <c r="X1670" s="1"/>
  <c r="I1671"/>
  <c r="J1671" s="1"/>
  <c r="N1671"/>
  <c r="O1671" s="1"/>
  <c r="S1671"/>
  <c r="T1671" s="1"/>
  <c r="X1671" s="1"/>
  <c r="I1672"/>
  <c r="J1672" s="1"/>
  <c r="N1672"/>
  <c r="O1672" s="1"/>
  <c r="S1672"/>
  <c r="T1672" s="1"/>
  <c r="X1672" s="1"/>
  <c r="I1673"/>
  <c r="J1673" s="1"/>
  <c r="S1673"/>
  <c r="T1673" s="1"/>
  <c r="X1673" s="1"/>
  <c r="F1674"/>
  <c r="G1674"/>
  <c r="H1674"/>
  <c r="L1674"/>
  <c r="M1674"/>
  <c r="Q1674"/>
  <c r="Q1711" s="1"/>
  <c r="R1674"/>
  <c r="U1674"/>
  <c r="V1674"/>
  <c r="W1674"/>
  <c r="W1711" s="1"/>
  <c r="I1675"/>
  <c r="N1675"/>
  <c r="S1675"/>
  <c r="I1676"/>
  <c r="J1676" s="1"/>
  <c r="N1676"/>
  <c r="O1676" s="1"/>
  <c r="S1676"/>
  <c r="T1676" s="1"/>
  <c r="X1676" s="1"/>
  <c r="I1677"/>
  <c r="J1677" s="1"/>
  <c r="S1677"/>
  <c r="T1677" s="1"/>
  <c r="X1677" s="1"/>
  <c r="I1678"/>
  <c r="J1678"/>
  <c r="N1678"/>
  <c r="O1678"/>
  <c r="S1678"/>
  <c r="T1678"/>
  <c r="X1678" s="1"/>
  <c r="I1679"/>
  <c r="J1679" s="1"/>
  <c r="N1679"/>
  <c r="O1679" s="1"/>
  <c r="S1679"/>
  <c r="T1679" s="1"/>
  <c r="X1679" s="1"/>
  <c r="I1680"/>
  <c r="J1680" s="1"/>
  <c r="N1680"/>
  <c r="O1680" s="1"/>
  <c r="S1680"/>
  <c r="T1680" s="1"/>
  <c r="X1680" s="1"/>
  <c r="F1681"/>
  <c r="G1681"/>
  <c r="H1681"/>
  <c r="X1681"/>
  <c r="I1682"/>
  <c r="X1682"/>
  <c r="I1683"/>
  <c r="J1683" s="1"/>
  <c r="X1683"/>
  <c r="I1684"/>
  <c r="J1684" s="1"/>
  <c r="N1684"/>
  <c r="O1684" s="1"/>
  <c r="S1684"/>
  <c r="T1684" s="1"/>
  <c r="X1684" s="1"/>
  <c r="F1685"/>
  <c r="G1685"/>
  <c r="H1685"/>
  <c r="L1685"/>
  <c r="M1685"/>
  <c r="Q1685"/>
  <c r="R1685"/>
  <c r="U1685"/>
  <c r="V1685"/>
  <c r="W1685"/>
  <c r="I1686"/>
  <c r="N1686" s="1"/>
  <c r="S1686"/>
  <c r="I1687"/>
  <c r="J1687"/>
  <c r="N1687"/>
  <c r="O1687"/>
  <c r="S1687"/>
  <c r="T1687"/>
  <c r="X1687" s="1"/>
  <c r="I1688"/>
  <c r="J1688" s="1"/>
  <c r="N1688"/>
  <c r="O1688" s="1"/>
  <c r="S1688"/>
  <c r="T1688" s="1"/>
  <c r="X1688" s="1"/>
  <c r="I1689"/>
  <c r="J1689" s="1"/>
  <c r="N1689"/>
  <c r="O1689" s="1"/>
  <c r="S1689"/>
  <c r="T1689" s="1"/>
  <c r="X1689" s="1"/>
  <c r="I1690"/>
  <c r="J1690" s="1"/>
  <c r="S1690"/>
  <c r="T1690" s="1"/>
  <c r="X1690" s="1"/>
  <c r="I1691"/>
  <c r="J1691"/>
  <c r="N1691"/>
  <c r="O1691"/>
  <c r="S1691"/>
  <c r="T1691"/>
  <c r="X1691" s="1"/>
  <c r="I1692"/>
  <c r="J1692" s="1"/>
  <c r="N1692"/>
  <c r="O1692" s="1"/>
  <c r="S1692"/>
  <c r="T1692" s="1"/>
  <c r="X1692" s="1"/>
  <c r="F1693"/>
  <c r="G1693"/>
  <c r="H1693"/>
  <c r="L1693"/>
  <c r="M1693"/>
  <c r="Q1693"/>
  <c r="R1693"/>
  <c r="U1693"/>
  <c r="V1693"/>
  <c r="W1693"/>
  <c r="I1694"/>
  <c r="I1693" s="1"/>
  <c r="J1693" s="1"/>
  <c r="S1694"/>
  <c r="S1693" s="1"/>
  <c r="I1695"/>
  <c r="J1695"/>
  <c r="N1695"/>
  <c r="O1695"/>
  <c r="S1695"/>
  <c r="T1695"/>
  <c r="X1695" s="1"/>
  <c r="I1696"/>
  <c r="J1696" s="1"/>
  <c r="N1696"/>
  <c r="O1696" s="1"/>
  <c r="S1696"/>
  <c r="T1696" s="1"/>
  <c r="X1696" s="1"/>
  <c r="F1697"/>
  <c r="G1697"/>
  <c r="H1697"/>
  <c r="L1697"/>
  <c r="M1697"/>
  <c r="Q1697"/>
  <c r="R1697"/>
  <c r="U1697"/>
  <c r="V1697"/>
  <c r="W1697"/>
  <c r="I1698"/>
  <c r="N1698" s="1"/>
  <c r="N1697" s="1"/>
  <c r="S1698"/>
  <c r="I1699"/>
  <c r="J1699"/>
  <c r="N1699"/>
  <c r="O1699"/>
  <c r="S1699"/>
  <c r="T1699"/>
  <c r="X1699" s="1"/>
  <c r="I1700"/>
  <c r="J1700" s="1"/>
  <c r="N1700"/>
  <c r="O1700" s="1"/>
  <c r="S1700"/>
  <c r="T1700" s="1"/>
  <c r="X1700" s="1"/>
  <c r="I1701"/>
  <c r="J1701" s="1"/>
  <c r="N1701"/>
  <c r="O1701" s="1"/>
  <c r="S1701"/>
  <c r="T1701" s="1"/>
  <c r="X1701" s="1"/>
  <c r="L1702"/>
  <c r="M1702"/>
  <c r="Q1702"/>
  <c r="R1702"/>
  <c r="U1702"/>
  <c r="V1702"/>
  <c r="W1702"/>
  <c r="I1703"/>
  <c r="N1703"/>
  <c r="S1703"/>
  <c r="I1704"/>
  <c r="J1704" s="1"/>
  <c r="N1704"/>
  <c r="O1704" s="1"/>
  <c r="S1704"/>
  <c r="T1704" s="1"/>
  <c r="X1704" s="1"/>
  <c r="I1705"/>
  <c r="J1705" s="1"/>
  <c r="X1705"/>
  <c r="J1706"/>
  <c r="I1707"/>
  <c r="J1707" s="1"/>
  <c r="N1707"/>
  <c r="O1707" s="1"/>
  <c r="S1707"/>
  <c r="T1707" s="1"/>
  <c r="J1708"/>
  <c r="J1709"/>
  <c r="J1710"/>
  <c r="H1711"/>
  <c r="K1711"/>
  <c r="L1711"/>
  <c r="U1711"/>
  <c r="J1715"/>
  <c r="B1718"/>
  <c r="B1720"/>
  <c r="E1720"/>
  <c r="F1720"/>
  <c r="B1721"/>
  <c r="F1721"/>
  <c r="B1723"/>
  <c r="F1723"/>
  <c r="B1724"/>
  <c r="C1730"/>
  <c r="C1731"/>
  <c r="F1734"/>
  <c r="G1734"/>
  <c r="H1734"/>
  <c r="L1734"/>
  <c r="M1734"/>
  <c r="X1734"/>
  <c r="I1735"/>
  <c r="J1735" s="1"/>
  <c r="N1735"/>
  <c r="O1735" s="1"/>
  <c r="X1735"/>
  <c r="I1736"/>
  <c r="N1736"/>
  <c r="N1734" s="1"/>
  <c r="X1736"/>
  <c r="F1737"/>
  <c r="G1737"/>
  <c r="H1737"/>
  <c r="L1737"/>
  <c r="M1737"/>
  <c r="X1737"/>
  <c r="I1738"/>
  <c r="J1738" s="1"/>
  <c r="N1738"/>
  <c r="O1738" s="1"/>
  <c r="X1738"/>
  <c r="I1739"/>
  <c r="N1739"/>
  <c r="X1739"/>
  <c r="I1740"/>
  <c r="J1740" s="1"/>
  <c r="N1740"/>
  <c r="O1740" s="1"/>
  <c r="X1740"/>
  <c r="I1741"/>
  <c r="J1741" s="1"/>
  <c r="N1741"/>
  <c r="O1741" s="1"/>
  <c r="X1741"/>
  <c r="I1742"/>
  <c r="J1742" s="1"/>
  <c r="N1742"/>
  <c r="O1742" s="1"/>
  <c r="X1742"/>
  <c r="F1743"/>
  <c r="G1743"/>
  <c r="H1743"/>
  <c r="L1743"/>
  <c r="M1743"/>
  <c r="X1743"/>
  <c r="I1744"/>
  <c r="N1744"/>
  <c r="X1744"/>
  <c r="I1745"/>
  <c r="J1745" s="1"/>
  <c r="N1745"/>
  <c r="O1745" s="1"/>
  <c r="X1745"/>
  <c r="I1746"/>
  <c r="J1746" s="1"/>
  <c r="N1746"/>
  <c r="O1746" s="1"/>
  <c r="X1746"/>
  <c r="I1747"/>
  <c r="J1747" s="1"/>
  <c r="N1747"/>
  <c r="O1747" s="1"/>
  <c r="X1747"/>
  <c r="I1748"/>
  <c r="J1748" s="1"/>
  <c r="N1748"/>
  <c r="O1748" s="1"/>
  <c r="X1748"/>
  <c r="I1749"/>
  <c r="J1749" s="1"/>
  <c r="N1749"/>
  <c r="O1749" s="1"/>
  <c r="X1749"/>
  <c r="I1750"/>
  <c r="J1750" s="1"/>
  <c r="N1750"/>
  <c r="O1750" s="1"/>
  <c r="X1750"/>
  <c r="I1751"/>
  <c r="J1751" s="1"/>
  <c r="N1751"/>
  <c r="O1751" s="1"/>
  <c r="X1751"/>
  <c r="F1752"/>
  <c r="G1752"/>
  <c r="H1752"/>
  <c r="L1752"/>
  <c r="M1752"/>
  <c r="Q1752"/>
  <c r="R1752"/>
  <c r="U1752"/>
  <c r="V1752"/>
  <c r="W1752"/>
  <c r="I1753"/>
  <c r="J1753"/>
  <c r="N1753"/>
  <c r="O1753"/>
  <c r="S1753"/>
  <c r="T1753" s="1"/>
  <c r="I1754"/>
  <c r="J1754" s="1"/>
  <c r="N1754"/>
  <c r="O1754" s="1"/>
  <c r="S1754"/>
  <c r="T1754" s="1"/>
  <c r="X1754" s="1"/>
  <c r="I1755"/>
  <c r="J1755" s="1"/>
  <c r="N1755"/>
  <c r="O1755" s="1"/>
  <c r="S1755"/>
  <c r="T1755" s="1"/>
  <c r="X1755" s="1"/>
  <c r="I1756"/>
  <c r="J1756" s="1"/>
  <c r="S1756"/>
  <c r="T1756" s="1"/>
  <c r="X1756" s="1"/>
  <c r="I1757"/>
  <c r="J1757"/>
  <c r="N1757"/>
  <c r="O1757"/>
  <c r="S1757"/>
  <c r="T1757"/>
  <c r="X1757" s="1"/>
  <c r="I1758"/>
  <c r="J1758" s="1"/>
  <c r="N1758"/>
  <c r="O1758" s="1"/>
  <c r="S1758"/>
  <c r="T1758" s="1"/>
  <c r="X1758" s="1"/>
  <c r="I1759"/>
  <c r="J1759" s="1"/>
  <c r="N1759"/>
  <c r="O1759" s="1"/>
  <c r="S1759"/>
  <c r="T1759" s="1"/>
  <c r="X1759" s="1"/>
  <c r="I1760"/>
  <c r="J1760" s="1"/>
  <c r="S1760"/>
  <c r="T1760" s="1"/>
  <c r="X1760" s="1"/>
  <c r="I1761"/>
  <c r="J1761"/>
  <c r="N1761"/>
  <c r="O1761"/>
  <c r="X1761"/>
  <c r="I1762"/>
  <c r="J1762" s="1"/>
  <c r="X1762"/>
  <c r="I1763"/>
  <c r="J1763"/>
  <c r="N1763"/>
  <c r="O1763"/>
  <c r="X1763"/>
  <c r="I1764"/>
  <c r="J1764" s="1"/>
  <c r="S1764"/>
  <c r="T1764" s="1"/>
  <c r="X1764" s="1"/>
  <c r="I1765"/>
  <c r="J1765"/>
  <c r="N1765"/>
  <c r="O1765"/>
  <c r="X1765"/>
  <c r="I1766"/>
  <c r="J1766" s="1"/>
  <c r="S1766"/>
  <c r="T1766" s="1"/>
  <c r="X1766" s="1"/>
  <c r="I1767"/>
  <c r="J1767"/>
  <c r="N1767"/>
  <c r="O1767"/>
  <c r="S1767"/>
  <c r="T1767"/>
  <c r="X1767" s="1"/>
  <c r="I1768"/>
  <c r="J1768" s="1"/>
  <c r="N1768"/>
  <c r="O1768" s="1"/>
  <c r="X1768"/>
  <c r="I1769"/>
  <c r="J1769" s="1"/>
  <c r="N1769"/>
  <c r="O1769" s="1"/>
  <c r="S1769"/>
  <c r="T1769" s="1"/>
  <c r="X1769" s="1"/>
  <c r="F1770"/>
  <c r="G1770"/>
  <c r="H1770"/>
  <c r="L1770"/>
  <c r="M1770"/>
  <c r="X1770"/>
  <c r="I1771"/>
  <c r="N1771" s="1"/>
  <c r="X1771"/>
  <c r="I1772"/>
  <c r="J1772"/>
  <c r="N1772"/>
  <c r="O1772"/>
  <c r="X1772"/>
  <c r="I1773"/>
  <c r="J1773" s="1"/>
  <c r="X1773"/>
  <c r="F1774"/>
  <c r="G1774"/>
  <c r="H1774"/>
  <c r="L1774"/>
  <c r="M1774"/>
  <c r="X1774"/>
  <c r="I1775"/>
  <c r="J1775"/>
  <c r="N1775"/>
  <c r="O1775"/>
  <c r="X1775"/>
  <c r="I1776"/>
  <c r="N1776" s="1"/>
  <c r="X1776"/>
  <c r="I1777"/>
  <c r="J1777"/>
  <c r="N1777"/>
  <c r="O1777"/>
  <c r="X1777"/>
  <c r="I1778"/>
  <c r="J1778" s="1"/>
  <c r="X1778"/>
  <c r="I1779"/>
  <c r="J1779"/>
  <c r="N1779"/>
  <c r="O1779"/>
  <c r="X1779"/>
  <c r="F1780"/>
  <c r="G1780"/>
  <c r="H1780"/>
  <c r="L1780"/>
  <c r="M1780"/>
  <c r="X1780"/>
  <c r="I1781"/>
  <c r="I1780" s="1"/>
  <c r="J1780" s="1"/>
  <c r="X1781"/>
  <c r="I1782"/>
  <c r="J1782"/>
  <c r="N1782"/>
  <c r="O1782"/>
  <c r="X1782"/>
  <c r="I1783"/>
  <c r="J1783" s="1"/>
  <c r="X1783"/>
  <c r="I1784"/>
  <c r="J1784"/>
  <c r="N1784"/>
  <c r="O1784"/>
  <c r="X1784"/>
  <c r="I1785"/>
  <c r="J1785" s="1"/>
  <c r="X1785"/>
  <c r="I1786"/>
  <c r="J1786"/>
  <c r="N1786"/>
  <c r="O1786"/>
  <c r="X1786"/>
  <c r="F1787"/>
  <c r="G1787"/>
  <c r="H1787"/>
  <c r="L1787"/>
  <c r="M1787"/>
  <c r="X1787"/>
  <c r="I1788"/>
  <c r="N1788" s="1"/>
  <c r="X1788"/>
  <c r="I1789"/>
  <c r="J1789"/>
  <c r="N1789"/>
  <c r="O1789"/>
  <c r="X1789"/>
  <c r="I1790"/>
  <c r="J1790" s="1"/>
  <c r="X1790"/>
  <c r="I1791"/>
  <c r="J1791"/>
  <c r="N1791"/>
  <c r="O1791"/>
  <c r="X1791"/>
  <c r="I1792"/>
  <c r="J1792" s="1"/>
  <c r="X1792"/>
  <c r="I1793"/>
  <c r="J1793"/>
  <c r="N1793"/>
  <c r="O1793"/>
  <c r="X1793"/>
  <c r="I1794"/>
  <c r="J1794" s="1"/>
  <c r="X1794"/>
  <c r="I1795"/>
  <c r="J1795"/>
  <c r="N1795"/>
  <c r="O1795"/>
  <c r="X1795"/>
  <c r="X1796"/>
  <c r="I1797"/>
  <c r="J1797"/>
  <c r="X1797"/>
  <c r="I1798"/>
  <c r="X1798"/>
  <c r="I1799"/>
  <c r="J1799" s="1"/>
  <c r="X1799"/>
  <c r="I1800"/>
  <c r="J1800" s="1"/>
  <c r="X1800"/>
  <c r="I1801"/>
  <c r="J1801"/>
  <c r="X1801"/>
  <c r="I1802"/>
  <c r="J1802" s="1"/>
  <c r="S1802"/>
  <c r="T1802" s="1"/>
  <c r="X1802" s="1"/>
  <c r="I1803"/>
  <c r="J1803"/>
  <c r="N1803"/>
  <c r="O1803"/>
  <c r="X1803"/>
  <c r="I1804"/>
  <c r="J1804" s="1"/>
  <c r="X1804"/>
  <c r="F1805"/>
  <c r="G1805"/>
  <c r="H1805"/>
  <c r="L1805"/>
  <c r="M1805"/>
  <c r="Q1805"/>
  <c r="R1805"/>
  <c r="U1805"/>
  <c r="V1805"/>
  <c r="W1805"/>
  <c r="I1806"/>
  <c r="J1806" s="1"/>
  <c r="S1806"/>
  <c r="T1806" s="1"/>
  <c r="X1806" s="1"/>
  <c r="I1807"/>
  <c r="J1807" s="1"/>
  <c r="N1807"/>
  <c r="O1807" s="1"/>
  <c r="S1807"/>
  <c r="T1807" s="1"/>
  <c r="X1807" s="1"/>
  <c r="I1808"/>
  <c r="J1808" s="1"/>
  <c r="S1808"/>
  <c r="T1808" s="1"/>
  <c r="X1808" s="1"/>
  <c r="I1809"/>
  <c r="J1809" s="1"/>
  <c r="N1809"/>
  <c r="O1809" s="1"/>
  <c r="S1809"/>
  <c r="T1809" s="1"/>
  <c r="X1809" s="1"/>
  <c r="I1810"/>
  <c r="J1810" s="1"/>
  <c r="S1810"/>
  <c r="T1810" s="1"/>
  <c r="X1810" s="1"/>
  <c r="I1811"/>
  <c r="J1811" s="1"/>
  <c r="N1811"/>
  <c r="O1811" s="1"/>
  <c r="S1811"/>
  <c r="T1811" s="1"/>
  <c r="X1811" s="1"/>
  <c r="F1812"/>
  <c r="G1812"/>
  <c r="H1812"/>
  <c r="L1812"/>
  <c r="M1812"/>
  <c r="Q1812"/>
  <c r="R1812"/>
  <c r="U1812"/>
  <c r="V1812"/>
  <c r="W1812"/>
  <c r="I1813"/>
  <c r="J1813" s="1"/>
  <c r="N1813"/>
  <c r="O1813" s="1"/>
  <c r="S1813"/>
  <c r="T1813" s="1"/>
  <c r="X1813" s="1"/>
  <c r="I1814"/>
  <c r="J1814" s="1"/>
  <c r="S1814"/>
  <c r="T1814" s="1"/>
  <c r="X1814" s="1"/>
  <c r="I1815"/>
  <c r="J1815" s="1"/>
  <c r="N1815"/>
  <c r="O1815" s="1"/>
  <c r="S1815"/>
  <c r="T1815" s="1"/>
  <c r="X1815" s="1"/>
  <c r="I1816"/>
  <c r="J1816" s="1"/>
  <c r="S1816"/>
  <c r="T1816" s="1"/>
  <c r="X1816" s="1"/>
  <c r="I1817"/>
  <c r="J1817" s="1"/>
  <c r="N1817"/>
  <c r="O1817" s="1"/>
  <c r="S1817"/>
  <c r="T1817" s="1"/>
  <c r="X1817" s="1"/>
  <c r="I1818"/>
  <c r="J1818" s="1"/>
  <c r="S1818"/>
  <c r="T1818" s="1"/>
  <c r="X1818" s="1"/>
  <c r="F1819"/>
  <c r="G1819"/>
  <c r="H1819"/>
  <c r="X1819"/>
  <c r="I1820"/>
  <c r="I1819" s="1"/>
  <c r="J1819" s="1"/>
  <c r="J1820"/>
  <c r="X1820"/>
  <c r="I1821"/>
  <c r="J1821" s="1"/>
  <c r="X1821"/>
  <c r="I1822"/>
  <c r="J1822" s="1"/>
  <c r="N1822"/>
  <c r="O1822" s="1"/>
  <c r="S1822"/>
  <c r="T1822" s="1"/>
  <c r="X1822" s="1"/>
  <c r="F1823"/>
  <c r="G1823"/>
  <c r="H1823"/>
  <c r="L1823"/>
  <c r="M1823"/>
  <c r="Q1823"/>
  <c r="R1823"/>
  <c r="U1823"/>
  <c r="V1823"/>
  <c r="W1823"/>
  <c r="I1824"/>
  <c r="J1824" s="1"/>
  <c r="N1824"/>
  <c r="O1824" s="1"/>
  <c r="S1824"/>
  <c r="T1824" s="1"/>
  <c r="X1824" s="1"/>
  <c r="I1825"/>
  <c r="J1825" s="1"/>
  <c r="S1825"/>
  <c r="T1825" s="1"/>
  <c r="X1825" s="1"/>
  <c r="I1826"/>
  <c r="J1826" s="1"/>
  <c r="N1826"/>
  <c r="O1826" s="1"/>
  <c r="S1826"/>
  <c r="T1826" s="1"/>
  <c r="X1826" s="1"/>
  <c r="I1827"/>
  <c r="J1827" s="1"/>
  <c r="S1827"/>
  <c r="T1827" s="1"/>
  <c r="X1827" s="1"/>
  <c r="I1828"/>
  <c r="J1828" s="1"/>
  <c r="N1828"/>
  <c r="O1828" s="1"/>
  <c r="S1828"/>
  <c r="T1828" s="1"/>
  <c r="X1828" s="1"/>
  <c r="I1829"/>
  <c r="J1829" s="1"/>
  <c r="S1829"/>
  <c r="T1829" s="1"/>
  <c r="X1829" s="1"/>
  <c r="I1830"/>
  <c r="J1830" s="1"/>
  <c r="N1830"/>
  <c r="O1830" s="1"/>
  <c r="S1830"/>
  <c r="T1830" s="1"/>
  <c r="X1830" s="1"/>
  <c r="F1831"/>
  <c r="G1831"/>
  <c r="H1831"/>
  <c r="L1831"/>
  <c r="M1831"/>
  <c r="Q1831"/>
  <c r="R1831"/>
  <c r="U1831"/>
  <c r="V1831"/>
  <c r="W1831"/>
  <c r="I1832"/>
  <c r="J1832" s="1"/>
  <c r="N1832"/>
  <c r="O1832" s="1"/>
  <c r="S1832"/>
  <c r="T1832" s="1"/>
  <c r="X1832" s="1"/>
  <c r="I1833"/>
  <c r="J1833" s="1"/>
  <c r="S1833"/>
  <c r="T1833" s="1"/>
  <c r="X1833" s="1"/>
  <c r="I1834"/>
  <c r="J1834" s="1"/>
  <c r="N1834"/>
  <c r="O1834" s="1"/>
  <c r="S1834"/>
  <c r="T1834" s="1"/>
  <c r="X1834" s="1"/>
  <c r="F1835"/>
  <c r="G1835"/>
  <c r="H1835"/>
  <c r="L1835"/>
  <c r="M1835"/>
  <c r="Q1835"/>
  <c r="R1835"/>
  <c r="U1835"/>
  <c r="V1835"/>
  <c r="W1835"/>
  <c r="I1836"/>
  <c r="J1836" s="1"/>
  <c r="N1836"/>
  <c r="O1836" s="1"/>
  <c r="S1836"/>
  <c r="T1836" s="1"/>
  <c r="X1836" s="1"/>
  <c r="I1837"/>
  <c r="S1837"/>
  <c r="T1837" s="1"/>
  <c r="X1837" s="1"/>
  <c r="I1838"/>
  <c r="J1838" s="1"/>
  <c r="N1838"/>
  <c r="O1838" s="1"/>
  <c r="S1838"/>
  <c r="T1838" s="1"/>
  <c r="X1838" s="1"/>
  <c r="I1839"/>
  <c r="S1839" s="1"/>
  <c r="T1839" s="1"/>
  <c r="X1839" s="1"/>
  <c r="L1840"/>
  <c r="M1840"/>
  <c r="Q1840"/>
  <c r="R1840"/>
  <c r="U1840"/>
  <c r="V1840"/>
  <c r="W1840"/>
  <c r="I1841"/>
  <c r="J1841"/>
  <c r="N1841"/>
  <c r="O1841"/>
  <c r="S1841"/>
  <c r="T1841"/>
  <c r="X1841" s="1"/>
  <c r="I1842"/>
  <c r="J1842" s="1"/>
  <c r="S1842"/>
  <c r="T1842" s="1"/>
  <c r="X1842" s="1"/>
  <c r="I1843"/>
  <c r="J1843"/>
  <c r="X1843"/>
  <c r="J1844"/>
  <c r="I1845"/>
  <c r="J1845"/>
  <c r="N1845"/>
  <c r="O1845"/>
  <c r="S1845"/>
  <c r="T1845"/>
  <c r="X1845" s="1"/>
  <c r="J1846"/>
  <c r="J1847"/>
  <c r="J1848"/>
  <c r="G1849"/>
  <c r="K1849"/>
  <c r="M1849"/>
  <c r="V1849"/>
  <c r="J1853"/>
  <c r="B1856"/>
  <c r="B1858"/>
  <c r="E1858"/>
  <c r="F1858"/>
  <c r="B1859"/>
  <c r="F1859"/>
  <c r="B1861"/>
  <c r="F1861"/>
  <c r="B1862"/>
  <c r="C1868"/>
  <c r="C1869"/>
  <c r="F1872"/>
  <c r="G1872"/>
  <c r="H1872"/>
  <c r="L1872"/>
  <c r="M1872"/>
  <c r="X1872"/>
  <c r="I1873"/>
  <c r="N1873"/>
  <c r="X1873"/>
  <c r="I1874"/>
  <c r="J1874" s="1"/>
  <c r="X1874"/>
  <c r="F1875"/>
  <c r="G1875"/>
  <c r="H1875"/>
  <c r="L1875"/>
  <c r="M1875"/>
  <c r="X1875"/>
  <c r="I1876"/>
  <c r="N1876"/>
  <c r="X1876"/>
  <c r="I1877"/>
  <c r="J1877" s="1"/>
  <c r="X1877"/>
  <c r="I1878"/>
  <c r="J1878" s="1"/>
  <c r="N1878"/>
  <c r="O1878" s="1"/>
  <c r="X1878"/>
  <c r="I1879"/>
  <c r="J1879" s="1"/>
  <c r="X1879"/>
  <c r="I1880"/>
  <c r="J1880" s="1"/>
  <c r="N1880"/>
  <c r="O1880" s="1"/>
  <c r="X1880"/>
  <c r="F1881"/>
  <c r="G1881"/>
  <c r="H1881"/>
  <c r="L1881"/>
  <c r="M1881"/>
  <c r="X1881"/>
  <c r="I1882"/>
  <c r="J1882" s="1"/>
  <c r="X1882"/>
  <c r="I1883"/>
  <c r="J1883" s="1"/>
  <c r="X1883"/>
  <c r="I1884"/>
  <c r="J1884"/>
  <c r="N1884"/>
  <c r="O1884"/>
  <c r="X1884"/>
  <c r="I1885"/>
  <c r="J1885" s="1"/>
  <c r="X1885"/>
  <c r="I1886"/>
  <c r="J1886" s="1"/>
  <c r="X1886"/>
  <c r="I1887"/>
  <c r="J1887" s="1"/>
  <c r="X1887"/>
  <c r="I1888"/>
  <c r="J1888"/>
  <c r="N1888"/>
  <c r="O1888"/>
  <c r="X1888"/>
  <c r="I1889"/>
  <c r="J1889" s="1"/>
  <c r="X1889"/>
  <c r="F1890"/>
  <c r="G1890"/>
  <c r="H1890"/>
  <c r="L1890"/>
  <c r="M1890"/>
  <c r="Q1890"/>
  <c r="R1890"/>
  <c r="U1890"/>
  <c r="V1890"/>
  <c r="W1890"/>
  <c r="I1891"/>
  <c r="I1892"/>
  <c r="J1892" s="1"/>
  <c r="N1892"/>
  <c r="O1892" s="1"/>
  <c r="S1892"/>
  <c r="T1892" s="1"/>
  <c r="X1892" s="1"/>
  <c r="I1893"/>
  <c r="I1894"/>
  <c r="J1894" s="1"/>
  <c r="N1894"/>
  <c r="O1894" s="1"/>
  <c r="S1894"/>
  <c r="T1894" s="1"/>
  <c r="X1894" s="1"/>
  <c r="I1895"/>
  <c r="I1896"/>
  <c r="J1896" s="1"/>
  <c r="N1896"/>
  <c r="O1896" s="1"/>
  <c r="S1896"/>
  <c r="T1896" s="1"/>
  <c r="X1896" s="1"/>
  <c r="I1897"/>
  <c r="I1898"/>
  <c r="J1898" s="1"/>
  <c r="N1898"/>
  <c r="O1898" s="1"/>
  <c r="S1898"/>
  <c r="T1898" s="1"/>
  <c r="X1898" s="1"/>
  <c r="I1899"/>
  <c r="J1899" s="1"/>
  <c r="X1899"/>
  <c r="I1900"/>
  <c r="J1900" s="1"/>
  <c r="X1900"/>
  <c r="I1901"/>
  <c r="J1901" s="1"/>
  <c r="X1901"/>
  <c r="I1902"/>
  <c r="J1902"/>
  <c r="N1902"/>
  <c r="O1902"/>
  <c r="S1902"/>
  <c r="T1902"/>
  <c r="X1902" s="1"/>
  <c r="I1903"/>
  <c r="J1903" s="1"/>
  <c r="N1903"/>
  <c r="O1903" s="1"/>
  <c r="X1903"/>
  <c r="I1904"/>
  <c r="J1904" s="1"/>
  <c r="S1904"/>
  <c r="T1904" s="1"/>
  <c r="X1904" s="1"/>
  <c r="I1905"/>
  <c r="I1906"/>
  <c r="J1906" s="1"/>
  <c r="X1906"/>
  <c r="I1907"/>
  <c r="J1907" s="1"/>
  <c r="N1907"/>
  <c r="O1907" s="1"/>
  <c r="S1907"/>
  <c r="T1907" s="1"/>
  <c r="X1907" s="1"/>
  <c r="F1908"/>
  <c r="G1908"/>
  <c r="H1908"/>
  <c r="L1908"/>
  <c r="M1908"/>
  <c r="X1908"/>
  <c r="I1909"/>
  <c r="J1909"/>
  <c r="N1909"/>
  <c r="O1909"/>
  <c r="X1909"/>
  <c r="I1910"/>
  <c r="J1910" s="1"/>
  <c r="X1910"/>
  <c r="I1911"/>
  <c r="J1911" s="1"/>
  <c r="X1911"/>
  <c r="F1912"/>
  <c r="G1912"/>
  <c r="H1912"/>
  <c r="L1912"/>
  <c r="M1912"/>
  <c r="X1912"/>
  <c r="I1913"/>
  <c r="N1913" s="1"/>
  <c r="X1913"/>
  <c r="I1914"/>
  <c r="J1914"/>
  <c r="N1914"/>
  <c r="O1914"/>
  <c r="X1914"/>
  <c r="I1915"/>
  <c r="J1915" s="1"/>
  <c r="X1915"/>
  <c r="I1916"/>
  <c r="J1916" s="1"/>
  <c r="X1916"/>
  <c r="I1917"/>
  <c r="J1917" s="1"/>
  <c r="X1917"/>
  <c r="F1918"/>
  <c r="G1918"/>
  <c r="H1918"/>
  <c r="L1918"/>
  <c r="M1918"/>
  <c r="X1918"/>
  <c r="I1919"/>
  <c r="J1919"/>
  <c r="N1919"/>
  <c r="O1919"/>
  <c r="X1919"/>
  <c r="I1920"/>
  <c r="J1920" s="1"/>
  <c r="X1920"/>
  <c r="I1921"/>
  <c r="J1921" s="1"/>
  <c r="X1921"/>
  <c r="I1922"/>
  <c r="J1922" s="1"/>
  <c r="X1922"/>
  <c r="I1923"/>
  <c r="J1923"/>
  <c r="N1923"/>
  <c r="O1923"/>
  <c r="X1923"/>
  <c r="I1924"/>
  <c r="J1924" s="1"/>
  <c r="X1924"/>
  <c r="F1925"/>
  <c r="G1925"/>
  <c r="H1925"/>
  <c r="L1925"/>
  <c r="M1925"/>
  <c r="X1925"/>
  <c r="I1926"/>
  <c r="J1926" s="1"/>
  <c r="X1926"/>
  <c r="I1927"/>
  <c r="J1927" s="1"/>
  <c r="X1927"/>
  <c r="I1928"/>
  <c r="J1928"/>
  <c r="N1928"/>
  <c r="O1928"/>
  <c r="X1928"/>
  <c r="I1929"/>
  <c r="J1929" s="1"/>
  <c r="X1929"/>
  <c r="I1930"/>
  <c r="J1930" s="1"/>
  <c r="X1930"/>
  <c r="I1931"/>
  <c r="J1931" s="1"/>
  <c r="X1931"/>
  <c r="I1932"/>
  <c r="J1932"/>
  <c r="N1932"/>
  <c r="O1932"/>
  <c r="X1932"/>
  <c r="I1933"/>
  <c r="J1933" s="1"/>
  <c r="X1933"/>
  <c r="X1934"/>
  <c r="I1935"/>
  <c r="X1935"/>
  <c r="I1936"/>
  <c r="J1936"/>
  <c r="X1936"/>
  <c r="I1937"/>
  <c r="J1937" s="1"/>
  <c r="X1937"/>
  <c r="I1938"/>
  <c r="J1938" s="1"/>
  <c r="X1938"/>
  <c r="I1939"/>
  <c r="J1939" s="1"/>
  <c r="X1939"/>
  <c r="I1940"/>
  <c r="J1940"/>
  <c r="N1940"/>
  <c r="O1940"/>
  <c r="S1940"/>
  <c r="T1940"/>
  <c r="X1940" s="1"/>
  <c r="I1941"/>
  <c r="J1941" s="1"/>
  <c r="N1941"/>
  <c r="O1941" s="1"/>
  <c r="X1941"/>
  <c r="I1942"/>
  <c r="J1942" s="1"/>
  <c r="X1942"/>
  <c r="F1943"/>
  <c r="G1943"/>
  <c r="G1987" s="1"/>
  <c r="H1943"/>
  <c r="L1943"/>
  <c r="L1987" s="1"/>
  <c r="M1943"/>
  <c r="Q1943"/>
  <c r="Q1987" s="1"/>
  <c r="R1943"/>
  <c r="U1943"/>
  <c r="V1943"/>
  <c r="W1943"/>
  <c r="I1944"/>
  <c r="J1944"/>
  <c r="N1944"/>
  <c r="O1944"/>
  <c r="S1944"/>
  <c r="T1944"/>
  <c r="X1944" s="1"/>
  <c r="I1945"/>
  <c r="J1945" s="1"/>
  <c r="N1945"/>
  <c r="O1945" s="1"/>
  <c r="S1945"/>
  <c r="T1945" s="1"/>
  <c r="X1945"/>
  <c r="I1946"/>
  <c r="J1946"/>
  <c r="N1946"/>
  <c r="O1946"/>
  <c r="S1946"/>
  <c r="T1946"/>
  <c r="X1946" s="1"/>
  <c r="I1947"/>
  <c r="J1947" s="1"/>
  <c r="N1947"/>
  <c r="O1947" s="1"/>
  <c r="S1947"/>
  <c r="T1947" s="1"/>
  <c r="X1947"/>
  <c r="I1948"/>
  <c r="J1948"/>
  <c r="N1948"/>
  <c r="O1948"/>
  <c r="S1948"/>
  <c r="T1948"/>
  <c r="X1948" s="1"/>
  <c r="I1949"/>
  <c r="J1949" s="1"/>
  <c r="N1949"/>
  <c r="O1949" s="1"/>
  <c r="S1949"/>
  <c r="T1949" s="1"/>
  <c r="X1949"/>
  <c r="F1950"/>
  <c r="G1950"/>
  <c r="H1950"/>
  <c r="L1950"/>
  <c r="M1950"/>
  <c r="Q1950"/>
  <c r="R1950"/>
  <c r="U1950"/>
  <c r="U1987" s="1"/>
  <c r="V1950"/>
  <c r="W1950"/>
  <c r="W1987" s="1"/>
  <c r="I1951"/>
  <c r="J1951" s="1"/>
  <c r="S1951"/>
  <c r="T1951" s="1"/>
  <c r="X1951" s="1"/>
  <c r="I1952"/>
  <c r="J1952"/>
  <c r="N1952"/>
  <c r="O1952"/>
  <c r="S1952"/>
  <c r="T1952"/>
  <c r="X1952" s="1"/>
  <c r="I1953"/>
  <c r="J1953" s="1"/>
  <c r="S1953"/>
  <c r="T1953" s="1"/>
  <c r="X1953" s="1"/>
  <c r="I1954"/>
  <c r="J1954"/>
  <c r="N1954"/>
  <c r="O1954"/>
  <c r="S1954"/>
  <c r="T1954"/>
  <c r="X1954" s="1"/>
  <c r="I1955"/>
  <c r="J1955" s="1"/>
  <c r="S1955"/>
  <c r="T1955" s="1"/>
  <c r="X1955" s="1"/>
  <c r="I1956"/>
  <c r="J1956"/>
  <c r="N1956"/>
  <c r="O1956"/>
  <c r="S1956"/>
  <c r="T1956"/>
  <c r="X1956" s="1"/>
  <c r="F1957"/>
  <c r="G1957"/>
  <c r="H1957"/>
  <c r="X1957"/>
  <c r="I1958"/>
  <c r="X1958"/>
  <c r="I1959"/>
  <c r="J1959"/>
  <c r="X1959"/>
  <c r="I1960"/>
  <c r="F1961"/>
  <c r="G1961"/>
  <c r="H1961"/>
  <c r="L1961"/>
  <c r="M1961"/>
  <c r="Q1961"/>
  <c r="R1961"/>
  <c r="U1961"/>
  <c r="V1961"/>
  <c r="W1961"/>
  <c r="I1962"/>
  <c r="S1962"/>
  <c r="T1962" s="1"/>
  <c r="X1962" s="1"/>
  <c r="I1963"/>
  <c r="J1963" s="1"/>
  <c r="N1963"/>
  <c r="O1963" s="1"/>
  <c r="S1963"/>
  <c r="T1963" s="1"/>
  <c r="X1963" s="1"/>
  <c r="I1964"/>
  <c r="J1964" s="1"/>
  <c r="S1964"/>
  <c r="T1964" s="1"/>
  <c r="X1964" s="1"/>
  <c r="I1965"/>
  <c r="J1965" s="1"/>
  <c r="N1965"/>
  <c r="O1965" s="1"/>
  <c r="S1965"/>
  <c r="T1965" s="1"/>
  <c r="X1965" s="1"/>
  <c r="I1966"/>
  <c r="J1966" s="1"/>
  <c r="N1966"/>
  <c r="O1966" s="1"/>
  <c r="S1966"/>
  <c r="T1966" s="1"/>
  <c r="X1966" s="1"/>
  <c r="I1967"/>
  <c r="J1967" s="1"/>
  <c r="S1967"/>
  <c r="T1967" s="1"/>
  <c r="X1967" s="1"/>
  <c r="I1968"/>
  <c r="J1968"/>
  <c r="N1968"/>
  <c r="O1968"/>
  <c r="S1968"/>
  <c r="T1968"/>
  <c r="X1968" s="1"/>
  <c r="F1969"/>
  <c r="G1969"/>
  <c r="H1969"/>
  <c r="L1969"/>
  <c r="M1969"/>
  <c r="Q1969"/>
  <c r="R1969"/>
  <c r="U1969"/>
  <c r="V1969"/>
  <c r="W1969"/>
  <c r="I1970"/>
  <c r="J1970"/>
  <c r="N1970"/>
  <c r="O1970"/>
  <c r="S1970"/>
  <c r="T1970"/>
  <c r="I1971"/>
  <c r="J1971" s="1"/>
  <c r="N1971"/>
  <c r="O1971" s="1"/>
  <c r="S1971"/>
  <c r="T1971" s="1"/>
  <c r="X1971" s="1"/>
  <c r="I1972"/>
  <c r="J1972" s="1"/>
  <c r="N1972"/>
  <c r="O1972" s="1"/>
  <c r="S1972"/>
  <c r="T1972" s="1"/>
  <c r="X1972" s="1"/>
  <c r="F1973"/>
  <c r="G1973"/>
  <c r="H1973"/>
  <c r="L1973"/>
  <c r="M1973"/>
  <c r="Q1973"/>
  <c r="R1973"/>
  <c r="U1973"/>
  <c r="V1973"/>
  <c r="W1973"/>
  <c r="I1974"/>
  <c r="N1974"/>
  <c r="S1974"/>
  <c r="I1975"/>
  <c r="J1975" s="1"/>
  <c r="S1975"/>
  <c r="T1975" s="1"/>
  <c r="X1975" s="1"/>
  <c r="I1976"/>
  <c r="J1976"/>
  <c r="N1976"/>
  <c r="O1976"/>
  <c r="S1976"/>
  <c r="T1976"/>
  <c r="X1976" s="1"/>
  <c r="I1977"/>
  <c r="J1977" s="1"/>
  <c r="N1977"/>
  <c r="O1977" s="1"/>
  <c r="S1977"/>
  <c r="T1977" s="1"/>
  <c r="X1977" s="1"/>
  <c r="L1978"/>
  <c r="M1978"/>
  <c r="Q1978"/>
  <c r="R1978"/>
  <c r="U1978"/>
  <c r="V1978"/>
  <c r="W1978"/>
  <c r="I1979"/>
  <c r="J1979"/>
  <c r="N1979"/>
  <c r="O1979"/>
  <c r="S1979"/>
  <c r="T1979"/>
  <c r="I1980"/>
  <c r="J1980" s="1"/>
  <c r="N1980"/>
  <c r="O1980" s="1"/>
  <c r="S1980"/>
  <c r="T1980" s="1"/>
  <c r="X1980" s="1"/>
  <c r="I1981"/>
  <c r="J1981" s="1"/>
  <c r="X1981"/>
  <c r="J1982"/>
  <c r="I1983"/>
  <c r="J1983" s="1"/>
  <c r="N1983"/>
  <c r="O1983" s="1"/>
  <c r="S1983"/>
  <c r="T1983" s="1"/>
  <c r="X1983" s="1"/>
  <c r="J1984"/>
  <c r="J1985"/>
  <c r="J1986"/>
  <c r="K1987"/>
  <c r="M1987"/>
  <c r="R1987"/>
  <c r="V1987"/>
  <c r="J1991"/>
  <c r="B1994"/>
  <c r="B1996"/>
  <c r="E1996"/>
  <c r="F1996"/>
  <c r="B1997"/>
  <c r="F1997"/>
  <c r="B1999"/>
  <c r="F1999"/>
  <c r="B2000"/>
  <c r="C2006"/>
  <c r="C2007"/>
  <c r="K2125" s="1"/>
  <c r="F2010"/>
  <c r="G2010"/>
  <c r="H2010"/>
  <c r="L2010"/>
  <c r="M2010"/>
  <c r="X2010"/>
  <c r="I2011"/>
  <c r="I2010" s="1"/>
  <c r="J2010" s="1"/>
  <c r="X2011"/>
  <c r="I2012"/>
  <c r="J2012"/>
  <c r="N2012"/>
  <c r="O2012"/>
  <c r="X2012"/>
  <c r="F2013"/>
  <c r="G2013"/>
  <c r="H2013"/>
  <c r="L2013"/>
  <c r="M2013"/>
  <c r="X2013"/>
  <c r="I2014"/>
  <c r="X2014"/>
  <c r="I2015"/>
  <c r="J2015"/>
  <c r="N2015"/>
  <c r="O2015"/>
  <c r="X2015"/>
  <c r="I2016"/>
  <c r="J2016" s="1"/>
  <c r="X2016"/>
  <c r="I2017"/>
  <c r="J2017"/>
  <c r="N2017"/>
  <c r="O2017"/>
  <c r="X2017"/>
  <c r="I2018"/>
  <c r="J2018" s="1"/>
  <c r="X2018"/>
  <c r="F2019"/>
  <c r="G2019"/>
  <c r="H2019"/>
  <c r="L2019"/>
  <c r="M2019"/>
  <c r="X2019"/>
  <c r="I2020"/>
  <c r="J2020"/>
  <c r="N2020"/>
  <c r="O2020"/>
  <c r="X2020"/>
  <c r="I2021"/>
  <c r="X2021"/>
  <c r="I2022"/>
  <c r="J2022"/>
  <c r="N2022"/>
  <c r="O2022"/>
  <c r="X2022"/>
  <c r="I2023"/>
  <c r="J2023" s="1"/>
  <c r="X2023"/>
  <c r="I2024"/>
  <c r="J2024"/>
  <c r="N2024"/>
  <c r="O2024"/>
  <c r="X2024"/>
  <c r="I2025"/>
  <c r="J2025" s="1"/>
  <c r="X2025"/>
  <c r="I2026"/>
  <c r="J2026"/>
  <c r="N2026"/>
  <c r="O2026"/>
  <c r="X2026"/>
  <c r="I2027"/>
  <c r="J2027" s="1"/>
  <c r="X2027"/>
  <c r="F2028"/>
  <c r="G2028"/>
  <c r="H2028"/>
  <c r="L2028"/>
  <c r="M2028"/>
  <c r="Q2028"/>
  <c r="R2028"/>
  <c r="U2028"/>
  <c r="V2028"/>
  <c r="W2028"/>
  <c r="I2029"/>
  <c r="N2029"/>
  <c r="S2029"/>
  <c r="I2030"/>
  <c r="J2030" s="1"/>
  <c r="N2030"/>
  <c r="O2030" s="1"/>
  <c r="S2030"/>
  <c r="T2030" s="1"/>
  <c r="X2030" s="1"/>
  <c r="I2031"/>
  <c r="J2031" s="1"/>
  <c r="S2031"/>
  <c r="T2031" s="1"/>
  <c r="X2031" s="1"/>
  <c r="I2032"/>
  <c r="J2032"/>
  <c r="N2032"/>
  <c r="O2032"/>
  <c r="S2032"/>
  <c r="T2032"/>
  <c r="X2032" s="1"/>
  <c r="I2033"/>
  <c r="J2033" s="1"/>
  <c r="N2033"/>
  <c r="O2033" s="1"/>
  <c r="S2033"/>
  <c r="T2033" s="1"/>
  <c r="X2033" s="1"/>
  <c r="I2034"/>
  <c r="J2034" s="1"/>
  <c r="N2034"/>
  <c r="O2034" s="1"/>
  <c r="S2034"/>
  <c r="T2034" s="1"/>
  <c r="X2034" s="1"/>
  <c r="I2035"/>
  <c r="J2035" s="1"/>
  <c r="S2035"/>
  <c r="T2035" s="1"/>
  <c r="X2035" s="1"/>
  <c r="I2036"/>
  <c r="J2036"/>
  <c r="N2036"/>
  <c r="O2036"/>
  <c r="S2036"/>
  <c r="T2036"/>
  <c r="X2036" s="1"/>
  <c r="I2037"/>
  <c r="J2037" s="1"/>
  <c r="N2037"/>
  <c r="O2037" s="1"/>
  <c r="X2037"/>
  <c r="I2038"/>
  <c r="J2038" s="1"/>
  <c r="N2038"/>
  <c r="O2038" s="1"/>
  <c r="X2038"/>
  <c r="I2039"/>
  <c r="J2039" s="1"/>
  <c r="N2039"/>
  <c r="O2039" s="1"/>
  <c r="X2039"/>
  <c r="I2040"/>
  <c r="J2040" s="1"/>
  <c r="N2040"/>
  <c r="O2040" s="1"/>
  <c r="S2040"/>
  <c r="T2040" s="1"/>
  <c r="X2040" s="1"/>
  <c r="I2041"/>
  <c r="J2041" s="1"/>
  <c r="X2041"/>
  <c r="I2042"/>
  <c r="J2042"/>
  <c r="N2042"/>
  <c r="O2042"/>
  <c r="S2042"/>
  <c r="T2042"/>
  <c r="X2042" s="1"/>
  <c r="I2043"/>
  <c r="J2043" s="1"/>
  <c r="N2043"/>
  <c r="O2043" s="1"/>
  <c r="S2043"/>
  <c r="T2043" s="1"/>
  <c r="X2043" s="1"/>
  <c r="I2044"/>
  <c r="J2044" s="1"/>
  <c r="N2044"/>
  <c r="O2044" s="1"/>
  <c r="X2044"/>
  <c r="I2045"/>
  <c r="J2045" s="1"/>
  <c r="N2045"/>
  <c r="O2045" s="1"/>
  <c r="S2045"/>
  <c r="T2045" s="1"/>
  <c r="X2045" s="1"/>
  <c r="F2046"/>
  <c r="G2046"/>
  <c r="H2046"/>
  <c r="L2046"/>
  <c r="M2046"/>
  <c r="X2046"/>
  <c r="I2047"/>
  <c r="J2047" s="1"/>
  <c r="N2047"/>
  <c r="O2047" s="1"/>
  <c r="X2047"/>
  <c r="I2048"/>
  <c r="N2048"/>
  <c r="X2048"/>
  <c r="I2049"/>
  <c r="J2049" s="1"/>
  <c r="N2049"/>
  <c r="O2049" s="1"/>
  <c r="X2049"/>
  <c r="F2050"/>
  <c r="G2050"/>
  <c r="H2050"/>
  <c r="L2050"/>
  <c r="M2050"/>
  <c r="X2050"/>
  <c r="I2051"/>
  <c r="N2051"/>
  <c r="X2051"/>
  <c r="I2052"/>
  <c r="J2052" s="1"/>
  <c r="N2052"/>
  <c r="O2052" s="1"/>
  <c r="X2052"/>
  <c r="I2053"/>
  <c r="J2053" s="1"/>
  <c r="N2053"/>
  <c r="O2053" s="1"/>
  <c r="X2053"/>
  <c r="I2054"/>
  <c r="J2054" s="1"/>
  <c r="N2054"/>
  <c r="O2054" s="1"/>
  <c r="X2054"/>
  <c r="I2055"/>
  <c r="J2055" s="1"/>
  <c r="N2055"/>
  <c r="O2055" s="1"/>
  <c r="X2055"/>
  <c r="F2056"/>
  <c r="G2056"/>
  <c r="H2056"/>
  <c r="L2056"/>
  <c r="M2056"/>
  <c r="X2056"/>
  <c r="I2057"/>
  <c r="J2057" s="1"/>
  <c r="N2057"/>
  <c r="O2057" s="1"/>
  <c r="X2057"/>
  <c r="I2058"/>
  <c r="N2058"/>
  <c r="N2056" s="1"/>
  <c r="X2058"/>
  <c r="I2059"/>
  <c r="J2059" s="1"/>
  <c r="N2059"/>
  <c r="O2059" s="1"/>
  <c r="X2059"/>
  <c r="I2060"/>
  <c r="J2060" s="1"/>
  <c r="N2060"/>
  <c r="O2060" s="1"/>
  <c r="X2060"/>
  <c r="I2061"/>
  <c r="J2061" s="1"/>
  <c r="N2061"/>
  <c r="O2061" s="1"/>
  <c r="X2061"/>
  <c r="I2062"/>
  <c r="J2062" s="1"/>
  <c r="N2062"/>
  <c r="O2062" s="1"/>
  <c r="X2062"/>
  <c r="F2063"/>
  <c r="G2063"/>
  <c r="H2063"/>
  <c r="L2063"/>
  <c r="M2063"/>
  <c r="X2063"/>
  <c r="I2064"/>
  <c r="J2064" s="1"/>
  <c r="N2064"/>
  <c r="O2064" s="1"/>
  <c r="X2064"/>
  <c r="I2065"/>
  <c r="N2065"/>
  <c r="X2065"/>
  <c r="I2066"/>
  <c r="J2066" s="1"/>
  <c r="N2066"/>
  <c r="O2066" s="1"/>
  <c r="X2066"/>
  <c r="I2067"/>
  <c r="J2067" s="1"/>
  <c r="N2067"/>
  <c r="O2067" s="1"/>
  <c r="X2067"/>
  <c r="I2068"/>
  <c r="J2068" s="1"/>
  <c r="N2068"/>
  <c r="O2068" s="1"/>
  <c r="X2068"/>
  <c r="I2069"/>
  <c r="J2069" s="1"/>
  <c r="N2069"/>
  <c r="O2069" s="1"/>
  <c r="X2069"/>
  <c r="I2070"/>
  <c r="J2070" s="1"/>
  <c r="N2070"/>
  <c r="O2070" s="1"/>
  <c r="X2070"/>
  <c r="I2071"/>
  <c r="J2071" s="1"/>
  <c r="N2071"/>
  <c r="O2071" s="1"/>
  <c r="X2071"/>
  <c r="X2072"/>
  <c r="I2073"/>
  <c r="X2073"/>
  <c r="I2074"/>
  <c r="J2074"/>
  <c r="X2074"/>
  <c r="I2075"/>
  <c r="J2075" s="1"/>
  <c r="X2075"/>
  <c r="I2076"/>
  <c r="J2076" s="1"/>
  <c r="X2076"/>
  <c r="I2077"/>
  <c r="J2077" s="1"/>
  <c r="X2077"/>
  <c r="I2078"/>
  <c r="J2078"/>
  <c r="N2078"/>
  <c r="O2078"/>
  <c r="S2078"/>
  <c r="T2078"/>
  <c r="X2078" s="1"/>
  <c r="I2079"/>
  <c r="J2079" s="1"/>
  <c r="N2079"/>
  <c r="O2079" s="1"/>
  <c r="X2079"/>
  <c r="I2080"/>
  <c r="J2080" s="1"/>
  <c r="X2080"/>
  <c r="F2081"/>
  <c r="G2081"/>
  <c r="H2081"/>
  <c r="L2081"/>
  <c r="M2081"/>
  <c r="Q2081"/>
  <c r="R2081"/>
  <c r="U2081"/>
  <c r="V2081"/>
  <c r="W2081"/>
  <c r="I2082"/>
  <c r="J2082"/>
  <c r="N2082"/>
  <c r="O2082"/>
  <c r="S2082"/>
  <c r="T2082"/>
  <c r="I2083"/>
  <c r="J2083" s="1"/>
  <c r="N2083"/>
  <c r="O2083" s="1"/>
  <c r="S2083"/>
  <c r="T2083" s="1"/>
  <c r="X2083" s="1"/>
  <c r="I2084"/>
  <c r="J2084" s="1"/>
  <c r="N2084"/>
  <c r="O2084" s="1"/>
  <c r="S2084"/>
  <c r="T2084" s="1"/>
  <c r="X2084" s="1"/>
  <c r="I2085"/>
  <c r="J2085" s="1"/>
  <c r="S2085"/>
  <c r="T2085" s="1"/>
  <c r="X2085" s="1"/>
  <c r="I2086"/>
  <c r="J2086"/>
  <c r="N2086"/>
  <c r="O2086"/>
  <c r="S2086"/>
  <c r="T2086"/>
  <c r="X2086" s="1"/>
  <c r="I2087"/>
  <c r="J2087" s="1"/>
  <c r="N2087"/>
  <c r="O2087" s="1"/>
  <c r="S2087"/>
  <c r="T2087" s="1"/>
  <c r="X2087" s="1"/>
  <c r="F2088"/>
  <c r="G2088"/>
  <c r="H2088"/>
  <c r="L2088"/>
  <c r="M2088"/>
  <c r="Q2088"/>
  <c r="R2088"/>
  <c r="U2088"/>
  <c r="V2088"/>
  <c r="W2088"/>
  <c r="I2089"/>
  <c r="I2088" s="1"/>
  <c r="J2088" s="1"/>
  <c r="S2089"/>
  <c r="S2088" s="1"/>
  <c r="I2090"/>
  <c r="J2090"/>
  <c r="N2090"/>
  <c r="O2090"/>
  <c r="S2090"/>
  <c r="T2090"/>
  <c r="X2090" s="1"/>
  <c r="I2091"/>
  <c r="J2091" s="1"/>
  <c r="N2091"/>
  <c r="O2091" s="1"/>
  <c r="S2091"/>
  <c r="T2091" s="1"/>
  <c r="X2091" s="1"/>
  <c r="I2092"/>
  <c r="J2092" s="1"/>
  <c r="N2092"/>
  <c r="O2092" s="1"/>
  <c r="S2092"/>
  <c r="T2092" s="1"/>
  <c r="X2092" s="1"/>
  <c r="I2093"/>
  <c r="J2093" s="1"/>
  <c r="S2093"/>
  <c r="T2093" s="1"/>
  <c r="X2093" s="1"/>
  <c r="I2094"/>
  <c r="J2094"/>
  <c r="N2094"/>
  <c r="O2094"/>
  <c r="S2094"/>
  <c r="T2094"/>
  <c r="X2094" s="1"/>
  <c r="F2095"/>
  <c r="G2095"/>
  <c r="H2095"/>
  <c r="X2095"/>
  <c r="I2096"/>
  <c r="X2096"/>
  <c r="I2097"/>
  <c r="J2097"/>
  <c r="X2097"/>
  <c r="I2098"/>
  <c r="J2098" s="1"/>
  <c r="S2098"/>
  <c r="T2098" s="1"/>
  <c r="X2098" s="1"/>
  <c r="F2099"/>
  <c r="G2099"/>
  <c r="H2099"/>
  <c r="L2099"/>
  <c r="M2099"/>
  <c r="Q2099"/>
  <c r="Q2125" s="1"/>
  <c r="R2099"/>
  <c r="U2099"/>
  <c r="V2099"/>
  <c r="W2099"/>
  <c r="I2100"/>
  <c r="N2100"/>
  <c r="S2100"/>
  <c r="I2101"/>
  <c r="J2101" s="1"/>
  <c r="N2101"/>
  <c r="O2101" s="1"/>
  <c r="S2101"/>
  <c r="T2101" s="1"/>
  <c r="X2101" s="1"/>
  <c r="I2102"/>
  <c r="J2102" s="1"/>
  <c r="S2102"/>
  <c r="T2102" s="1"/>
  <c r="X2102" s="1"/>
  <c r="I2103"/>
  <c r="J2103"/>
  <c r="N2103"/>
  <c r="O2103"/>
  <c r="S2103"/>
  <c r="T2103"/>
  <c r="X2103" s="1"/>
  <c r="I2104"/>
  <c r="J2104" s="1"/>
  <c r="N2104"/>
  <c r="O2104" s="1"/>
  <c r="S2104"/>
  <c r="T2104" s="1"/>
  <c r="X2104" s="1"/>
  <c r="I2105"/>
  <c r="J2105" s="1"/>
  <c r="N2105"/>
  <c r="O2105" s="1"/>
  <c r="S2105"/>
  <c r="T2105" s="1"/>
  <c r="X2105" s="1"/>
  <c r="I2106"/>
  <c r="J2106" s="1"/>
  <c r="S2106"/>
  <c r="T2106" s="1"/>
  <c r="X2106" s="1"/>
  <c r="F2107"/>
  <c r="G2107"/>
  <c r="H2107"/>
  <c r="L2107"/>
  <c r="M2107"/>
  <c r="Q2107"/>
  <c r="R2107"/>
  <c r="U2107"/>
  <c r="V2107"/>
  <c r="W2107"/>
  <c r="W2125" s="1"/>
  <c r="I2108"/>
  <c r="N2108"/>
  <c r="S2108"/>
  <c r="I2109"/>
  <c r="J2109" s="1"/>
  <c r="N2109"/>
  <c r="O2109" s="1"/>
  <c r="S2109"/>
  <c r="T2109" s="1"/>
  <c r="X2109" s="1"/>
  <c r="I2110"/>
  <c r="J2110" s="1"/>
  <c r="S2110"/>
  <c r="T2110" s="1"/>
  <c r="X2110" s="1"/>
  <c r="F2111"/>
  <c r="G2111"/>
  <c r="H2111"/>
  <c r="L2111"/>
  <c r="M2111"/>
  <c r="Q2111"/>
  <c r="R2111"/>
  <c r="U2111"/>
  <c r="V2111"/>
  <c r="W2111"/>
  <c r="I2112"/>
  <c r="N2112"/>
  <c r="S2112"/>
  <c r="I2113"/>
  <c r="J2113" s="1"/>
  <c r="N2113"/>
  <c r="O2113" s="1"/>
  <c r="S2113"/>
  <c r="T2113" s="1"/>
  <c r="X2113" s="1"/>
  <c r="I2114"/>
  <c r="J2114" s="1"/>
  <c r="S2114"/>
  <c r="T2114" s="1"/>
  <c r="X2114" s="1"/>
  <c r="I2115"/>
  <c r="J2115"/>
  <c r="N2115"/>
  <c r="O2115"/>
  <c r="S2115"/>
  <c r="T2115"/>
  <c r="X2115" s="1"/>
  <c r="L2116"/>
  <c r="M2116"/>
  <c r="Q2116"/>
  <c r="R2116"/>
  <c r="U2116"/>
  <c r="V2116"/>
  <c r="W2116"/>
  <c r="I2117"/>
  <c r="I2116" s="1"/>
  <c r="J2116" s="1"/>
  <c r="S2117"/>
  <c r="S2116" s="1"/>
  <c r="I2118"/>
  <c r="J2118"/>
  <c r="N2118"/>
  <c r="O2118"/>
  <c r="S2118"/>
  <c r="T2118"/>
  <c r="X2118" s="1"/>
  <c r="I2119"/>
  <c r="J2119" s="1"/>
  <c r="X2119"/>
  <c r="J2120"/>
  <c r="I2121"/>
  <c r="J2121" s="1"/>
  <c r="S2121"/>
  <c r="T2121" s="1"/>
  <c r="J2122"/>
  <c r="J2123"/>
  <c r="J2124"/>
  <c r="F2125"/>
  <c r="H2125"/>
  <c r="L2125"/>
  <c r="U2125"/>
  <c r="J2129"/>
  <c r="B2132"/>
  <c r="B2134"/>
  <c r="E2134"/>
  <c r="F2134"/>
  <c r="B2135"/>
  <c r="F2135"/>
  <c r="B2137"/>
  <c r="F2137"/>
  <c r="B2138"/>
  <c r="C2144"/>
  <c r="C2145"/>
  <c r="F2148"/>
  <c r="G2148"/>
  <c r="H2148"/>
  <c r="L2148"/>
  <c r="M2148"/>
  <c r="X2148"/>
  <c r="I2149"/>
  <c r="J2149" s="1"/>
  <c r="N2149"/>
  <c r="O2149" s="1"/>
  <c r="X2149"/>
  <c r="I2150"/>
  <c r="N2150"/>
  <c r="N2148" s="1"/>
  <c r="X2150"/>
  <c r="F2151"/>
  <c r="G2151"/>
  <c r="H2151"/>
  <c r="L2151"/>
  <c r="M2151"/>
  <c r="X2151"/>
  <c r="I2152"/>
  <c r="J2152" s="1"/>
  <c r="N2152"/>
  <c r="O2152" s="1"/>
  <c r="X2152"/>
  <c r="I2153"/>
  <c r="N2153"/>
  <c r="X2153"/>
  <c r="I2154"/>
  <c r="J2154" s="1"/>
  <c r="N2154"/>
  <c r="O2154" s="1"/>
  <c r="X2154"/>
  <c r="I2155"/>
  <c r="J2155" s="1"/>
  <c r="N2155"/>
  <c r="O2155" s="1"/>
  <c r="X2155"/>
  <c r="I2156"/>
  <c r="J2156" s="1"/>
  <c r="N2156"/>
  <c r="O2156" s="1"/>
  <c r="X2156"/>
  <c r="F2157"/>
  <c r="G2157"/>
  <c r="H2157"/>
  <c r="L2157"/>
  <c r="M2157"/>
  <c r="X2157"/>
  <c r="I2158"/>
  <c r="N2158"/>
  <c r="X2158"/>
  <c r="I2159"/>
  <c r="J2159" s="1"/>
  <c r="N2159"/>
  <c r="O2159" s="1"/>
  <c r="X2159"/>
  <c r="I2160"/>
  <c r="J2160" s="1"/>
  <c r="N2160"/>
  <c r="O2160" s="1"/>
  <c r="X2160"/>
  <c r="I2161"/>
  <c r="J2161" s="1"/>
  <c r="N2161"/>
  <c r="O2161" s="1"/>
  <c r="X2161"/>
  <c r="I2162"/>
  <c r="J2162" s="1"/>
  <c r="N2162"/>
  <c r="O2162" s="1"/>
  <c r="X2162"/>
  <c r="I2163"/>
  <c r="J2163" s="1"/>
  <c r="N2163"/>
  <c r="O2163" s="1"/>
  <c r="X2163"/>
  <c r="I2164"/>
  <c r="J2164" s="1"/>
  <c r="N2164"/>
  <c r="O2164" s="1"/>
  <c r="X2164"/>
  <c r="I2165"/>
  <c r="J2165" s="1"/>
  <c r="N2165"/>
  <c r="O2165" s="1"/>
  <c r="X2165"/>
  <c r="F2166"/>
  <c r="G2166"/>
  <c r="H2166"/>
  <c r="L2166"/>
  <c r="M2166"/>
  <c r="Q2166"/>
  <c r="R2166"/>
  <c r="U2166"/>
  <c r="V2166"/>
  <c r="W2166"/>
  <c r="I2167"/>
  <c r="J2167"/>
  <c r="N2167"/>
  <c r="O2167"/>
  <c r="S2167"/>
  <c r="T2167"/>
  <c r="I2168"/>
  <c r="J2168" s="1"/>
  <c r="N2168"/>
  <c r="O2168" s="1"/>
  <c r="S2168"/>
  <c r="T2168" s="1"/>
  <c r="X2168" s="1"/>
  <c r="I2169"/>
  <c r="J2169" s="1"/>
  <c r="N2169"/>
  <c r="O2169" s="1"/>
  <c r="S2169"/>
  <c r="T2169" s="1"/>
  <c r="X2169" s="1"/>
  <c r="I2170"/>
  <c r="J2170" s="1"/>
  <c r="S2170"/>
  <c r="T2170" s="1"/>
  <c r="X2170" s="1"/>
  <c r="I2171"/>
  <c r="J2171"/>
  <c r="N2171"/>
  <c r="O2171"/>
  <c r="S2171"/>
  <c r="T2171"/>
  <c r="X2171" s="1"/>
  <c r="I2172"/>
  <c r="J2172" s="1"/>
  <c r="N2172"/>
  <c r="O2172" s="1"/>
  <c r="S2172"/>
  <c r="T2172" s="1"/>
  <c r="X2172" s="1"/>
  <c r="I2173"/>
  <c r="J2173" s="1"/>
  <c r="N2173"/>
  <c r="O2173" s="1"/>
  <c r="S2173"/>
  <c r="T2173" s="1"/>
  <c r="X2173" s="1"/>
  <c r="I2174"/>
  <c r="J2174" s="1"/>
  <c r="S2174"/>
  <c r="T2174" s="1"/>
  <c r="X2174" s="1"/>
  <c r="I2175"/>
  <c r="J2175"/>
  <c r="N2175"/>
  <c r="O2175"/>
  <c r="X2175"/>
  <c r="I2176"/>
  <c r="J2176" s="1"/>
  <c r="X2176"/>
  <c r="I2177"/>
  <c r="J2177"/>
  <c r="N2177"/>
  <c r="O2177"/>
  <c r="X2177"/>
  <c r="I2178"/>
  <c r="J2178" s="1"/>
  <c r="S2178"/>
  <c r="T2178" s="1"/>
  <c r="X2178" s="1"/>
  <c r="I2179"/>
  <c r="J2179"/>
  <c r="N2179"/>
  <c r="O2179"/>
  <c r="X2179"/>
  <c r="I2180"/>
  <c r="J2180" s="1"/>
  <c r="S2180"/>
  <c r="T2180" s="1"/>
  <c r="X2180" s="1"/>
  <c r="I2181"/>
  <c r="J2181"/>
  <c r="N2181"/>
  <c r="O2181"/>
  <c r="S2181"/>
  <c r="T2181"/>
  <c r="X2181" s="1"/>
  <c r="I2182"/>
  <c r="J2182" s="1"/>
  <c r="N2182"/>
  <c r="O2182" s="1"/>
  <c r="X2182"/>
  <c r="I2183"/>
  <c r="J2183" s="1"/>
  <c r="N2183"/>
  <c r="O2183" s="1"/>
  <c r="S2183"/>
  <c r="T2183" s="1"/>
  <c r="X2183" s="1"/>
  <c r="F2184"/>
  <c r="G2184"/>
  <c r="H2184"/>
  <c r="L2184"/>
  <c r="M2184"/>
  <c r="X2184"/>
  <c r="I2185"/>
  <c r="X2185"/>
  <c r="I2186"/>
  <c r="J2186"/>
  <c r="N2186"/>
  <c r="O2186"/>
  <c r="X2186"/>
  <c r="I2187"/>
  <c r="J2187" s="1"/>
  <c r="X2187"/>
  <c r="F2188"/>
  <c r="G2188"/>
  <c r="H2188"/>
  <c r="L2188"/>
  <c r="M2188"/>
  <c r="X2188"/>
  <c r="I2189"/>
  <c r="J2189"/>
  <c r="N2189"/>
  <c r="O2189"/>
  <c r="X2189"/>
  <c r="I2190"/>
  <c r="X2190"/>
  <c r="I2191"/>
  <c r="J2191"/>
  <c r="N2191"/>
  <c r="O2191"/>
  <c r="X2191"/>
  <c r="I2192"/>
  <c r="J2192" s="1"/>
  <c r="X2192"/>
  <c r="I2193"/>
  <c r="J2193"/>
  <c r="N2193"/>
  <c r="O2193"/>
  <c r="X2193"/>
  <c r="F2194"/>
  <c r="G2194"/>
  <c r="H2194"/>
  <c r="L2194"/>
  <c r="M2194"/>
  <c r="X2194"/>
  <c r="I2195"/>
  <c r="I2194" s="1"/>
  <c r="J2194" s="1"/>
  <c r="X2195"/>
  <c r="I2196"/>
  <c r="J2196"/>
  <c r="N2196"/>
  <c r="O2196"/>
  <c r="X2196"/>
  <c r="I2197"/>
  <c r="J2197" s="1"/>
  <c r="X2197"/>
  <c r="I2198"/>
  <c r="J2198"/>
  <c r="N2198"/>
  <c r="O2198"/>
  <c r="X2198"/>
  <c r="I2199"/>
  <c r="J2199" s="1"/>
  <c r="X2199"/>
  <c r="I2200"/>
  <c r="J2200"/>
  <c r="N2200"/>
  <c r="O2200"/>
  <c r="X2200"/>
  <c r="F2201"/>
  <c r="G2201"/>
  <c r="H2201"/>
  <c r="L2201"/>
  <c r="M2201"/>
  <c r="X2201"/>
  <c r="I2202"/>
  <c r="X2202"/>
  <c r="I2203"/>
  <c r="J2203"/>
  <c r="N2203"/>
  <c r="O2203"/>
  <c r="X2203"/>
  <c r="I2204"/>
  <c r="J2204" s="1"/>
  <c r="X2204"/>
  <c r="I2205"/>
  <c r="J2205"/>
  <c r="N2205"/>
  <c r="O2205"/>
  <c r="X2205"/>
  <c r="I2206"/>
  <c r="J2206" s="1"/>
  <c r="X2206"/>
  <c r="I2207"/>
  <c r="J2207"/>
  <c r="N2207"/>
  <c r="O2207"/>
  <c r="X2207"/>
  <c r="I2208"/>
  <c r="J2208" s="1"/>
  <c r="X2208"/>
  <c r="I2209"/>
  <c r="J2209"/>
  <c r="N2209"/>
  <c r="O2209"/>
  <c r="X2209"/>
  <c r="X2210"/>
  <c r="I2211"/>
  <c r="J2211"/>
  <c r="X2211"/>
  <c r="I2212"/>
  <c r="X2212"/>
  <c r="I2213"/>
  <c r="J2213" s="1"/>
  <c r="X2213"/>
  <c r="I2214"/>
  <c r="J2214" s="1"/>
  <c r="X2214"/>
  <c r="I2215"/>
  <c r="J2215"/>
  <c r="X2215"/>
  <c r="I2216"/>
  <c r="J2216" s="1"/>
  <c r="S2216"/>
  <c r="T2216" s="1"/>
  <c r="X2216" s="1"/>
  <c r="I2217"/>
  <c r="J2217"/>
  <c r="N2217"/>
  <c r="O2217"/>
  <c r="X2217"/>
  <c r="I2218"/>
  <c r="J2218" s="1"/>
  <c r="X2218"/>
  <c r="F2219"/>
  <c r="G2219"/>
  <c r="H2219"/>
  <c r="L2219"/>
  <c r="M2219"/>
  <c r="Q2219"/>
  <c r="R2219"/>
  <c r="U2219"/>
  <c r="V2219"/>
  <c r="W2219"/>
  <c r="I2220"/>
  <c r="S2220"/>
  <c r="I2221"/>
  <c r="J2221"/>
  <c r="N2221"/>
  <c r="O2221"/>
  <c r="S2221"/>
  <c r="T2221"/>
  <c r="X2221" s="1"/>
  <c r="I2222"/>
  <c r="J2222" s="1"/>
  <c r="N2222"/>
  <c r="O2222" s="1"/>
  <c r="S2222"/>
  <c r="T2222" s="1"/>
  <c r="X2222" s="1"/>
  <c r="I2223"/>
  <c r="J2223" s="1"/>
  <c r="N2223"/>
  <c r="O2223" s="1"/>
  <c r="S2223"/>
  <c r="T2223" s="1"/>
  <c r="X2223" s="1"/>
  <c r="I2224"/>
  <c r="J2224" s="1"/>
  <c r="S2224"/>
  <c r="T2224" s="1"/>
  <c r="X2224" s="1"/>
  <c r="I2225"/>
  <c r="J2225"/>
  <c r="N2225"/>
  <c r="O2225"/>
  <c r="S2225"/>
  <c r="T2225"/>
  <c r="X2225" s="1"/>
  <c r="F2226"/>
  <c r="G2226"/>
  <c r="H2226"/>
  <c r="L2226"/>
  <c r="M2226"/>
  <c r="Q2226"/>
  <c r="R2226"/>
  <c r="U2226"/>
  <c r="V2226"/>
  <c r="W2226"/>
  <c r="I2227"/>
  <c r="J2227"/>
  <c r="N2227"/>
  <c r="O2227"/>
  <c r="S2227"/>
  <c r="T2227"/>
  <c r="I2228"/>
  <c r="J2228" s="1"/>
  <c r="N2228"/>
  <c r="O2228" s="1"/>
  <c r="S2228"/>
  <c r="T2228" s="1"/>
  <c r="X2228" s="1"/>
  <c r="I2229"/>
  <c r="J2229" s="1"/>
  <c r="N2229"/>
  <c r="O2229" s="1"/>
  <c r="S2229"/>
  <c r="T2229" s="1"/>
  <c r="X2229" s="1"/>
  <c r="I2230"/>
  <c r="J2230" s="1"/>
  <c r="S2230"/>
  <c r="T2230" s="1"/>
  <c r="X2230" s="1"/>
  <c r="I2231"/>
  <c r="J2231"/>
  <c r="N2231"/>
  <c r="O2231"/>
  <c r="S2231"/>
  <c r="T2231"/>
  <c r="X2231" s="1"/>
  <c r="I2232"/>
  <c r="J2232" s="1"/>
  <c r="N2232"/>
  <c r="O2232" s="1"/>
  <c r="S2232"/>
  <c r="T2232" s="1"/>
  <c r="X2232" s="1"/>
  <c r="F2233"/>
  <c r="G2233"/>
  <c r="H2233"/>
  <c r="X2233"/>
  <c r="I2234"/>
  <c r="J2234" s="1"/>
  <c r="X2234"/>
  <c r="I2235"/>
  <c r="X2235"/>
  <c r="I2236"/>
  <c r="J2236"/>
  <c r="N2236"/>
  <c r="O2236"/>
  <c r="S2236"/>
  <c r="T2236"/>
  <c r="X2236" s="1"/>
  <c r="F2237"/>
  <c r="G2237"/>
  <c r="H2237"/>
  <c r="L2237"/>
  <c r="M2237"/>
  <c r="Q2237"/>
  <c r="R2237"/>
  <c r="U2237"/>
  <c r="V2237"/>
  <c r="W2237"/>
  <c r="I2238"/>
  <c r="J2238"/>
  <c r="N2238"/>
  <c r="O2238"/>
  <c r="S2238"/>
  <c r="T2238"/>
  <c r="I2239"/>
  <c r="J2239" s="1"/>
  <c r="N2239"/>
  <c r="O2239" s="1"/>
  <c r="S2239"/>
  <c r="T2239" s="1"/>
  <c r="X2239" s="1"/>
  <c r="I2240"/>
  <c r="J2240" s="1"/>
  <c r="N2240"/>
  <c r="O2240" s="1"/>
  <c r="S2240"/>
  <c r="T2240" s="1"/>
  <c r="X2240" s="1"/>
  <c r="I2241"/>
  <c r="J2241" s="1"/>
  <c r="S2241"/>
  <c r="T2241" s="1"/>
  <c r="X2241" s="1"/>
  <c r="I2242"/>
  <c r="J2242"/>
  <c r="N2242"/>
  <c r="O2242"/>
  <c r="S2242"/>
  <c r="T2242"/>
  <c r="X2242" s="1"/>
  <c r="I2243"/>
  <c r="J2243" s="1"/>
  <c r="N2243"/>
  <c r="O2243" s="1"/>
  <c r="S2243"/>
  <c r="T2243" s="1"/>
  <c r="X2243" s="1"/>
  <c r="I2244"/>
  <c r="J2244" s="1"/>
  <c r="N2244"/>
  <c r="O2244" s="1"/>
  <c r="S2244"/>
  <c r="T2244" s="1"/>
  <c r="X2244" s="1"/>
  <c r="F2245"/>
  <c r="G2245"/>
  <c r="H2245"/>
  <c r="L2245"/>
  <c r="M2245"/>
  <c r="M2263" s="1"/>
  <c r="Q2245"/>
  <c r="R2245"/>
  <c r="R2263" s="1"/>
  <c r="U2245"/>
  <c r="V2245"/>
  <c r="V2263" s="1"/>
  <c r="W2245"/>
  <c r="I2246"/>
  <c r="N2246"/>
  <c r="S2246"/>
  <c r="I2247"/>
  <c r="J2247" s="1"/>
  <c r="S2247"/>
  <c r="T2247" s="1"/>
  <c r="X2247" s="1"/>
  <c r="I2248"/>
  <c r="J2248"/>
  <c r="N2248"/>
  <c r="O2248"/>
  <c r="S2248"/>
  <c r="T2248"/>
  <c r="X2248" s="1"/>
  <c r="F2249"/>
  <c r="G2249"/>
  <c r="H2249"/>
  <c r="L2249"/>
  <c r="M2249"/>
  <c r="Q2249"/>
  <c r="R2249"/>
  <c r="U2249"/>
  <c r="V2249"/>
  <c r="W2249"/>
  <c r="I2250"/>
  <c r="J2250"/>
  <c r="N2250"/>
  <c r="O2250"/>
  <c r="S2250"/>
  <c r="T2250"/>
  <c r="I2251"/>
  <c r="J2251" s="1"/>
  <c r="N2251"/>
  <c r="O2251" s="1"/>
  <c r="S2251"/>
  <c r="T2251" s="1"/>
  <c r="X2251" s="1"/>
  <c r="I2252"/>
  <c r="J2252" s="1"/>
  <c r="N2252"/>
  <c r="O2252" s="1"/>
  <c r="S2252"/>
  <c r="T2252" s="1"/>
  <c r="X2252" s="1"/>
  <c r="I2253"/>
  <c r="J2253" s="1"/>
  <c r="S2253"/>
  <c r="T2253" s="1"/>
  <c r="X2253" s="1"/>
  <c r="L2254"/>
  <c r="M2254"/>
  <c r="Q2254"/>
  <c r="R2254"/>
  <c r="U2254"/>
  <c r="V2254"/>
  <c r="W2254"/>
  <c r="I2255"/>
  <c r="N2255"/>
  <c r="S2255"/>
  <c r="I2256"/>
  <c r="J2256" s="1"/>
  <c r="S2256"/>
  <c r="T2256" s="1"/>
  <c r="X2256" s="1"/>
  <c r="I2257"/>
  <c r="J2257"/>
  <c r="X2257"/>
  <c r="J2258"/>
  <c r="I2259"/>
  <c r="J2259"/>
  <c r="N2259"/>
  <c r="O2259"/>
  <c r="S2259"/>
  <c r="T2259"/>
  <c r="X2259" s="1"/>
  <c r="J2260"/>
  <c r="J2261"/>
  <c r="J2262"/>
  <c r="G2263"/>
  <c r="K2263"/>
  <c r="L2263"/>
  <c r="Q2263"/>
  <c r="U2263"/>
  <c r="W2263"/>
  <c r="J2267"/>
  <c r="B2270"/>
  <c r="B2272"/>
  <c r="E2272"/>
  <c r="F2272"/>
  <c r="B2273"/>
  <c r="F2273"/>
  <c r="B2275"/>
  <c r="F2275"/>
  <c r="B2276"/>
  <c r="C2282"/>
  <c r="C2283"/>
  <c r="K2401" s="1"/>
  <c r="F2286"/>
  <c r="G2286"/>
  <c r="H2286"/>
  <c r="L2286"/>
  <c r="M2286"/>
  <c r="X2286"/>
  <c r="I2287"/>
  <c r="N2287"/>
  <c r="X2287"/>
  <c r="I2288"/>
  <c r="J2288" s="1"/>
  <c r="N2288"/>
  <c r="O2288" s="1"/>
  <c r="X2288"/>
  <c r="F2289"/>
  <c r="G2289"/>
  <c r="H2289"/>
  <c r="L2289"/>
  <c r="M2289"/>
  <c r="X2289"/>
  <c r="I2290"/>
  <c r="N2290"/>
  <c r="X2290"/>
  <c r="I2291"/>
  <c r="J2291" s="1"/>
  <c r="N2291"/>
  <c r="O2291" s="1"/>
  <c r="X2291"/>
  <c r="I2292"/>
  <c r="J2292" s="1"/>
  <c r="N2292"/>
  <c r="O2292" s="1"/>
  <c r="X2292"/>
  <c r="I2293"/>
  <c r="J2293" s="1"/>
  <c r="N2293"/>
  <c r="O2293" s="1"/>
  <c r="X2293"/>
  <c r="I2294"/>
  <c r="J2294" s="1"/>
  <c r="N2294"/>
  <c r="O2294" s="1"/>
  <c r="X2294"/>
  <c r="F2295"/>
  <c r="G2295"/>
  <c r="H2295"/>
  <c r="L2295"/>
  <c r="M2295"/>
  <c r="X2295"/>
  <c r="I2296"/>
  <c r="J2296" s="1"/>
  <c r="N2296"/>
  <c r="O2296" s="1"/>
  <c r="X2296"/>
  <c r="I2297"/>
  <c r="N2297"/>
  <c r="X2297"/>
  <c r="I2298"/>
  <c r="J2298" s="1"/>
  <c r="N2298"/>
  <c r="O2298" s="1"/>
  <c r="X2298"/>
  <c r="I2299"/>
  <c r="J2299" s="1"/>
  <c r="N2299"/>
  <c r="O2299" s="1"/>
  <c r="X2299"/>
  <c r="I2300"/>
  <c r="J2300" s="1"/>
  <c r="N2300"/>
  <c r="O2300" s="1"/>
  <c r="X2300"/>
  <c r="I2301"/>
  <c r="J2301" s="1"/>
  <c r="N2301"/>
  <c r="O2301" s="1"/>
  <c r="X2301"/>
  <c r="I2302"/>
  <c r="J2302" s="1"/>
  <c r="N2302"/>
  <c r="O2302" s="1"/>
  <c r="X2302"/>
  <c r="I2303"/>
  <c r="J2303" s="1"/>
  <c r="N2303"/>
  <c r="O2303" s="1"/>
  <c r="X2303"/>
  <c r="F2304"/>
  <c r="G2304"/>
  <c r="H2304"/>
  <c r="L2304"/>
  <c r="M2304"/>
  <c r="Q2304"/>
  <c r="R2304"/>
  <c r="U2304"/>
  <c r="V2304"/>
  <c r="W2304"/>
  <c r="I2305"/>
  <c r="S2305"/>
  <c r="I2306"/>
  <c r="J2306"/>
  <c r="N2306"/>
  <c r="O2306"/>
  <c r="S2306"/>
  <c r="T2306"/>
  <c r="X2306" s="1"/>
  <c r="I2307"/>
  <c r="J2307" s="1"/>
  <c r="N2307"/>
  <c r="O2307" s="1"/>
  <c r="S2307"/>
  <c r="T2307" s="1"/>
  <c r="X2307" s="1"/>
  <c r="I2308"/>
  <c r="J2308" s="1"/>
  <c r="N2308"/>
  <c r="O2308" s="1"/>
  <c r="S2308"/>
  <c r="T2308" s="1"/>
  <c r="X2308" s="1"/>
  <c r="I2309"/>
  <c r="J2309" s="1"/>
  <c r="S2309"/>
  <c r="T2309" s="1"/>
  <c r="X2309" s="1"/>
  <c r="I2310"/>
  <c r="J2310"/>
  <c r="N2310"/>
  <c r="O2310"/>
  <c r="S2310"/>
  <c r="T2310" s="1"/>
  <c r="X2310" s="1"/>
  <c r="I2311"/>
  <c r="J2311" s="1"/>
  <c r="N2311"/>
  <c r="O2311" s="1"/>
  <c r="S2311"/>
  <c r="T2311" s="1"/>
  <c r="X2311" s="1"/>
  <c r="I2312"/>
  <c r="J2312" s="1"/>
  <c r="N2312"/>
  <c r="O2312" s="1"/>
  <c r="S2312"/>
  <c r="T2312" s="1"/>
  <c r="X2312" s="1"/>
  <c r="I2313"/>
  <c r="J2313" s="1"/>
  <c r="X2313"/>
  <c r="I2314"/>
  <c r="J2314"/>
  <c r="N2314"/>
  <c r="O2314"/>
  <c r="X2314"/>
  <c r="I2315"/>
  <c r="J2315" s="1"/>
  <c r="X2315"/>
  <c r="I2316"/>
  <c r="J2316"/>
  <c r="N2316"/>
  <c r="O2316"/>
  <c r="S2316"/>
  <c r="T2316"/>
  <c r="X2316" s="1"/>
  <c r="I2317"/>
  <c r="J2317" s="1"/>
  <c r="N2317"/>
  <c r="O2317" s="1"/>
  <c r="X2317"/>
  <c r="I2318"/>
  <c r="J2318" s="1"/>
  <c r="N2318"/>
  <c r="O2318" s="1"/>
  <c r="S2318"/>
  <c r="T2318" s="1"/>
  <c r="X2318" s="1"/>
  <c r="I2319"/>
  <c r="J2319" s="1"/>
  <c r="S2319"/>
  <c r="T2319" s="1"/>
  <c r="X2319" s="1"/>
  <c r="I2320"/>
  <c r="J2320"/>
  <c r="N2320"/>
  <c r="O2320"/>
  <c r="X2320"/>
  <c r="I2321"/>
  <c r="J2321" s="1"/>
  <c r="S2321"/>
  <c r="T2321" s="1"/>
  <c r="X2321" s="1"/>
  <c r="F2322"/>
  <c r="G2322"/>
  <c r="H2322"/>
  <c r="L2322"/>
  <c r="M2322"/>
  <c r="X2322"/>
  <c r="I2323"/>
  <c r="J2323"/>
  <c r="N2323"/>
  <c r="O2323"/>
  <c r="X2323"/>
  <c r="I2324"/>
  <c r="I2322" s="1"/>
  <c r="J2322" s="1"/>
  <c r="X2324"/>
  <c r="I2325"/>
  <c r="J2325"/>
  <c r="N2325"/>
  <c r="O2325"/>
  <c r="X2325"/>
  <c r="F2326"/>
  <c r="G2326"/>
  <c r="H2326"/>
  <c r="L2326"/>
  <c r="M2326"/>
  <c r="X2326"/>
  <c r="I2327"/>
  <c r="X2327"/>
  <c r="I2328"/>
  <c r="J2328"/>
  <c r="N2328"/>
  <c r="O2328"/>
  <c r="X2328"/>
  <c r="I2329"/>
  <c r="J2329" s="1"/>
  <c r="X2329"/>
  <c r="I2330"/>
  <c r="J2330"/>
  <c r="N2330"/>
  <c r="O2330"/>
  <c r="X2330"/>
  <c r="I2331"/>
  <c r="J2331" s="1"/>
  <c r="X2331"/>
  <c r="F2332"/>
  <c r="G2332"/>
  <c r="H2332"/>
  <c r="L2332"/>
  <c r="L2401" s="1"/>
  <c r="M2332"/>
  <c r="X2332"/>
  <c r="I2333"/>
  <c r="J2333"/>
  <c r="N2333"/>
  <c r="O2333"/>
  <c r="X2333"/>
  <c r="I2334"/>
  <c r="I2332" s="1"/>
  <c r="J2332" s="1"/>
  <c r="X2334"/>
  <c r="I2335"/>
  <c r="J2335"/>
  <c r="N2335"/>
  <c r="O2335"/>
  <c r="X2335"/>
  <c r="I2336"/>
  <c r="J2336" s="1"/>
  <c r="X2336"/>
  <c r="I2337"/>
  <c r="J2337"/>
  <c r="N2337"/>
  <c r="O2337"/>
  <c r="X2337"/>
  <c r="I2338"/>
  <c r="J2338" s="1"/>
  <c r="X2338"/>
  <c r="F2339"/>
  <c r="G2339"/>
  <c r="H2339"/>
  <c r="L2339"/>
  <c r="M2339"/>
  <c r="X2339"/>
  <c r="I2340"/>
  <c r="J2340"/>
  <c r="N2340"/>
  <c r="O2340"/>
  <c r="X2340"/>
  <c r="I2341"/>
  <c r="X2341"/>
  <c r="I2342"/>
  <c r="J2342"/>
  <c r="N2342"/>
  <c r="O2342"/>
  <c r="X2342"/>
  <c r="I2343"/>
  <c r="J2343" s="1"/>
  <c r="X2343"/>
  <c r="I2344"/>
  <c r="J2344"/>
  <c r="N2344"/>
  <c r="O2344"/>
  <c r="X2344"/>
  <c r="I2345"/>
  <c r="J2345" s="1"/>
  <c r="X2345"/>
  <c r="I2346"/>
  <c r="J2346"/>
  <c r="N2346"/>
  <c r="O2346"/>
  <c r="X2346"/>
  <c r="I2347"/>
  <c r="J2347" s="1"/>
  <c r="X2347"/>
  <c r="X2348"/>
  <c r="I2349"/>
  <c r="X2349"/>
  <c r="I2350"/>
  <c r="J2350" s="1"/>
  <c r="X2350"/>
  <c r="I2351"/>
  <c r="J2351" s="1"/>
  <c r="X2351"/>
  <c r="I2352"/>
  <c r="J2352"/>
  <c r="X2352"/>
  <c r="I2353"/>
  <c r="J2353" s="1"/>
  <c r="X2353"/>
  <c r="I2354"/>
  <c r="J2354" s="1"/>
  <c r="N2354"/>
  <c r="O2354" s="1"/>
  <c r="S2354"/>
  <c r="T2354" s="1"/>
  <c r="X2354" s="1"/>
  <c r="I2355"/>
  <c r="J2355" s="1"/>
  <c r="X2355"/>
  <c r="I2356"/>
  <c r="J2356"/>
  <c r="X2356"/>
  <c r="F2357"/>
  <c r="F2401" s="1"/>
  <c r="G2357"/>
  <c r="H2357"/>
  <c r="L2357"/>
  <c r="M2357"/>
  <c r="Q2357"/>
  <c r="R2357"/>
  <c r="U2357"/>
  <c r="V2357"/>
  <c r="W2357"/>
  <c r="I2358"/>
  <c r="N2358"/>
  <c r="S2358"/>
  <c r="I2359"/>
  <c r="J2359" s="1"/>
  <c r="S2359"/>
  <c r="T2359" s="1"/>
  <c r="X2359" s="1"/>
  <c r="I2360"/>
  <c r="J2360"/>
  <c r="N2360"/>
  <c r="O2360"/>
  <c r="S2360"/>
  <c r="T2360"/>
  <c r="X2360" s="1"/>
  <c r="I2361"/>
  <c r="J2361" s="1"/>
  <c r="N2361"/>
  <c r="O2361" s="1"/>
  <c r="S2361"/>
  <c r="T2361" s="1"/>
  <c r="X2361" s="1"/>
  <c r="I2362"/>
  <c r="J2362" s="1"/>
  <c r="N2362"/>
  <c r="O2362" s="1"/>
  <c r="S2362"/>
  <c r="T2362" s="1"/>
  <c r="X2362" s="1"/>
  <c r="I2363"/>
  <c r="J2363" s="1"/>
  <c r="S2363"/>
  <c r="T2363" s="1"/>
  <c r="X2363" s="1"/>
  <c r="F2364"/>
  <c r="G2364"/>
  <c r="H2364"/>
  <c r="L2364"/>
  <c r="M2364"/>
  <c r="Q2364"/>
  <c r="R2364"/>
  <c r="U2364"/>
  <c r="U2401" s="1"/>
  <c r="V2364"/>
  <c r="W2364"/>
  <c r="I2365"/>
  <c r="N2365"/>
  <c r="S2365"/>
  <c r="I2366"/>
  <c r="J2366" s="1"/>
  <c r="N2366"/>
  <c r="O2366" s="1"/>
  <c r="S2366"/>
  <c r="T2366" s="1"/>
  <c r="X2366" s="1"/>
  <c r="I2367"/>
  <c r="J2367" s="1"/>
  <c r="S2367"/>
  <c r="T2367" s="1"/>
  <c r="X2367" s="1"/>
  <c r="I2368"/>
  <c r="J2368"/>
  <c r="N2368"/>
  <c r="O2368"/>
  <c r="S2368"/>
  <c r="T2368"/>
  <c r="X2368" s="1"/>
  <c r="I2369"/>
  <c r="J2369" s="1"/>
  <c r="N2369"/>
  <c r="O2369" s="1"/>
  <c r="S2369"/>
  <c r="T2369" s="1"/>
  <c r="X2369" s="1"/>
  <c r="I2370"/>
  <c r="J2370" s="1"/>
  <c r="N2370"/>
  <c r="O2370" s="1"/>
  <c r="S2370"/>
  <c r="T2370" s="1"/>
  <c r="X2370" s="1"/>
  <c r="F2371"/>
  <c r="G2371"/>
  <c r="H2371"/>
  <c r="X2371"/>
  <c r="I2372"/>
  <c r="X2372"/>
  <c r="I2373"/>
  <c r="J2373" s="1"/>
  <c r="X2373"/>
  <c r="I2374"/>
  <c r="J2374" s="1"/>
  <c r="N2374"/>
  <c r="O2374" s="1"/>
  <c r="S2374"/>
  <c r="T2374" s="1"/>
  <c r="X2374" s="1"/>
  <c r="F2375"/>
  <c r="G2375"/>
  <c r="H2375"/>
  <c r="L2375"/>
  <c r="M2375"/>
  <c r="Q2375"/>
  <c r="R2375"/>
  <c r="U2375"/>
  <c r="V2375"/>
  <c r="W2375"/>
  <c r="I2376"/>
  <c r="S2376"/>
  <c r="I2377"/>
  <c r="J2377"/>
  <c r="N2377"/>
  <c r="O2377"/>
  <c r="S2377"/>
  <c r="T2377"/>
  <c r="X2377" s="1"/>
  <c r="I2378"/>
  <c r="J2378" s="1"/>
  <c r="N2378"/>
  <c r="O2378" s="1"/>
  <c r="S2378"/>
  <c r="T2378" s="1"/>
  <c r="X2378" s="1"/>
  <c r="I2379"/>
  <c r="J2379" s="1"/>
  <c r="N2379"/>
  <c r="O2379" s="1"/>
  <c r="S2379"/>
  <c r="T2379" s="1"/>
  <c r="X2379" s="1"/>
  <c r="I2380"/>
  <c r="J2380" s="1"/>
  <c r="S2380"/>
  <c r="T2380" s="1"/>
  <c r="X2380" s="1"/>
  <c r="I2381"/>
  <c r="J2381"/>
  <c r="N2381"/>
  <c r="O2381"/>
  <c r="S2381"/>
  <c r="T2381"/>
  <c r="X2381" s="1"/>
  <c r="I2382"/>
  <c r="J2382" s="1"/>
  <c r="N2382"/>
  <c r="O2382" s="1"/>
  <c r="S2382"/>
  <c r="T2382" s="1"/>
  <c r="X2382" s="1"/>
  <c r="F2383"/>
  <c r="G2383"/>
  <c r="H2383"/>
  <c r="L2383"/>
  <c r="M2383"/>
  <c r="Q2383"/>
  <c r="R2383"/>
  <c r="U2383"/>
  <c r="V2383"/>
  <c r="W2383"/>
  <c r="I2384"/>
  <c r="I2383" s="1"/>
  <c r="J2383" s="1"/>
  <c r="S2384"/>
  <c r="S2383" s="1"/>
  <c r="I2385"/>
  <c r="J2385"/>
  <c r="N2385"/>
  <c r="O2385"/>
  <c r="S2385"/>
  <c r="T2385"/>
  <c r="X2385" s="1"/>
  <c r="I2386"/>
  <c r="J2386" s="1"/>
  <c r="N2386"/>
  <c r="O2386" s="1"/>
  <c r="S2386"/>
  <c r="T2386" s="1"/>
  <c r="X2386" s="1"/>
  <c r="F2387"/>
  <c r="G2387"/>
  <c r="H2387"/>
  <c r="L2387"/>
  <c r="M2387"/>
  <c r="Q2387"/>
  <c r="R2387"/>
  <c r="U2387"/>
  <c r="V2387"/>
  <c r="W2387"/>
  <c r="I2388"/>
  <c r="S2388"/>
  <c r="I2389"/>
  <c r="J2389"/>
  <c r="N2389"/>
  <c r="O2389"/>
  <c r="S2389"/>
  <c r="T2389"/>
  <c r="X2389" s="1"/>
  <c r="I2390"/>
  <c r="J2390" s="1"/>
  <c r="N2390"/>
  <c r="O2390" s="1"/>
  <c r="S2390"/>
  <c r="T2390" s="1"/>
  <c r="X2390" s="1"/>
  <c r="I2391"/>
  <c r="J2391" s="1"/>
  <c r="N2391"/>
  <c r="O2391" s="1"/>
  <c r="S2391"/>
  <c r="T2391" s="1"/>
  <c r="X2391" s="1"/>
  <c r="L2392"/>
  <c r="M2392"/>
  <c r="Q2392"/>
  <c r="R2392"/>
  <c r="U2392"/>
  <c r="V2392"/>
  <c r="W2392"/>
  <c r="I2393"/>
  <c r="N2393"/>
  <c r="S2393"/>
  <c r="I2394"/>
  <c r="J2394" s="1"/>
  <c r="N2394"/>
  <c r="O2394" s="1"/>
  <c r="S2394"/>
  <c r="T2394" s="1"/>
  <c r="X2394" s="1"/>
  <c r="I2395"/>
  <c r="J2395" s="1"/>
  <c r="X2395"/>
  <c r="J2396"/>
  <c r="I2397"/>
  <c r="J2397" s="1"/>
  <c r="N2397"/>
  <c r="O2397" s="1"/>
  <c r="S2397"/>
  <c r="T2397" s="1"/>
  <c r="J2398"/>
  <c r="J2399"/>
  <c r="J2400"/>
  <c r="H2401"/>
  <c r="Q2401"/>
  <c r="W2401"/>
  <c r="J2405"/>
  <c r="B2408"/>
  <c r="B2410"/>
  <c r="E2410"/>
  <c r="F2410"/>
  <c r="B2411"/>
  <c r="F2411"/>
  <c r="B2413"/>
  <c r="F2413"/>
  <c r="B2414"/>
  <c r="C2420"/>
  <c r="C2421"/>
  <c r="F2424"/>
  <c r="G2424"/>
  <c r="H2424"/>
  <c r="L2424"/>
  <c r="M2424"/>
  <c r="X2424"/>
  <c r="I2425"/>
  <c r="J2425"/>
  <c r="N2425"/>
  <c r="O2425"/>
  <c r="X2425"/>
  <c r="I2426"/>
  <c r="I2424" s="1"/>
  <c r="X2426"/>
  <c r="F2427"/>
  <c r="G2427"/>
  <c r="H2427"/>
  <c r="L2427"/>
  <c r="M2427"/>
  <c r="X2427"/>
  <c r="I2428"/>
  <c r="J2428"/>
  <c r="N2428"/>
  <c r="O2428"/>
  <c r="X2428"/>
  <c r="I2429"/>
  <c r="X2429"/>
  <c r="I2430"/>
  <c r="J2430"/>
  <c r="N2430"/>
  <c r="O2430"/>
  <c r="X2430"/>
  <c r="I2431"/>
  <c r="J2431" s="1"/>
  <c r="X2431"/>
  <c r="I2432"/>
  <c r="J2432"/>
  <c r="N2432"/>
  <c r="O2432"/>
  <c r="X2432"/>
  <c r="F2433"/>
  <c r="G2433"/>
  <c r="H2433"/>
  <c r="L2433"/>
  <c r="M2433"/>
  <c r="X2433"/>
  <c r="I2434"/>
  <c r="X2434"/>
  <c r="I2435"/>
  <c r="J2435"/>
  <c r="N2435"/>
  <c r="O2435"/>
  <c r="X2435"/>
  <c r="I2436"/>
  <c r="J2436" s="1"/>
  <c r="X2436"/>
  <c r="I2437"/>
  <c r="J2437"/>
  <c r="N2437"/>
  <c r="O2437"/>
  <c r="X2437"/>
  <c r="I2438"/>
  <c r="J2438" s="1"/>
  <c r="X2438"/>
  <c r="I2439"/>
  <c r="J2439"/>
  <c r="N2439"/>
  <c r="O2439"/>
  <c r="X2439"/>
  <c r="I2440"/>
  <c r="J2440" s="1"/>
  <c r="X2440"/>
  <c r="I2441"/>
  <c r="J2441"/>
  <c r="N2441"/>
  <c r="O2441"/>
  <c r="X2441"/>
  <c r="F2442"/>
  <c r="G2442"/>
  <c r="H2442"/>
  <c r="L2442"/>
  <c r="M2442"/>
  <c r="M2539" s="1"/>
  <c r="Q2442"/>
  <c r="R2442"/>
  <c r="U2442"/>
  <c r="V2442"/>
  <c r="V2539" s="1"/>
  <c r="W2442"/>
  <c r="I2443"/>
  <c r="N2443"/>
  <c r="S2443"/>
  <c r="I2444"/>
  <c r="J2444" s="1"/>
  <c r="S2444"/>
  <c r="T2444" s="1"/>
  <c r="X2444" s="1"/>
  <c r="I2445"/>
  <c r="J2445"/>
  <c r="N2445"/>
  <c r="O2445"/>
  <c r="S2445"/>
  <c r="T2445"/>
  <c r="X2445" s="1"/>
  <c r="I2446"/>
  <c r="J2446" s="1"/>
  <c r="N2446"/>
  <c r="O2446" s="1"/>
  <c r="S2446"/>
  <c r="T2446" s="1"/>
  <c r="X2446" s="1"/>
  <c r="I2447"/>
  <c r="J2447" s="1"/>
  <c r="N2447"/>
  <c r="O2447" s="1"/>
  <c r="S2447"/>
  <c r="T2447" s="1"/>
  <c r="X2447" s="1"/>
  <c r="I2448"/>
  <c r="J2448" s="1"/>
  <c r="S2448"/>
  <c r="T2448" s="1"/>
  <c r="X2448" s="1"/>
  <c r="I2449"/>
  <c r="J2449"/>
  <c r="N2449"/>
  <c r="O2449"/>
  <c r="S2449"/>
  <c r="T2449"/>
  <c r="X2449" s="1"/>
  <c r="I2450"/>
  <c r="J2450" s="1"/>
  <c r="N2450"/>
  <c r="O2450" s="1"/>
  <c r="S2450"/>
  <c r="T2450" s="1"/>
  <c r="X2450" s="1"/>
  <c r="I2451"/>
  <c r="J2451" s="1"/>
  <c r="N2451"/>
  <c r="O2451" s="1"/>
  <c r="X2451"/>
  <c r="I2452"/>
  <c r="J2452" s="1"/>
  <c r="N2452"/>
  <c r="O2452" s="1"/>
  <c r="X2452"/>
  <c r="I2453"/>
  <c r="J2453" s="1"/>
  <c r="N2453"/>
  <c r="O2453" s="1"/>
  <c r="X2453"/>
  <c r="I2454"/>
  <c r="J2454" s="1"/>
  <c r="N2454"/>
  <c r="O2454" s="1"/>
  <c r="S2454"/>
  <c r="T2454" s="1"/>
  <c r="X2454" s="1"/>
  <c r="I2455"/>
  <c r="J2455" s="1"/>
  <c r="N2455"/>
  <c r="O2455" s="1"/>
  <c r="X2455"/>
  <c r="I2456"/>
  <c r="J2456" s="1"/>
  <c r="N2456"/>
  <c r="O2456" s="1"/>
  <c r="S2456"/>
  <c r="T2456" s="1"/>
  <c r="X2456" s="1"/>
  <c r="I2457"/>
  <c r="J2457" s="1"/>
  <c r="N2457"/>
  <c r="O2457" s="1"/>
  <c r="S2457"/>
  <c r="T2457" s="1"/>
  <c r="X2457" s="1"/>
  <c r="I2458"/>
  <c r="J2458" s="1"/>
  <c r="X2458"/>
  <c r="I2459"/>
  <c r="J2459"/>
  <c r="N2459"/>
  <c r="O2459"/>
  <c r="S2459"/>
  <c r="T2459"/>
  <c r="X2459" s="1"/>
  <c r="F2460"/>
  <c r="G2460"/>
  <c r="G2539" s="1"/>
  <c r="H2460"/>
  <c r="L2460"/>
  <c r="M2460"/>
  <c r="X2460"/>
  <c r="I2461"/>
  <c r="N2461"/>
  <c r="X2461"/>
  <c r="I2462"/>
  <c r="J2462" s="1"/>
  <c r="N2462"/>
  <c r="O2462" s="1"/>
  <c r="X2462"/>
  <c r="I2463"/>
  <c r="J2463" s="1"/>
  <c r="N2463"/>
  <c r="O2463" s="1"/>
  <c r="X2463"/>
  <c r="F2464"/>
  <c r="G2464"/>
  <c r="H2464"/>
  <c r="L2464"/>
  <c r="M2464"/>
  <c r="X2464"/>
  <c r="I2465"/>
  <c r="J2465" s="1"/>
  <c r="N2465"/>
  <c r="O2465" s="1"/>
  <c r="X2465"/>
  <c r="I2466"/>
  <c r="N2466"/>
  <c r="X2466"/>
  <c r="I2467"/>
  <c r="J2467" s="1"/>
  <c r="N2467"/>
  <c r="O2467" s="1"/>
  <c r="X2467"/>
  <c r="I2468"/>
  <c r="J2468" s="1"/>
  <c r="N2468"/>
  <c r="O2468" s="1"/>
  <c r="X2468"/>
  <c r="I2469"/>
  <c r="J2469" s="1"/>
  <c r="N2469"/>
  <c r="O2469" s="1"/>
  <c r="X2469"/>
  <c r="F2470"/>
  <c r="G2470"/>
  <c r="H2470"/>
  <c r="L2470"/>
  <c r="M2470"/>
  <c r="X2470"/>
  <c r="I2471"/>
  <c r="N2471"/>
  <c r="X2471"/>
  <c r="I2472"/>
  <c r="J2472" s="1"/>
  <c r="N2472"/>
  <c r="O2472" s="1"/>
  <c r="X2472"/>
  <c r="I2473"/>
  <c r="J2473" s="1"/>
  <c r="N2473"/>
  <c r="O2473" s="1"/>
  <c r="X2473"/>
  <c r="I2474"/>
  <c r="J2474" s="1"/>
  <c r="N2474"/>
  <c r="O2474" s="1"/>
  <c r="X2474"/>
  <c r="I2475"/>
  <c r="J2475" s="1"/>
  <c r="N2475"/>
  <c r="O2475" s="1"/>
  <c r="X2475"/>
  <c r="I2476"/>
  <c r="J2476" s="1"/>
  <c r="N2476"/>
  <c r="O2476" s="1"/>
  <c r="X2476"/>
  <c r="F2477"/>
  <c r="G2477"/>
  <c r="H2477"/>
  <c r="L2477"/>
  <c r="M2477"/>
  <c r="X2477"/>
  <c r="I2478"/>
  <c r="N2478"/>
  <c r="X2478"/>
  <c r="I2479"/>
  <c r="J2479" s="1"/>
  <c r="N2479"/>
  <c r="O2479" s="1"/>
  <c r="X2479"/>
  <c r="I2480"/>
  <c r="J2480" s="1"/>
  <c r="N2480"/>
  <c r="O2480" s="1"/>
  <c r="X2480"/>
  <c r="I2481"/>
  <c r="J2481" s="1"/>
  <c r="N2481"/>
  <c r="O2481" s="1"/>
  <c r="X2481"/>
  <c r="I2482"/>
  <c r="J2482" s="1"/>
  <c r="N2482"/>
  <c r="O2482" s="1"/>
  <c r="X2482"/>
  <c r="I2483"/>
  <c r="J2483" s="1"/>
  <c r="N2483"/>
  <c r="O2483" s="1"/>
  <c r="X2483"/>
  <c r="I2484"/>
  <c r="J2484" s="1"/>
  <c r="N2484"/>
  <c r="O2484" s="1"/>
  <c r="X2484"/>
  <c r="I2485"/>
  <c r="J2485" s="1"/>
  <c r="N2485"/>
  <c r="O2485" s="1"/>
  <c r="X2485"/>
  <c r="X2486"/>
  <c r="I2487"/>
  <c r="J2487" s="1"/>
  <c r="X2487"/>
  <c r="I2488"/>
  <c r="X2488"/>
  <c r="I2489"/>
  <c r="J2489"/>
  <c r="X2489"/>
  <c r="I2490"/>
  <c r="J2490" s="1"/>
  <c r="X2490"/>
  <c r="I2491"/>
  <c r="J2491" s="1"/>
  <c r="X2491"/>
  <c r="I2492"/>
  <c r="J2492" s="1"/>
  <c r="N2492"/>
  <c r="O2492" s="1"/>
  <c r="S2492"/>
  <c r="T2492" s="1"/>
  <c r="X2492" s="1"/>
  <c r="I2493"/>
  <c r="J2493" s="1"/>
  <c r="N2493"/>
  <c r="O2493" s="1"/>
  <c r="X2493"/>
  <c r="I2494"/>
  <c r="J2494" s="1"/>
  <c r="X2494"/>
  <c r="F2495"/>
  <c r="G2495"/>
  <c r="H2495"/>
  <c r="L2495"/>
  <c r="M2495"/>
  <c r="Q2495"/>
  <c r="R2495"/>
  <c r="U2495"/>
  <c r="V2495"/>
  <c r="W2495"/>
  <c r="I2496"/>
  <c r="N2496"/>
  <c r="S2496"/>
  <c r="I2497"/>
  <c r="J2497" s="1"/>
  <c r="N2497"/>
  <c r="O2497" s="1"/>
  <c r="S2497"/>
  <c r="T2497" s="1"/>
  <c r="X2497" s="1"/>
  <c r="I2498"/>
  <c r="J2498" s="1"/>
  <c r="S2498"/>
  <c r="T2498" s="1"/>
  <c r="X2498" s="1"/>
  <c r="I2499"/>
  <c r="J2499"/>
  <c r="N2499"/>
  <c r="O2499"/>
  <c r="S2499"/>
  <c r="T2499"/>
  <c r="X2499" s="1"/>
  <c r="I2500"/>
  <c r="J2500" s="1"/>
  <c r="N2500"/>
  <c r="O2500" s="1"/>
  <c r="S2500"/>
  <c r="T2500" s="1"/>
  <c r="X2500" s="1"/>
  <c r="I2501"/>
  <c r="J2501" s="1"/>
  <c r="N2501"/>
  <c r="O2501" s="1"/>
  <c r="S2501"/>
  <c r="T2501" s="1"/>
  <c r="X2501" s="1"/>
  <c r="F2502"/>
  <c r="G2502"/>
  <c r="H2502"/>
  <c r="L2502"/>
  <c r="M2502"/>
  <c r="Q2502"/>
  <c r="R2502"/>
  <c r="U2502"/>
  <c r="V2502"/>
  <c r="W2502"/>
  <c r="I2503"/>
  <c r="N2503"/>
  <c r="S2503"/>
  <c r="I2504"/>
  <c r="J2504" s="1"/>
  <c r="S2504"/>
  <c r="T2504" s="1"/>
  <c r="X2504" s="1"/>
  <c r="I2505"/>
  <c r="J2505"/>
  <c r="N2505"/>
  <c r="O2505"/>
  <c r="S2505"/>
  <c r="T2505"/>
  <c r="X2505" s="1"/>
  <c r="I2506"/>
  <c r="J2506" s="1"/>
  <c r="N2506"/>
  <c r="O2506" s="1"/>
  <c r="S2506"/>
  <c r="T2506" s="1"/>
  <c r="X2506" s="1"/>
  <c r="I2507"/>
  <c r="J2507" s="1"/>
  <c r="N2507"/>
  <c r="O2507" s="1"/>
  <c r="S2507"/>
  <c r="T2507" s="1"/>
  <c r="X2507" s="1"/>
  <c r="I2508"/>
  <c r="J2508" s="1"/>
  <c r="S2508"/>
  <c r="T2508" s="1"/>
  <c r="X2508" s="1"/>
  <c r="F2509"/>
  <c r="G2509"/>
  <c r="H2509"/>
  <c r="X2509"/>
  <c r="I2510"/>
  <c r="J2510"/>
  <c r="X2510"/>
  <c r="I2511"/>
  <c r="I2509" s="1"/>
  <c r="J2509" s="1"/>
  <c r="X2511"/>
  <c r="I2512"/>
  <c r="J2512" s="1"/>
  <c r="N2512"/>
  <c r="O2512" s="1"/>
  <c r="S2512"/>
  <c r="T2512" s="1"/>
  <c r="X2512" s="1"/>
  <c r="F2513"/>
  <c r="G2513"/>
  <c r="H2513"/>
  <c r="L2513"/>
  <c r="M2513"/>
  <c r="Q2513"/>
  <c r="R2513"/>
  <c r="U2513"/>
  <c r="V2513"/>
  <c r="W2513"/>
  <c r="I2514"/>
  <c r="N2514"/>
  <c r="S2514"/>
  <c r="I2515"/>
  <c r="J2515" s="1"/>
  <c r="S2515"/>
  <c r="T2515" s="1"/>
  <c r="X2515" s="1"/>
  <c r="I2516"/>
  <c r="J2516"/>
  <c r="N2516"/>
  <c r="O2516"/>
  <c r="S2516"/>
  <c r="T2516"/>
  <c r="X2516" s="1"/>
  <c r="I2517"/>
  <c r="J2517" s="1"/>
  <c r="N2517"/>
  <c r="O2517" s="1"/>
  <c r="S2517"/>
  <c r="T2517" s="1"/>
  <c r="X2517" s="1"/>
  <c r="I2518"/>
  <c r="J2518" s="1"/>
  <c r="N2518"/>
  <c r="O2518" s="1"/>
  <c r="S2518"/>
  <c r="T2518" s="1"/>
  <c r="X2518" s="1"/>
  <c r="I2519"/>
  <c r="J2519" s="1"/>
  <c r="S2519"/>
  <c r="T2519" s="1"/>
  <c r="X2519" s="1"/>
  <c r="I2520"/>
  <c r="J2520"/>
  <c r="N2520"/>
  <c r="O2520"/>
  <c r="S2520"/>
  <c r="T2520"/>
  <c r="X2520" s="1"/>
  <c r="F2521"/>
  <c r="G2521"/>
  <c r="H2521"/>
  <c r="L2521"/>
  <c r="M2521"/>
  <c r="Q2521"/>
  <c r="R2521"/>
  <c r="U2521"/>
  <c r="V2521"/>
  <c r="W2521"/>
  <c r="I2522"/>
  <c r="J2522"/>
  <c r="N2522"/>
  <c r="O2522"/>
  <c r="S2522"/>
  <c r="T2522"/>
  <c r="I2523"/>
  <c r="J2523" s="1"/>
  <c r="N2523"/>
  <c r="O2523" s="1"/>
  <c r="S2523"/>
  <c r="T2523" s="1"/>
  <c r="X2523" s="1"/>
  <c r="I2524"/>
  <c r="J2524" s="1"/>
  <c r="N2524"/>
  <c r="O2524" s="1"/>
  <c r="S2524"/>
  <c r="T2524" s="1"/>
  <c r="X2524" s="1"/>
  <c r="F2525"/>
  <c r="G2525"/>
  <c r="H2525"/>
  <c r="L2525"/>
  <c r="M2525"/>
  <c r="Q2525"/>
  <c r="R2525"/>
  <c r="U2525"/>
  <c r="V2525"/>
  <c r="W2525"/>
  <c r="I2526"/>
  <c r="N2526"/>
  <c r="S2526"/>
  <c r="I2527"/>
  <c r="J2527" s="1"/>
  <c r="S2527"/>
  <c r="T2527" s="1"/>
  <c r="X2527" s="1"/>
  <c r="I2528"/>
  <c r="J2528"/>
  <c r="N2528"/>
  <c r="O2528"/>
  <c r="S2528"/>
  <c r="T2528"/>
  <c r="X2528" s="1"/>
  <c r="I2529"/>
  <c r="J2529" s="1"/>
  <c r="N2529"/>
  <c r="O2529" s="1"/>
  <c r="S2529"/>
  <c r="T2529" s="1"/>
  <c r="X2529" s="1"/>
  <c r="L2530"/>
  <c r="M2530"/>
  <c r="Q2530"/>
  <c r="R2530"/>
  <c r="U2530"/>
  <c r="V2530"/>
  <c r="W2530"/>
  <c r="I2531"/>
  <c r="J2531"/>
  <c r="N2531"/>
  <c r="O2531"/>
  <c r="S2531"/>
  <c r="T2531"/>
  <c r="I2532"/>
  <c r="J2532" s="1"/>
  <c r="N2532"/>
  <c r="O2532" s="1"/>
  <c r="S2532"/>
  <c r="T2532" s="1"/>
  <c r="X2532" s="1"/>
  <c r="I2533"/>
  <c r="J2533" s="1"/>
  <c r="X2533"/>
  <c r="J2534"/>
  <c r="I2535"/>
  <c r="J2535" s="1"/>
  <c r="N2535"/>
  <c r="O2535" s="1"/>
  <c r="S2535"/>
  <c r="T2535" s="1"/>
  <c r="X2535" s="1"/>
  <c r="J2536"/>
  <c r="J2537"/>
  <c r="J2538"/>
  <c r="K2539"/>
  <c r="R2539"/>
  <c r="J2543"/>
  <c r="B2546"/>
  <c r="B2548"/>
  <c r="E2548"/>
  <c r="F2548"/>
  <c r="B2549"/>
  <c r="F2549"/>
  <c r="B2551"/>
  <c r="F2551"/>
  <c r="B2552"/>
  <c r="C2558"/>
  <c r="C2559"/>
  <c r="F2562"/>
  <c r="G2562"/>
  <c r="H2562"/>
  <c r="L2562"/>
  <c r="M2562"/>
  <c r="X2562"/>
  <c r="I2563"/>
  <c r="N2563" s="1"/>
  <c r="X2563"/>
  <c r="I2564"/>
  <c r="J2564"/>
  <c r="N2564"/>
  <c r="O2564"/>
  <c r="X2564"/>
  <c r="F2565"/>
  <c r="G2565"/>
  <c r="H2565"/>
  <c r="L2565"/>
  <c r="M2565"/>
  <c r="X2565"/>
  <c r="I2566"/>
  <c r="N2566" s="1"/>
  <c r="X2566"/>
  <c r="I2567"/>
  <c r="J2567"/>
  <c r="N2567"/>
  <c r="O2567"/>
  <c r="X2567"/>
  <c r="I2568"/>
  <c r="J2568" s="1"/>
  <c r="X2568"/>
  <c r="I2569"/>
  <c r="J2569"/>
  <c r="N2569"/>
  <c r="O2569"/>
  <c r="X2569"/>
  <c r="I2570"/>
  <c r="J2570" s="1"/>
  <c r="X2570"/>
  <c r="F2571"/>
  <c r="G2571"/>
  <c r="H2571"/>
  <c r="L2571"/>
  <c r="M2571"/>
  <c r="X2571"/>
  <c r="I2572"/>
  <c r="J2572"/>
  <c r="N2572"/>
  <c r="O2572"/>
  <c r="X2572"/>
  <c r="I2573"/>
  <c r="J2573" s="1"/>
  <c r="X2573"/>
  <c r="I2574"/>
  <c r="J2574"/>
  <c r="N2574"/>
  <c r="O2574"/>
  <c r="X2574"/>
  <c r="I2575"/>
  <c r="J2575" s="1"/>
  <c r="X2575"/>
  <c r="I2576"/>
  <c r="J2576"/>
  <c r="N2576"/>
  <c r="O2576"/>
  <c r="X2576"/>
  <c r="I2577"/>
  <c r="J2577" s="1"/>
  <c r="X2577"/>
  <c r="I2578"/>
  <c r="J2578"/>
  <c r="N2578"/>
  <c r="O2578"/>
  <c r="X2578"/>
  <c r="I2579"/>
  <c r="J2579" s="1"/>
  <c r="X2579"/>
  <c r="F2580"/>
  <c r="G2580"/>
  <c r="H2580"/>
  <c r="L2580"/>
  <c r="M2580"/>
  <c r="Q2580"/>
  <c r="R2580"/>
  <c r="U2580"/>
  <c r="V2580"/>
  <c r="W2580"/>
  <c r="I2581"/>
  <c r="J2581" s="1"/>
  <c r="N2581"/>
  <c r="O2581" s="1"/>
  <c r="S2581"/>
  <c r="T2581" s="1"/>
  <c r="X2581"/>
  <c r="I2582"/>
  <c r="J2582"/>
  <c r="N2582"/>
  <c r="O2582"/>
  <c r="S2582"/>
  <c r="T2582"/>
  <c r="X2582" s="1"/>
  <c r="I2583"/>
  <c r="J2583" s="1"/>
  <c r="N2583"/>
  <c r="O2583" s="1"/>
  <c r="S2583"/>
  <c r="T2583" s="1"/>
  <c r="X2583"/>
  <c r="I2584"/>
  <c r="J2584"/>
  <c r="N2584"/>
  <c r="O2584"/>
  <c r="S2584"/>
  <c r="T2584"/>
  <c r="X2584" s="1"/>
  <c r="I2585"/>
  <c r="J2585" s="1"/>
  <c r="N2585"/>
  <c r="O2585" s="1"/>
  <c r="S2585"/>
  <c r="T2585" s="1"/>
  <c r="X2585" s="1"/>
  <c r="I2586"/>
  <c r="J2586"/>
  <c r="N2586"/>
  <c r="O2586"/>
  <c r="S2586"/>
  <c r="T2586"/>
  <c r="X2586" s="1"/>
  <c r="I2587"/>
  <c r="J2587" s="1"/>
  <c r="N2587"/>
  <c r="O2587" s="1"/>
  <c r="S2587"/>
  <c r="T2587" s="1"/>
  <c r="X2587"/>
  <c r="I2588"/>
  <c r="J2588"/>
  <c r="N2588"/>
  <c r="O2588"/>
  <c r="S2588"/>
  <c r="T2588"/>
  <c r="X2588" s="1"/>
  <c r="I2589"/>
  <c r="J2589" s="1"/>
  <c r="N2589"/>
  <c r="O2589" s="1"/>
  <c r="X2589"/>
  <c r="I2590"/>
  <c r="J2590" s="1"/>
  <c r="N2590"/>
  <c r="O2590" s="1"/>
  <c r="X2590"/>
  <c r="I2591"/>
  <c r="J2591" s="1"/>
  <c r="N2591"/>
  <c r="O2591" s="1"/>
  <c r="X2591"/>
  <c r="I2592"/>
  <c r="J2592" s="1"/>
  <c r="N2592"/>
  <c r="O2592" s="1"/>
  <c r="S2592"/>
  <c r="T2592" s="1"/>
  <c r="X2592" s="1"/>
  <c r="I2593"/>
  <c r="J2593" s="1"/>
  <c r="X2593"/>
  <c r="I2594"/>
  <c r="J2594" s="1"/>
  <c r="N2594"/>
  <c r="O2594" s="1"/>
  <c r="S2594"/>
  <c r="T2594" s="1"/>
  <c r="X2594" s="1"/>
  <c r="I2595"/>
  <c r="J2595" s="1"/>
  <c r="S2595"/>
  <c r="T2595" s="1"/>
  <c r="X2595" s="1"/>
  <c r="I2596"/>
  <c r="J2596" s="1"/>
  <c r="N2596"/>
  <c r="O2596" s="1"/>
  <c r="X2596"/>
  <c r="I2597"/>
  <c r="J2597" s="1"/>
  <c r="S2597"/>
  <c r="T2597" s="1"/>
  <c r="X2597" s="1"/>
  <c r="F2598"/>
  <c r="G2598"/>
  <c r="H2598"/>
  <c r="L2598"/>
  <c r="L2677" s="1"/>
  <c r="M2598"/>
  <c r="X2598"/>
  <c r="I2599"/>
  <c r="J2599"/>
  <c r="N2599"/>
  <c r="O2599"/>
  <c r="X2599"/>
  <c r="I2600"/>
  <c r="X2600"/>
  <c r="I2601"/>
  <c r="J2601"/>
  <c r="N2601"/>
  <c r="O2601"/>
  <c r="X2601"/>
  <c r="F2602"/>
  <c r="G2602"/>
  <c r="H2602"/>
  <c r="L2602"/>
  <c r="M2602"/>
  <c r="X2602"/>
  <c r="I2603"/>
  <c r="N2603" s="1"/>
  <c r="X2603"/>
  <c r="I2604"/>
  <c r="J2604"/>
  <c r="N2604"/>
  <c r="O2604"/>
  <c r="X2604"/>
  <c r="I2605"/>
  <c r="X2605"/>
  <c r="I2606"/>
  <c r="J2606"/>
  <c r="N2606"/>
  <c r="O2606"/>
  <c r="X2606"/>
  <c r="I2607"/>
  <c r="X2607"/>
  <c r="F2608"/>
  <c r="G2608"/>
  <c r="H2608"/>
  <c r="L2608"/>
  <c r="M2608"/>
  <c r="X2608"/>
  <c r="I2609"/>
  <c r="J2609"/>
  <c r="N2609"/>
  <c r="O2609"/>
  <c r="X2609"/>
  <c r="I2610"/>
  <c r="X2610"/>
  <c r="I2611"/>
  <c r="J2611"/>
  <c r="N2611"/>
  <c r="O2611"/>
  <c r="X2611"/>
  <c r="I2612"/>
  <c r="X2612"/>
  <c r="I2613"/>
  <c r="J2613"/>
  <c r="N2613"/>
  <c r="O2613"/>
  <c r="X2613"/>
  <c r="I2614"/>
  <c r="X2614"/>
  <c r="F2615"/>
  <c r="G2615"/>
  <c r="H2615"/>
  <c r="L2615"/>
  <c r="M2615"/>
  <c r="X2615"/>
  <c r="I2616"/>
  <c r="J2616"/>
  <c r="N2616"/>
  <c r="O2616"/>
  <c r="X2616"/>
  <c r="I2617"/>
  <c r="X2617"/>
  <c r="I2618"/>
  <c r="J2618"/>
  <c r="N2618"/>
  <c r="O2618"/>
  <c r="X2618"/>
  <c r="I2619"/>
  <c r="X2619"/>
  <c r="I2620"/>
  <c r="J2620"/>
  <c r="N2620"/>
  <c r="O2620"/>
  <c r="X2620"/>
  <c r="I2621"/>
  <c r="X2621"/>
  <c r="I2622"/>
  <c r="J2622"/>
  <c r="N2622"/>
  <c r="O2622"/>
  <c r="X2622"/>
  <c r="I2623"/>
  <c r="X2623"/>
  <c r="X2624"/>
  <c r="I2625"/>
  <c r="X2625"/>
  <c r="I2626"/>
  <c r="J2626" s="1"/>
  <c r="X2626"/>
  <c r="I2627"/>
  <c r="J2627" s="1"/>
  <c r="X2627"/>
  <c r="I2628"/>
  <c r="J2628"/>
  <c r="X2628"/>
  <c r="I2629"/>
  <c r="J2629" s="1"/>
  <c r="X2629"/>
  <c r="I2630"/>
  <c r="J2630" s="1"/>
  <c r="S2630"/>
  <c r="T2630" s="1"/>
  <c r="X2630" s="1"/>
  <c r="I2631"/>
  <c r="J2631" s="1"/>
  <c r="X2631"/>
  <c r="I2632"/>
  <c r="J2632" s="1"/>
  <c r="X2632"/>
  <c r="F2633"/>
  <c r="G2633"/>
  <c r="H2633"/>
  <c r="L2633"/>
  <c r="M2633"/>
  <c r="Q2633"/>
  <c r="R2633"/>
  <c r="U2633"/>
  <c r="U2677" s="1"/>
  <c r="V2633"/>
  <c r="W2633"/>
  <c r="I2634"/>
  <c r="J2634"/>
  <c r="N2634"/>
  <c r="O2634"/>
  <c r="S2634"/>
  <c r="T2634"/>
  <c r="X2634" s="1"/>
  <c r="I2635"/>
  <c r="J2635" s="1"/>
  <c r="S2635"/>
  <c r="T2635" s="1"/>
  <c r="X2635" s="1"/>
  <c r="I2636"/>
  <c r="J2636"/>
  <c r="N2636"/>
  <c r="O2636"/>
  <c r="S2636"/>
  <c r="T2636"/>
  <c r="X2636" s="1"/>
  <c r="I2637"/>
  <c r="J2637" s="1"/>
  <c r="S2637"/>
  <c r="T2637" s="1"/>
  <c r="X2637" s="1"/>
  <c r="I2638"/>
  <c r="J2638"/>
  <c r="N2638"/>
  <c r="O2638"/>
  <c r="S2638"/>
  <c r="T2638"/>
  <c r="X2638" s="1"/>
  <c r="I2639"/>
  <c r="J2639" s="1"/>
  <c r="S2639"/>
  <c r="T2639" s="1"/>
  <c r="X2639" s="1"/>
  <c r="F2640"/>
  <c r="G2640"/>
  <c r="H2640"/>
  <c r="L2640"/>
  <c r="M2640"/>
  <c r="Q2640"/>
  <c r="R2640"/>
  <c r="U2640"/>
  <c r="V2640"/>
  <c r="W2640"/>
  <c r="I2641"/>
  <c r="J2641"/>
  <c r="N2641"/>
  <c r="O2641"/>
  <c r="S2641"/>
  <c r="T2641"/>
  <c r="X2641" s="1"/>
  <c r="I2642"/>
  <c r="J2642" s="1"/>
  <c r="N2642"/>
  <c r="O2642" s="1"/>
  <c r="S2642"/>
  <c r="T2642" s="1"/>
  <c r="X2642" s="1"/>
  <c r="I2643"/>
  <c r="J2643" s="1"/>
  <c r="S2643"/>
  <c r="T2643" s="1"/>
  <c r="X2643" s="1"/>
  <c r="I2644"/>
  <c r="S2644"/>
  <c r="T2644" s="1"/>
  <c r="X2644" s="1"/>
  <c r="I2645"/>
  <c r="J2645"/>
  <c r="N2645"/>
  <c r="O2645"/>
  <c r="S2645"/>
  <c r="T2645"/>
  <c r="X2645" s="1"/>
  <c r="I2646"/>
  <c r="J2646" s="1"/>
  <c r="N2646"/>
  <c r="O2646" s="1"/>
  <c r="S2646"/>
  <c r="T2646" s="1"/>
  <c r="X2646" s="1"/>
  <c r="F2647"/>
  <c r="G2647"/>
  <c r="H2647"/>
  <c r="H2677" s="1"/>
  <c r="X2647"/>
  <c r="I2648"/>
  <c r="J2648" s="1"/>
  <c r="X2648"/>
  <c r="I2649"/>
  <c r="J2649" s="1"/>
  <c r="X2649"/>
  <c r="I2650"/>
  <c r="J2650"/>
  <c r="N2650"/>
  <c r="O2650"/>
  <c r="S2650"/>
  <c r="T2650"/>
  <c r="X2650" s="1"/>
  <c r="F2651"/>
  <c r="G2651"/>
  <c r="H2651"/>
  <c r="L2651"/>
  <c r="M2651"/>
  <c r="Q2651"/>
  <c r="R2651"/>
  <c r="U2651"/>
  <c r="V2651"/>
  <c r="W2651"/>
  <c r="I2652"/>
  <c r="J2652"/>
  <c r="N2652"/>
  <c r="O2652"/>
  <c r="S2652"/>
  <c r="T2652"/>
  <c r="X2652" s="1"/>
  <c r="I2653"/>
  <c r="J2653" s="1"/>
  <c r="N2653"/>
  <c r="O2653" s="1"/>
  <c r="S2653"/>
  <c r="T2653" s="1"/>
  <c r="X2653" s="1"/>
  <c r="I2654"/>
  <c r="J2654" s="1"/>
  <c r="N2654"/>
  <c r="O2654" s="1"/>
  <c r="S2654"/>
  <c r="T2654" s="1"/>
  <c r="X2654" s="1"/>
  <c r="I2655"/>
  <c r="I2656"/>
  <c r="J2656"/>
  <c r="N2656"/>
  <c r="O2656"/>
  <c r="S2656"/>
  <c r="T2656"/>
  <c r="X2656" s="1"/>
  <c r="I2657"/>
  <c r="J2657" s="1"/>
  <c r="N2657"/>
  <c r="O2657" s="1"/>
  <c r="S2657"/>
  <c r="T2657" s="1"/>
  <c r="X2657" s="1"/>
  <c r="I2658"/>
  <c r="J2658" s="1"/>
  <c r="N2658"/>
  <c r="O2658" s="1"/>
  <c r="S2658"/>
  <c r="T2658" s="1"/>
  <c r="X2658" s="1"/>
  <c r="F2659"/>
  <c r="G2659"/>
  <c r="H2659"/>
  <c r="L2659"/>
  <c r="M2659"/>
  <c r="Q2659"/>
  <c r="R2659"/>
  <c r="U2659"/>
  <c r="V2659"/>
  <c r="W2659"/>
  <c r="I2660"/>
  <c r="S2660"/>
  <c r="I2661"/>
  <c r="S2661"/>
  <c r="T2661" s="1"/>
  <c r="X2661" s="1"/>
  <c r="I2662"/>
  <c r="J2662"/>
  <c r="N2662"/>
  <c r="O2662"/>
  <c r="S2662"/>
  <c r="T2662"/>
  <c r="X2662" s="1"/>
  <c r="F2663"/>
  <c r="G2663"/>
  <c r="H2663"/>
  <c r="L2663"/>
  <c r="M2663"/>
  <c r="Q2663"/>
  <c r="R2663"/>
  <c r="U2663"/>
  <c r="V2663"/>
  <c r="W2663"/>
  <c r="I2664"/>
  <c r="J2664"/>
  <c r="N2664"/>
  <c r="O2664"/>
  <c r="S2664"/>
  <c r="T2664"/>
  <c r="X2664" s="1"/>
  <c r="I2665"/>
  <c r="J2665" s="1"/>
  <c r="N2665"/>
  <c r="O2665" s="1"/>
  <c r="S2665"/>
  <c r="T2665" s="1"/>
  <c r="X2665" s="1"/>
  <c r="I2666"/>
  <c r="J2666" s="1"/>
  <c r="S2666"/>
  <c r="T2666" s="1"/>
  <c r="X2666" s="1"/>
  <c r="I2667"/>
  <c r="S2667"/>
  <c r="T2667" s="1"/>
  <c r="X2667" s="1"/>
  <c r="L2668"/>
  <c r="M2668"/>
  <c r="Q2668"/>
  <c r="R2668"/>
  <c r="U2668"/>
  <c r="V2668"/>
  <c r="W2668"/>
  <c r="I2669"/>
  <c r="S2669"/>
  <c r="I2670"/>
  <c r="S2670"/>
  <c r="T2670" s="1"/>
  <c r="X2670" s="1"/>
  <c r="I2671"/>
  <c r="J2671"/>
  <c r="X2671"/>
  <c r="J2672"/>
  <c r="I2673"/>
  <c r="J2673"/>
  <c r="N2673"/>
  <c r="O2673"/>
  <c r="S2673"/>
  <c r="T2673"/>
  <c r="X2673" s="1"/>
  <c r="J2674"/>
  <c r="J2675"/>
  <c r="J2676"/>
  <c r="F2677"/>
  <c r="K2677"/>
  <c r="Q2677"/>
  <c r="W2677"/>
  <c r="J2681"/>
  <c r="B2684"/>
  <c r="B2686"/>
  <c r="E2686"/>
  <c r="F2686"/>
  <c r="B2687"/>
  <c r="F2687"/>
  <c r="B2689"/>
  <c r="F2689"/>
  <c r="B2690"/>
  <c r="C2696"/>
  <c r="C2697"/>
  <c r="F2700"/>
  <c r="G2700"/>
  <c r="H2700"/>
  <c r="L2700"/>
  <c r="M2700"/>
  <c r="X2700"/>
  <c r="I2701"/>
  <c r="N2701"/>
  <c r="X2701"/>
  <c r="I2702"/>
  <c r="J2702" s="1"/>
  <c r="X2702"/>
  <c r="F2703"/>
  <c r="G2703"/>
  <c r="H2703"/>
  <c r="L2703"/>
  <c r="L2815" s="1"/>
  <c r="M2703"/>
  <c r="X2703"/>
  <c r="I2704"/>
  <c r="N2704"/>
  <c r="X2704"/>
  <c r="I2705"/>
  <c r="J2705" s="1"/>
  <c r="X2705"/>
  <c r="I2706"/>
  <c r="J2706" s="1"/>
  <c r="N2706"/>
  <c r="O2706" s="1"/>
  <c r="X2706"/>
  <c r="I2707"/>
  <c r="J2707" s="1"/>
  <c r="X2707"/>
  <c r="I2708"/>
  <c r="J2708" s="1"/>
  <c r="N2708"/>
  <c r="O2708" s="1"/>
  <c r="X2708"/>
  <c r="F2709"/>
  <c r="G2709"/>
  <c r="H2709"/>
  <c r="H2815" s="1"/>
  <c r="L2709"/>
  <c r="M2709"/>
  <c r="X2709"/>
  <c r="I2710"/>
  <c r="J2710" s="1"/>
  <c r="X2710"/>
  <c r="I2711"/>
  <c r="J2711" s="1"/>
  <c r="X2711"/>
  <c r="I2712"/>
  <c r="J2712"/>
  <c r="N2712"/>
  <c r="O2712"/>
  <c r="X2712"/>
  <c r="I2713"/>
  <c r="J2713" s="1"/>
  <c r="X2713"/>
  <c r="I2714"/>
  <c r="J2714"/>
  <c r="N2714"/>
  <c r="O2714"/>
  <c r="X2714"/>
  <c r="I2715"/>
  <c r="J2715" s="1"/>
  <c r="X2715"/>
  <c r="I2716"/>
  <c r="J2716"/>
  <c r="N2716"/>
  <c r="O2716"/>
  <c r="X2716"/>
  <c r="I2717"/>
  <c r="J2717" s="1"/>
  <c r="X2717"/>
  <c r="F2718"/>
  <c r="G2718"/>
  <c r="H2718"/>
  <c r="L2718"/>
  <c r="M2718"/>
  <c r="Q2718"/>
  <c r="Q2815" s="1"/>
  <c r="R2718"/>
  <c r="U2718"/>
  <c r="U2815" s="1"/>
  <c r="V2718"/>
  <c r="W2718"/>
  <c r="W2815" s="1"/>
  <c r="I2719"/>
  <c r="J2719" s="1"/>
  <c r="N2719"/>
  <c r="O2719" s="1"/>
  <c r="S2719"/>
  <c r="T2719" s="1"/>
  <c r="I2720"/>
  <c r="J2720" s="1"/>
  <c r="N2720"/>
  <c r="O2720" s="1"/>
  <c r="S2720"/>
  <c r="T2720" s="1"/>
  <c r="X2720" s="1"/>
  <c r="I2721"/>
  <c r="J2721" s="1"/>
  <c r="S2721"/>
  <c r="T2721" s="1"/>
  <c r="X2721" s="1"/>
  <c r="I2722"/>
  <c r="J2722"/>
  <c r="N2722"/>
  <c r="O2722"/>
  <c r="S2722"/>
  <c r="T2722"/>
  <c r="X2722" s="1"/>
  <c r="I2723"/>
  <c r="J2723" s="1"/>
  <c r="N2723"/>
  <c r="O2723" s="1"/>
  <c r="S2723"/>
  <c r="T2723" s="1"/>
  <c r="X2723" s="1"/>
  <c r="I2724"/>
  <c r="J2724" s="1"/>
  <c r="N2724"/>
  <c r="O2724" s="1"/>
  <c r="S2724"/>
  <c r="T2724" s="1"/>
  <c r="X2724" s="1"/>
  <c r="I2725"/>
  <c r="J2725" s="1"/>
  <c r="S2725"/>
  <c r="T2725" s="1"/>
  <c r="X2725" s="1"/>
  <c r="I2726"/>
  <c r="J2726"/>
  <c r="N2726"/>
  <c r="O2726"/>
  <c r="S2726"/>
  <c r="T2726"/>
  <c r="X2726" s="1"/>
  <c r="I2727"/>
  <c r="J2727" s="1"/>
  <c r="N2727"/>
  <c r="O2727" s="1"/>
  <c r="X2727"/>
  <c r="I2728"/>
  <c r="J2728" s="1"/>
  <c r="N2728"/>
  <c r="O2728" s="1"/>
  <c r="X2728"/>
  <c r="I2729"/>
  <c r="J2729" s="1"/>
  <c r="N2729"/>
  <c r="O2729" s="1"/>
  <c r="X2729"/>
  <c r="I2730"/>
  <c r="J2730" s="1"/>
  <c r="N2730"/>
  <c r="O2730" s="1"/>
  <c r="S2730"/>
  <c r="T2730" s="1"/>
  <c r="X2730" s="1"/>
  <c r="I2731"/>
  <c r="J2731" s="1"/>
  <c r="X2731"/>
  <c r="I2732"/>
  <c r="J2732"/>
  <c r="N2732"/>
  <c r="O2732"/>
  <c r="S2732"/>
  <c r="T2732"/>
  <c r="X2732" s="1"/>
  <c r="I2733"/>
  <c r="J2733" s="1"/>
  <c r="N2733"/>
  <c r="O2733" s="1"/>
  <c r="S2733"/>
  <c r="T2733" s="1"/>
  <c r="X2733" s="1"/>
  <c r="I2734"/>
  <c r="J2734" s="1"/>
  <c r="N2734"/>
  <c r="O2734" s="1"/>
  <c r="X2734"/>
  <c r="I2735"/>
  <c r="J2735" s="1"/>
  <c r="N2735"/>
  <c r="O2735" s="1"/>
  <c r="S2735"/>
  <c r="T2735" s="1"/>
  <c r="X2735" s="1"/>
  <c r="F2736"/>
  <c r="G2736"/>
  <c r="H2736"/>
  <c r="L2736"/>
  <c r="M2736"/>
  <c r="X2736"/>
  <c r="I2737"/>
  <c r="J2737" s="1"/>
  <c r="N2737"/>
  <c r="O2737" s="1"/>
  <c r="X2737"/>
  <c r="I2738"/>
  <c r="J2738" s="1"/>
  <c r="N2738"/>
  <c r="O2738" s="1"/>
  <c r="X2738"/>
  <c r="I2739"/>
  <c r="J2739" s="1"/>
  <c r="N2739"/>
  <c r="O2739" s="1"/>
  <c r="X2739"/>
  <c r="F2740"/>
  <c r="G2740"/>
  <c r="H2740"/>
  <c r="L2740"/>
  <c r="M2740"/>
  <c r="X2740"/>
  <c r="I2741"/>
  <c r="N2741"/>
  <c r="X2741"/>
  <c r="I2742"/>
  <c r="J2742" s="1"/>
  <c r="N2742"/>
  <c r="O2742" s="1"/>
  <c r="X2742"/>
  <c r="I2743"/>
  <c r="J2743" s="1"/>
  <c r="N2743"/>
  <c r="O2743" s="1"/>
  <c r="X2743"/>
  <c r="I2744"/>
  <c r="J2744" s="1"/>
  <c r="N2744"/>
  <c r="O2744" s="1"/>
  <c r="X2744"/>
  <c r="I2745"/>
  <c r="J2745" s="1"/>
  <c r="N2745"/>
  <c r="O2745" s="1"/>
  <c r="X2745"/>
  <c r="F2746"/>
  <c r="G2746"/>
  <c r="H2746"/>
  <c r="L2746"/>
  <c r="M2746"/>
  <c r="X2746"/>
  <c r="I2747"/>
  <c r="J2747" s="1"/>
  <c r="N2747"/>
  <c r="O2747" s="1"/>
  <c r="O2746" s="1"/>
  <c r="X2747"/>
  <c r="I2748"/>
  <c r="J2748" s="1"/>
  <c r="N2748"/>
  <c r="O2748" s="1"/>
  <c r="X2748"/>
  <c r="I2749"/>
  <c r="J2749" s="1"/>
  <c r="N2749"/>
  <c r="O2749" s="1"/>
  <c r="X2749"/>
  <c r="I2750"/>
  <c r="J2750" s="1"/>
  <c r="N2750"/>
  <c r="O2750" s="1"/>
  <c r="X2750"/>
  <c r="I2751"/>
  <c r="J2751" s="1"/>
  <c r="N2751"/>
  <c r="O2751" s="1"/>
  <c r="X2751"/>
  <c r="I2752"/>
  <c r="J2752" s="1"/>
  <c r="N2752"/>
  <c r="O2752" s="1"/>
  <c r="X2752"/>
  <c r="F2753"/>
  <c r="G2753"/>
  <c r="H2753"/>
  <c r="L2753"/>
  <c r="M2753"/>
  <c r="X2753"/>
  <c r="I2754"/>
  <c r="J2754" s="1"/>
  <c r="N2754"/>
  <c r="O2754" s="1"/>
  <c r="X2754"/>
  <c r="I2755"/>
  <c r="J2755" s="1"/>
  <c r="N2755"/>
  <c r="O2755" s="1"/>
  <c r="X2755"/>
  <c r="I2756"/>
  <c r="J2756" s="1"/>
  <c r="N2756"/>
  <c r="O2756" s="1"/>
  <c r="X2756"/>
  <c r="I2757"/>
  <c r="J2757" s="1"/>
  <c r="N2757"/>
  <c r="O2757" s="1"/>
  <c r="X2757"/>
  <c r="I2758"/>
  <c r="J2758" s="1"/>
  <c r="N2758"/>
  <c r="O2758" s="1"/>
  <c r="X2758"/>
  <c r="I2759"/>
  <c r="J2759" s="1"/>
  <c r="N2759"/>
  <c r="O2759" s="1"/>
  <c r="X2759"/>
  <c r="I2760"/>
  <c r="J2760" s="1"/>
  <c r="N2760"/>
  <c r="O2760" s="1"/>
  <c r="X2760"/>
  <c r="I2761"/>
  <c r="J2761" s="1"/>
  <c r="N2761"/>
  <c r="O2761" s="1"/>
  <c r="X2761"/>
  <c r="X2762"/>
  <c r="I2763"/>
  <c r="X2763"/>
  <c r="I2764"/>
  <c r="J2764"/>
  <c r="X2764"/>
  <c r="I2765"/>
  <c r="J2765" s="1"/>
  <c r="X2765"/>
  <c r="I2766"/>
  <c r="J2766" s="1"/>
  <c r="X2766"/>
  <c r="I2767"/>
  <c r="J2767" s="1"/>
  <c r="X2767"/>
  <c r="I2768"/>
  <c r="J2768"/>
  <c r="N2768"/>
  <c r="O2768"/>
  <c r="S2768"/>
  <c r="T2768"/>
  <c r="X2768" s="1"/>
  <c r="I2769"/>
  <c r="J2769" s="1"/>
  <c r="N2769"/>
  <c r="O2769" s="1"/>
  <c r="X2769"/>
  <c r="I2770"/>
  <c r="J2770" s="1"/>
  <c r="X2770"/>
  <c r="F2771"/>
  <c r="G2771"/>
  <c r="H2771"/>
  <c r="L2771"/>
  <c r="M2771"/>
  <c r="Q2771"/>
  <c r="R2771"/>
  <c r="U2771"/>
  <c r="V2771"/>
  <c r="W2771"/>
  <c r="I2772"/>
  <c r="J2772"/>
  <c r="N2772"/>
  <c r="O2772"/>
  <c r="S2772"/>
  <c r="T2772"/>
  <c r="X2772" s="1"/>
  <c r="I2773"/>
  <c r="J2773" s="1"/>
  <c r="N2773"/>
  <c r="O2773" s="1"/>
  <c r="S2773"/>
  <c r="T2773" s="1"/>
  <c r="X2773" s="1"/>
  <c r="I2774"/>
  <c r="J2774" s="1"/>
  <c r="N2774"/>
  <c r="O2774" s="1"/>
  <c r="S2774"/>
  <c r="T2774" s="1"/>
  <c r="X2774" s="1"/>
  <c r="I2775"/>
  <c r="J2775" s="1"/>
  <c r="S2775"/>
  <c r="T2775" s="1"/>
  <c r="X2775" s="1"/>
  <c r="I2776"/>
  <c r="J2776"/>
  <c r="N2776"/>
  <c r="O2776"/>
  <c r="S2776"/>
  <c r="T2776"/>
  <c r="X2776" s="1"/>
  <c r="I2777"/>
  <c r="J2777" s="1"/>
  <c r="N2777"/>
  <c r="O2777" s="1"/>
  <c r="S2777"/>
  <c r="T2777" s="1"/>
  <c r="X2777" s="1"/>
  <c r="F2778"/>
  <c r="G2778"/>
  <c r="H2778"/>
  <c r="L2778"/>
  <c r="M2778"/>
  <c r="Q2778"/>
  <c r="R2778"/>
  <c r="U2778"/>
  <c r="V2778"/>
  <c r="W2778"/>
  <c r="I2779"/>
  <c r="J2779" s="1"/>
  <c r="S2779"/>
  <c r="T2779" s="1"/>
  <c r="I2780"/>
  <c r="J2780"/>
  <c r="N2780"/>
  <c r="O2780"/>
  <c r="S2780"/>
  <c r="T2780"/>
  <c r="X2780" s="1"/>
  <c r="I2781"/>
  <c r="J2781" s="1"/>
  <c r="N2781"/>
  <c r="O2781" s="1"/>
  <c r="S2781"/>
  <c r="T2781" s="1"/>
  <c r="X2781" s="1"/>
  <c r="I2782"/>
  <c r="J2782" s="1"/>
  <c r="N2782"/>
  <c r="O2782" s="1"/>
  <c r="S2782"/>
  <c r="T2782" s="1"/>
  <c r="X2782" s="1"/>
  <c r="I2783"/>
  <c r="J2783" s="1"/>
  <c r="S2783"/>
  <c r="T2783" s="1"/>
  <c r="X2783" s="1"/>
  <c r="I2784"/>
  <c r="J2784"/>
  <c r="N2784"/>
  <c r="O2784"/>
  <c r="S2784"/>
  <c r="T2784"/>
  <c r="X2784" s="1"/>
  <c r="F2785"/>
  <c r="G2785"/>
  <c r="H2785"/>
  <c r="X2785"/>
  <c r="I2786"/>
  <c r="X2786"/>
  <c r="I2787"/>
  <c r="J2787"/>
  <c r="X2787"/>
  <c r="I2788"/>
  <c r="J2788" s="1"/>
  <c r="S2788"/>
  <c r="T2788" s="1"/>
  <c r="X2788" s="1"/>
  <c r="F2789"/>
  <c r="G2789"/>
  <c r="H2789"/>
  <c r="L2789"/>
  <c r="M2789"/>
  <c r="Q2789"/>
  <c r="R2789"/>
  <c r="U2789"/>
  <c r="V2789"/>
  <c r="W2789"/>
  <c r="I2790"/>
  <c r="J2790" s="1"/>
  <c r="N2790"/>
  <c r="O2790" s="1"/>
  <c r="S2790"/>
  <c r="T2790" s="1"/>
  <c r="I2791"/>
  <c r="J2791" s="1"/>
  <c r="N2791"/>
  <c r="O2791" s="1"/>
  <c r="S2791"/>
  <c r="T2791" s="1"/>
  <c r="X2791" s="1"/>
  <c r="I2792"/>
  <c r="J2792" s="1"/>
  <c r="S2792"/>
  <c r="T2792" s="1"/>
  <c r="X2792" s="1"/>
  <c r="I2793"/>
  <c r="J2793"/>
  <c r="N2793"/>
  <c r="O2793"/>
  <c r="S2793"/>
  <c r="T2793"/>
  <c r="X2793" s="1"/>
  <c r="I2794"/>
  <c r="J2794" s="1"/>
  <c r="N2794"/>
  <c r="O2794" s="1"/>
  <c r="S2794"/>
  <c r="T2794" s="1"/>
  <c r="X2794" s="1"/>
  <c r="I2795"/>
  <c r="J2795" s="1"/>
  <c r="N2795"/>
  <c r="O2795" s="1"/>
  <c r="S2795"/>
  <c r="T2795" s="1"/>
  <c r="X2795" s="1"/>
  <c r="I2796"/>
  <c r="J2796" s="1"/>
  <c r="S2796"/>
  <c r="T2796" s="1"/>
  <c r="X2796" s="1"/>
  <c r="F2797"/>
  <c r="G2797"/>
  <c r="H2797"/>
  <c r="L2797"/>
  <c r="M2797"/>
  <c r="Q2797"/>
  <c r="R2797"/>
  <c r="U2797"/>
  <c r="V2797"/>
  <c r="W2797"/>
  <c r="I2798"/>
  <c r="J2798" s="1"/>
  <c r="N2798"/>
  <c r="O2798" s="1"/>
  <c r="S2798"/>
  <c r="T2798" s="1"/>
  <c r="I2799"/>
  <c r="J2799" s="1"/>
  <c r="N2799"/>
  <c r="O2799" s="1"/>
  <c r="S2799"/>
  <c r="T2799" s="1"/>
  <c r="X2799" s="1"/>
  <c r="I2800"/>
  <c r="J2800" s="1"/>
  <c r="S2800"/>
  <c r="T2800" s="1"/>
  <c r="X2800" s="1"/>
  <c r="F2801"/>
  <c r="G2801"/>
  <c r="H2801"/>
  <c r="L2801"/>
  <c r="M2801"/>
  <c r="Q2801"/>
  <c r="R2801"/>
  <c r="U2801"/>
  <c r="V2801"/>
  <c r="W2801"/>
  <c r="I2802"/>
  <c r="J2802" s="1"/>
  <c r="N2802"/>
  <c r="O2802" s="1"/>
  <c r="S2802"/>
  <c r="T2802" s="1"/>
  <c r="I2803"/>
  <c r="J2803" s="1"/>
  <c r="N2803"/>
  <c r="O2803" s="1"/>
  <c r="S2803"/>
  <c r="T2803" s="1"/>
  <c r="X2803" s="1"/>
  <c r="I2804"/>
  <c r="J2804" s="1"/>
  <c r="S2804"/>
  <c r="T2804" s="1"/>
  <c r="X2804" s="1"/>
  <c r="I2805"/>
  <c r="J2805"/>
  <c r="N2805"/>
  <c r="O2805"/>
  <c r="S2805"/>
  <c r="T2805"/>
  <c r="X2805" s="1"/>
  <c r="L2806"/>
  <c r="M2806"/>
  <c r="Q2806"/>
  <c r="R2806"/>
  <c r="U2806"/>
  <c r="V2806"/>
  <c r="W2806"/>
  <c r="I2807"/>
  <c r="J2807" s="1"/>
  <c r="S2807"/>
  <c r="T2807" s="1"/>
  <c r="I2808"/>
  <c r="J2808"/>
  <c r="N2808"/>
  <c r="O2808"/>
  <c r="S2808"/>
  <c r="T2808"/>
  <c r="X2808" s="1"/>
  <c r="I2809"/>
  <c r="J2809" s="1"/>
  <c r="X2809"/>
  <c r="J2810"/>
  <c r="I2811"/>
  <c r="J2811" s="1"/>
  <c r="S2811"/>
  <c r="T2811" s="1"/>
  <c r="J2812"/>
  <c r="J2813"/>
  <c r="J2814"/>
  <c r="F2815"/>
  <c r="K2815"/>
  <c r="M2815"/>
  <c r="R2815"/>
  <c r="V2815"/>
  <c r="J2819"/>
  <c r="B2822"/>
  <c r="B2824"/>
  <c r="E2824"/>
  <c r="F2824"/>
  <c r="B2825"/>
  <c r="F2825"/>
  <c r="B2827"/>
  <c r="F2827"/>
  <c r="B2828"/>
  <c r="C2834"/>
  <c r="C2835"/>
  <c r="F2838"/>
  <c r="G2838"/>
  <c r="H2838"/>
  <c r="L2838"/>
  <c r="M2838"/>
  <c r="X2838"/>
  <c r="I2839"/>
  <c r="J2839" s="1"/>
  <c r="N2839"/>
  <c r="O2839" s="1"/>
  <c r="O2838" s="1"/>
  <c r="X2839"/>
  <c r="I2840"/>
  <c r="J2840" s="1"/>
  <c r="N2840"/>
  <c r="O2840" s="1"/>
  <c r="X2840"/>
  <c r="F2841"/>
  <c r="G2841"/>
  <c r="H2841"/>
  <c r="L2841"/>
  <c r="M2841"/>
  <c r="X2841"/>
  <c r="I2842"/>
  <c r="J2842" s="1"/>
  <c r="N2842"/>
  <c r="O2842" s="1"/>
  <c r="X2842"/>
  <c r="I2843"/>
  <c r="J2843" s="1"/>
  <c r="N2843"/>
  <c r="O2843" s="1"/>
  <c r="X2843"/>
  <c r="I2844"/>
  <c r="J2844" s="1"/>
  <c r="N2844"/>
  <c r="O2844" s="1"/>
  <c r="X2844"/>
  <c r="I2845"/>
  <c r="J2845" s="1"/>
  <c r="N2845"/>
  <c r="O2845" s="1"/>
  <c r="X2845"/>
  <c r="I2846"/>
  <c r="J2846" s="1"/>
  <c r="N2846"/>
  <c r="O2846" s="1"/>
  <c r="X2846"/>
  <c r="F2847"/>
  <c r="G2847"/>
  <c r="H2847"/>
  <c r="L2847"/>
  <c r="M2847"/>
  <c r="X2847"/>
  <c r="I2848"/>
  <c r="N2848"/>
  <c r="X2848"/>
  <c r="I2849"/>
  <c r="J2849" s="1"/>
  <c r="N2849"/>
  <c r="O2849" s="1"/>
  <c r="X2849"/>
  <c r="I2850"/>
  <c r="J2850" s="1"/>
  <c r="N2850"/>
  <c r="O2850" s="1"/>
  <c r="X2850"/>
  <c r="I2851"/>
  <c r="J2851" s="1"/>
  <c r="N2851"/>
  <c r="O2851" s="1"/>
  <c r="X2851"/>
  <c r="I2852"/>
  <c r="J2852" s="1"/>
  <c r="N2852"/>
  <c r="O2852" s="1"/>
  <c r="X2852"/>
  <c r="I2853"/>
  <c r="J2853" s="1"/>
  <c r="N2853"/>
  <c r="O2853" s="1"/>
  <c r="X2853"/>
  <c r="I2854"/>
  <c r="J2854" s="1"/>
  <c r="N2854"/>
  <c r="O2854" s="1"/>
  <c r="X2854"/>
  <c r="I2855"/>
  <c r="J2855" s="1"/>
  <c r="N2855"/>
  <c r="O2855" s="1"/>
  <c r="X2855"/>
  <c r="F2856"/>
  <c r="G2856"/>
  <c r="H2856"/>
  <c r="L2856"/>
  <c r="M2856"/>
  <c r="Q2856"/>
  <c r="R2856"/>
  <c r="U2856"/>
  <c r="V2856"/>
  <c r="W2856"/>
  <c r="I2857"/>
  <c r="J2857"/>
  <c r="N2857"/>
  <c r="O2857"/>
  <c r="S2857"/>
  <c r="T2857"/>
  <c r="I2858"/>
  <c r="J2858" s="1"/>
  <c r="N2858"/>
  <c r="O2858" s="1"/>
  <c r="S2858"/>
  <c r="T2858" s="1"/>
  <c r="X2858" s="1"/>
  <c r="I2859"/>
  <c r="J2859" s="1"/>
  <c r="N2859"/>
  <c r="O2859" s="1"/>
  <c r="S2859"/>
  <c r="T2859" s="1"/>
  <c r="X2859" s="1"/>
  <c r="I2860"/>
  <c r="J2860" s="1"/>
  <c r="S2860"/>
  <c r="T2860" s="1"/>
  <c r="X2860" s="1"/>
  <c r="I2861"/>
  <c r="J2861"/>
  <c r="N2861"/>
  <c r="O2861"/>
  <c r="S2861"/>
  <c r="T2861"/>
  <c r="X2861" s="1"/>
  <c r="I2862"/>
  <c r="J2862" s="1"/>
  <c r="N2862"/>
  <c r="O2862" s="1"/>
  <c r="S2862"/>
  <c r="T2862" s="1"/>
  <c r="X2862" s="1"/>
  <c r="I2863"/>
  <c r="J2863" s="1"/>
  <c r="N2863"/>
  <c r="O2863" s="1"/>
  <c r="S2863"/>
  <c r="T2863" s="1"/>
  <c r="X2863" s="1"/>
  <c r="I2864"/>
  <c r="J2864" s="1"/>
  <c r="S2864"/>
  <c r="T2864" s="1"/>
  <c r="X2864" s="1"/>
  <c r="I2865"/>
  <c r="J2865"/>
  <c r="N2865"/>
  <c r="O2865"/>
  <c r="X2865"/>
  <c r="I2866"/>
  <c r="J2866" s="1"/>
  <c r="X2866"/>
  <c r="I2867"/>
  <c r="J2867"/>
  <c r="N2867"/>
  <c r="O2867"/>
  <c r="X2867"/>
  <c r="I2868"/>
  <c r="J2868" s="1"/>
  <c r="S2868"/>
  <c r="T2868" s="1"/>
  <c r="X2868" s="1"/>
  <c r="I2869"/>
  <c r="J2869"/>
  <c r="N2869"/>
  <c r="O2869"/>
  <c r="X2869"/>
  <c r="I2870"/>
  <c r="J2870" s="1"/>
  <c r="S2870"/>
  <c r="T2870" s="1"/>
  <c r="X2870" s="1"/>
  <c r="I2871"/>
  <c r="J2871"/>
  <c r="N2871"/>
  <c r="O2871"/>
  <c r="S2871"/>
  <c r="T2871"/>
  <c r="X2871" s="1"/>
  <c r="I2872"/>
  <c r="J2872" s="1"/>
  <c r="N2872"/>
  <c r="O2872" s="1"/>
  <c r="X2872"/>
  <c r="I2873"/>
  <c r="J2873" s="1"/>
  <c r="N2873"/>
  <c r="O2873" s="1"/>
  <c r="S2873"/>
  <c r="T2873" s="1"/>
  <c r="X2873" s="1"/>
  <c r="F2874"/>
  <c r="G2874"/>
  <c r="H2874"/>
  <c r="L2874"/>
  <c r="M2874"/>
  <c r="M2953" s="1"/>
  <c r="X2874"/>
  <c r="I2875"/>
  <c r="X2875"/>
  <c r="I2876"/>
  <c r="J2876"/>
  <c r="N2876"/>
  <c r="O2876"/>
  <c r="X2876"/>
  <c r="I2877"/>
  <c r="J2877" s="1"/>
  <c r="X2877"/>
  <c r="F2878"/>
  <c r="G2878"/>
  <c r="H2878"/>
  <c r="L2878"/>
  <c r="M2878"/>
  <c r="X2878"/>
  <c r="I2879"/>
  <c r="J2879"/>
  <c r="N2879"/>
  <c r="O2879"/>
  <c r="X2879"/>
  <c r="I2880"/>
  <c r="J2880" s="1"/>
  <c r="X2880"/>
  <c r="I2881"/>
  <c r="J2881"/>
  <c r="N2881"/>
  <c r="O2881"/>
  <c r="X2881"/>
  <c r="I2882"/>
  <c r="J2882" s="1"/>
  <c r="X2882"/>
  <c r="I2883"/>
  <c r="J2883"/>
  <c r="N2883"/>
  <c r="O2883"/>
  <c r="X2883"/>
  <c r="F2884"/>
  <c r="G2884"/>
  <c r="H2884"/>
  <c r="L2884"/>
  <c r="M2884"/>
  <c r="X2884"/>
  <c r="I2885"/>
  <c r="I2884" s="1"/>
  <c r="J2884" s="1"/>
  <c r="X2885"/>
  <c r="I2886"/>
  <c r="J2886"/>
  <c r="N2886"/>
  <c r="O2886"/>
  <c r="X2886"/>
  <c r="I2887"/>
  <c r="J2887" s="1"/>
  <c r="X2887"/>
  <c r="I2888"/>
  <c r="J2888"/>
  <c r="N2888"/>
  <c r="O2888"/>
  <c r="X2888"/>
  <c r="I2889"/>
  <c r="J2889" s="1"/>
  <c r="X2889"/>
  <c r="I2890"/>
  <c r="J2890"/>
  <c r="N2890"/>
  <c r="O2890"/>
  <c r="X2890"/>
  <c r="F2891"/>
  <c r="G2891"/>
  <c r="H2891"/>
  <c r="L2891"/>
  <c r="M2891"/>
  <c r="X2891"/>
  <c r="I2892"/>
  <c r="X2892"/>
  <c r="I2893"/>
  <c r="J2893"/>
  <c r="N2893"/>
  <c r="O2893"/>
  <c r="X2893"/>
  <c r="I2894"/>
  <c r="J2894" s="1"/>
  <c r="X2894"/>
  <c r="I2895"/>
  <c r="J2895"/>
  <c r="N2895"/>
  <c r="O2895"/>
  <c r="X2895"/>
  <c r="I2896"/>
  <c r="J2896" s="1"/>
  <c r="X2896"/>
  <c r="I2897"/>
  <c r="J2897"/>
  <c r="N2897"/>
  <c r="O2897"/>
  <c r="X2897"/>
  <c r="I2898"/>
  <c r="J2898" s="1"/>
  <c r="X2898"/>
  <c r="I2899"/>
  <c r="J2899"/>
  <c r="N2899"/>
  <c r="O2899"/>
  <c r="X2899"/>
  <c r="X2900"/>
  <c r="I2901"/>
  <c r="J2901"/>
  <c r="X2901"/>
  <c r="I2902"/>
  <c r="J2902" s="1"/>
  <c r="X2902"/>
  <c r="I2903"/>
  <c r="J2903" s="1"/>
  <c r="X2903"/>
  <c r="I2904"/>
  <c r="J2904" s="1"/>
  <c r="X2904"/>
  <c r="I2905"/>
  <c r="J2905"/>
  <c r="X2905"/>
  <c r="I2906"/>
  <c r="J2906" s="1"/>
  <c r="S2906"/>
  <c r="T2906" s="1"/>
  <c r="X2906" s="1"/>
  <c r="I2907"/>
  <c r="J2907"/>
  <c r="N2907"/>
  <c r="O2907"/>
  <c r="X2907"/>
  <c r="I2908"/>
  <c r="J2908" s="1"/>
  <c r="X2908"/>
  <c r="F2909"/>
  <c r="G2909"/>
  <c r="H2909"/>
  <c r="L2909"/>
  <c r="M2909"/>
  <c r="Q2909"/>
  <c r="R2909"/>
  <c r="R2953" s="1"/>
  <c r="U2909"/>
  <c r="V2909"/>
  <c r="V2953" s="1"/>
  <c r="W2909"/>
  <c r="I2910"/>
  <c r="J2910" s="1"/>
  <c r="S2910"/>
  <c r="T2910" s="1"/>
  <c r="I2911"/>
  <c r="J2911"/>
  <c r="N2911"/>
  <c r="O2911"/>
  <c r="S2911"/>
  <c r="T2911"/>
  <c r="X2911" s="1"/>
  <c r="I2912"/>
  <c r="J2912" s="1"/>
  <c r="N2912"/>
  <c r="O2912" s="1"/>
  <c r="S2912"/>
  <c r="T2912" s="1"/>
  <c r="X2912" s="1"/>
  <c r="I2913"/>
  <c r="J2913" s="1"/>
  <c r="N2913"/>
  <c r="O2913" s="1"/>
  <c r="S2913"/>
  <c r="T2913" s="1"/>
  <c r="X2913" s="1"/>
  <c r="I2914"/>
  <c r="J2914" s="1"/>
  <c r="S2914"/>
  <c r="T2914" s="1"/>
  <c r="X2914" s="1"/>
  <c r="I2915"/>
  <c r="J2915"/>
  <c r="N2915"/>
  <c r="O2915"/>
  <c r="S2915"/>
  <c r="T2915"/>
  <c r="X2915" s="1"/>
  <c r="F2916"/>
  <c r="G2916"/>
  <c r="H2916"/>
  <c r="L2916"/>
  <c r="M2916"/>
  <c r="Q2916"/>
  <c r="R2916"/>
  <c r="U2916"/>
  <c r="V2916"/>
  <c r="W2916"/>
  <c r="I2917"/>
  <c r="J2917"/>
  <c r="N2917"/>
  <c r="O2917"/>
  <c r="S2917"/>
  <c r="T2917"/>
  <c r="X2917" s="1"/>
  <c r="I2918"/>
  <c r="J2918" s="1"/>
  <c r="N2918"/>
  <c r="O2918" s="1"/>
  <c r="S2918"/>
  <c r="T2918" s="1"/>
  <c r="X2918" s="1"/>
  <c r="I2919"/>
  <c r="J2919" s="1"/>
  <c r="N2919"/>
  <c r="O2919" s="1"/>
  <c r="S2919"/>
  <c r="T2919" s="1"/>
  <c r="X2919" s="1"/>
  <c r="I2920"/>
  <c r="J2920" s="1"/>
  <c r="S2920"/>
  <c r="T2920" s="1"/>
  <c r="X2920" s="1"/>
  <c r="I2921"/>
  <c r="J2921"/>
  <c r="N2921"/>
  <c r="O2921"/>
  <c r="S2921"/>
  <c r="T2921"/>
  <c r="X2921" s="1"/>
  <c r="I2922"/>
  <c r="J2922" s="1"/>
  <c r="N2922"/>
  <c r="O2922" s="1"/>
  <c r="S2922"/>
  <c r="T2922" s="1"/>
  <c r="X2922" s="1"/>
  <c r="F2923"/>
  <c r="G2923"/>
  <c r="H2923"/>
  <c r="X2923"/>
  <c r="I2924"/>
  <c r="J2924" s="1"/>
  <c r="X2924"/>
  <c r="I2925"/>
  <c r="J2925" s="1"/>
  <c r="X2925"/>
  <c r="I2926"/>
  <c r="J2926"/>
  <c r="N2926"/>
  <c r="O2926"/>
  <c r="S2926"/>
  <c r="T2926"/>
  <c r="X2926" s="1"/>
  <c r="F2927"/>
  <c r="G2927"/>
  <c r="H2927"/>
  <c r="L2927"/>
  <c r="M2927"/>
  <c r="Q2927"/>
  <c r="R2927"/>
  <c r="U2927"/>
  <c r="V2927"/>
  <c r="W2927"/>
  <c r="I2928"/>
  <c r="J2928"/>
  <c r="N2928"/>
  <c r="O2928"/>
  <c r="S2928"/>
  <c r="T2928"/>
  <c r="X2928" s="1"/>
  <c r="I2929"/>
  <c r="J2929" s="1"/>
  <c r="N2929"/>
  <c r="O2929" s="1"/>
  <c r="S2929"/>
  <c r="T2929" s="1"/>
  <c r="X2929" s="1"/>
  <c r="I2930"/>
  <c r="J2930" s="1"/>
  <c r="N2930"/>
  <c r="O2930" s="1"/>
  <c r="S2930"/>
  <c r="T2930" s="1"/>
  <c r="X2930" s="1"/>
  <c r="I2931"/>
  <c r="J2931" s="1"/>
  <c r="S2931"/>
  <c r="T2931" s="1"/>
  <c r="X2931" s="1"/>
  <c r="I2932"/>
  <c r="J2932"/>
  <c r="N2932"/>
  <c r="O2932"/>
  <c r="S2932"/>
  <c r="T2932"/>
  <c r="X2932" s="1"/>
  <c r="I2933"/>
  <c r="J2933" s="1"/>
  <c r="N2933"/>
  <c r="O2933" s="1"/>
  <c r="S2933"/>
  <c r="T2933" s="1"/>
  <c r="X2933" s="1"/>
  <c r="I2934"/>
  <c r="J2934" s="1"/>
  <c r="N2934"/>
  <c r="O2934" s="1"/>
  <c r="S2934"/>
  <c r="T2934" s="1"/>
  <c r="X2934" s="1"/>
  <c r="F2935"/>
  <c r="F2953" s="1"/>
  <c r="G2935"/>
  <c r="H2935"/>
  <c r="H2953" s="1"/>
  <c r="L2935"/>
  <c r="M2935"/>
  <c r="Q2935"/>
  <c r="R2935"/>
  <c r="U2935"/>
  <c r="V2935"/>
  <c r="W2935"/>
  <c r="I2936"/>
  <c r="N2936"/>
  <c r="S2936"/>
  <c r="I2937"/>
  <c r="J2937" s="1"/>
  <c r="S2937"/>
  <c r="T2937" s="1"/>
  <c r="X2937" s="1"/>
  <c r="I2938"/>
  <c r="J2938"/>
  <c r="N2938"/>
  <c r="O2938"/>
  <c r="S2938"/>
  <c r="T2938"/>
  <c r="X2938" s="1"/>
  <c r="F2939"/>
  <c r="G2939"/>
  <c r="H2939"/>
  <c r="L2939"/>
  <c r="M2939"/>
  <c r="Q2939"/>
  <c r="R2939"/>
  <c r="U2939"/>
  <c r="V2939"/>
  <c r="W2939"/>
  <c r="I2940"/>
  <c r="J2940"/>
  <c r="N2940"/>
  <c r="O2940"/>
  <c r="S2940"/>
  <c r="T2940"/>
  <c r="X2940" s="1"/>
  <c r="I2941"/>
  <c r="J2941" s="1"/>
  <c r="N2941"/>
  <c r="O2941" s="1"/>
  <c r="S2941"/>
  <c r="T2941" s="1"/>
  <c r="X2941" s="1"/>
  <c r="I2942"/>
  <c r="J2942" s="1"/>
  <c r="N2942"/>
  <c r="O2942" s="1"/>
  <c r="S2942"/>
  <c r="T2942" s="1"/>
  <c r="X2942" s="1"/>
  <c r="I2943"/>
  <c r="J2943" s="1"/>
  <c r="S2943"/>
  <c r="T2943" s="1"/>
  <c r="X2943" s="1"/>
  <c r="L2944"/>
  <c r="M2944"/>
  <c r="Q2944"/>
  <c r="R2944"/>
  <c r="U2944"/>
  <c r="V2944"/>
  <c r="W2944"/>
  <c r="I2945"/>
  <c r="N2945"/>
  <c r="S2945"/>
  <c r="I2946"/>
  <c r="J2946" s="1"/>
  <c r="S2946"/>
  <c r="T2946" s="1"/>
  <c r="X2946" s="1"/>
  <c r="I2947"/>
  <c r="J2947"/>
  <c r="X2947"/>
  <c r="J2948"/>
  <c r="I2949"/>
  <c r="J2949"/>
  <c r="N2949"/>
  <c r="O2949"/>
  <c r="S2949"/>
  <c r="T2949"/>
  <c r="X2949" s="1"/>
  <c r="J2950"/>
  <c r="J2951"/>
  <c r="J2952"/>
  <c r="G2953"/>
  <c r="K2953"/>
  <c r="L2953"/>
  <c r="Q2953"/>
  <c r="U2953"/>
  <c r="W2953"/>
  <c r="J2957"/>
  <c r="B2960"/>
  <c r="B2962"/>
  <c r="E2962"/>
  <c r="F2962"/>
  <c r="B2963"/>
  <c r="F2963"/>
  <c r="B2965"/>
  <c r="F2965"/>
  <c r="B2966"/>
  <c r="C2972"/>
  <c r="C2973"/>
  <c r="K3091" s="1"/>
  <c r="F2976"/>
  <c r="G2976"/>
  <c r="H2976"/>
  <c r="L2976"/>
  <c r="M2976"/>
  <c r="X2976"/>
  <c r="I2977"/>
  <c r="N2977"/>
  <c r="X2977"/>
  <c r="I2978"/>
  <c r="J2978" s="1"/>
  <c r="N2978"/>
  <c r="O2978" s="1"/>
  <c r="X2978"/>
  <c r="F2979"/>
  <c r="G2979"/>
  <c r="H2979"/>
  <c r="L2979"/>
  <c r="M2979"/>
  <c r="X2979"/>
  <c r="I2980"/>
  <c r="N2980"/>
  <c r="X2980"/>
  <c r="I2981"/>
  <c r="J2981" s="1"/>
  <c r="N2981"/>
  <c r="O2981" s="1"/>
  <c r="X2981"/>
  <c r="I2982"/>
  <c r="J2982" s="1"/>
  <c r="N2982"/>
  <c r="O2982" s="1"/>
  <c r="X2982"/>
  <c r="I2983"/>
  <c r="J2983" s="1"/>
  <c r="N2983"/>
  <c r="O2983" s="1"/>
  <c r="X2983"/>
  <c r="I2984"/>
  <c r="J2984" s="1"/>
  <c r="N2984"/>
  <c r="O2984" s="1"/>
  <c r="X2984"/>
  <c r="F2985"/>
  <c r="F3091" s="1"/>
  <c r="G2985"/>
  <c r="H2985"/>
  <c r="L2985"/>
  <c r="M2985"/>
  <c r="X2985"/>
  <c r="I2986"/>
  <c r="J2986" s="1"/>
  <c r="N2986"/>
  <c r="O2986" s="1"/>
  <c r="X2986"/>
  <c r="I2987"/>
  <c r="J2987" s="1"/>
  <c r="N2987"/>
  <c r="O2987" s="1"/>
  <c r="X2987"/>
  <c r="I2988"/>
  <c r="J2988" s="1"/>
  <c r="N2988"/>
  <c r="O2988" s="1"/>
  <c r="X2988"/>
  <c r="I2989"/>
  <c r="J2989" s="1"/>
  <c r="N2989"/>
  <c r="O2989" s="1"/>
  <c r="X2989"/>
  <c r="I2990"/>
  <c r="J2990" s="1"/>
  <c r="N2990"/>
  <c r="O2990" s="1"/>
  <c r="X2990"/>
  <c r="I2991"/>
  <c r="J2991" s="1"/>
  <c r="N2991"/>
  <c r="O2991" s="1"/>
  <c r="X2991"/>
  <c r="I2992"/>
  <c r="J2992" s="1"/>
  <c r="N2992"/>
  <c r="O2992" s="1"/>
  <c r="X2992"/>
  <c r="I2993"/>
  <c r="J2993" s="1"/>
  <c r="N2993"/>
  <c r="O2993" s="1"/>
  <c r="X2993"/>
  <c r="F2994"/>
  <c r="G2994"/>
  <c r="H2994"/>
  <c r="L2994"/>
  <c r="M2994"/>
  <c r="Q2994"/>
  <c r="R2994"/>
  <c r="U2994"/>
  <c r="V2994"/>
  <c r="W2994"/>
  <c r="I2995"/>
  <c r="J2995" s="1"/>
  <c r="S2995"/>
  <c r="T2995" s="1"/>
  <c r="I2996"/>
  <c r="J2996"/>
  <c r="N2996"/>
  <c r="O2996"/>
  <c r="S2996"/>
  <c r="T2996"/>
  <c r="X2996" s="1"/>
  <c r="I2997"/>
  <c r="J2997" s="1"/>
  <c r="N2997"/>
  <c r="O2997" s="1"/>
  <c r="S2997"/>
  <c r="T2997" s="1"/>
  <c r="X2997" s="1"/>
  <c r="I2998"/>
  <c r="J2998" s="1"/>
  <c r="N2998"/>
  <c r="O2998" s="1"/>
  <c r="S2998"/>
  <c r="T2998" s="1"/>
  <c r="X2998" s="1"/>
  <c r="I2999"/>
  <c r="J2999" s="1"/>
  <c r="S2999"/>
  <c r="T2999" s="1"/>
  <c r="X2999" s="1"/>
  <c r="I3000"/>
  <c r="J3000"/>
  <c r="N3000"/>
  <c r="O3000"/>
  <c r="S3000"/>
  <c r="T3000" s="1"/>
  <c r="X3000" s="1"/>
  <c r="I3001"/>
  <c r="J3001" s="1"/>
  <c r="N3001"/>
  <c r="O3001" s="1"/>
  <c r="S3001"/>
  <c r="T3001" s="1"/>
  <c r="X3001" s="1"/>
  <c r="I3002"/>
  <c r="J3002" s="1"/>
  <c r="N3002"/>
  <c r="O3002" s="1"/>
  <c r="S3002"/>
  <c r="T3002" s="1"/>
  <c r="X3002" s="1"/>
  <c r="I3003"/>
  <c r="J3003" s="1"/>
  <c r="X3003"/>
  <c r="I3004"/>
  <c r="J3004"/>
  <c r="N3004"/>
  <c r="O3004"/>
  <c r="X3004"/>
  <c r="I3005"/>
  <c r="J3005" s="1"/>
  <c r="X3005"/>
  <c r="I3006"/>
  <c r="J3006"/>
  <c r="N3006"/>
  <c r="O3006"/>
  <c r="S3006"/>
  <c r="T3006"/>
  <c r="X3006" s="1"/>
  <c r="I3007"/>
  <c r="J3007" s="1"/>
  <c r="N3007"/>
  <c r="O3007" s="1"/>
  <c r="X3007"/>
  <c r="I3008"/>
  <c r="J3008" s="1"/>
  <c r="N3008"/>
  <c r="O3008" s="1"/>
  <c r="S3008"/>
  <c r="T3008" s="1"/>
  <c r="X3008" s="1"/>
  <c r="I3009"/>
  <c r="J3009" s="1"/>
  <c r="S3009"/>
  <c r="T3009" s="1"/>
  <c r="X3009" s="1"/>
  <c r="I3010"/>
  <c r="J3010"/>
  <c r="N3010"/>
  <c r="O3010"/>
  <c r="X3010"/>
  <c r="I3011"/>
  <c r="J3011" s="1"/>
  <c r="S3011"/>
  <c r="T3011" s="1"/>
  <c r="X3011" s="1"/>
  <c r="F3012"/>
  <c r="G3012"/>
  <c r="H3012"/>
  <c r="L3012"/>
  <c r="M3012"/>
  <c r="X3012"/>
  <c r="I3013"/>
  <c r="J3013"/>
  <c r="N3013"/>
  <c r="O3013"/>
  <c r="X3013"/>
  <c r="I3014"/>
  <c r="J3014" s="1"/>
  <c r="X3014"/>
  <c r="I3015"/>
  <c r="J3015"/>
  <c r="N3015"/>
  <c r="O3015"/>
  <c r="X3015"/>
  <c r="F3016"/>
  <c r="G3016"/>
  <c r="H3016"/>
  <c r="L3016"/>
  <c r="M3016"/>
  <c r="X3016"/>
  <c r="I3017"/>
  <c r="X3017"/>
  <c r="I3018"/>
  <c r="J3018"/>
  <c r="N3018"/>
  <c r="O3018"/>
  <c r="X3018"/>
  <c r="I3019"/>
  <c r="J3019" s="1"/>
  <c r="X3019"/>
  <c r="I3020"/>
  <c r="J3020"/>
  <c r="N3020"/>
  <c r="O3020"/>
  <c r="X3020"/>
  <c r="I3021"/>
  <c r="J3021" s="1"/>
  <c r="X3021"/>
  <c r="F3022"/>
  <c r="G3022"/>
  <c r="H3022"/>
  <c r="L3022"/>
  <c r="M3022"/>
  <c r="X3022"/>
  <c r="I3023"/>
  <c r="J3023"/>
  <c r="N3023"/>
  <c r="O3023"/>
  <c r="X3023"/>
  <c r="I3024"/>
  <c r="J3024" s="1"/>
  <c r="X3024"/>
  <c r="I3025"/>
  <c r="J3025"/>
  <c r="N3025"/>
  <c r="O3025"/>
  <c r="X3025"/>
  <c r="I3026"/>
  <c r="J3026" s="1"/>
  <c r="X3026"/>
  <c r="I3027"/>
  <c r="J3027"/>
  <c r="N3027"/>
  <c r="O3027"/>
  <c r="X3027"/>
  <c r="I3028"/>
  <c r="J3028" s="1"/>
  <c r="X3028"/>
  <c r="F3029"/>
  <c r="G3029"/>
  <c r="H3029"/>
  <c r="L3029"/>
  <c r="M3029"/>
  <c r="X3029"/>
  <c r="I3030"/>
  <c r="J3030"/>
  <c r="N3030"/>
  <c r="O3030"/>
  <c r="X3030"/>
  <c r="I3031"/>
  <c r="J3031" s="1"/>
  <c r="X3031"/>
  <c r="I3032"/>
  <c r="J3032"/>
  <c r="N3032"/>
  <c r="O3032"/>
  <c r="X3032"/>
  <c r="I3033"/>
  <c r="J3033" s="1"/>
  <c r="X3033"/>
  <c r="I3034"/>
  <c r="J3034"/>
  <c r="N3034"/>
  <c r="O3034"/>
  <c r="X3034"/>
  <c r="I3035"/>
  <c r="J3035" s="1"/>
  <c r="X3035"/>
  <c r="I3036"/>
  <c r="J3036"/>
  <c r="N3036"/>
  <c r="O3036"/>
  <c r="X3036"/>
  <c r="I3037"/>
  <c r="J3037" s="1"/>
  <c r="X3037"/>
  <c r="X3038"/>
  <c r="I3039"/>
  <c r="X3039"/>
  <c r="I3040"/>
  <c r="J3040" s="1"/>
  <c r="X3040"/>
  <c r="I3041"/>
  <c r="J3041" s="1"/>
  <c r="X3041"/>
  <c r="I3042"/>
  <c r="J3042"/>
  <c r="X3042"/>
  <c r="I3043"/>
  <c r="J3043" s="1"/>
  <c r="X3043"/>
  <c r="I3044"/>
  <c r="J3044" s="1"/>
  <c r="N3044"/>
  <c r="O3044" s="1"/>
  <c r="S3044"/>
  <c r="T3044" s="1"/>
  <c r="X3044" s="1"/>
  <c r="I3045"/>
  <c r="J3045" s="1"/>
  <c r="X3045"/>
  <c r="I3046"/>
  <c r="J3046"/>
  <c r="X3046"/>
  <c r="F3047"/>
  <c r="G3047"/>
  <c r="H3047"/>
  <c r="L3047"/>
  <c r="M3047"/>
  <c r="Q3047"/>
  <c r="R3047"/>
  <c r="U3047"/>
  <c r="V3047"/>
  <c r="W3047"/>
  <c r="I3048"/>
  <c r="N3048"/>
  <c r="S3048"/>
  <c r="I3049"/>
  <c r="J3049" s="1"/>
  <c r="S3049"/>
  <c r="T3049" s="1"/>
  <c r="X3049" s="1"/>
  <c r="I3050"/>
  <c r="J3050"/>
  <c r="N3050"/>
  <c r="O3050"/>
  <c r="S3050"/>
  <c r="T3050"/>
  <c r="X3050" s="1"/>
  <c r="I3051"/>
  <c r="J3051" s="1"/>
  <c r="N3051"/>
  <c r="O3051" s="1"/>
  <c r="S3051"/>
  <c r="T3051" s="1"/>
  <c r="X3051" s="1"/>
  <c r="I3052"/>
  <c r="J3052" s="1"/>
  <c r="N3052"/>
  <c r="O3052" s="1"/>
  <c r="S3052"/>
  <c r="T3052" s="1"/>
  <c r="X3052" s="1"/>
  <c r="I3053"/>
  <c r="J3053" s="1"/>
  <c r="S3053"/>
  <c r="T3053" s="1"/>
  <c r="X3053" s="1"/>
  <c r="F3054"/>
  <c r="G3054"/>
  <c r="G3091" s="1"/>
  <c r="H3054"/>
  <c r="L3054"/>
  <c r="M3054"/>
  <c r="Q3054"/>
  <c r="Q3091" s="1"/>
  <c r="R3054"/>
  <c r="U3054"/>
  <c r="U3091" s="1"/>
  <c r="V3054"/>
  <c r="W3054"/>
  <c r="W3091" s="1"/>
  <c r="I3055"/>
  <c r="J3055" s="1"/>
  <c r="N3055"/>
  <c r="O3055" s="1"/>
  <c r="S3055"/>
  <c r="T3055" s="1"/>
  <c r="I3056"/>
  <c r="J3056" s="1"/>
  <c r="N3056"/>
  <c r="O3056" s="1"/>
  <c r="S3056"/>
  <c r="T3056" s="1"/>
  <c r="X3056" s="1"/>
  <c r="I3057"/>
  <c r="J3057" s="1"/>
  <c r="S3057"/>
  <c r="T3057" s="1"/>
  <c r="X3057" s="1"/>
  <c r="I3058"/>
  <c r="J3058"/>
  <c r="N3058"/>
  <c r="O3058"/>
  <c r="S3058"/>
  <c r="T3058"/>
  <c r="X3058" s="1"/>
  <c r="I3059"/>
  <c r="J3059" s="1"/>
  <c r="N3059"/>
  <c r="O3059" s="1"/>
  <c r="S3059"/>
  <c r="T3059" s="1"/>
  <c r="X3059" s="1"/>
  <c r="I3060"/>
  <c r="J3060" s="1"/>
  <c r="N3060"/>
  <c r="O3060" s="1"/>
  <c r="S3060"/>
  <c r="T3060" s="1"/>
  <c r="X3060" s="1"/>
  <c r="F3061"/>
  <c r="G3061"/>
  <c r="H3061"/>
  <c r="X3061"/>
  <c r="I3062"/>
  <c r="X3062"/>
  <c r="I3063"/>
  <c r="J3063" s="1"/>
  <c r="X3063"/>
  <c r="I3064"/>
  <c r="J3064" s="1"/>
  <c r="N3064"/>
  <c r="O3064" s="1"/>
  <c r="S3064"/>
  <c r="T3064" s="1"/>
  <c r="X3064" s="1"/>
  <c r="F3065"/>
  <c r="G3065"/>
  <c r="H3065"/>
  <c r="L3065"/>
  <c r="M3065"/>
  <c r="Q3065"/>
  <c r="R3065"/>
  <c r="U3065"/>
  <c r="V3065"/>
  <c r="W3065"/>
  <c r="I3066"/>
  <c r="J3066" s="1"/>
  <c r="S3066"/>
  <c r="T3066" s="1"/>
  <c r="I3067"/>
  <c r="J3067"/>
  <c r="N3067"/>
  <c r="O3067"/>
  <c r="S3067"/>
  <c r="T3067"/>
  <c r="X3067" s="1"/>
  <c r="I3068"/>
  <c r="J3068" s="1"/>
  <c r="N3068"/>
  <c r="O3068" s="1"/>
  <c r="S3068"/>
  <c r="T3068" s="1"/>
  <c r="X3068" s="1"/>
  <c r="I3069"/>
  <c r="J3069" s="1"/>
  <c r="N3069"/>
  <c r="O3069" s="1"/>
  <c r="S3069"/>
  <c r="T3069" s="1"/>
  <c r="X3069" s="1"/>
  <c r="I3070"/>
  <c r="J3070" s="1"/>
  <c r="S3070"/>
  <c r="T3070" s="1"/>
  <c r="X3070" s="1"/>
  <c r="I3071"/>
  <c r="J3071"/>
  <c r="N3071"/>
  <c r="O3071"/>
  <c r="S3071"/>
  <c r="T3071"/>
  <c r="X3071" s="1"/>
  <c r="I3072"/>
  <c r="J3072" s="1"/>
  <c r="N3072"/>
  <c r="O3072" s="1"/>
  <c r="S3072"/>
  <c r="T3072" s="1"/>
  <c r="X3072" s="1"/>
  <c r="F3073"/>
  <c r="G3073"/>
  <c r="H3073"/>
  <c r="L3073"/>
  <c r="M3073"/>
  <c r="Q3073"/>
  <c r="R3073"/>
  <c r="U3073"/>
  <c r="V3073"/>
  <c r="W3073"/>
  <c r="I3074"/>
  <c r="J3074" s="1"/>
  <c r="S3074"/>
  <c r="T3074" s="1"/>
  <c r="I3075"/>
  <c r="J3075"/>
  <c r="N3075"/>
  <c r="O3075"/>
  <c r="S3075"/>
  <c r="T3075"/>
  <c r="X3075" s="1"/>
  <c r="I3076"/>
  <c r="J3076" s="1"/>
  <c r="N3076"/>
  <c r="O3076" s="1"/>
  <c r="S3076"/>
  <c r="T3076" s="1"/>
  <c r="X3076" s="1"/>
  <c r="F3077"/>
  <c r="G3077"/>
  <c r="H3077"/>
  <c r="L3077"/>
  <c r="M3077"/>
  <c r="Q3077"/>
  <c r="R3077"/>
  <c r="U3077"/>
  <c r="V3077"/>
  <c r="W3077"/>
  <c r="I3078"/>
  <c r="J3078" s="1"/>
  <c r="S3078"/>
  <c r="T3078" s="1"/>
  <c r="I3079"/>
  <c r="J3079"/>
  <c r="N3079"/>
  <c r="O3079"/>
  <c r="S3079"/>
  <c r="T3079"/>
  <c r="X3079" s="1"/>
  <c r="I3080"/>
  <c r="J3080" s="1"/>
  <c r="N3080"/>
  <c r="O3080" s="1"/>
  <c r="S3080"/>
  <c r="T3080" s="1"/>
  <c r="X3080" s="1"/>
  <c r="I3081"/>
  <c r="J3081" s="1"/>
  <c r="N3081"/>
  <c r="O3081" s="1"/>
  <c r="S3081"/>
  <c r="T3081" s="1"/>
  <c r="X3081" s="1"/>
  <c r="L3082"/>
  <c r="M3082"/>
  <c r="Q3082"/>
  <c r="R3082"/>
  <c r="U3082"/>
  <c r="V3082"/>
  <c r="W3082"/>
  <c r="I3083"/>
  <c r="J3083" s="1"/>
  <c r="N3083"/>
  <c r="O3083" s="1"/>
  <c r="S3083"/>
  <c r="T3083" s="1"/>
  <c r="I3084"/>
  <c r="J3084" s="1"/>
  <c r="N3084"/>
  <c r="O3084" s="1"/>
  <c r="S3084"/>
  <c r="T3084" s="1"/>
  <c r="X3084" s="1"/>
  <c r="I3085"/>
  <c r="J3085" s="1"/>
  <c r="X3085"/>
  <c r="J3086"/>
  <c r="I3087"/>
  <c r="J3087" s="1"/>
  <c r="N3087"/>
  <c r="O3087" s="1"/>
  <c r="S3087"/>
  <c r="T3087" s="1"/>
  <c r="J3088"/>
  <c r="J3089"/>
  <c r="J3090"/>
  <c r="H3091"/>
  <c r="L3091"/>
  <c r="R3091"/>
  <c r="V3091"/>
  <c r="J3095"/>
  <c r="B3098"/>
  <c r="B3100"/>
  <c r="E3100"/>
  <c r="F3100"/>
  <c r="B3101"/>
  <c r="F3101"/>
  <c r="B3103"/>
  <c r="F3103"/>
  <c r="B3104"/>
  <c r="C3110"/>
  <c r="C3111"/>
  <c r="F3114"/>
  <c r="G3114"/>
  <c r="H3114"/>
  <c r="L3114"/>
  <c r="M3114"/>
  <c r="X3114"/>
  <c r="I3115"/>
  <c r="J3115" s="1"/>
  <c r="N3115"/>
  <c r="O3115" s="1"/>
  <c r="X3115"/>
  <c r="I3116"/>
  <c r="J3116" s="1"/>
  <c r="N3116"/>
  <c r="O3116" s="1"/>
  <c r="X3116"/>
  <c r="F3117"/>
  <c r="G3117"/>
  <c r="H3117"/>
  <c r="L3117"/>
  <c r="M3117"/>
  <c r="X3117"/>
  <c r="I3118"/>
  <c r="J3118" s="1"/>
  <c r="N3118"/>
  <c r="O3118" s="1"/>
  <c r="X3118"/>
  <c r="I3119"/>
  <c r="J3119" s="1"/>
  <c r="N3119"/>
  <c r="O3119" s="1"/>
  <c r="X3119"/>
  <c r="I3120"/>
  <c r="J3120" s="1"/>
  <c r="N3120"/>
  <c r="O3120" s="1"/>
  <c r="X3120"/>
  <c r="I3121"/>
  <c r="J3121" s="1"/>
  <c r="N3121"/>
  <c r="O3121" s="1"/>
  <c r="X3121"/>
  <c r="I3122"/>
  <c r="J3122" s="1"/>
  <c r="N3122"/>
  <c r="O3122" s="1"/>
  <c r="X3122"/>
  <c r="F3123"/>
  <c r="G3123"/>
  <c r="H3123"/>
  <c r="L3123"/>
  <c r="M3123"/>
  <c r="X3123"/>
  <c r="I3124"/>
  <c r="N3124"/>
  <c r="X3124"/>
  <c r="I3125"/>
  <c r="J3125" s="1"/>
  <c r="N3125"/>
  <c r="O3125" s="1"/>
  <c r="X3125"/>
  <c r="I3126"/>
  <c r="J3126" s="1"/>
  <c r="N3126"/>
  <c r="O3126" s="1"/>
  <c r="X3126"/>
  <c r="I3127"/>
  <c r="J3127" s="1"/>
  <c r="N3127"/>
  <c r="O3127" s="1"/>
  <c r="X3127"/>
  <c r="I3128"/>
  <c r="J3128" s="1"/>
  <c r="N3128"/>
  <c r="O3128" s="1"/>
  <c r="X3128"/>
  <c r="I3129"/>
  <c r="J3129" s="1"/>
  <c r="N3129"/>
  <c r="O3129" s="1"/>
  <c r="X3129"/>
  <c r="I3130"/>
  <c r="J3130" s="1"/>
  <c r="N3130"/>
  <c r="O3130" s="1"/>
  <c r="X3130"/>
  <c r="I3131"/>
  <c r="J3131" s="1"/>
  <c r="N3131"/>
  <c r="O3131" s="1"/>
  <c r="X3131"/>
  <c r="F3132"/>
  <c r="G3132"/>
  <c r="H3132"/>
  <c r="L3132"/>
  <c r="M3132"/>
  <c r="Q3132"/>
  <c r="R3132"/>
  <c r="U3132"/>
  <c r="V3132"/>
  <c r="W3132"/>
  <c r="I3133"/>
  <c r="J3133"/>
  <c r="N3133"/>
  <c r="O3133"/>
  <c r="S3133"/>
  <c r="T3133"/>
  <c r="I3134"/>
  <c r="J3134" s="1"/>
  <c r="N3134"/>
  <c r="O3134" s="1"/>
  <c r="S3134"/>
  <c r="T3134" s="1"/>
  <c r="X3134" s="1"/>
  <c r="I3135"/>
  <c r="J3135" s="1"/>
  <c r="N3135"/>
  <c r="O3135" s="1"/>
  <c r="S3135"/>
  <c r="T3135" s="1"/>
  <c r="X3135" s="1"/>
  <c r="I3136"/>
  <c r="J3136" s="1"/>
  <c r="S3136"/>
  <c r="T3136" s="1"/>
  <c r="X3136" s="1"/>
  <c r="I3137"/>
  <c r="J3137"/>
  <c r="N3137"/>
  <c r="O3137"/>
  <c r="S3137"/>
  <c r="T3137" s="1"/>
  <c r="X3137" s="1"/>
  <c r="I3138"/>
  <c r="J3138" s="1"/>
  <c r="N3138"/>
  <c r="O3138" s="1"/>
  <c r="S3138"/>
  <c r="T3138" s="1"/>
  <c r="X3138" s="1"/>
  <c r="I3139"/>
  <c r="J3139" s="1"/>
  <c r="N3139"/>
  <c r="O3139" s="1"/>
  <c r="S3139"/>
  <c r="T3139" s="1"/>
  <c r="X3139" s="1"/>
  <c r="I3140"/>
  <c r="J3140" s="1"/>
  <c r="S3140"/>
  <c r="T3140" s="1"/>
  <c r="X3140" s="1"/>
  <c r="I3141"/>
  <c r="J3141"/>
  <c r="N3141"/>
  <c r="O3141"/>
  <c r="X3141"/>
  <c r="I3142"/>
  <c r="J3142" s="1"/>
  <c r="X3142"/>
  <c r="I3143"/>
  <c r="J3143"/>
  <c r="N3143"/>
  <c r="O3143"/>
  <c r="X3143"/>
  <c r="I3144"/>
  <c r="J3144" s="1"/>
  <c r="S3144"/>
  <c r="T3144" s="1"/>
  <c r="X3144" s="1"/>
  <c r="I3145"/>
  <c r="J3145"/>
  <c r="N3145"/>
  <c r="O3145"/>
  <c r="X3145"/>
  <c r="I3146"/>
  <c r="J3146" s="1"/>
  <c r="S3146"/>
  <c r="T3146" s="1"/>
  <c r="X3146" s="1"/>
  <c r="I3147"/>
  <c r="J3147"/>
  <c r="N3147"/>
  <c r="O3147"/>
  <c r="S3147"/>
  <c r="T3147"/>
  <c r="X3147" s="1"/>
  <c r="I3148"/>
  <c r="J3148" s="1"/>
  <c r="N3148"/>
  <c r="O3148" s="1"/>
  <c r="X3148"/>
  <c r="I3149"/>
  <c r="J3149" s="1"/>
  <c r="N3149"/>
  <c r="O3149" s="1"/>
  <c r="S3149"/>
  <c r="T3149" s="1"/>
  <c r="X3149" s="1"/>
  <c r="F3150"/>
  <c r="G3150"/>
  <c r="H3150"/>
  <c r="L3150"/>
  <c r="M3150"/>
  <c r="X3150"/>
  <c r="I3151"/>
  <c r="X3151"/>
  <c r="I3152"/>
  <c r="J3152"/>
  <c r="N3152"/>
  <c r="O3152"/>
  <c r="X3152"/>
  <c r="I3153"/>
  <c r="J3153" s="1"/>
  <c r="X3153"/>
  <c r="F3154"/>
  <c r="G3154"/>
  <c r="H3154"/>
  <c r="L3154"/>
  <c r="M3154"/>
  <c r="X3154"/>
  <c r="I3155"/>
  <c r="J3155"/>
  <c r="N3155"/>
  <c r="O3155"/>
  <c r="X3155"/>
  <c r="I3156"/>
  <c r="J3156" s="1"/>
  <c r="X3156"/>
  <c r="I3157"/>
  <c r="J3157"/>
  <c r="N3157"/>
  <c r="O3157"/>
  <c r="X3157"/>
  <c r="I3158"/>
  <c r="J3158" s="1"/>
  <c r="X3158"/>
  <c r="I3159"/>
  <c r="J3159"/>
  <c r="N3159"/>
  <c r="O3159"/>
  <c r="X3159"/>
  <c r="F3160"/>
  <c r="G3160"/>
  <c r="H3160"/>
  <c r="L3160"/>
  <c r="M3160"/>
  <c r="X3160"/>
  <c r="I3161"/>
  <c r="I3160" s="1"/>
  <c r="J3160" s="1"/>
  <c r="X3161"/>
  <c r="I3162"/>
  <c r="J3162"/>
  <c r="N3162"/>
  <c r="O3162"/>
  <c r="X3162"/>
  <c r="I3163"/>
  <c r="J3163" s="1"/>
  <c r="X3163"/>
  <c r="I3164"/>
  <c r="J3164"/>
  <c r="N3164"/>
  <c r="O3164"/>
  <c r="X3164"/>
  <c r="I3165"/>
  <c r="J3165" s="1"/>
  <c r="X3165"/>
  <c r="I3166"/>
  <c r="J3166"/>
  <c r="N3166"/>
  <c r="O3166"/>
  <c r="X3166"/>
  <c r="F3167"/>
  <c r="G3167"/>
  <c r="H3167"/>
  <c r="L3167"/>
  <c r="M3167"/>
  <c r="X3167"/>
  <c r="I3168"/>
  <c r="X3168"/>
  <c r="I3169"/>
  <c r="J3169"/>
  <c r="N3169"/>
  <c r="O3169"/>
  <c r="X3169"/>
  <c r="I3170"/>
  <c r="J3170" s="1"/>
  <c r="X3170"/>
  <c r="I3171"/>
  <c r="J3171"/>
  <c r="N3171"/>
  <c r="O3171"/>
  <c r="X3171"/>
  <c r="I3172"/>
  <c r="J3172" s="1"/>
  <c r="X3172"/>
  <c r="I3173"/>
  <c r="J3173"/>
  <c r="N3173"/>
  <c r="O3173"/>
  <c r="X3173"/>
  <c r="I3174"/>
  <c r="J3174" s="1"/>
  <c r="X3174"/>
  <c r="I3175"/>
  <c r="J3175"/>
  <c r="N3175"/>
  <c r="O3175"/>
  <c r="X3175"/>
  <c r="X3176"/>
  <c r="I3177"/>
  <c r="J3177"/>
  <c r="X3177"/>
  <c r="I3178"/>
  <c r="J3178" s="1"/>
  <c r="X3178"/>
  <c r="I3179"/>
  <c r="J3179" s="1"/>
  <c r="X3179"/>
  <c r="I3180"/>
  <c r="J3180" s="1"/>
  <c r="X3180"/>
  <c r="I3181"/>
  <c r="J3181"/>
  <c r="X3181"/>
  <c r="I3182"/>
  <c r="J3182" s="1"/>
  <c r="S3182"/>
  <c r="T3182" s="1"/>
  <c r="X3182" s="1"/>
  <c r="I3183"/>
  <c r="J3183"/>
  <c r="N3183"/>
  <c r="O3183"/>
  <c r="X3183"/>
  <c r="I3184"/>
  <c r="J3184" s="1"/>
  <c r="X3184"/>
  <c r="F3185"/>
  <c r="G3185"/>
  <c r="H3185"/>
  <c r="L3185"/>
  <c r="M3185"/>
  <c r="Q3185"/>
  <c r="R3185"/>
  <c r="R3229" s="1"/>
  <c r="U3185"/>
  <c r="V3185"/>
  <c r="V3229" s="1"/>
  <c r="W3185"/>
  <c r="I3186"/>
  <c r="J3186" s="1"/>
  <c r="S3186"/>
  <c r="T3186" s="1"/>
  <c r="I3187"/>
  <c r="J3187"/>
  <c r="N3187"/>
  <c r="O3187"/>
  <c r="S3187"/>
  <c r="T3187"/>
  <c r="X3187" s="1"/>
  <c r="I3188"/>
  <c r="J3188" s="1"/>
  <c r="N3188"/>
  <c r="O3188" s="1"/>
  <c r="S3188"/>
  <c r="T3188" s="1"/>
  <c r="X3188" s="1"/>
  <c r="I3189"/>
  <c r="J3189" s="1"/>
  <c r="N3189"/>
  <c r="O3189" s="1"/>
  <c r="S3189"/>
  <c r="T3189" s="1"/>
  <c r="X3189" s="1"/>
  <c r="I3190"/>
  <c r="J3190" s="1"/>
  <c r="S3190"/>
  <c r="T3190" s="1"/>
  <c r="X3190" s="1"/>
  <c r="I3191"/>
  <c r="J3191"/>
  <c r="N3191"/>
  <c r="O3191"/>
  <c r="S3191"/>
  <c r="T3191"/>
  <c r="X3191" s="1"/>
  <c r="F3192"/>
  <c r="G3192"/>
  <c r="H3192"/>
  <c r="L3192"/>
  <c r="M3192"/>
  <c r="Q3192"/>
  <c r="R3192"/>
  <c r="U3192"/>
  <c r="V3192"/>
  <c r="W3192"/>
  <c r="I3193"/>
  <c r="J3193"/>
  <c r="N3193"/>
  <c r="O3193"/>
  <c r="S3193"/>
  <c r="T3193"/>
  <c r="X3193" s="1"/>
  <c r="I3194"/>
  <c r="J3194" s="1"/>
  <c r="N3194"/>
  <c r="O3194" s="1"/>
  <c r="S3194"/>
  <c r="T3194" s="1"/>
  <c r="X3194" s="1"/>
  <c r="I3195"/>
  <c r="J3195" s="1"/>
  <c r="N3195"/>
  <c r="O3195" s="1"/>
  <c r="S3195"/>
  <c r="T3195" s="1"/>
  <c r="X3195" s="1"/>
  <c r="I3196"/>
  <c r="J3196" s="1"/>
  <c r="S3196"/>
  <c r="T3196" s="1"/>
  <c r="X3196" s="1"/>
  <c r="I3197"/>
  <c r="J3197"/>
  <c r="N3197"/>
  <c r="O3197"/>
  <c r="S3197"/>
  <c r="T3197"/>
  <c r="X3197" s="1"/>
  <c r="I3198"/>
  <c r="J3198" s="1"/>
  <c r="N3198"/>
  <c r="O3198" s="1"/>
  <c r="S3198"/>
  <c r="T3198" s="1"/>
  <c r="X3198" s="1"/>
  <c r="F3199"/>
  <c r="G3199"/>
  <c r="H3199"/>
  <c r="X3199"/>
  <c r="I3200"/>
  <c r="J3200" s="1"/>
  <c r="X3200"/>
  <c r="I3201"/>
  <c r="J3201" s="1"/>
  <c r="X3201"/>
  <c r="I3202"/>
  <c r="J3202"/>
  <c r="N3202"/>
  <c r="O3202"/>
  <c r="S3202"/>
  <c r="T3202"/>
  <c r="X3202" s="1"/>
  <c r="F3203"/>
  <c r="G3203"/>
  <c r="H3203"/>
  <c r="L3203"/>
  <c r="M3203"/>
  <c r="Q3203"/>
  <c r="R3203"/>
  <c r="U3203"/>
  <c r="V3203"/>
  <c r="W3203"/>
  <c r="I3204"/>
  <c r="J3204"/>
  <c r="N3204"/>
  <c r="O3204"/>
  <c r="S3204"/>
  <c r="T3204"/>
  <c r="X3204" s="1"/>
  <c r="I3205"/>
  <c r="J3205" s="1"/>
  <c r="N3205"/>
  <c r="O3205" s="1"/>
  <c r="S3205"/>
  <c r="T3205" s="1"/>
  <c r="X3205" s="1"/>
  <c r="I3206"/>
  <c r="J3206" s="1"/>
  <c r="N3206"/>
  <c r="O3206" s="1"/>
  <c r="S3206"/>
  <c r="T3206" s="1"/>
  <c r="X3206" s="1"/>
  <c r="I3207"/>
  <c r="J3207" s="1"/>
  <c r="S3207"/>
  <c r="T3207" s="1"/>
  <c r="X3207" s="1"/>
  <c r="I3208"/>
  <c r="J3208"/>
  <c r="N3208"/>
  <c r="O3208"/>
  <c r="S3208"/>
  <c r="T3208"/>
  <c r="X3208" s="1"/>
  <c r="I3209"/>
  <c r="J3209" s="1"/>
  <c r="N3209"/>
  <c r="O3209" s="1"/>
  <c r="S3209"/>
  <c r="T3209" s="1"/>
  <c r="X3209" s="1"/>
  <c r="I3210"/>
  <c r="J3210" s="1"/>
  <c r="N3210"/>
  <c r="O3210" s="1"/>
  <c r="S3210"/>
  <c r="T3210" s="1"/>
  <c r="X3210" s="1"/>
  <c r="F3211"/>
  <c r="F3229" s="1"/>
  <c r="G3211"/>
  <c r="H3211"/>
  <c r="H3229" s="1"/>
  <c r="L3211"/>
  <c r="M3211"/>
  <c r="Q3211"/>
  <c r="R3211"/>
  <c r="U3211"/>
  <c r="V3211"/>
  <c r="W3211"/>
  <c r="I3212"/>
  <c r="N3212"/>
  <c r="S3212"/>
  <c r="I3213"/>
  <c r="J3213" s="1"/>
  <c r="S3213"/>
  <c r="T3213" s="1"/>
  <c r="X3213" s="1"/>
  <c r="I3214"/>
  <c r="J3214"/>
  <c r="N3214"/>
  <c r="O3214"/>
  <c r="S3214"/>
  <c r="T3214"/>
  <c r="X3214" s="1"/>
  <c r="F3215"/>
  <c r="G3215"/>
  <c r="H3215"/>
  <c r="L3215"/>
  <c r="M3215"/>
  <c r="Q3215"/>
  <c r="R3215"/>
  <c r="U3215"/>
  <c r="V3215"/>
  <c r="W3215"/>
  <c r="I3216"/>
  <c r="J3216"/>
  <c r="N3216"/>
  <c r="O3216"/>
  <c r="S3216"/>
  <c r="T3216"/>
  <c r="X3216" s="1"/>
  <c r="I3217"/>
  <c r="J3217" s="1"/>
  <c r="N3217"/>
  <c r="O3217" s="1"/>
  <c r="S3217"/>
  <c r="T3217" s="1"/>
  <c r="X3217" s="1"/>
  <c r="I3218"/>
  <c r="J3218" s="1"/>
  <c r="N3218"/>
  <c r="O3218" s="1"/>
  <c r="S3218"/>
  <c r="T3218" s="1"/>
  <c r="X3218" s="1"/>
  <c r="I3219"/>
  <c r="J3219" s="1"/>
  <c r="S3219"/>
  <c r="T3219" s="1"/>
  <c r="X3219" s="1"/>
  <c r="L3220"/>
  <c r="M3220"/>
  <c r="Q3220"/>
  <c r="R3220"/>
  <c r="U3220"/>
  <c r="V3220"/>
  <c r="W3220"/>
  <c r="I3221"/>
  <c r="N3221"/>
  <c r="S3221"/>
  <c r="I3222"/>
  <c r="J3222" s="1"/>
  <c r="S3222"/>
  <c r="T3222" s="1"/>
  <c r="X3222" s="1"/>
  <c r="I3223"/>
  <c r="J3223"/>
  <c r="X3223"/>
  <c r="J3224"/>
  <c r="I3225"/>
  <c r="J3225"/>
  <c r="N3225"/>
  <c r="O3225"/>
  <c r="S3225"/>
  <c r="T3225"/>
  <c r="X3225" s="1"/>
  <c r="J3226"/>
  <c r="J3227"/>
  <c r="J3228"/>
  <c r="G3229"/>
  <c r="K3229"/>
  <c r="L3229"/>
  <c r="Q3229"/>
  <c r="U3229"/>
  <c r="W3229"/>
  <c r="J3233"/>
  <c r="B3236"/>
  <c r="B3238"/>
  <c r="E3238"/>
  <c r="F3238"/>
  <c r="B3239"/>
  <c r="F3239"/>
  <c r="B3241"/>
  <c r="F3241"/>
  <c r="B3242"/>
  <c r="C3248"/>
  <c r="C3249"/>
  <c r="F3252"/>
  <c r="G3252"/>
  <c r="G3367" s="1"/>
  <c r="H3252"/>
  <c r="L3252"/>
  <c r="M3252"/>
  <c r="X3252"/>
  <c r="I3253"/>
  <c r="N3253"/>
  <c r="X3253"/>
  <c r="I3254"/>
  <c r="J3254" s="1"/>
  <c r="N3254"/>
  <c r="O3254" s="1"/>
  <c r="X3254"/>
  <c r="F3255"/>
  <c r="G3255"/>
  <c r="H3255"/>
  <c r="L3255"/>
  <c r="M3255"/>
  <c r="X3255"/>
  <c r="I3256"/>
  <c r="N3256"/>
  <c r="X3256"/>
  <c r="I3257"/>
  <c r="J3257" s="1"/>
  <c r="N3257"/>
  <c r="O3257" s="1"/>
  <c r="X3257"/>
  <c r="I3258"/>
  <c r="J3258" s="1"/>
  <c r="N3258"/>
  <c r="O3258" s="1"/>
  <c r="X3258"/>
  <c r="I3259"/>
  <c r="J3259" s="1"/>
  <c r="N3259"/>
  <c r="O3259" s="1"/>
  <c r="X3259"/>
  <c r="I3260"/>
  <c r="J3260" s="1"/>
  <c r="N3260"/>
  <c r="O3260" s="1"/>
  <c r="X3260"/>
  <c r="F3261"/>
  <c r="G3261"/>
  <c r="H3261"/>
  <c r="L3261"/>
  <c r="M3261"/>
  <c r="X3261"/>
  <c r="I3262"/>
  <c r="J3262" s="1"/>
  <c r="N3262"/>
  <c r="O3262" s="1"/>
  <c r="X3262"/>
  <c r="I3263"/>
  <c r="J3263" s="1"/>
  <c r="N3263"/>
  <c r="O3263" s="1"/>
  <c r="X3263"/>
  <c r="I3264"/>
  <c r="J3264" s="1"/>
  <c r="N3264"/>
  <c r="O3264" s="1"/>
  <c r="X3264"/>
  <c r="I3265"/>
  <c r="J3265" s="1"/>
  <c r="N3265"/>
  <c r="O3265" s="1"/>
  <c r="X3265"/>
  <c r="I3266"/>
  <c r="J3266" s="1"/>
  <c r="N3266"/>
  <c r="O3266" s="1"/>
  <c r="X3266"/>
  <c r="I3267"/>
  <c r="J3267" s="1"/>
  <c r="N3267"/>
  <c r="O3267" s="1"/>
  <c r="X3267"/>
  <c r="I3268"/>
  <c r="J3268" s="1"/>
  <c r="N3268"/>
  <c r="O3268" s="1"/>
  <c r="X3268"/>
  <c r="I3269"/>
  <c r="J3269" s="1"/>
  <c r="N3269"/>
  <c r="O3269" s="1"/>
  <c r="X3269"/>
  <c r="F3270"/>
  <c r="G3270"/>
  <c r="H3270"/>
  <c r="L3270"/>
  <c r="M3270"/>
  <c r="Q3270"/>
  <c r="R3270"/>
  <c r="U3270"/>
  <c r="V3270"/>
  <c r="V3367" s="1"/>
  <c r="W3270"/>
  <c r="I3271"/>
  <c r="S3271" s="1"/>
  <c r="I3272"/>
  <c r="J3272" s="1"/>
  <c r="N3272"/>
  <c r="O3272" s="1"/>
  <c r="S3272"/>
  <c r="T3272" s="1"/>
  <c r="X3272" s="1"/>
  <c r="I3273"/>
  <c r="J3273" s="1"/>
  <c r="I3274"/>
  <c r="J3274" s="1"/>
  <c r="N3274"/>
  <c r="O3274" s="1"/>
  <c r="S3274"/>
  <c r="T3274" s="1"/>
  <c r="X3274" s="1"/>
  <c r="I3275"/>
  <c r="J3275" s="1"/>
  <c r="I3276"/>
  <c r="J3276" s="1"/>
  <c r="N3276"/>
  <c r="O3276" s="1"/>
  <c r="S3276"/>
  <c r="T3276" s="1"/>
  <c r="X3276" s="1"/>
  <c r="I3277"/>
  <c r="J3277" s="1"/>
  <c r="I3278"/>
  <c r="J3278" s="1"/>
  <c r="N3278"/>
  <c r="O3278" s="1"/>
  <c r="S3278"/>
  <c r="T3278" s="1"/>
  <c r="X3278" s="1"/>
  <c r="I3279"/>
  <c r="J3279" s="1"/>
  <c r="X3279"/>
  <c r="I3280"/>
  <c r="J3280" s="1"/>
  <c r="N3280"/>
  <c r="O3280" s="1"/>
  <c r="X3280"/>
  <c r="I3281"/>
  <c r="J3281" s="1"/>
  <c r="X3281"/>
  <c r="I3282"/>
  <c r="J3282"/>
  <c r="N3282"/>
  <c r="O3282"/>
  <c r="S3282"/>
  <c r="T3282"/>
  <c r="X3282" s="1"/>
  <c r="I3283"/>
  <c r="J3283" s="1"/>
  <c r="N3283"/>
  <c r="O3283" s="1"/>
  <c r="X3283"/>
  <c r="I3284"/>
  <c r="J3284" s="1"/>
  <c r="N3284"/>
  <c r="O3284" s="1"/>
  <c r="S3284"/>
  <c r="T3284" s="1"/>
  <c r="X3284" s="1"/>
  <c r="I3285"/>
  <c r="J3285" s="1"/>
  <c r="I3286"/>
  <c r="J3286" s="1"/>
  <c r="N3286"/>
  <c r="O3286" s="1"/>
  <c r="X3286"/>
  <c r="I3287"/>
  <c r="J3287" s="1"/>
  <c r="N3287"/>
  <c r="O3287" s="1"/>
  <c r="S3287"/>
  <c r="T3287" s="1"/>
  <c r="X3287"/>
  <c r="F3288"/>
  <c r="G3288"/>
  <c r="H3288"/>
  <c r="L3288"/>
  <c r="M3288"/>
  <c r="X3288"/>
  <c r="I3289"/>
  <c r="J3289"/>
  <c r="N3289"/>
  <c r="O3289"/>
  <c r="X3289"/>
  <c r="I3290"/>
  <c r="J3290" s="1"/>
  <c r="X3290"/>
  <c r="I3291"/>
  <c r="J3291" s="1"/>
  <c r="N3291"/>
  <c r="O3291" s="1"/>
  <c r="X3291"/>
  <c r="F3292"/>
  <c r="G3292"/>
  <c r="H3292"/>
  <c r="L3292"/>
  <c r="M3292"/>
  <c r="X3292"/>
  <c r="I3293"/>
  <c r="X3293"/>
  <c r="I3294"/>
  <c r="J3294"/>
  <c r="N3294"/>
  <c r="O3294"/>
  <c r="X3294"/>
  <c r="I3295"/>
  <c r="J3295" s="1"/>
  <c r="X3295"/>
  <c r="I3296"/>
  <c r="J3296" s="1"/>
  <c r="N3296"/>
  <c r="O3296" s="1"/>
  <c r="X3296"/>
  <c r="I3297"/>
  <c r="J3297" s="1"/>
  <c r="X3297"/>
  <c r="F3298"/>
  <c r="G3298"/>
  <c r="H3298"/>
  <c r="L3298"/>
  <c r="M3298"/>
  <c r="X3298"/>
  <c r="I3299"/>
  <c r="J3299"/>
  <c r="N3299"/>
  <c r="O3299"/>
  <c r="X3299"/>
  <c r="I3300"/>
  <c r="J3300" s="1"/>
  <c r="X3300"/>
  <c r="I3301"/>
  <c r="J3301" s="1"/>
  <c r="N3301"/>
  <c r="O3301" s="1"/>
  <c r="X3301"/>
  <c r="I3302"/>
  <c r="J3302" s="1"/>
  <c r="X3302"/>
  <c r="I3303"/>
  <c r="J3303"/>
  <c r="N3303"/>
  <c r="O3303"/>
  <c r="X3303"/>
  <c r="I3304"/>
  <c r="J3304" s="1"/>
  <c r="X3304"/>
  <c r="F3305"/>
  <c r="G3305"/>
  <c r="H3305"/>
  <c r="L3305"/>
  <c r="M3305"/>
  <c r="X3305"/>
  <c r="I3306"/>
  <c r="J3306" s="1"/>
  <c r="N3306"/>
  <c r="O3306" s="1"/>
  <c r="X3306"/>
  <c r="I3307"/>
  <c r="J3307" s="1"/>
  <c r="X3307"/>
  <c r="I3308"/>
  <c r="J3308"/>
  <c r="N3308"/>
  <c r="O3308"/>
  <c r="X3308"/>
  <c r="I3309"/>
  <c r="J3309" s="1"/>
  <c r="X3309"/>
  <c r="I3310"/>
  <c r="J3310" s="1"/>
  <c r="N3310"/>
  <c r="O3310" s="1"/>
  <c r="X3310"/>
  <c r="I3311"/>
  <c r="J3311" s="1"/>
  <c r="X3311"/>
  <c r="I3312"/>
  <c r="J3312"/>
  <c r="N3312"/>
  <c r="O3312"/>
  <c r="X3312"/>
  <c r="I3313"/>
  <c r="J3313" s="1"/>
  <c r="X3313"/>
  <c r="X3314"/>
  <c r="I3315"/>
  <c r="X3315"/>
  <c r="I3316"/>
  <c r="J3316"/>
  <c r="X3316"/>
  <c r="I3317"/>
  <c r="J3317" s="1"/>
  <c r="X3317"/>
  <c r="I3318"/>
  <c r="J3318" s="1"/>
  <c r="X3318"/>
  <c r="I3319"/>
  <c r="J3319" s="1"/>
  <c r="X3319"/>
  <c r="I3320"/>
  <c r="J3320"/>
  <c r="N3320"/>
  <c r="O3320"/>
  <c r="S3320"/>
  <c r="T3320"/>
  <c r="X3320" s="1"/>
  <c r="I3321"/>
  <c r="J3321" s="1"/>
  <c r="N3321"/>
  <c r="O3321" s="1"/>
  <c r="X3321"/>
  <c r="I3322"/>
  <c r="J3322" s="1"/>
  <c r="X3322"/>
  <c r="F3323"/>
  <c r="G3323"/>
  <c r="H3323"/>
  <c r="L3323"/>
  <c r="M3323"/>
  <c r="Q3323"/>
  <c r="R3323"/>
  <c r="U3323"/>
  <c r="V3323"/>
  <c r="W3323"/>
  <c r="I3324"/>
  <c r="J3324"/>
  <c r="N3324"/>
  <c r="O3324"/>
  <c r="S3324"/>
  <c r="T3324"/>
  <c r="X3324" s="1"/>
  <c r="I3325"/>
  <c r="J3325" s="1"/>
  <c r="N3325"/>
  <c r="O3325" s="1"/>
  <c r="S3325"/>
  <c r="T3325" s="1"/>
  <c r="X3325"/>
  <c r="I3326"/>
  <c r="J3326"/>
  <c r="N3326"/>
  <c r="O3326"/>
  <c r="S3326"/>
  <c r="T3326"/>
  <c r="X3326" s="1"/>
  <c r="I3327"/>
  <c r="J3327" s="1"/>
  <c r="N3327"/>
  <c r="O3327" s="1"/>
  <c r="S3327"/>
  <c r="T3327" s="1"/>
  <c r="X3327"/>
  <c r="I3328"/>
  <c r="J3328"/>
  <c r="N3328"/>
  <c r="O3328"/>
  <c r="S3328"/>
  <c r="T3328"/>
  <c r="X3328" s="1"/>
  <c r="I3329"/>
  <c r="J3329" s="1"/>
  <c r="N3329"/>
  <c r="O3329" s="1"/>
  <c r="S3329"/>
  <c r="T3329" s="1"/>
  <c r="X3329"/>
  <c r="F3330"/>
  <c r="G3330"/>
  <c r="H3330"/>
  <c r="L3330"/>
  <c r="M3330"/>
  <c r="Q3330"/>
  <c r="R3330"/>
  <c r="U3330"/>
  <c r="V3330"/>
  <c r="W3330"/>
  <c r="I3331"/>
  <c r="J3331" s="1"/>
  <c r="S3331"/>
  <c r="T3331" s="1"/>
  <c r="I3332"/>
  <c r="J3332"/>
  <c r="N3332"/>
  <c r="O3332"/>
  <c r="S3332"/>
  <c r="T3332"/>
  <c r="X3332" s="1"/>
  <c r="I3333"/>
  <c r="J3333" s="1"/>
  <c r="S3333"/>
  <c r="T3333" s="1"/>
  <c r="X3333" s="1"/>
  <c r="I3334"/>
  <c r="J3334"/>
  <c r="N3334"/>
  <c r="O3334"/>
  <c r="S3334"/>
  <c r="T3334"/>
  <c r="X3334" s="1"/>
  <c r="I3335"/>
  <c r="J3335" s="1"/>
  <c r="S3335"/>
  <c r="T3335" s="1"/>
  <c r="X3335" s="1"/>
  <c r="I3336"/>
  <c r="J3336"/>
  <c r="N3336"/>
  <c r="O3336"/>
  <c r="S3336"/>
  <c r="T3336"/>
  <c r="X3336" s="1"/>
  <c r="F3337"/>
  <c r="G3337"/>
  <c r="H3337"/>
  <c r="X3337"/>
  <c r="I3338"/>
  <c r="X3338"/>
  <c r="I3339"/>
  <c r="J3339"/>
  <c r="X3339"/>
  <c r="I3340"/>
  <c r="J3340" s="1"/>
  <c r="F3341"/>
  <c r="G3341"/>
  <c r="H3341"/>
  <c r="L3341"/>
  <c r="M3341"/>
  <c r="Q3341"/>
  <c r="R3341"/>
  <c r="U3341"/>
  <c r="V3341"/>
  <c r="W3341"/>
  <c r="I3342"/>
  <c r="N3342"/>
  <c r="O3342" s="1"/>
  <c r="S3342"/>
  <c r="I3343"/>
  <c r="J3343" s="1"/>
  <c r="S3343"/>
  <c r="T3343" s="1"/>
  <c r="X3343" s="1"/>
  <c r="I3344"/>
  <c r="J3344"/>
  <c r="N3344"/>
  <c r="O3344"/>
  <c r="S3344"/>
  <c r="T3344"/>
  <c r="X3344" s="1"/>
  <c r="I3345"/>
  <c r="J3345" s="1"/>
  <c r="N3345"/>
  <c r="O3345" s="1"/>
  <c r="S3345"/>
  <c r="T3345" s="1"/>
  <c r="X3345" s="1"/>
  <c r="I3346"/>
  <c r="J3346" s="1"/>
  <c r="N3346"/>
  <c r="O3346" s="1"/>
  <c r="S3346"/>
  <c r="T3346" s="1"/>
  <c r="X3346" s="1"/>
  <c r="I3347"/>
  <c r="J3347" s="1"/>
  <c r="S3347"/>
  <c r="T3347" s="1"/>
  <c r="X3347" s="1"/>
  <c r="I3348"/>
  <c r="J3348"/>
  <c r="N3348"/>
  <c r="O3348"/>
  <c r="S3348"/>
  <c r="T3348"/>
  <c r="X3348" s="1"/>
  <c r="F3349"/>
  <c r="G3349"/>
  <c r="H3349"/>
  <c r="L3349"/>
  <c r="M3349"/>
  <c r="Q3349"/>
  <c r="R3349"/>
  <c r="U3349"/>
  <c r="V3349"/>
  <c r="W3349"/>
  <c r="I3350"/>
  <c r="J3350"/>
  <c r="N3350"/>
  <c r="O3350"/>
  <c r="S3350"/>
  <c r="T3350"/>
  <c r="X3350" s="1"/>
  <c r="I3351"/>
  <c r="J3351" s="1"/>
  <c r="N3351"/>
  <c r="O3351" s="1"/>
  <c r="S3351"/>
  <c r="T3351" s="1"/>
  <c r="X3351" s="1"/>
  <c r="I3352"/>
  <c r="J3352" s="1"/>
  <c r="N3352"/>
  <c r="O3352" s="1"/>
  <c r="S3352"/>
  <c r="T3352" s="1"/>
  <c r="X3352" s="1"/>
  <c r="F3353"/>
  <c r="G3353"/>
  <c r="H3353"/>
  <c r="L3353"/>
  <c r="M3353"/>
  <c r="Q3353"/>
  <c r="R3353"/>
  <c r="U3353"/>
  <c r="V3353"/>
  <c r="W3353"/>
  <c r="I3354"/>
  <c r="N3354"/>
  <c r="S3354"/>
  <c r="I3355"/>
  <c r="J3355" s="1"/>
  <c r="S3355"/>
  <c r="T3355" s="1"/>
  <c r="X3355" s="1"/>
  <c r="I3356"/>
  <c r="J3356"/>
  <c r="N3356"/>
  <c r="O3356"/>
  <c r="S3356"/>
  <c r="T3356"/>
  <c r="X3356" s="1"/>
  <c r="I3357"/>
  <c r="J3357" s="1"/>
  <c r="N3357"/>
  <c r="O3357" s="1"/>
  <c r="S3357"/>
  <c r="T3357" s="1"/>
  <c r="X3357" s="1"/>
  <c r="L3358"/>
  <c r="M3358"/>
  <c r="Q3358"/>
  <c r="R3358"/>
  <c r="U3358"/>
  <c r="V3358"/>
  <c r="W3358"/>
  <c r="I3359"/>
  <c r="J3359"/>
  <c r="N3359"/>
  <c r="O3359"/>
  <c r="S3359"/>
  <c r="T3359"/>
  <c r="X3359" s="1"/>
  <c r="I3360"/>
  <c r="J3360" s="1"/>
  <c r="N3360"/>
  <c r="O3360" s="1"/>
  <c r="S3360"/>
  <c r="T3360" s="1"/>
  <c r="X3360" s="1"/>
  <c r="I3361"/>
  <c r="J3361" s="1"/>
  <c r="X3361"/>
  <c r="J3362"/>
  <c r="I3363"/>
  <c r="J3363" s="1"/>
  <c r="N3363"/>
  <c r="O3363" s="1"/>
  <c r="S3363"/>
  <c r="T3363" s="1"/>
  <c r="X3363" s="1"/>
  <c r="J3364"/>
  <c r="J3365"/>
  <c r="J3366"/>
  <c r="K3367"/>
  <c r="Q3367"/>
  <c r="U3367"/>
  <c r="W3367"/>
  <c r="J3371"/>
  <c r="B3374"/>
  <c r="B3376"/>
  <c r="E3376"/>
  <c r="F3376"/>
  <c r="B3377"/>
  <c r="F3377"/>
  <c r="B3379"/>
  <c r="F3379"/>
  <c r="B3380"/>
  <c r="C3386"/>
  <c r="C3387"/>
  <c r="K3505" s="1"/>
  <c r="F3390"/>
  <c r="G3390"/>
  <c r="H3390"/>
  <c r="L3390"/>
  <c r="L3505" s="1"/>
  <c r="M3390"/>
  <c r="X3390"/>
  <c r="I3391"/>
  <c r="N3391"/>
  <c r="X3391"/>
  <c r="I3392"/>
  <c r="J3392" s="1"/>
  <c r="N3392"/>
  <c r="O3392" s="1"/>
  <c r="X3392"/>
  <c r="F3393"/>
  <c r="G3393"/>
  <c r="H3393"/>
  <c r="L3393"/>
  <c r="M3393"/>
  <c r="X3393"/>
  <c r="I3394"/>
  <c r="N3394"/>
  <c r="X3394"/>
  <c r="I3395"/>
  <c r="J3395" s="1"/>
  <c r="N3395"/>
  <c r="O3395" s="1"/>
  <c r="X3395"/>
  <c r="I3396"/>
  <c r="J3396" s="1"/>
  <c r="N3396"/>
  <c r="O3396" s="1"/>
  <c r="X3396"/>
  <c r="I3397"/>
  <c r="J3397" s="1"/>
  <c r="N3397"/>
  <c r="O3397" s="1"/>
  <c r="X3397"/>
  <c r="I3398"/>
  <c r="J3398" s="1"/>
  <c r="N3398"/>
  <c r="O3398" s="1"/>
  <c r="X3398"/>
  <c r="F3399"/>
  <c r="F3505" s="1"/>
  <c r="G3399"/>
  <c r="H3399"/>
  <c r="L3399"/>
  <c r="M3399"/>
  <c r="X3399"/>
  <c r="I3400"/>
  <c r="J3400" s="1"/>
  <c r="N3400"/>
  <c r="O3400" s="1"/>
  <c r="X3400"/>
  <c r="I3401"/>
  <c r="J3401" s="1"/>
  <c r="N3401"/>
  <c r="O3401" s="1"/>
  <c r="X3401"/>
  <c r="I3402"/>
  <c r="J3402" s="1"/>
  <c r="N3402"/>
  <c r="O3402" s="1"/>
  <c r="X3402"/>
  <c r="I3403"/>
  <c r="J3403" s="1"/>
  <c r="N3403"/>
  <c r="O3403" s="1"/>
  <c r="X3403"/>
  <c r="I3404"/>
  <c r="J3404" s="1"/>
  <c r="N3404"/>
  <c r="O3404" s="1"/>
  <c r="X3404"/>
  <c r="I3405"/>
  <c r="J3405" s="1"/>
  <c r="N3405"/>
  <c r="O3405" s="1"/>
  <c r="X3405"/>
  <c r="I3406"/>
  <c r="J3406" s="1"/>
  <c r="N3406"/>
  <c r="O3406" s="1"/>
  <c r="X3406"/>
  <c r="I3407"/>
  <c r="J3407" s="1"/>
  <c r="N3407"/>
  <c r="O3407" s="1"/>
  <c r="X3407"/>
  <c r="F3408"/>
  <c r="G3408"/>
  <c r="H3408"/>
  <c r="L3408"/>
  <c r="M3408"/>
  <c r="Q3408"/>
  <c r="R3408"/>
  <c r="U3408"/>
  <c r="V3408"/>
  <c r="W3408"/>
  <c r="I3409"/>
  <c r="J3409" s="1"/>
  <c r="S3409"/>
  <c r="T3409" s="1"/>
  <c r="I3410"/>
  <c r="J3410"/>
  <c r="N3410"/>
  <c r="O3410"/>
  <c r="S3410"/>
  <c r="T3410"/>
  <c r="X3410" s="1"/>
  <c r="I3411"/>
  <c r="J3411" s="1"/>
  <c r="N3411"/>
  <c r="O3411" s="1"/>
  <c r="S3411"/>
  <c r="T3411" s="1"/>
  <c r="X3411" s="1"/>
  <c r="I3412"/>
  <c r="J3412" s="1"/>
  <c r="N3412"/>
  <c r="O3412" s="1"/>
  <c r="S3412"/>
  <c r="T3412" s="1"/>
  <c r="X3412" s="1"/>
  <c r="I3413"/>
  <c r="J3413" s="1"/>
  <c r="S3413"/>
  <c r="T3413" s="1"/>
  <c r="X3413" s="1"/>
  <c r="I3414"/>
  <c r="J3414"/>
  <c r="N3414"/>
  <c r="O3414"/>
  <c r="S3414"/>
  <c r="T3414" s="1"/>
  <c r="X3414" s="1"/>
  <c r="I3415"/>
  <c r="J3415" s="1"/>
  <c r="N3415"/>
  <c r="O3415" s="1"/>
  <c r="S3415"/>
  <c r="T3415" s="1"/>
  <c r="X3415" s="1"/>
  <c r="I3416"/>
  <c r="J3416" s="1"/>
  <c r="N3416"/>
  <c r="O3416" s="1"/>
  <c r="S3416"/>
  <c r="T3416" s="1"/>
  <c r="X3416" s="1"/>
  <c r="I3417"/>
  <c r="J3417" s="1"/>
  <c r="X3417"/>
  <c r="I3418"/>
  <c r="J3418"/>
  <c r="N3418"/>
  <c r="O3418"/>
  <c r="X3418"/>
  <c r="I3419"/>
  <c r="J3419" s="1"/>
  <c r="X3419"/>
  <c r="I3420"/>
  <c r="J3420"/>
  <c r="N3420"/>
  <c r="O3420"/>
  <c r="S3420"/>
  <c r="T3420"/>
  <c r="X3420" s="1"/>
  <c r="I3421"/>
  <c r="J3421" s="1"/>
  <c r="N3421"/>
  <c r="O3421" s="1"/>
  <c r="X3421"/>
  <c r="I3422"/>
  <c r="J3422" s="1"/>
  <c r="N3422"/>
  <c r="O3422" s="1"/>
  <c r="S3422"/>
  <c r="T3422" s="1"/>
  <c r="X3422" s="1"/>
  <c r="I3423"/>
  <c r="J3423" s="1"/>
  <c r="S3423"/>
  <c r="T3423" s="1"/>
  <c r="X3423" s="1"/>
  <c r="I3424"/>
  <c r="J3424"/>
  <c r="N3424"/>
  <c r="O3424"/>
  <c r="X3424"/>
  <c r="I3425"/>
  <c r="J3425" s="1"/>
  <c r="S3425"/>
  <c r="T3425" s="1"/>
  <c r="X3425" s="1"/>
  <c r="F3426"/>
  <c r="G3426"/>
  <c r="H3426"/>
  <c r="L3426"/>
  <c r="M3426"/>
  <c r="X3426"/>
  <c r="I3427"/>
  <c r="J3427"/>
  <c r="N3427"/>
  <c r="O3427"/>
  <c r="X3427"/>
  <c r="I3428"/>
  <c r="J3428" s="1"/>
  <c r="X3428"/>
  <c r="I3429"/>
  <c r="J3429"/>
  <c r="N3429"/>
  <c r="O3429"/>
  <c r="X3429"/>
  <c r="F3430"/>
  <c r="G3430"/>
  <c r="H3430"/>
  <c r="L3430"/>
  <c r="M3430"/>
  <c r="X3430"/>
  <c r="I3431"/>
  <c r="X3431"/>
  <c r="I3432"/>
  <c r="J3432"/>
  <c r="N3432"/>
  <c r="O3432"/>
  <c r="X3432"/>
  <c r="I3433"/>
  <c r="J3433" s="1"/>
  <c r="X3433"/>
  <c r="I3434"/>
  <c r="J3434"/>
  <c r="N3434"/>
  <c r="O3434"/>
  <c r="X3434"/>
  <c r="I3435"/>
  <c r="J3435" s="1"/>
  <c r="X3435"/>
  <c r="F3436"/>
  <c r="G3436"/>
  <c r="H3436"/>
  <c r="L3436"/>
  <c r="M3436"/>
  <c r="X3436"/>
  <c r="I3437"/>
  <c r="J3437"/>
  <c r="N3437"/>
  <c r="O3437"/>
  <c r="X3437"/>
  <c r="I3438"/>
  <c r="J3438" s="1"/>
  <c r="X3438"/>
  <c r="I3439"/>
  <c r="J3439"/>
  <c r="N3439"/>
  <c r="O3439"/>
  <c r="X3439"/>
  <c r="I3440"/>
  <c r="J3440" s="1"/>
  <c r="X3440"/>
  <c r="I3441"/>
  <c r="J3441"/>
  <c r="N3441"/>
  <c r="O3441"/>
  <c r="X3441"/>
  <c r="I3442"/>
  <c r="J3442" s="1"/>
  <c r="X3442"/>
  <c r="F3443"/>
  <c r="G3443"/>
  <c r="H3443"/>
  <c r="L3443"/>
  <c r="M3443"/>
  <c r="X3443"/>
  <c r="I3444"/>
  <c r="J3444"/>
  <c r="N3444"/>
  <c r="O3444"/>
  <c r="X3444"/>
  <c r="I3445"/>
  <c r="J3445" s="1"/>
  <c r="X3445"/>
  <c r="I3446"/>
  <c r="J3446"/>
  <c r="N3446"/>
  <c r="O3446"/>
  <c r="X3446"/>
  <c r="I3447"/>
  <c r="J3447" s="1"/>
  <c r="X3447"/>
  <c r="I3448"/>
  <c r="J3448"/>
  <c r="N3448"/>
  <c r="O3448"/>
  <c r="X3448"/>
  <c r="I3449"/>
  <c r="J3449" s="1"/>
  <c r="X3449"/>
  <c r="I3450"/>
  <c r="J3450"/>
  <c r="N3450"/>
  <c r="O3450"/>
  <c r="X3450"/>
  <c r="I3451"/>
  <c r="J3451" s="1"/>
  <c r="X3451"/>
  <c r="X3452"/>
  <c r="I3453"/>
  <c r="X3453"/>
  <c r="I3454"/>
  <c r="J3454" s="1"/>
  <c r="X3454"/>
  <c r="I3455"/>
  <c r="J3455" s="1"/>
  <c r="X3455"/>
  <c r="I3456"/>
  <c r="J3456"/>
  <c r="X3456"/>
  <c r="I3457"/>
  <c r="J3457" s="1"/>
  <c r="X3457"/>
  <c r="I3458"/>
  <c r="J3458" s="1"/>
  <c r="N3458"/>
  <c r="O3458" s="1"/>
  <c r="S3458"/>
  <c r="T3458" s="1"/>
  <c r="X3458" s="1"/>
  <c r="I3459"/>
  <c r="J3459" s="1"/>
  <c r="X3459"/>
  <c r="I3460"/>
  <c r="J3460"/>
  <c r="X3460"/>
  <c r="F3461"/>
  <c r="G3461"/>
  <c r="H3461"/>
  <c r="L3461"/>
  <c r="M3461"/>
  <c r="Q3461"/>
  <c r="R3461"/>
  <c r="U3461"/>
  <c r="V3461"/>
  <c r="W3461"/>
  <c r="I3462"/>
  <c r="N3462"/>
  <c r="S3462"/>
  <c r="I3463"/>
  <c r="J3463" s="1"/>
  <c r="S3463"/>
  <c r="T3463" s="1"/>
  <c r="X3463" s="1"/>
  <c r="I3464"/>
  <c r="J3464"/>
  <c r="N3464"/>
  <c r="O3464"/>
  <c r="S3464"/>
  <c r="T3464"/>
  <c r="X3464" s="1"/>
  <c r="I3465"/>
  <c r="J3465" s="1"/>
  <c r="N3465"/>
  <c r="O3465" s="1"/>
  <c r="S3465"/>
  <c r="T3465" s="1"/>
  <c r="X3465" s="1"/>
  <c r="I3466"/>
  <c r="J3466" s="1"/>
  <c r="N3466"/>
  <c r="O3466" s="1"/>
  <c r="S3466"/>
  <c r="T3466" s="1"/>
  <c r="X3466" s="1"/>
  <c r="I3467"/>
  <c r="J3467" s="1"/>
  <c r="S3467"/>
  <c r="T3467" s="1"/>
  <c r="X3467" s="1"/>
  <c r="F3468"/>
  <c r="G3468"/>
  <c r="H3468"/>
  <c r="L3468"/>
  <c r="M3468"/>
  <c r="Q3468"/>
  <c r="R3468"/>
  <c r="U3468"/>
  <c r="U3505" s="1"/>
  <c r="V3468"/>
  <c r="W3468"/>
  <c r="I3469"/>
  <c r="J3469" s="1"/>
  <c r="N3469"/>
  <c r="O3469" s="1"/>
  <c r="S3469"/>
  <c r="T3469" s="1"/>
  <c r="I3470"/>
  <c r="J3470" s="1"/>
  <c r="N3470"/>
  <c r="O3470" s="1"/>
  <c r="S3470"/>
  <c r="T3470" s="1"/>
  <c r="X3470" s="1"/>
  <c r="I3471"/>
  <c r="J3471" s="1"/>
  <c r="S3471"/>
  <c r="T3471" s="1"/>
  <c r="X3471" s="1"/>
  <c r="I3472"/>
  <c r="J3472"/>
  <c r="N3472"/>
  <c r="O3472"/>
  <c r="S3472"/>
  <c r="T3472"/>
  <c r="X3472" s="1"/>
  <c r="I3473"/>
  <c r="J3473" s="1"/>
  <c r="N3473"/>
  <c r="O3473" s="1"/>
  <c r="S3473"/>
  <c r="T3473" s="1"/>
  <c r="X3473" s="1"/>
  <c r="I3474"/>
  <c r="J3474" s="1"/>
  <c r="N3474"/>
  <c r="O3474" s="1"/>
  <c r="S3474"/>
  <c r="T3474" s="1"/>
  <c r="X3474" s="1"/>
  <c r="F3475"/>
  <c r="G3475"/>
  <c r="H3475"/>
  <c r="X3475"/>
  <c r="I3476"/>
  <c r="X3476"/>
  <c r="I3477"/>
  <c r="J3477" s="1"/>
  <c r="X3477"/>
  <c r="I3478"/>
  <c r="J3478" s="1"/>
  <c r="N3478"/>
  <c r="O3478" s="1"/>
  <c r="S3478"/>
  <c r="T3478" s="1"/>
  <c r="X3478" s="1"/>
  <c r="F3479"/>
  <c r="G3479"/>
  <c r="H3479"/>
  <c r="L3479"/>
  <c r="M3479"/>
  <c r="Q3479"/>
  <c r="R3479"/>
  <c r="U3479"/>
  <c r="V3479"/>
  <c r="W3479"/>
  <c r="I3480"/>
  <c r="J3480" s="1"/>
  <c r="S3480"/>
  <c r="T3480" s="1"/>
  <c r="I3481"/>
  <c r="J3481"/>
  <c r="N3481"/>
  <c r="O3481"/>
  <c r="S3481"/>
  <c r="T3481"/>
  <c r="X3481" s="1"/>
  <c r="I3482"/>
  <c r="J3482" s="1"/>
  <c r="N3482"/>
  <c r="O3482" s="1"/>
  <c r="S3482"/>
  <c r="T3482" s="1"/>
  <c r="X3482" s="1"/>
  <c r="I3483"/>
  <c r="J3483" s="1"/>
  <c r="N3483"/>
  <c r="O3483" s="1"/>
  <c r="S3483"/>
  <c r="T3483" s="1"/>
  <c r="X3483" s="1"/>
  <c r="I3484"/>
  <c r="J3484" s="1"/>
  <c r="S3484"/>
  <c r="T3484" s="1"/>
  <c r="X3484" s="1"/>
  <c r="I3485"/>
  <c r="J3485"/>
  <c r="N3485"/>
  <c r="O3485"/>
  <c r="S3485"/>
  <c r="T3485" s="1"/>
  <c r="X3485" s="1"/>
  <c r="I3486"/>
  <c r="J3486" s="1"/>
  <c r="N3486"/>
  <c r="O3486" s="1"/>
  <c r="S3486"/>
  <c r="T3486" s="1"/>
  <c r="X3486" s="1"/>
  <c r="F3487"/>
  <c r="G3487"/>
  <c r="H3487"/>
  <c r="L3487"/>
  <c r="M3487"/>
  <c r="Q3487"/>
  <c r="R3487"/>
  <c r="U3487"/>
  <c r="V3487"/>
  <c r="W3487"/>
  <c r="I3488"/>
  <c r="J3488" s="1"/>
  <c r="S3488"/>
  <c r="T3488" s="1"/>
  <c r="I3489"/>
  <c r="J3489"/>
  <c r="N3489"/>
  <c r="O3489"/>
  <c r="S3489"/>
  <c r="T3489" s="1"/>
  <c r="X3489" s="1"/>
  <c r="I3490"/>
  <c r="J3490" s="1"/>
  <c r="N3490"/>
  <c r="O3490" s="1"/>
  <c r="S3490"/>
  <c r="T3490" s="1"/>
  <c r="X3490" s="1"/>
  <c r="F3491"/>
  <c r="G3491"/>
  <c r="H3491"/>
  <c r="L3491"/>
  <c r="M3491"/>
  <c r="Q3491"/>
  <c r="R3491"/>
  <c r="U3491"/>
  <c r="V3491"/>
  <c r="W3491"/>
  <c r="I3492"/>
  <c r="J3492" s="1"/>
  <c r="S3492"/>
  <c r="T3492" s="1"/>
  <c r="I3493"/>
  <c r="J3493"/>
  <c r="N3493"/>
  <c r="O3493"/>
  <c r="S3493"/>
  <c r="T3493"/>
  <c r="X3493" s="1"/>
  <c r="I3494"/>
  <c r="J3494" s="1"/>
  <c r="N3494"/>
  <c r="O3494" s="1"/>
  <c r="S3494"/>
  <c r="T3494" s="1"/>
  <c r="X3494" s="1"/>
  <c r="I3495"/>
  <c r="J3495" s="1"/>
  <c r="N3495"/>
  <c r="O3495" s="1"/>
  <c r="S3495"/>
  <c r="T3495" s="1"/>
  <c r="X3495" s="1"/>
  <c r="L3496"/>
  <c r="M3496"/>
  <c r="Q3496"/>
  <c r="R3496"/>
  <c r="U3496"/>
  <c r="V3496"/>
  <c r="W3496"/>
  <c r="I3497"/>
  <c r="J3497" s="1"/>
  <c r="N3497"/>
  <c r="O3497" s="1"/>
  <c r="S3497"/>
  <c r="T3497" s="1"/>
  <c r="I3498"/>
  <c r="J3498" s="1"/>
  <c r="N3498"/>
  <c r="O3498" s="1"/>
  <c r="S3498"/>
  <c r="T3498" s="1"/>
  <c r="X3498" s="1"/>
  <c r="I3499"/>
  <c r="J3499" s="1"/>
  <c r="X3499"/>
  <c r="J3500"/>
  <c r="I3501"/>
  <c r="J3501" s="1"/>
  <c r="N3501"/>
  <c r="O3501" s="1"/>
  <c r="S3501"/>
  <c r="T3501" s="1"/>
  <c r="J3502"/>
  <c r="J3503"/>
  <c r="J3504"/>
  <c r="H3505"/>
  <c r="Q3505"/>
  <c r="W3505"/>
  <c r="J3509"/>
  <c r="B3512"/>
  <c r="B3514"/>
  <c r="E3514"/>
  <c r="F3514"/>
  <c r="B3515"/>
  <c r="F3515"/>
  <c r="B3517"/>
  <c r="F3517"/>
  <c r="B3518"/>
  <c r="C3524"/>
  <c r="C3525"/>
  <c r="F3528"/>
  <c r="G3528"/>
  <c r="G3643" s="1"/>
  <c r="H3528"/>
  <c r="L3528"/>
  <c r="L3643" s="1"/>
  <c r="M3528"/>
  <c r="X3528"/>
  <c r="I3529"/>
  <c r="J3529"/>
  <c r="N3529"/>
  <c r="O3529"/>
  <c r="X3529"/>
  <c r="I3530"/>
  <c r="J3530" s="1"/>
  <c r="X3530"/>
  <c r="F3531"/>
  <c r="G3531"/>
  <c r="H3531"/>
  <c r="L3531"/>
  <c r="M3531"/>
  <c r="X3531"/>
  <c r="I3532"/>
  <c r="J3532"/>
  <c r="N3532"/>
  <c r="O3532"/>
  <c r="X3532"/>
  <c r="I3533"/>
  <c r="J3533" s="1"/>
  <c r="X3533"/>
  <c r="I3534"/>
  <c r="J3534"/>
  <c r="N3534"/>
  <c r="O3534"/>
  <c r="X3534"/>
  <c r="I3535"/>
  <c r="J3535" s="1"/>
  <c r="X3535"/>
  <c r="I3536"/>
  <c r="J3536"/>
  <c r="N3536"/>
  <c r="O3536"/>
  <c r="X3536"/>
  <c r="F3537"/>
  <c r="G3537"/>
  <c r="H3537"/>
  <c r="L3537"/>
  <c r="M3537"/>
  <c r="X3537"/>
  <c r="I3538"/>
  <c r="X3538"/>
  <c r="I3539"/>
  <c r="J3539"/>
  <c r="N3539"/>
  <c r="O3539"/>
  <c r="X3539"/>
  <c r="I3540"/>
  <c r="J3540" s="1"/>
  <c r="X3540"/>
  <c r="I3541"/>
  <c r="J3541"/>
  <c r="N3541"/>
  <c r="O3541"/>
  <c r="X3541"/>
  <c r="I3542"/>
  <c r="J3542" s="1"/>
  <c r="X3542"/>
  <c r="I3543"/>
  <c r="J3543"/>
  <c r="N3543"/>
  <c r="O3543"/>
  <c r="X3543"/>
  <c r="I3544"/>
  <c r="J3544" s="1"/>
  <c r="X3544"/>
  <c r="I3545"/>
  <c r="J3545"/>
  <c r="N3545"/>
  <c r="O3545"/>
  <c r="X3545"/>
  <c r="F3546"/>
  <c r="G3546"/>
  <c r="H3546"/>
  <c r="L3546"/>
  <c r="M3546"/>
  <c r="Q3546"/>
  <c r="R3546"/>
  <c r="U3546"/>
  <c r="V3546"/>
  <c r="W3546"/>
  <c r="I3547"/>
  <c r="N3547"/>
  <c r="S3547"/>
  <c r="I3548"/>
  <c r="J3548" s="1"/>
  <c r="S3548"/>
  <c r="T3548" s="1"/>
  <c r="X3548" s="1"/>
  <c r="I3549"/>
  <c r="J3549"/>
  <c r="N3549"/>
  <c r="O3549"/>
  <c r="S3549"/>
  <c r="T3549"/>
  <c r="X3549" s="1"/>
  <c r="I3550"/>
  <c r="J3550" s="1"/>
  <c r="N3550"/>
  <c r="O3550" s="1"/>
  <c r="S3550"/>
  <c r="T3550" s="1"/>
  <c r="X3550" s="1"/>
  <c r="I3551"/>
  <c r="J3551" s="1"/>
  <c r="N3551"/>
  <c r="O3551" s="1"/>
  <c r="S3551"/>
  <c r="T3551" s="1"/>
  <c r="X3551" s="1"/>
  <c r="I3552"/>
  <c r="J3552" s="1"/>
  <c r="S3552"/>
  <c r="T3552" s="1"/>
  <c r="X3552" s="1"/>
  <c r="I3553"/>
  <c r="J3553"/>
  <c r="N3553"/>
  <c r="O3553"/>
  <c r="S3553"/>
  <c r="T3553"/>
  <c r="X3553" s="1"/>
  <c r="I3554"/>
  <c r="J3554" s="1"/>
  <c r="N3554"/>
  <c r="O3554" s="1"/>
  <c r="S3554"/>
  <c r="T3554" s="1"/>
  <c r="X3554" s="1"/>
  <c r="I3555"/>
  <c r="J3555" s="1"/>
  <c r="N3555"/>
  <c r="O3555" s="1"/>
  <c r="X3555"/>
  <c r="I3556"/>
  <c r="J3556" s="1"/>
  <c r="N3556"/>
  <c r="O3556" s="1"/>
  <c r="X3556"/>
  <c r="I3557"/>
  <c r="J3557" s="1"/>
  <c r="N3557"/>
  <c r="O3557" s="1"/>
  <c r="X3557"/>
  <c r="I3558"/>
  <c r="J3558" s="1"/>
  <c r="N3558"/>
  <c r="O3558" s="1"/>
  <c r="S3558"/>
  <c r="T3558" s="1"/>
  <c r="X3558" s="1"/>
  <c r="I3559"/>
  <c r="J3559" s="1"/>
  <c r="N3559"/>
  <c r="O3559" s="1"/>
  <c r="X3559"/>
  <c r="I3560"/>
  <c r="J3560" s="1"/>
  <c r="N3560"/>
  <c r="O3560" s="1"/>
  <c r="S3560"/>
  <c r="T3560" s="1"/>
  <c r="X3560" s="1"/>
  <c r="I3561"/>
  <c r="J3561" s="1"/>
  <c r="N3561"/>
  <c r="O3561" s="1"/>
  <c r="S3561"/>
  <c r="T3561" s="1"/>
  <c r="X3561" s="1"/>
  <c r="I3562"/>
  <c r="J3562" s="1"/>
  <c r="X3562"/>
  <c r="I3563"/>
  <c r="J3563"/>
  <c r="N3563"/>
  <c r="O3563"/>
  <c r="S3563"/>
  <c r="T3563"/>
  <c r="X3563" s="1"/>
  <c r="F3564"/>
  <c r="G3564"/>
  <c r="H3564"/>
  <c r="L3564"/>
  <c r="M3564"/>
  <c r="X3564"/>
  <c r="I3565"/>
  <c r="N3565"/>
  <c r="X3565"/>
  <c r="I3566"/>
  <c r="J3566" s="1"/>
  <c r="N3566"/>
  <c r="O3566" s="1"/>
  <c r="X3566"/>
  <c r="I3567"/>
  <c r="J3567" s="1"/>
  <c r="N3567"/>
  <c r="O3567" s="1"/>
  <c r="X3567"/>
  <c r="F3568"/>
  <c r="G3568"/>
  <c r="H3568"/>
  <c r="L3568"/>
  <c r="M3568"/>
  <c r="X3568"/>
  <c r="I3569"/>
  <c r="J3569" s="1"/>
  <c r="N3569"/>
  <c r="O3569" s="1"/>
  <c r="X3569"/>
  <c r="I3570"/>
  <c r="J3570" s="1"/>
  <c r="N3570"/>
  <c r="O3570" s="1"/>
  <c r="X3570"/>
  <c r="I3571"/>
  <c r="J3571" s="1"/>
  <c r="N3571"/>
  <c r="O3571" s="1"/>
  <c r="X3571"/>
  <c r="I3572"/>
  <c r="J3572" s="1"/>
  <c r="N3572"/>
  <c r="O3572" s="1"/>
  <c r="X3572"/>
  <c r="I3573"/>
  <c r="J3573" s="1"/>
  <c r="N3573"/>
  <c r="O3573" s="1"/>
  <c r="X3573"/>
  <c r="F3574"/>
  <c r="G3574"/>
  <c r="H3574"/>
  <c r="L3574"/>
  <c r="M3574"/>
  <c r="X3574"/>
  <c r="I3575"/>
  <c r="N3575"/>
  <c r="X3575"/>
  <c r="I3576"/>
  <c r="J3576" s="1"/>
  <c r="N3576"/>
  <c r="O3576" s="1"/>
  <c r="X3576"/>
  <c r="I3577"/>
  <c r="J3577" s="1"/>
  <c r="N3577"/>
  <c r="O3577" s="1"/>
  <c r="X3577"/>
  <c r="I3578"/>
  <c r="J3578" s="1"/>
  <c r="N3578"/>
  <c r="O3578" s="1"/>
  <c r="X3578"/>
  <c r="I3579"/>
  <c r="J3579" s="1"/>
  <c r="N3579"/>
  <c r="O3579" s="1"/>
  <c r="X3579"/>
  <c r="I3580"/>
  <c r="J3580" s="1"/>
  <c r="N3580"/>
  <c r="O3580" s="1"/>
  <c r="X3580"/>
  <c r="F3581"/>
  <c r="G3581"/>
  <c r="H3581"/>
  <c r="L3581"/>
  <c r="M3581"/>
  <c r="X3581"/>
  <c r="I3582"/>
  <c r="N3582"/>
  <c r="X3582"/>
  <c r="I3583"/>
  <c r="J3583" s="1"/>
  <c r="N3583"/>
  <c r="O3583" s="1"/>
  <c r="X3583"/>
  <c r="I3584"/>
  <c r="J3584" s="1"/>
  <c r="N3584"/>
  <c r="O3584" s="1"/>
  <c r="X3584"/>
  <c r="I3585"/>
  <c r="J3585" s="1"/>
  <c r="N3585"/>
  <c r="O3585" s="1"/>
  <c r="X3585"/>
  <c r="I3586"/>
  <c r="J3586" s="1"/>
  <c r="N3586"/>
  <c r="O3586" s="1"/>
  <c r="X3586"/>
  <c r="I3587"/>
  <c r="J3587" s="1"/>
  <c r="N3587"/>
  <c r="O3587" s="1"/>
  <c r="X3587"/>
  <c r="I3588"/>
  <c r="J3588" s="1"/>
  <c r="N3588"/>
  <c r="O3588" s="1"/>
  <c r="X3588"/>
  <c r="I3589"/>
  <c r="J3589" s="1"/>
  <c r="N3589"/>
  <c r="O3589" s="1"/>
  <c r="X3589"/>
  <c r="X3590"/>
  <c r="I3591"/>
  <c r="J3591" s="1"/>
  <c r="X3591"/>
  <c r="I3592"/>
  <c r="J3592" s="1"/>
  <c r="X3592"/>
  <c r="I3593"/>
  <c r="J3593"/>
  <c r="X3593"/>
  <c r="I3594"/>
  <c r="J3594" s="1"/>
  <c r="X3594"/>
  <c r="I3595"/>
  <c r="J3595" s="1"/>
  <c r="X3595"/>
  <c r="I3596"/>
  <c r="J3596" s="1"/>
  <c r="N3596"/>
  <c r="O3596" s="1"/>
  <c r="S3596"/>
  <c r="T3596" s="1"/>
  <c r="X3596" s="1"/>
  <c r="I3597"/>
  <c r="J3597" s="1"/>
  <c r="N3597"/>
  <c r="O3597" s="1"/>
  <c r="X3597"/>
  <c r="I3598"/>
  <c r="J3598" s="1"/>
  <c r="X3598"/>
  <c r="F3599"/>
  <c r="G3599"/>
  <c r="H3599"/>
  <c r="L3599"/>
  <c r="M3599"/>
  <c r="Q3599"/>
  <c r="Q3643" s="1"/>
  <c r="R3599"/>
  <c r="U3599"/>
  <c r="U3643" s="1"/>
  <c r="V3599"/>
  <c r="W3599"/>
  <c r="W3643" s="1"/>
  <c r="I3600"/>
  <c r="J3600" s="1"/>
  <c r="N3600"/>
  <c r="O3600" s="1"/>
  <c r="S3600"/>
  <c r="T3600" s="1"/>
  <c r="I3601"/>
  <c r="J3601" s="1"/>
  <c r="N3601"/>
  <c r="O3601" s="1"/>
  <c r="S3601"/>
  <c r="T3601" s="1"/>
  <c r="X3601" s="1"/>
  <c r="I3602"/>
  <c r="J3602" s="1"/>
  <c r="S3602"/>
  <c r="T3602" s="1"/>
  <c r="X3602" s="1"/>
  <c r="I3603"/>
  <c r="J3603"/>
  <c r="N3603"/>
  <c r="O3603"/>
  <c r="S3603"/>
  <c r="T3603"/>
  <c r="X3603" s="1"/>
  <c r="I3604"/>
  <c r="J3604" s="1"/>
  <c r="N3604"/>
  <c r="O3604" s="1"/>
  <c r="S3604"/>
  <c r="T3604" s="1"/>
  <c r="X3604" s="1"/>
  <c r="I3605"/>
  <c r="J3605" s="1"/>
  <c r="N3605"/>
  <c r="O3605" s="1"/>
  <c r="S3605"/>
  <c r="T3605" s="1"/>
  <c r="X3605" s="1"/>
  <c r="F3606"/>
  <c r="G3606"/>
  <c r="H3606"/>
  <c r="L3606"/>
  <c r="M3606"/>
  <c r="Q3606"/>
  <c r="R3606"/>
  <c r="U3606"/>
  <c r="V3606"/>
  <c r="W3606"/>
  <c r="I3607"/>
  <c r="N3607"/>
  <c r="S3607"/>
  <c r="I3608"/>
  <c r="J3608" s="1"/>
  <c r="S3608"/>
  <c r="T3608" s="1"/>
  <c r="X3608" s="1"/>
  <c r="I3609"/>
  <c r="J3609"/>
  <c r="N3609"/>
  <c r="O3609"/>
  <c r="S3609"/>
  <c r="T3609"/>
  <c r="X3609" s="1"/>
  <c r="I3610"/>
  <c r="J3610" s="1"/>
  <c r="N3610"/>
  <c r="O3610" s="1"/>
  <c r="S3610"/>
  <c r="T3610" s="1"/>
  <c r="X3610" s="1"/>
  <c r="I3611"/>
  <c r="J3611" s="1"/>
  <c r="N3611"/>
  <c r="O3611" s="1"/>
  <c r="S3611"/>
  <c r="T3611" s="1"/>
  <c r="X3611" s="1"/>
  <c r="I3612"/>
  <c r="J3612" s="1"/>
  <c r="S3612"/>
  <c r="T3612" s="1"/>
  <c r="X3612" s="1"/>
  <c r="F3613"/>
  <c r="G3613"/>
  <c r="H3613"/>
  <c r="X3613"/>
  <c r="I3614"/>
  <c r="J3614"/>
  <c r="X3614"/>
  <c r="I3615"/>
  <c r="J3615" s="1"/>
  <c r="X3615"/>
  <c r="I3616"/>
  <c r="J3616" s="1"/>
  <c r="N3616"/>
  <c r="O3616" s="1"/>
  <c r="S3616"/>
  <c r="T3616" s="1"/>
  <c r="X3616" s="1"/>
  <c r="F3617"/>
  <c r="G3617"/>
  <c r="H3617"/>
  <c r="L3617"/>
  <c r="M3617"/>
  <c r="Q3617"/>
  <c r="R3617"/>
  <c r="U3617"/>
  <c r="V3617"/>
  <c r="W3617"/>
  <c r="I3618"/>
  <c r="N3618"/>
  <c r="S3618"/>
  <c r="I3619"/>
  <c r="J3619" s="1"/>
  <c r="S3619"/>
  <c r="T3619" s="1"/>
  <c r="X3619" s="1"/>
  <c r="I3620"/>
  <c r="J3620"/>
  <c r="N3620"/>
  <c r="O3620"/>
  <c r="S3620"/>
  <c r="T3620"/>
  <c r="X3620" s="1"/>
  <c r="I3621"/>
  <c r="J3621" s="1"/>
  <c r="N3621"/>
  <c r="O3621" s="1"/>
  <c r="S3621"/>
  <c r="T3621" s="1"/>
  <c r="X3621" s="1"/>
  <c r="I3622"/>
  <c r="J3622" s="1"/>
  <c r="N3622"/>
  <c r="O3622" s="1"/>
  <c r="S3622"/>
  <c r="T3622" s="1"/>
  <c r="X3622" s="1"/>
  <c r="I3623"/>
  <c r="J3623" s="1"/>
  <c r="S3623"/>
  <c r="T3623" s="1"/>
  <c r="X3623" s="1"/>
  <c r="I3624"/>
  <c r="J3624"/>
  <c r="N3624"/>
  <c r="O3624"/>
  <c r="S3624"/>
  <c r="T3624"/>
  <c r="X3624" s="1"/>
  <c r="F3625"/>
  <c r="G3625"/>
  <c r="H3625"/>
  <c r="L3625"/>
  <c r="M3625"/>
  <c r="Q3625"/>
  <c r="R3625"/>
  <c r="U3625"/>
  <c r="V3625"/>
  <c r="W3625"/>
  <c r="I3626"/>
  <c r="J3626"/>
  <c r="N3626"/>
  <c r="O3626"/>
  <c r="S3626"/>
  <c r="T3626"/>
  <c r="X3626" s="1"/>
  <c r="I3627"/>
  <c r="J3627" s="1"/>
  <c r="N3627"/>
  <c r="O3627" s="1"/>
  <c r="S3627"/>
  <c r="T3627" s="1"/>
  <c r="X3627" s="1"/>
  <c r="I3628"/>
  <c r="J3628" s="1"/>
  <c r="N3628"/>
  <c r="O3628" s="1"/>
  <c r="S3628"/>
  <c r="T3628" s="1"/>
  <c r="X3628" s="1"/>
  <c r="F3629"/>
  <c r="G3629"/>
  <c r="H3629"/>
  <c r="L3629"/>
  <c r="M3629"/>
  <c r="Q3629"/>
  <c r="R3629"/>
  <c r="U3629"/>
  <c r="V3629"/>
  <c r="W3629"/>
  <c r="I3630"/>
  <c r="N3630"/>
  <c r="S3630"/>
  <c r="I3631"/>
  <c r="J3631" s="1"/>
  <c r="S3631"/>
  <c r="T3631" s="1"/>
  <c r="X3631" s="1"/>
  <c r="I3632"/>
  <c r="J3632"/>
  <c r="N3632"/>
  <c r="O3632"/>
  <c r="S3632"/>
  <c r="T3632"/>
  <c r="X3632" s="1"/>
  <c r="I3633"/>
  <c r="J3633" s="1"/>
  <c r="N3633"/>
  <c r="O3633" s="1"/>
  <c r="S3633"/>
  <c r="T3633" s="1"/>
  <c r="X3633" s="1"/>
  <c r="L3634"/>
  <c r="M3634"/>
  <c r="Q3634"/>
  <c r="R3634"/>
  <c r="U3634"/>
  <c r="V3634"/>
  <c r="W3634"/>
  <c r="I3635"/>
  <c r="J3635"/>
  <c r="N3635"/>
  <c r="O3635"/>
  <c r="S3635"/>
  <c r="T3635"/>
  <c r="X3635" s="1"/>
  <c r="I3636"/>
  <c r="J3636" s="1"/>
  <c r="N3636"/>
  <c r="O3636" s="1"/>
  <c r="S3636"/>
  <c r="T3636" s="1"/>
  <c r="X3636" s="1"/>
  <c r="I3637"/>
  <c r="J3637" s="1"/>
  <c r="X3637"/>
  <c r="J3638"/>
  <c r="I3639"/>
  <c r="J3639" s="1"/>
  <c r="N3639"/>
  <c r="O3639" s="1"/>
  <c r="S3639"/>
  <c r="T3639" s="1"/>
  <c r="X3639" s="1"/>
  <c r="J3640"/>
  <c r="J3641"/>
  <c r="J3642"/>
  <c r="K3643"/>
  <c r="M3643"/>
  <c r="R3643"/>
  <c r="V3643"/>
  <c r="J3647"/>
  <c r="B3650"/>
  <c r="B3652"/>
  <c r="E3652"/>
  <c r="F3652"/>
  <c r="B3653"/>
  <c r="F3653"/>
  <c r="B3655"/>
  <c r="F3655"/>
  <c r="B3656"/>
  <c r="C3662"/>
  <c r="C3663"/>
  <c r="K3781" s="1"/>
  <c r="F3666"/>
  <c r="G3666"/>
  <c r="H3666"/>
  <c r="H3781" s="1"/>
  <c r="L3666"/>
  <c r="M3666"/>
  <c r="X3666"/>
  <c r="I3667"/>
  <c r="I3666" s="1"/>
  <c r="J3666" s="1"/>
  <c r="X3667"/>
  <c r="I3668"/>
  <c r="J3668"/>
  <c r="N3668"/>
  <c r="O3668"/>
  <c r="X3668"/>
  <c r="F3669"/>
  <c r="G3669"/>
  <c r="H3669"/>
  <c r="L3669"/>
  <c r="M3669"/>
  <c r="X3669"/>
  <c r="I3670"/>
  <c r="X3670"/>
  <c r="I3671"/>
  <c r="J3671"/>
  <c r="N3671"/>
  <c r="O3671"/>
  <c r="X3671"/>
  <c r="I3672"/>
  <c r="J3672" s="1"/>
  <c r="X3672"/>
  <c r="I3673"/>
  <c r="J3673"/>
  <c r="N3673"/>
  <c r="O3673"/>
  <c r="X3673"/>
  <c r="I3674"/>
  <c r="J3674" s="1"/>
  <c r="X3674"/>
  <c r="F3675"/>
  <c r="G3675"/>
  <c r="H3675"/>
  <c r="L3675"/>
  <c r="M3675"/>
  <c r="X3675"/>
  <c r="I3676"/>
  <c r="J3676"/>
  <c r="N3676"/>
  <c r="O3676"/>
  <c r="X3676"/>
  <c r="I3677"/>
  <c r="J3677" s="1"/>
  <c r="X3677"/>
  <c r="I3678"/>
  <c r="J3678"/>
  <c r="N3678"/>
  <c r="O3678"/>
  <c r="X3678"/>
  <c r="I3679"/>
  <c r="J3679" s="1"/>
  <c r="X3679"/>
  <c r="I3680"/>
  <c r="J3680"/>
  <c r="N3680"/>
  <c r="O3680"/>
  <c r="X3680"/>
  <c r="I3681"/>
  <c r="J3681" s="1"/>
  <c r="X3681"/>
  <c r="I3682"/>
  <c r="J3682"/>
  <c r="N3682"/>
  <c r="O3682"/>
  <c r="X3682"/>
  <c r="I3683"/>
  <c r="J3683" s="1"/>
  <c r="X3683"/>
  <c r="F3684"/>
  <c r="G3684"/>
  <c r="H3684"/>
  <c r="L3684"/>
  <c r="M3684"/>
  <c r="Q3684"/>
  <c r="Q3781" s="1"/>
  <c r="R3684"/>
  <c r="U3684"/>
  <c r="V3684"/>
  <c r="W3684"/>
  <c r="W3781" s="1"/>
  <c r="I3685"/>
  <c r="J3685" s="1"/>
  <c r="N3685"/>
  <c r="O3685" s="1"/>
  <c r="S3685"/>
  <c r="T3685" s="1"/>
  <c r="I3686"/>
  <c r="J3686" s="1"/>
  <c r="N3686"/>
  <c r="O3686" s="1"/>
  <c r="S3686"/>
  <c r="T3686" s="1"/>
  <c r="X3686" s="1"/>
  <c r="I3687"/>
  <c r="J3687" s="1"/>
  <c r="S3687"/>
  <c r="T3687" s="1"/>
  <c r="X3687" s="1"/>
  <c r="I3688"/>
  <c r="J3688"/>
  <c r="N3688"/>
  <c r="O3688"/>
  <c r="S3688"/>
  <c r="T3688"/>
  <c r="X3688" s="1"/>
  <c r="I3689"/>
  <c r="J3689" s="1"/>
  <c r="N3689"/>
  <c r="O3689" s="1"/>
  <c r="S3689"/>
  <c r="T3689" s="1"/>
  <c r="X3689" s="1"/>
  <c r="I3690"/>
  <c r="J3690" s="1"/>
  <c r="N3690"/>
  <c r="O3690" s="1"/>
  <c r="S3690"/>
  <c r="T3690" s="1"/>
  <c r="X3690" s="1"/>
  <c r="I3691"/>
  <c r="J3691" s="1"/>
  <c r="S3691"/>
  <c r="T3691" s="1"/>
  <c r="X3691" s="1"/>
  <c r="I3692"/>
  <c r="J3692"/>
  <c r="N3692"/>
  <c r="O3692"/>
  <c r="S3692"/>
  <c r="T3692" s="1"/>
  <c r="X3692" s="1"/>
  <c r="I3693"/>
  <c r="J3693" s="1"/>
  <c r="N3693"/>
  <c r="O3693" s="1"/>
  <c r="X3693"/>
  <c r="I3694"/>
  <c r="J3694" s="1"/>
  <c r="N3694"/>
  <c r="O3694" s="1"/>
  <c r="X3694"/>
  <c r="I3695"/>
  <c r="J3695" s="1"/>
  <c r="N3695"/>
  <c r="O3695" s="1"/>
  <c r="X3695"/>
  <c r="I3696"/>
  <c r="J3696" s="1"/>
  <c r="N3696"/>
  <c r="O3696" s="1"/>
  <c r="S3696"/>
  <c r="T3696" s="1"/>
  <c r="X3696" s="1"/>
  <c r="I3697"/>
  <c r="J3697" s="1"/>
  <c r="X3697"/>
  <c r="I3698"/>
  <c r="J3698"/>
  <c r="N3698"/>
  <c r="O3698"/>
  <c r="S3698"/>
  <c r="T3698"/>
  <c r="X3698" s="1"/>
  <c r="I3699"/>
  <c r="J3699" s="1"/>
  <c r="N3699"/>
  <c r="O3699" s="1"/>
  <c r="S3699"/>
  <c r="T3699" s="1"/>
  <c r="X3699" s="1"/>
  <c r="I3700"/>
  <c r="J3700" s="1"/>
  <c r="N3700"/>
  <c r="O3700" s="1"/>
  <c r="X3700"/>
  <c r="I3701"/>
  <c r="J3701" s="1"/>
  <c r="N3701"/>
  <c r="O3701" s="1"/>
  <c r="S3701"/>
  <c r="T3701" s="1"/>
  <c r="X3701" s="1"/>
  <c r="F3702"/>
  <c r="G3702"/>
  <c r="H3702"/>
  <c r="L3702"/>
  <c r="M3702"/>
  <c r="X3702"/>
  <c r="I3703"/>
  <c r="J3703" s="1"/>
  <c r="N3703"/>
  <c r="O3703" s="1"/>
  <c r="X3703"/>
  <c r="I3704"/>
  <c r="J3704" s="1"/>
  <c r="N3704"/>
  <c r="O3704" s="1"/>
  <c r="X3704"/>
  <c r="I3705"/>
  <c r="J3705" s="1"/>
  <c r="N3705"/>
  <c r="O3705" s="1"/>
  <c r="X3705"/>
  <c r="F3706"/>
  <c r="G3706"/>
  <c r="H3706"/>
  <c r="L3706"/>
  <c r="M3706"/>
  <c r="X3706"/>
  <c r="I3707"/>
  <c r="N3707"/>
  <c r="X3707"/>
  <c r="I3708"/>
  <c r="J3708" s="1"/>
  <c r="N3708"/>
  <c r="O3708" s="1"/>
  <c r="X3708"/>
  <c r="I3709"/>
  <c r="J3709" s="1"/>
  <c r="N3709"/>
  <c r="O3709" s="1"/>
  <c r="X3709"/>
  <c r="I3710"/>
  <c r="J3710" s="1"/>
  <c r="N3710"/>
  <c r="O3710" s="1"/>
  <c r="X3710"/>
  <c r="I3711"/>
  <c r="J3711" s="1"/>
  <c r="N3711"/>
  <c r="O3711" s="1"/>
  <c r="X3711"/>
  <c r="F3712"/>
  <c r="G3712"/>
  <c r="H3712"/>
  <c r="L3712"/>
  <c r="M3712"/>
  <c r="X3712"/>
  <c r="I3713"/>
  <c r="J3713" s="1"/>
  <c r="N3713"/>
  <c r="O3713" s="1"/>
  <c r="O3712" s="1"/>
  <c r="X3713"/>
  <c r="I3714"/>
  <c r="J3714" s="1"/>
  <c r="N3714"/>
  <c r="O3714" s="1"/>
  <c r="X3714"/>
  <c r="I3715"/>
  <c r="J3715" s="1"/>
  <c r="N3715"/>
  <c r="O3715" s="1"/>
  <c r="X3715"/>
  <c r="I3716"/>
  <c r="J3716" s="1"/>
  <c r="N3716"/>
  <c r="O3716" s="1"/>
  <c r="X3716"/>
  <c r="I3717"/>
  <c r="J3717" s="1"/>
  <c r="N3717"/>
  <c r="O3717" s="1"/>
  <c r="X3717"/>
  <c r="I3718"/>
  <c r="J3718" s="1"/>
  <c r="N3718"/>
  <c r="O3718" s="1"/>
  <c r="X3718"/>
  <c r="F3719"/>
  <c r="G3719"/>
  <c r="H3719"/>
  <c r="L3719"/>
  <c r="M3719"/>
  <c r="X3719"/>
  <c r="I3720"/>
  <c r="J3720" s="1"/>
  <c r="N3720"/>
  <c r="O3720" s="1"/>
  <c r="X3720"/>
  <c r="I3721"/>
  <c r="J3721" s="1"/>
  <c r="N3721"/>
  <c r="O3721" s="1"/>
  <c r="X3721"/>
  <c r="I3722"/>
  <c r="J3722" s="1"/>
  <c r="N3722"/>
  <c r="O3722" s="1"/>
  <c r="X3722"/>
  <c r="I3723"/>
  <c r="J3723" s="1"/>
  <c r="N3723"/>
  <c r="O3723" s="1"/>
  <c r="X3723"/>
  <c r="I3724"/>
  <c r="J3724" s="1"/>
  <c r="N3724"/>
  <c r="O3724" s="1"/>
  <c r="X3724"/>
  <c r="I3725"/>
  <c r="J3725" s="1"/>
  <c r="N3725"/>
  <c r="O3725" s="1"/>
  <c r="X3725"/>
  <c r="I3726"/>
  <c r="J3726" s="1"/>
  <c r="N3726"/>
  <c r="O3726" s="1"/>
  <c r="X3726"/>
  <c r="I3727"/>
  <c r="J3727" s="1"/>
  <c r="N3727"/>
  <c r="O3727" s="1"/>
  <c r="X3727"/>
  <c r="X3728"/>
  <c r="I3729"/>
  <c r="X3729"/>
  <c r="I3730"/>
  <c r="J3730"/>
  <c r="X3730"/>
  <c r="I3731"/>
  <c r="J3731" s="1"/>
  <c r="X3731"/>
  <c r="I3732"/>
  <c r="J3732" s="1"/>
  <c r="X3732"/>
  <c r="I3733"/>
  <c r="J3733" s="1"/>
  <c r="X3733"/>
  <c r="I3734"/>
  <c r="J3734"/>
  <c r="N3734"/>
  <c r="O3734"/>
  <c r="S3734"/>
  <c r="T3734"/>
  <c r="X3734" s="1"/>
  <c r="I3735"/>
  <c r="J3735" s="1"/>
  <c r="N3735"/>
  <c r="O3735" s="1"/>
  <c r="X3735"/>
  <c r="I3736"/>
  <c r="J3736" s="1"/>
  <c r="X3736"/>
  <c r="F3737"/>
  <c r="G3737"/>
  <c r="H3737"/>
  <c r="L3737"/>
  <c r="M3737"/>
  <c r="Q3737"/>
  <c r="R3737"/>
  <c r="U3737"/>
  <c r="V3737"/>
  <c r="W3737"/>
  <c r="I3738"/>
  <c r="J3738"/>
  <c r="N3738"/>
  <c r="O3738"/>
  <c r="S3738"/>
  <c r="T3738"/>
  <c r="X3738" s="1"/>
  <c r="I3739"/>
  <c r="J3739" s="1"/>
  <c r="N3739"/>
  <c r="O3739" s="1"/>
  <c r="S3739"/>
  <c r="T3739" s="1"/>
  <c r="X3739" s="1"/>
  <c r="I3740"/>
  <c r="J3740" s="1"/>
  <c r="N3740"/>
  <c r="O3740" s="1"/>
  <c r="S3740"/>
  <c r="T3740" s="1"/>
  <c r="X3740" s="1"/>
  <c r="I3741"/>
  <c r="J3741" s="1"/>
  <c r="S3741"/>
  <c r="T3741" s="1"/>
  <c r="X3741" s="1"/>
  <c r="I3742"/>
  <c r="J3742"/>
  <c r="N3742"/>
  <c r="O3742"/>
  <c r="S3742"/>
  <c r="T3742"/>
  <c r="X3742" s="1"/>
  <c r="I3743"/>
  <c r="J3743" s="1"/>
  <c r="N3743"/>
  <c r="O3743" s="1"/>
  <c r="S3743"/>
  <c r="T3743" s="1"/>
  <c r="X3743" s="1"/>
  <c r="F3744"/>
  <c r="G3744"/>
  <c r="H3744"/>
  <c r="L3744"/>
  <c r="M3744"/>
  <c r="Q3744"/>
  <c r="R3744"/>
  <c r="U3744"/>
  <c r="V3744"/>
  <c r="W3744"/>
  <c r="I3745"/>
  <c r="J3745" s="1"/>
  <c r="S3745"/>
  <c r="T3745" s="1"/>
  <c r="I3746"/>
  <c r="J3746"/>
  <c r="N3746"/>
  <c r="O3746"/>
  <c r="S3746"/>
  <c r="T3746"/>
  <c r="X3746" s="1"/>
  <c r="I3747"/>
  <c r="J3747" s="1"/>
  <c r="N3747"/>
  <c r="O3747" s="1"/>
  <c r="S3747"/>
  <c r="T3747" s="1"/>
  <c r="X3747" s="1"/>
  <c r="I3748"/>
  <c r="J3748" s="1"/>
  <c r="N3748"/>
  <c r="O3748" s="1"/>
  <c r="S3748"/>
  <c r="T3748" s="1"/>
  <c r="X3748" s="1"/>
  <c r="I3749"/>
  <c r="J3749" s="1"/>
  <c r="S3749"/>
  <c r="T3749" s="1"/>
  <c r="X3749" s="1"/>
  <c r="I3750"/>
  <c r="J3750"/>
  <c r="N3750"/>
  <c r="O3750"/>
  <c r="S3750"/>
  <c r="T3750"/>
  <c r="X3750" s="1"/>
  <c r="F3751"/>
  <c r="G3751"/>
  <c r="H3751"/>
  <c r="X3751"/>
  <c r="I3752"/>
  <c r="X3752"/>
  <c r="I3753"/>
  <c r="J3753"/>
  <c r="X3753"/>
  <c r="I3754"/>
  <c r="J3754" s="1"/>
  <c r="S3754"/>
  <c r="T3754" s="1"/>
  <c r="X3754" s="1"/>
  <c r="F3755"/>
  <c r="G3755"/>
  <c r="H3755"/>
  <c r="L3755"/>
  <c r="M3755"/>
  <c r="Q3755"/>
  <c r="R3755"/>
  <c r="U3755"/>
  <c r="V3755"/>
  <c r="W3755"/>
  <c r="I3756"/>
  <c r="J3756" s="1"/>
  <c r="N3756"/>
  <c r="O3756" s="1"/>
  <c r="S3756"/>
  <c r="T3756" s="1"/>
  <c r="I3757"/>
  <c r="J3757" s="1"/>
  <c r="N3757"/>
  <c r="O3757" s="1"/>
  <c r="S3757"/>
  <c r="T3757" s="1"/>
  <c r="X3757" s="1"/>
  <c r="I3758"/>
  <c r="J3758" s="1"/>
  <c r="S3758"/>
  <c r="T3758" s="1"/>
  <c r="X3758" s="1"/>
  <c r="I3759"/>
  <c r="J3759"/>
  <c r="N3759"/>
  <c r="O3759"/>
  <c r="S3759"/>
  <c r="T3759"/>
  <c r="X3759" s="1"/>
  <c r="I3760"/>
  <c r="J3760" s="1"/>
  <c r="N3760"/>
  <c r="O3760" s="1"/>
  <c r="S3760"/>
  <c r="T3760" s="1"/>
  <c r="X3760" s="1"/>
  <c r="I3761"/>
  <c r="J3761" s="1"/>
  <c r="N3761"/>
  <c r="O3761" s="1"/>
  <c r="S3761"/>
  <c r="T3761" s="1"/>
  <c r="X3761" s="1"/>
  <c r="I3762"/>
  <c r="J3762" s="1"/>
  <c r="S3762"/>
  <c r="T3762" s="1"/>
  <c r="X3762" s="1"/>
  <c r="F3763"/>
  <c r="G3763"/>
  <c r="H3763"/>
  <c r="L3763"/>
  <c r="M3763"/>
  <c r="Q3763"/>
  <c r="R3763"/>
  <c r="U3763"/>
  <c r="V3763"/>
  <c r="W3763"/>
  <c r="I3764"/>
  <c r="J3764" s="1"/>
  <c r="N3764"/>
  <c r="O3764" s="1"/>
  <c r="S3764"/>
  <c r="T3764" s="1"/>
  <c r="I3765"/>
  <c r="J3765" s="1"/>
  <c r="N3765"/>
  <c r="O3765" s="1"/>
  <c r="S3765"/>
  <c r="T3765" s="1"/>
  <c r="X3765" s="1"/>
  <c r="I3766"/>
  <c r="J3766" s="1"/>
  <c r="S3766"/>
  <c r="T3766" s="1"/>
  <c r="X3766" s="1"/>
  <c r="F3767"/>
  <c r="G3767"/>
  <c r="H3767"/>
  <c r="L3767"/>
  <c r="M3767"/>
  <c r="Q3767"/>
  <c r="R3767"/>
  <c r="U3767"/>
  <c r="V3767"/>
  <c r="W3767"/>
  <c r="I3768"/>
  <c r="J3768" s="1"/>
  <c r="N3768"/>
  <c r="O3768" s="1"/>
  <c r="S3768"/>
  <c r="T3768" s="1"/>
  <c r="I3769"/>
  <c r="J3769" s="1"/>
  <c r="N3769"/>
  <c r="O3769" s="1"/>
  <c r="S3769"/>
  <c r="T3769" s="1"/>
  <c r="X3769" s="1"/>
  <c r="I3770"/>
  <c r="J3770" s="1"/>
  <c r="S3770"/>
  <c r="T3770" s="1"/>
  <c r="X3770" s="1"/>
  <c r="I3771"/>
  <c r="J3771"/>
  <c r="N3771"/>
  <c r="O3771"/>
  <c r="S3771"/>
  <c r="T3771"/>
  <c r="X3771" s="1"/>
  <c r="L3772"/>
  <c r="M3772"/>
  <c r="Q3772"/>
  <c r="R3772"/>
  <c r="U3772"/>
  <c r="V3772"/>
  <c r="W3772"/>
  <c r="I3773"/>
  <c r="J3773" s="1"/>
  <c r="S3773"/>
  <c r="T3773" s="1"/>
  <c r="I3774"/>
  <c r="J3774"/>
  <c r="N3774"/>
  <c r="O3774"/>
  <c r="S3774"/>
  <c r="T3774"/>
  <c r="X3774" s="1"/>
  <c r="I3775"/>
  <c r="J3775" s="1"/>
  <c r="X3775"/>
  <c r="J3776"/>
  <c r="I3777"/>
  <c r="J3777" s="1"/>
  <c r="S3777"/>
  <c r="T3777" s="1"/>
  <c r="J3778"/>
  <c r="J3779"/>
  <c r="J3780"/>
  <c r="F3781"/>
  <c r="L3781"/>
  <c r="U3781"/>
  <c r="J3785"/>
  <c r="B3788"/>
  <c r="B3790"/>
  <c r="E3790"/>
  <c r="F3790"/>
  <c r="B3791"/>
  <c r="F3791"/>
  <c r="B3793"/>
  <c r="F3793"/>
  <c r="B3794"/>
  <c r="C3800"/>
  <c r="C3801"/>
  <c r="F3804"/>
  <c r="G3804"/>
  <c r="H3804"/>
  <c r="H3919" s="1"/>
  <c r="L3804"/>
  <c r="M3804"/>
  <c r="X3804"/>
  <c r="I3805"/>
  <c r="I3804" s="1"/>
  <c r="J3804" s="1"/>
  <c r="X3805"/>
  <c r="I3806"/>
  <c r="J3806"/>
  <c r="N3806"/>
  <c r="O3806"/>
  <c r="X3806"/>
  <c r="F3807"/>
  <c r="G3807"/>
  <c r="H3807"/>
  <c r="L3807"/>
  <c r="M3807"/>
  <c r="X3807"/>
  <c r="I3808"/>
  <c r="X3808"/>
  <c r="I3809"/>
  <c r="J3809"/>
  <c r="N3809"/>
  <c r="O3809"/>
  <c r="X3809"/>
  <c r="I3810"/>
  <c r="J3810" s="1"/>
  <c r="X3810"/>
  <c r="I3811"/>
  <c r="J3811"/>
  <c r="N3811"/>
  <c r="O3811"/>
  <c r="X3811"/>
  <c r="I3812"/>
  <c r="J3812" s="1"/>
  <c r="X3812"/>
  <c r="F3813"/>
  <c r="G3813"/>
  <c r="H3813"/>
  <c r="L3813"/>
  <c r="L3919" s="1"/>
  <c r="M3813"/>
  <c r="X3813"/>
  <c r="I3814"/>
  <c r="J3814"/>
  <c r="N3814"/>
  <c r="O3814"/>
  <c r="X3814"/>
  <c r="I3815"/>
  <c r="X3815"/>
  <c r="I3816"/>
  <c r="J3816"/>
  <c r="N3816"/>
  <c r="O3816"/>
  <c r="X3816"/>
  <c r="I3817"/>
  <c r="J3817" s="1"/>
  <c r="X3817"/>
  <c r="I3818"/>
  <c r="J3818"/>
  <c r="N3818"/>
  <c r="O3818"/>
  <c r="X3818"/>
  <c r="I3819"/>
  <c r="J3819" s="1"/>
  <c r="X3819"/>
  <c r="I3820"/>
  <c r="J3820"/>
  <c r="N3820"/>
  <c r="O3820"/>
  <c r="X3820"/>
  <c r="I3821"/>
  <c r="J3821" s="1"/>
  <c r="X3821"/>
  <c r="F3822"/>
  <c r="G3822"/>
  <c r="H3822"/>
  <c r="L3822"/>
  <c r="M3822"/>
  <c r="Q3822"/>
  <c r="R3822"/>
  <c r="U3822"/>
  <c r="U3919" s="1"/>
  <c r="V3822"/>
  <c r="W3822"/>
  <c r="I3823"/>
  <c r="N3823"/>
  <c r="S3823"/>
  <c r="I3824"/>
  <c r="J3824" s="1"/>
  <c r="N3824"/>
  <c r="O3824" s="1"/>
  <c r="S3824"/>
  <c r="T3824" s="1"/>
  <c r="X3824" s="1"/>
  <c r="I3825"/>
  <c r="J3825" s="1"/>
  <c r="S3825"/>
  <c r="T3825" s="1"/>
  <c r="X3825" s="1"/>
  <c r="I3826"/>
  <c r="J3826"/>
  <c r="N3826"/>
  <c r="O3826"/>
  <c r="S3826"/>
  <c r="T3826"/>
  <c r="X3826" s="1"/>
  <c r="I3827"/>
  <c r="J3827" s="1"/>
  <c r="N3827"/>
  <c r="O3827" s="1"/>
  <c r="S3827"/>
  <c r="T3827" s="1"/>
  <c r="X3827" s="1"/>
  <c r="I3828"/>
  <c r="J3828" s="1"/>
  <c r="N3828"/>
  <c r="O3828" s="1"/>
  <c r="S3828"/>
  <c r="T3828" s="1"/>
  <c r="X3828" s="1"/>
  <c r="I3829"/>
  <c r="J3829" s="1"/>
  <c r="S3829"/>
  <c r="T3829" s="1"/>
  <c r="X3829" s="1"/>
  <c r="I3830"/>
  <c r="J3830"/>
  <c r="N3830"/>
  <c r="O3830"/>
  <c r="S3830"/>
  <c r="T3830" s="1"/>
  <c r="X3830" s="1"/>
  <c r="I3831"/>
  <c r="J3831" s="1"/>
  <c r="N3831"/>
  <c r="O3831" s="1"/>
  <c r="X3831"/>
  <c r="I3832"/>
  <c r="J3832" s="1"/>
  <c r="N3832"/>
  <c r="O3832" s="1"/>
  <c r="X3832"/>
  <c r="I3833"/>
  <c r="J3833" s="1"/>
  <c r="N3833"/>
  <c r="O3833" s="1"/>
  <c r="X3833"/>
  <c r="I3834"/>
  <c r="J3834" s="1"/>
  <c r="N3834"/>
  <c r="O3834" s="1"/>
  <c r="S3834"/>
  <c r="T3834" s="1"/>
  <c r="X3834" s="1"/>
  <c r="I3835"/>
  <c r="J3835" s="1"/>
  <c r="X3835"/>
  <c r="I3836"/>
  <c r="J3836"/>
  <c r="N3836"/>
  <c r="O3836"/>
  <c r="S3836"/>
  <c r="T3836"/>
  <c r="X3836" s="1"/>
  <c r="I3837"/>
  <c r="J3837" s="1"/>
  <c r="N3837"/>
  <c r="O3837" s="1"/>
  <c r="S3837"/>
  <c r="T3837" s="1"/>
  <c r="X3837" s="1"/>
  <c r="I3838"/>
  <c r="J3838" s="1"/>
  <c r="N3838"/>
  <c r="O3838" s="1"/>
  <c r="X3838"/>
  <c r="I3839"/>
  <c r="J3839" s="1"/>
  <c r="N3839"/>
  <c r="O3839" s="1"/>
  <c r="S3839"/>
  <c r="T3839" s="1"/>
  <c r="X3839" s="1"/>
  <c r="F3840"/>
  <c r="G3840"/>
  <c r="H3840"/>
  <c r="L3840"/>
  <c r="M3840"/>
  <c r="X3840"/>
  <c r="I3841"/>
  <c r="J3841" s="1"/>
  <c r="N3841"/>
  <c r="O3841" s="1"/>
  <c r="X3841"/>
  <c r="I3842"/>
  <c r="N3842"/>
  <c r="X3842"/>
  <c r="I3843"/>
  <c r="J3843" s="1"/>
  <c r="N3843"/>
  <c r="O3843" s="1"/>
  <c r="X3843"/>
  <c r="F3844"/>
  <c r="G3844"/>
  <c r="H3844"/>
  <c r="L3844"/>
  <c r="M3844"/>
  <c r="X3844"/>
  <c r="I3845"/>
  <c r="N3845"/>
  <c r="X3845"/>
  <c r="I3846"/>
  <c r="J3846" s="1"/>
  <c r="N3846"/>
  <c r="O3846" s="1"/>
  <c r="X3846"/>
  <c r="I3847"/>
  <c r="J3847" s="1"/>
  <c r="N3847"/>
  <c r="O3847" s="1"/>
  <c r="X3847"/>
  <c r="I3848"/>
  <c r="J3848" s="1"/>
  <c r="N3848"/>
  <c r="O3848" s="1"/>
  <c r="X3848"/>
  <c r="I3849"/>
  <c r="J3849" s="1"/>
  <c r="N3849"/>
  <c r="O3849" s="1"/>
  <c r="X3849"/>
  <c r="F3850"/>
  <c r="G3850"/>
  <c r="H3850"/>
  <c r="L3850"/>
  <c r="M3850"/>
  <c r="X3850"/>
  <c r="I3851"/>
  <c r="J3851" s="1"/>
  <c r="N3851"/>
  <c r="O3851" s="1"/>
  <c r="X3851"/>
  <c r="I3852"/>
  <c r="N3852"/>
  <c r="N3850" s="1"/>
  <c r="X3852"/>
  <c r="I3853"/>
  <c r="J3853" s="1"/>
  <c r="N3853"/>
  <c r="O3853" s="1"/>
  <c r="X3853"/>
  <c r="I3854"/>
  <c r="J3854" s="1"/>
  <c r="N3854"/>
  <c r="O3854" s="1"/>
  <c r="X3854"/>
  <c r="I3855"/>
  <c r="J3855" s="1"/>
  <c r="N3855"/>
  <c r="O3855" s="1"/>
  <c r="X3855"/>
  <c r="I3856"/>
  <c r="J3856" s="1"/>
  <c r="N3856"/>
  <c r="O3856" s="1"/>
  <c r="X3856"/>
  <c r="F3857"/>
  <c r="G3857"/>
  <c r="H3857"/>
  <c r="L3857"/>
  <c r="M3857"/>
  <c r="X3857"/>
  <c r="I3858"/>
  <c r="J3858" s="1"/>
  <c r="N3858"/>
  <c r="O3858" s="1"/>
  <c r="X3858"/>
  <c r="I3859"/>
  <c r="N3859"/>
  <c r="X3859"/>
  <c r="I3860"/>
  <c r="J3860" s="1"/>
  <c r="N3860"/>
  <c r="O3860" s="1"/>
  <c r="X3860"/>
  <c r="I3861"/>
  <c r="J3861" s="1"/>
  <c r="N3861"/>
  <c r="O3861" s="1"/>
  <c r="X3861"/>
  <c r="I3862"/>
  <c r="J3862" s="1"/>
  <c r="N3862"/>
  <c r="O3862" s="1"/>
  <c r="X3862"/>
  <c r="I3863"/>
  <c r="J3863" s="1"/>
  <c r="N3863"/>
  <c r="O3863" s="1"/>
  <c r="X3863"/>
  <c r="I3864"/>
  <c r="J3864" s="1"/>
  <c r="N3864"/>
  <c r="O3864" s="1"/>
  <c r="X3864"/>
  <c r="I3865"/>
  <c r="J3865" s="1"/>
  <c r="N3865"/>
  <c r="O3865" s="1"/>
  <c r="X3865"/>
  <c r="X3866"/>
  <c r="I3867"/>
  <c r="X3867"/>
  <c r="I3868"/>
  <c r="J3868"/>
  <c r="X3868"/>
  <c r="I3869"/>
  <c r="J3869" s="1"/>
  <c r="X3869"/>
  <c r="I3870"/>
  <c r="J3870" s="1"/>
  <c r="X3870"/>
  <c r="I3871"/>
  <c r="J3871" s="1"/>
  <c r="X3871"/>
  <c r="I3872"/>
  <c r="J3872"/>
  <c r="N3872"/>
  <c r="O3872"/>
  <c r="S3872"/>
  <c r="T3872"/>
  <c r="X3872" s="1"/>
  <c r="I3873"/>
  <c r="J3873" s="1"/>
  <c r="N3873"/>
  <c r="O3873" s="1"/>
  <c r="X3873"/>
  <c r="I3874"/>
  <c r="J3874" s="1"/>
  <c r="X3874"/>
  <c r="F3875"/>
  <c r="G3875"/>
  <c r="H3875"/>
  <c r="L3875"/>
  <c r="M3875"/>
  <c r="Q3875"/>
  <c r="R3875"/>
  <c r="U3875"/>
  <c r="V3875"/>
  <c r="W3875"/>
  <c r="I3876"/>
  <c r="J3876"/>
  <c r="N3876"/>
  <c r="O3876"/>
  <c r="S3876"/>
  <c r="T3876"/>
  <c r="I3877"/>
  <c r="J3877" s="1"/>
  <c r="N3877"/>
  <c r="O3877" s="1"/>
  <c r="S3877"/>
  <c r="T3877" s="1"/>
  <c r="X3877" s="1"/>
  <c r="I3878"/>
  <c r="J3878" s="1"/>
  <c r="N3878"/>
  <c r="O3878" s="1"/>
  <c r="S3878"/>
  <c r="T3878" s="1"/>
  <c r="X3878" s="1"/>
  <c r="I3879"/>
  <c r="J3879" s="1"/>
  <c r="S3879"/>
  <c r="T3879" s="1"/>
  <c r="X3879" s="1"/>
  <c r="I3880"/>
  <c r="J3880"/>
  <c r="N3880"/>
  <c r="O3880"/>
  <c r="S3880"/>
  <c r="T3880"/>
  <c r="X3880" s="1"/>
  <c r="I3881"/>
  <c r="J3881" s="1"/>
  <c r="N3881"/>
  <c r="O3881" s="1"/>
  <c r="S3881"/>
  <c r="T3881" s="1"/>
  <c r="X3881" s="1"/>
  <c r="F3882"/>
  <c r="G3882"/>
  <c r="H3882"/>
  <c r="L3882"/>
  <c r="M3882"/>
  <c r="Q3882"/>
  <c r="R3882"/>
  <c r="U3882"/>
  <c r="V3882"/>
  <c r="W3882"/>
  <c r="I3883"/>
  <c r="I3882" s="1"/>
  <c r="J3882" s="1"/>
  <c r="S3883"/>
  <c r="S3882" s="1"/>
  <c r="I3884"/>
  <c r="J3884"/>
  <c r="N3884"/>
  <c r="O3884"/>
  <c r="S3884"/>
  <c r="T3884"/>
  <c r="X3884" s="1"/>
  <c r="I3885"/>
  <c r="J3885" s="1"/>
  <c r="N3885"/>
  <c r="O3885" s="1"/>
  <c r="S3885"/>
  <c r="T3885" s="1"/>
  <c r="X3885" s="1"/>
  <c r="I3886"/>
  <c r="J3886" s="1"/>
  <c r="N3886"/>
  <c r="O3886" s="1"/>
  <c r="S3886"/>
  <c r="T3886" s="1"/>
  <c r="X3886" s="1"/>
  <c r="I3887"/>
  <c r="J3887" s="1"/>
  <c r="S3887"/>
  <c r="T3887" s="1"/>
  <c r="X3887" s="1"/>
  <c r="I3888"/>
  <c r="J3888"/>
  <c r="N3888"/>
  <c r="O3888"/>
  <c r="S3888"/>
  <c r="T3888"/>
  <c r="X3888" s="1"/>
  <c r="F3889"/>
  <c r="G3889"/>
  <c r="H3889"/>
  <c r="X3889"/>
  <c r="I3890"/>
  <c r="X3890"/>
  <c r="I3891"/>
  <c r="J3891"/>
  <c r="X3891"/>
  <c r="I3892"/>
  <c r="J3892" s="1"/>
  <c r="S3892"/>
  <c r="T3892" s="1"/>
  <c r="X3892" s="1"/>
  <c r="F3893"/>
  <c r="G3893"/>
  <c r="H3893"/>
  <c r="L3893"/>
  <c r="M3893"/>
  <c r="Q3893"/>
  <c r="R3893"/>
  <c r="U3893"/>
  <c r="V3893"/>
  <c r="W3893"/>
  <c r="I3894"/>
  <c r="N3894"/>
  <c r="S3894"/>
  <c r="I3895"/>
  <c r="J3895" s="1"/>
  <c r="N3895"/>
  <c r="O3895" s="1"/>
  <c r="S3895"/>
  <c r="T3895" s="1"/>
  <c r="X3895" s="1"/>
  <c r="I3896"/>
  <c r="J3896" s="1"/>
  <c r="S3896"/>
  <c r="T3896" s="1"/>
  <c r="X3896" s="1"/>
  <c r="I3897"/>
  <c r="J3897"/>
  <c r="N3897"/>
  <c r="O3897"/>
  <c r="S3897"/>
  <c r="T3897"/>
  <c r="X3897" s="1"/>
  <c r="I3898"/>
  <c r="J3898" s="1"/>
  <c r="N3898"/>
  <c r="O3898" s="1"/>
  <c r="S3898"/>
  <c r="T3898" s="1"/>
  <c r="X3898" s="1"/>
  <c r="I3899"/>
  <c r="J3899" s="1"/>
  <c r="N3899"/>
  <c r="O3899" s="1"/>
  <c r="S3899"/>
  <c r="T3899" s="1"/>
  <c r="X3899" s="1"/>
  <c r="I3900"/>
  <c r="J3900" s="1"/>
  <c r="S3900"/>
  <c r="T3900" s="1"/>
  <c r="X3900" s="1"/>
  <c r="F3901"/>
  <c r="G3901"/>
  <c r="H3901"/>
  <c r="L3901"/>
  <c r="M3901"/>
  <c r="Q3901"/>
  <c r="R3901"/>
  <c r="U3901"/>
  <c r="V3901"/>
  <c r="W3901"/>
  <c r="I3902"/>
  <c r="N3902"/>
  <c r="S3902"/>
  <c r="I3903"/>
  <c r="J3903" s="1"/>
  <c r="N3903"/>
  <c r="O3903" s="1"/>
  <c r="S3903"/>
  <c r="T3903" s="1"/>
  <c r="X3903" s="1"/>
  <c r="I3904"/>
  <c r="J3904" s="1"/>
  <c r="S3904"/>
  <c r="T3904" s="1"/>
  <c r="X3904" s="1"/>
  <c r="F3905"/>
  <c r="G3905"/>
  <c r="H3905"/>
  <c r="L3905"/>
  <c r="M3905"/>
  <c r="Q3905"/>
  <c r="R3905"/>
  <c r="U3905"/>
  <c r="V3905"/>
  <c r="W3905"/>
  <c r="I3906"/>
  <c r="N3906"/>
  <c r="S3906"/>
  <c r="I3907"/>
  <c r="J3907" s="1"/>
  <c r="N3907"/>
  <c r="O3907" s="1"/>
  <c r="S3907"/>
  <c r="T3907" s="1"/>
  <c r="X3907" s="1"/>
  <c r="I3908"/>
  <c r="J3908" s="1"/>
  <c r="S3908"/>
  <c r="T3908" s="1"/>
  <c r="X3908" s="1"/>
  <c r="I3909"/>
  <c r="J3909"/>
  <c r="N3909"/>
  <c r="O3909"/>
  <c r="S3909"/>
  <c r="T3909"/>
  <c r="X3909" s="1"/>
  <c r="L3910"/>
  <c r="M3910"/>
  <c r="Q3910"/>
  <c r="R3910"/>
  <c r="U3910"/>
  <c r="V3910"/>
  <c r="W3910"/>
  <c r="I3911"/>
  <c r="I3910" s="1"/>
  <c r="J3910" s="1"/>
  <c r="S3911"/>
  <c r="S3910" s="1"/>
  <c r="I3912"/>
  <c r="J3912"/>
  <c r="N3912"/>
  <c r="O3912"/>
  <c r="S3912"/>
  <c r="T3912"/>
  <c r="X3912" s="1"/>
  <c r="I3913"/>
  <c r="J3913" s="1"/>
  <c r="X3913"/>
  <c r="J3914"/>
  <c r="I3915"/>
  <c r="J3915" s="1"/>
  <c r="S3915"/>
  <c r="T3915" s="1"/>
  <c r="J3916"/>
  <c r="J3917"/>
  <c r="J3918"/>
  <c r="F3919"/>
  <c r="K3919"/>
  <c r="Q3919"/>
  <c r="W3919"/>
  <c r="J3923"/>
  <c r="B3926"/>
  <c r="B3928"/>
  <c r="E3928"/>
  <c r="F3928"/>
  <c r="B3929"/>
  <c r="F3929"/>
  <c r="B3931"/>
  <c r="F3931"/>
  <c r="B3932"/>
  <c r="C3938"/>
  <c r="C3939"/>
  <c r="F3942"/>
  <c r="G3942"/>
  <c r="H3942"/>
  <c r="L3942"/>
  <c r="M3942"/>
  <c r="X3942"/>
  <c r="I3943"/>
  <c r="J3943"/>
  <c r="N3943"/>
  <c r="O3943"/>
  <c r="X3943"/>
  <c r="I3944"/>
  <c r="I3942" s="1"/>
  <c r="X3944"/>
  <c r="F3945"/>
  <c r="G3945"/>
  <c r="H3945"/>
  <c r="L3945"/>
  <c r="M3945"/>
  <c r="X3945"/>
  <c r="I3946"/>
  <c r="J3946"/>
  <c r="N3946"/>
  <c r="O3946"/>
  <c r="X3946"/>
  <c r="I3947"/>
  <c r="X3947"/>
  <c r="I3948"/>
  <c r="J3948"/>
  <c r="N3948"/>
  <c r="O3948"/>
  <c r="X3948"/>
  <c r="I3949"/>
  <c r="J3949" s="1"/>
  <c r="X3949"/>
  <c r="I3950"/>
  <c r="J3950"/>
  <c r="N3950"/>
  <c r="O3950"/>
  <c r="X3950"/>
  <c r="F3951"/>
  <c r="G3951"/>
  <c r="H3951"/>
  <c r="L3951"/>
  <c r="M3951"/>
  <c r="X3951"/>
  <c r="I3952"/>
  <c r="X3952"/>
  <c r="I3953"/>
  <c r="J3953"/>
  <c r="N3953"/>
  <c r="O3953"/>
  <c r="X3953"/>
  <c r="I3954"/>
  <c r="J3954" s="1"/>
  <c r="X3954"/>
  <c r="I3955"/>
  <c r="J3955"/>
  <c r="N3955"/>
  <c r="O3955"/>
  <c r="X3955"/>
  <c r="I3956"/>
  <c r="J3956" s="1"/>
  <c r="X3956"/>
  <c r="I3957"/>
  <c r="J3957"/>
  <c r="N3957"/>
  <c r="O3957"/>
  <c r="X3957"/>
  <c r="I3958"/>
  <c r="J3958" s="1"/>
  <c r="X3958"/>
  <c r="I3959"/>
  <c r="J3959"/>
  <c r="N3959"/>
  <c r="O3959"/>
  <c r="X3959"/>
  <c r="F3960"/>
  <c r="G3960"/>
  <c r="H3960"/>
  <c r="L3960"/>
  <c r="M3960"/>
  <c r="Q3960"/>
  <c r="R3960"/>
  <c r="U3960"/>
  <c r="V3960"/>
  <c r="W3960"/>
  <c r="I3961"/>
  <c r="N3961"/>
  <c r="S3961"/>
  <c r="I3962"/>
  <c r="J3962" s="1"/>
  <c r="S3962"/>
  <c r="T3962" s="1"/>
  <c r="X3962" s="1"/>
  <c r="I3963"/>
  <c r="J3963"/>
  <c r="N3963"/>
  <c r="O3963"/>
  <c r="S3963"/>
  <c r="T3963"/>
  <c r="X3963" s="1"/>
  <c r="I3964"/>
  <c r="J3964" s="1"/>
  <c r="N3964"/>
  <c r="O3964" s="1"/>
  <c r="S3964"/>
  <c r="T3964" s="1"/>
  <c r="X3964" s="1"/>
  <c r="I3965"/>
  <c r="J3965" s="1"/>
  <c r="N3965"/>
  <c r="O3965" s="1"/>
  <c r="S3965"/>
  <c r="T3965" s="1"/>
  <c r="X3965" s="1"/>
  <c r="I3966"/>
  <c r="J3966" s="1"/>
  <c r="S3966"/>
  <c r="T3966" s="1"/>
  <c r="X3966" s="1"/>
  <c r="I3967"/>
  <c r="J3967"/>
  <c r="N3967"/>
  <c r="O3967"/>
  <c r="S3967"/>
  <c r="T3967"/>
  <c r="X3967" s="1"/>
  <c r="I3968"/>
  <c r="J3968" s="1"/>
  <c r="N3968"/>
  <c r="O3968" s="1"/>
  <c r="S3968"/>
  <c r="T3968" s="1"/>
  <c r="X3968" s="1"/>
  <c r="I3969"/>
  <c r="J3969" s="1"/>
  <c r="N3969"/>
  <c r="O3969" s="1"/>
  <c r="X3969"/>
  <c r="I3970"/>
  <c r="J3970" s="1"/>
  <c r="N3970"/>
  <c r="O3970" s="1"/>
  <c r="X3970"/>
  <c r="I3971"/>
  <c r="J3971" s="1"/>
  <c r="N3971"/>
  <c r="O3971" s="1"/>
  <c r="X3971"/>
  <c r="I3972"/>
  <c r="J3972" s="1"/>
  <c r="N3972"/>
  <c r="O3972" s="1"/>
  <c r="S3972"/>
  <c r="T3972" s="1"/>
  <c r="X3972" s="1"/>
  <c r="I3973"/>
  <c r="J3973" s="1"/>
  <c r="N3973"/>
  <c r="O3973" s="1"/>
  <c r="X3973"/>
  <c r="I3974"/>
  <c r="J3974" s="1"/>
  <c r="N3974"/>
  <c r="O3974" s="1"/>
  <c r="S3974"/>
  <c r="T3974" s="1"/>
  <c r="X3974" s="1"/>
  <c r="I3975"/>
  <c r="J3975" s="1"/>
  <c r="N3975"/>
  <c r="O3975" s="1"/>
  <c r="S3975"/>
  <c r="T3975" s="1"/>
  <c r="X3975" s="1"/>
  <c r="I3976"/>
  <c r="J3976" s="1"/>
  <c r="X3976"/>
  <c r="I3977"/>
  <c r="J3977"/>
  <c r="N3977"/>
  <c r="O3977"/>
  <c r="S3977"/>
  <c r="T3977"/>
  <c r="X3977" s="1"/>
  <c r="F3978"/>
  <c r="G3978"/>
  <c r="H3978"/>
  <c r="L3978"/>
  <c r="M3978"/>
  <c r="X3978"/>
  <c r="I3979"/>
  <c r="N3979"/>
  <c r="X3979"/>
  <c r="I3980"/>
  <c r="J3980" s="1"/>
  <c r="N3980"/>
  <c r="O3980" s="1"/>
  <c r="X3980"/>
  <c r="I3981"/>
  <c r="J3981" s="1"/>
  <c r="N3981"/>
  <c r="O3981" s="1"/>
  <c r="X3981"/>
  <c r="F3982"/>
  <c r="G3982"/>
  <c r="H3982"/>
  <c r="L3982"/>
  <c r="M3982"/>
  <c r="X3982"/>
  <c r="I3983"/>
  <c r="J3983" s="1"/>
  <c r="N3983"/>
  <c r="O3983" s="1"/>
  <c r="X3983"/>
  <c r="I3984"/>
  <c r="N3984"/>
  <c r="X3984"/>
  <c r="I3985"/>
  <c r="J3985" s="1"/>
  <c r="N3985"/>
  <c r="O3985" s="1"/>
  <c r="X3985"/>
  <c r="I3986"/>
  <c r="J3986" s="1"/>
  <c r="N3986"/>
  <c r="O3986" s="1"/>
  <c r="X3986"/>
  <c r="I3987"/>
  <c r="J3987" s="1"/>
  <c r="N3987"/>
  <c r="O3987" s="1"/>
  <c r="X3987"/>
  <c r="F3988"/>
  <c r="G3988"/>
  <c r="H3988"/>
  <c r="L3988"/>
  <c r="M3988"/>
  <c r="X3988"/>
  <c r="I3989"/>
  <c r="N3989"/>
  <c r="X3989"/>
  <c r="I3990"/>
  <c r="J3990" s="1"/>
  <c r="N3990"/>
  <c r="O3990" s="1"/>
  <c r="X3990"/>
  <c r="I3991"/>
  <c r="J3991" s="1"/>
  <c r="N3991"/>
  <c r="O3991" s="1"/>
  <c r="X3991"/>
  <c r="I3992"/>
  <c r="J3992" s="1"/>
  <c r="N3992"/>
  <c r="O3992" s="1"/>
  <c r="X3992"/>
  <c r="I3993"/>
  <c r="J3993" s="1"/>
  <c r="N3993"/>
  <c r="O3993" s="1"/>
  <c r="X3993"/>
  <c r="I3994"/>
  <c r="J3994" s="1"/>
  <c r="N3994"/>
  <c r="O3994" s="1"/>
  <c r="X3994"/>
  <c r="F3995"/>
  <c r="G3995"/>
  <c r="H3995"/>
  <c r="L3995"/>
  <c r="M3995"/>
  <c r="X3995"/>
  <c r="I3996"/>
  <c r="N3996"/>
  <c r="X3996"/>
  <c r="I3997"/>
  <c r="J3997" s="1"/>
  <c r="N3997"/>
  <c r="O3997" s="1"/>
  <c r="X3997"/>
  <c r="I3998"/>
  <c r="J3998" s="1"/>
  <c r="N3998"/>
  <c r="O3998" s="1"/>
  <c r="X3998"/>
  <c r="I3999"/>
  <c r="J3999" s="1"/>
  <c r="N3999"/>
  <c r="O3999" s="1"/>
  <c r="X3999"/>
  <c r="I4000"/>
  <c r="J4000" s="1"/>
  <c r="N4000"/>
  <c r="O4000" s="1"/>
  <c r="X4000"/>
  <c r="I4001"/>
  <c r="J4001" s="1"/>
  <c r="N4001"/>
  <c r="O4001" s="1"/>
  <c r="X4001"/>
  <c r="I4002"/>
  <c r="J4002" s="1"/>
  <c r="N4002"/>
  <c r="O4002" s="1"/>
  <c r="X4002"/>
  <c r="I4003"/>
  <c r="J4003" s="1"/>
  <c r="N4003"/>
  <c r="O4003" s="1"/>
  <c r="X4003"/>
  <c r="X4004"/>
  <c r="I4005"/>
  <c r="J4005" s="1"/>
  <c r="X4005"/>
  <c r="I4006"/>
  <c r="X4006"/>
  <c r="I4007"/>
  <c r="J4007"/>
  <c r="X4007"/>
  <c r="I4008"/>
  <c r="J4008" s="1"/>
  <c r="X4008"/>
  <c r="I4009"/>
  <c r="J4009" s="1"/>
  <c r="X4009"/>
  <c r="I4010"/>
  <c r="J4010" s="1"/>
  <c r="N4010"/>
  <c r="O4010" s="1"/>
  <c r="S4010"/>
  <c r="T4010" s="1"/>
  <c r="X4010" s="1"/>
  <c r="I4011"/>
  <c r="J4011" s="1"/>
  <c r="N4011"/>
  <c r="O4011" s="1"/>
  <c r="X4011"/>
  <c r="I4012"/>
  <c r="J4012" s="1"/>
  <c r="X4012"/>
  <c r="F4013"/>
  <c r="G4013"/>
  <c r="H4013"/>
  <c r="L4013"/>
  <c r="M4013"/>
  <c r="Q4013"/>
  <c r="R4013"/>
  <c r="U4013"/>
  <c r="V4013"/>
  <c r="W4013"/>
  <c r="I4014"/>
  <c r="N4014"/>
  <c r="S4014"/>
  <c r="I4015"/>
  <c r="J4015" s="1"/>
  <c r="N4015"/>
  <c r="O4015" s="1"/>
  <c r="S4015"/>
  <c r="T4015" s="1"/>
  <c r="X4015" s="1"/>
  <c r="I4016"/>
  <c r="J4016" s="1"/>
  <c r="S4016"/>
  <c r="T4016" s="1"/>
  <c r="X4016" s="1"/>
  <c r="I4017"/>
  <c r="J4017"/>
  <c r="N4017"/>
  <c r="O4017"/>
  <c r="S4017"/>
  <c r="T4017"/>
  <c r="X4017" s="1"/>
  <c r="I4018"/>
  <c r="J4018" s="1"/>
  <c r="N4018"/>
  <c r="O4018" s="1"/>
  <c r="S4018"/>
  <c r="T4018" s="1"/>
  <c r="X4018" s="1"/>
  <c r="I4019"/>
  <c r="J4019" s="1"/>
  <c r="N4019"/>
  <c r="O4019" s="1"/>
  <c r="S4019"/>
  <c r="T4019" s="1"/>
  <c r="X4019" s="1"/>
  <c r="F4020"/>
  <c r="G4020"/>
  <c r="H4020"/>
  <c r="L4020"/>
  <c r="M4020"/>
  <c r="Q4020"/>
  <c r="R4020"/>
  <c r="U4020"/>
  <c r="V4020"/>
  <c r="W4020"/>
  <c r="I4021"/>
  <c r="S4021"/>
  <c r="I4022"/>
  <c r="S4022"/>
  <c r="T4022" s="1"/>
  <c r="X4022" s="1"/>
  <c r="I4023"/>
  <c r="J4023"/>
  <c r="N4023"/>
  <c r="O4023"/>
  <c r="S4023"/>
  <c r="T4023"/>
  <c r="X4023" s="1"/>
  <c r="I4024"/>
  <c r="J4024" s="1"/>
  <c r="N4024"/>
  <c r="O4024" s="1"/>
  <c r="S4024"/>
  <c r="T4024" s="1"/>
  <c r="X4024" s="1"/>
  <c r="I4025"/>
  <c r="J4025" s="1"/>
  <c r="S4025"/>
  <c r="T4025" s="1"/>
  <c r="X4025" s="1"/>
  <c r="I4026"/>
  <c r="S4026"/>
  <c r="T4026" s="1"/>
  <c r="X4026" s="1"/>
  <c r="F4027"/>
  <c r="G4027"/>
  <c r="H4027"/>
  <c r="X4027"/>
  <c r="I4028"/>
  <c r="J4028"/>
  <c r="X4028"/>
  <c r="I4029"/>
  <c r="I4027" s="1"/>
  <c r="J4027" s="1"/>
  <c r="X4029"/>
  <c r="I4030"/>
  <c r="J4030" s="1"/>
  <c r="S4030"/>
  <c r="T4030" s="1"/>
  <c r="X4030" s="1"/>
  <c r="F4031"/>
  <c r="G4031"/>
  <c r="H4031"/>
  <c r="L4031"/>
  <c r="M4031"/>
  <c r="Q4031"/>
  <c r="R4031"/>
  <c r="U4031"/>
  <c r="V4031"/>
  <c r="W4031"/>
  <c r="I4032"/>
  <c r="N4032"/>
  <c r="S4032"/>
  <c r="I4033"/>
  <c r="I4034"/>
  <c r="J4034"/>
  <c r="N4034"/>
  <c r="O4034"/>
  <c r="S4034"/>
  <c r="T4034"/>
  <c r="X4034" s="1"/>
  <c r="I4035"/>
  <c r="J4035" s="1"/>
  <c r="N4035"/>
  <c r="O4035" s="1"/>
  <c r="S4035"/>
  <c r="T4035" s="1"/>
  <c r="X4035" s="1"/>
  <c r="I4036"/>
  <c r="J4036" s="1"/>
  <c r="N4036"/>
  <c r="O4036" s="1"/>
  <c r="S4036"/>
  <c r="T4036" s="1"/>
  <c r="X4036" s="1"/>
  <c r="I4037"/>
  <c r="I4038"/>
  <c r="J4038"/>
  <c r="N4038"/>
  <c r="O4038"/>
  <c r="S4038"/>
  <c r="T4038"/>
  <c r="X4038" s="1"/>
  <c r="F4039"/>
  <c r="G4039"/>
  <c r="H4039"/>
  <c r="L4039"/>
  <c r="M4039"/>
  <c r="Q4039"/>
  <c r="R4039"/>
  <c r="U4039"/>
  <c r="V4039"/>
  <c r="W4039"/>
  <c r="I4040"/>
  <c r="J4040"/>
  <c r="N4040"/>
  <c r="O4040"/>
  <c r="S4040"/>
  <c r="T4040"/>
  <c r="I4041"/>
  <c r="J4041" s="1"/>
  <c r="N4041"/>
  <c r="O4041" s="1"/>
  <c r="S4041"/>
  <c r="T4041" s="1"/>
  <c r="X4041" s="1"/>
  <c r="I4042"/>
  <c r="J4042" s="1"/>
  <c r="N4042"/>
  <c r="O4042" s="1"/>
  <c r="S4042"/>
  <c r="T4042" s="1"/>
  <c r="X4042" s="1"/>
  <c r="F4043"/>
  <c r="G4043"/>
  <c r="H4043"/>
  <c r="L4043"/>
  <c r="M4043"/>
  <c r="Q4043"/>
  <c r="R4043"/>
  <c r="U4043"/>
  <c r="V4043"/>
  <c r="W4043"/>
  <c r="I4044"/>
  <c r="S4044"/>
  <c r="I4045"/>
  <c r="S4045"/>
  <c r="T4045" s="1"/>
  <c r="X4045" s="1"/>
  <c r="I4046"/>
  <c r="J4046"/>
  <c r="N4046"/>
  <c r="O4046"/>
  <c r="S4046"/>
  <c r="T4046"/>
  <c r="X4046" s="1"/>
  <c r="I4047"/>
  <c r="J4047" s="1"/>
  <c r="N4047"/>
  <c r="O4047" s="1"/>
  <c r="S4047"/>
  <c r="T4047" s="1"/>
  <c r="X4047" s="1"/>
  <c r="L4048"/>
  <c r="M4048"/>
  <c r="Q4048"/>
  <c r="R4048"/>
  <c r="U4048"/>
  <c r="V4048"/>
  <c r="W4048"/>
  <c r="I4049"/>
  <c r="J4049"/>
  <c r="N4049"/>
  <c r="O4049"/>
  <c r="S4049"/>
  <c r="T4049"/>
  <c r="I4050"/>
  <c r="J4050" s="1"/>
  <c r="N4050"/>
  <c r="O4050" s="1"/>
  <c r="S4050"/>
  <c r="T4050" s="1"/>
  <c r="X4050" s="1"/>
  <c r="I4051"/>
  <c r="J4051" s="1"/>
  <c r="X4051"/>
  <c r="J4052"/>
  <c r="I4053"/>
  <c r="J4053" s="1"/>
  <c r="N4053"/>
  <c r="O4053" s="1"/>
  <c r="S4053"/>
  <c r="T4053" s="1"/>
  <c r="X4053" s="1"/>
  <c r="J4054"/>
  <c r="J4055"/>
  <c r="J4056"/>
  <c r="K4057"/>
  <c r="M4057"/>
  <c r="R4057"/>
  <c r="V4057"/>
  <c r="J4061"/>
  <c r="B4064"/>
  <c r="B4066"/>
  <c r="E4066"/>
  <c r="F4066"/>
  <c r="B4067"/>
  <c r="F4067"/>
  <c r="B4069"/>
  <c r="F4069"/>
  <c r="B4070"/>
  <c r="C4076"/>
  <c r="C4077"/>
  <c r="F4080"/>
  <c r="G4080"/>
  <c r="H4080"/>
  <c r="L4080"/>
  <c r="M4080"/>
  <c r="X4080"/>
  <c r="I4081"/>
  <c r="X4081"/>
  <c r="I4082"/>
  <c r="J4082"/>
  <c r="N4082"/>
  <c r="O4082"/>
  <c r="X4082"/>
  <c r="F4083"/>
  <c r="G4083"/>
  <c r="H4083"/>
  <c r="L4083"/>
  <c r="M4083"/>
  <c r="X4083"/>
  <c r="I4084"/>
  <c r="X4084"/>
  <c r="I4085"/>
  <c r="J4085"/>
  <c r="N4085"/>
  <c r="O4085"/>
  <c r="X4085"/>
  <c r="I4086"/>
  <c r="X4086"/>
  <c r="I4087"/>
  <c r="J4087"/>
  <c r="N4087"/>
  <c r="O4087"/>
  <c r="X4087"/>
  <c r="I4088"/>
  <c r="X4088"/>
  <c r="F4089"/>
  <c r="G4089"/>
  <c r="H4089"/>
  <c r="L4089"/>
  <c r="M4089"/>
  <c r="X4089"/>
  <c r="I4090"/>
  <c r="J4090"/>
  <c r="N4090"/>
  <c r="O4090"/>
  <c r="X4090"/>
  <c r="I4091"/>
  <c r="X4091"/>
  <c r="I4092"/>
  <c r="J4092"/>
  <c r="N4092"/>
  <c r="O4092"/>
  <c r="X4092"/>
  <c r="I4093"/>
  <c r="X4093"/>
  <c r="I4094"/>
  <c r="J4094"/>
  <c r="N4094"/>
  <c r="O4094"/>
  <c r="X4094"/>
  <c r="I4095"/>
  <c r="X4095"/>
  <c r="I4096"/>
  <c r="J4096"/>
  <c r="N4096"/>
  <c r="O4096"/>
  <c r="X4096"/>
  <c r="I4097"/>
  <c r="X4097"/>
  <c r="F4098"/>
  <c r="G4098"/>
  <c r="H4098"/>
  <c r="L4098"/>
  <c r="M4098"/>
  <c r="Q4098"/>
  <c r="R4098"/>
  <c r="U4098"/>
  <c r="V4098"/>
  <c r="W4098"/>
  <c r="I4099"/>
  <c r="N4099"/>
  <c r="S4099"/>
  <c r="I4100"/>
  <c r="J4100" s="1"/>
  <c r="S4100"/>
  <c r="T4100" s="1"/>
  <c r="X4100" s="1"/>
  <c r="I4101"/>
  <c r="S4101"/>
  <c r="T4101" s="1"/>
  <c r="X4101" s="1"/>
  <c r="I4102"/>
  <c r="J4102"/>
  <c r="N4102"/>
  <c r="O4102"/>
  <c r="S4102"/>
  <c r="T4102"/>
  <c r="X4102" s="1"/>
  <c r="I4103"/>
  <c r="J4103" s="1"/>
  <c r="N4103"/>
  <c r="O4103" s="1"/>
  <c r="S4103"/>
  <c r="T4103" s="1"/>
  <c r="X4103" s="1"/>
  <c r="I4104"/>
  <c r="J4104" s="1"/>
  <c r="S4104"/>
  <c r="T4104" s="1"/>
  <c r="X4104" s="1"/>
  <c r="I4105"/>
  <c r="S4105"/>
  <c r="T4105" s="1"/>
  <c r="X4105" s="1"/>
  <c r="I4106"/>
  <c r="J4106"/>
  <c r="N4106"/>
  <c r="O4106"/>
  <c r="S4106"/>
  <c r="T4106" s="1"/>
  <c r="X4106" s="1"/>
  <c r="I4107"/>
  <c r="J4107" s="1"/>
  <c r="N4107"/>
  <c r="O4107" s="1"/>
  <c r="X4107"/>
  <c r="I4108"/>
  <c r="J4108" s="1"/>
  <c r="X4108"/>
  <c r="I4109"/>
  <c r="J4109" s="1"/>
  <c r="N4109"/>
  <c r="O4109" s="1"/>
  <c r="X4109"/>
  <c r="I4110"/>
  <c r="J4110" s="1"/>
  <c r="S4110"/>
  <c r="T4110" s="1"/>
  <c r="X4110" s="1"/>
  <c r="I4111"/>
  <c r="X4111"/>
  <c r="I4112"/>
  <c r="J4112"/>
  <c r="N4112"/>
  <c r="O4112"/>
  <c r="S4112"/>
  <c r="T4112"/>
  <c r="X4112" s="1"/>
  <c r="I4113"/>
  <c r="J4113" s="1"/>
  <c r="N4113"/>
  <c r="O4113" s="1"/>
  <c r="S4113"/>
  <c r="T4113" s="1"/>
  <c r="X4113" s="1"/>
  <c r="I4114"/>
  <c r="J4114" s="1"/>
  <c r="X4114"/>
  <c r="I4115"/>
  <c r="J4115" s="1"/>
  <c r="N4115"/>
  <c r="O4115" s="1"/>
  <c r="S4115"/>
  <c r="T4115" s="1"/>
  <c r="X4115" s="1"/>
  <c r="F4116"/>
  <c r="G4116"/>
  <c r="H4116"/>
  <c r="L4116"/>
  <c r="M4116"/>
  <c r="X4116"/>
  <c r="I4117"/>
  <c r="J4117" s="1"/>
  <c r="X4117"/>
  <c r="I4118"/>
  <c r="N4118"/>
  <c r="X4118"/>
  <c r="I4119"/>
  <c r="J4119" s="1"/>
  <c r="X4119"/>
  <c r="F4120"/>
  <c r="G4120"/>
  <c r="H4120"/>
  <c r="L4120"/>
  <c r="M4120"/>
  <c r="X4120"/>
  <c r="I4121"/>
  <c r="N4121"/>
  <c r="X4121"/>
  <c r="I4122"/>
  <c r="J4122" s="1"/>
  <c r="X4122"/>
  <c r="I4123"/>
  <c r="J4123" s="1"/>
  <c r="N4123"/>
  <c r="O4123" s="1"/>
  <c r="X4123"/>
  <c r="I4124"/>
  <c r="J4124" s="1"/>
  <c r="X4124"/>
  <c r="I4125"/>
  <c r="J4125" s="1"/>
  <c r="N4125"/>
  <c r="O4125" s="1"/>
  <c r="X4125"/>
  <c r="F4126"/>
  <c r="G4126"/>
  <c r="H4126"/>
  <c r="L4126"/>
  <c r="M4126"/>
  <c r="X4126"/>
  <c r="I4127"/>
  <c r="J4127" s="1"/>
  <c r="X4127"/>
  <c r="I4128"/>
  <c r="N4128"/>
  <c r="X4128"/>
  <c r="I4129"/>
  <c r="J4129" s="1"/>
  <c r="X4129"/>
  <c r="I4130"/>
  <c r="J4130" s="1"/>
  <c r="N4130"/>
  <c r="O4130" s="1"/>
  <c r="X4130"/>
  <c r="I4131"/>
  <c r="J4131" s="1"/>
  <c r="X4131"/>
  <c r="I4132"/>
  <c r="J4132" s="1"/>
  <c r="N4132"/>
  <c r="O4132" s="1"/>
  <c r="X4132"/>
  <c r="F4133"/>
  <c r="G4133"/>
  <c r="H4133"/>
  <c r="L4133"/>
  <c r="M4133"/>
  <c r="X4133"/>
  <c r="I4134"/>
  <c r="J4134" s="1"/>
  <c r="X4134"/>
  <c r="I4135"/>
  <c r="N4135"/>
  <c r="X4135"/>
  <c r="I4136"/>
  <c r="J4136" s="1"/>
  <c r="X4136"/>
  <c r="I4137"/>
  <c r="J4137" s="1"/>
  <c r="N4137"/>
  <c r="O4137" s="1"/>
  <c r="X4137"/>
  <c r="I4138"/>
  <c r="J4138" s="1"/>
  <c r="X4138"/>
  <c r="I4139"/>
  <c r="J4139" s="1"/>
  <c r="N4139"/>
  <c r="O4139" s="1"/>
  <c r="X4139"/>
  <c r="I4140"/>
  <c r="J4140" s="1"/>
  <c r="X4140"/>
  <c r="I4141"/>
  <c r="J4141" s="1"/>
  <c r="N4141"/>
  <c r="O4141" s="1"/>
  <c r="X4141"/>
  <c r="X4142"/>
  <c r="I4143"/>
  <c r="X4143"/>
  <c r="I4144"/>
  <c r="J4144"/>
  <c r="X4144"/>
  <c r="I4145"/>
  <c r="J4145" s="1"/>
  <c r="X4145"/>
  <c r="I4146"/>
  <c r="J4146" s="1"/>
  <c r="X4146"/>
  <c r="I4147"/>
  <c r="J4147" s="1"/>
  <c r="X4147"/>
  <c r="I4148"/>
  <c r="J4148"/>
  <c r="N4148"/>
  <c r="O4148"/>
  <c r="S4148"/>
  <c r="T4148"/>
  <c r="X4148" s="1"/>
  <c r="I4149"/>
  <c r="J4149" s="1"/>
  <c r="N4149"/>
  <c r="O4149" s="1"/>
  <c r="X4149"/>
  <c r="I4150"/>
  <c r="J4150" s="1"/>
  <c r="X4150"/>
  <c r="F4151"/>
  <c r="G4151"/>
  <c r="H4151"/>
  <c r="L4151"/>
  <c r="M4151"/>
  <c r="Q4151"/>
  <c r="R4151"/>
  <c r="U4151"/>
  <c r="U4195" s="1"/>
  <c r="V4151"/>
  <c r="W4151"/>
  <c r="I4152"/>
  <c r="J4152"/>
  <c r="N4152"/>
  <c r="O4152"/>
  <c r="S4152"/>
  <c r="T4152"/>
  <c r="I4153"/>
  <c r="J4153" s="1"/>
  <c r="N4153"/>
  <c r="O4153" s="1"/>
  <c r="S4153"/>
  <c r="T4153" s="1"/>
  <c r="X4153" s="1"/>
  <c r="I4154"/>
  <c r="J4154" s="1"/>
  <c r="S4154"/>
  <c r="T4154" s="1"/>
  <c r="X4154" s="1"/>
  <c r="I4155"/>
  <c r="S4155"/>
  <c r="T4155" s="1"/>
  <c r="X4155" s="1"/>
  <c r="I4156"/>
  <c r="J4156"/>
  <c r="N4156"/>
  <c r="O4156"/>
  <c r="S4156"/>
  <c r="T4156"/>
  <c r="X4156" s="1"/>
  <c r="I4157"/>
  <c r="J4157" s="1"/>
  <c r="N4157"/>
  <c r="O4157" s="1"/>
  <c r="S4157"/>
  <c r="T4157" s="1"/>
  <c r="X4157" s="1"/>
  <c r="F4158"/>
  <c r="G4158"/>
  <c r="H4158"/>
  <c r="L4158"/>
  <c r="M4158"/>
  <c r="Q4158"/>
  <c r="R4158"/>
  <c r="U4158"/>
  <c r="V4158"/>
  <c r="W4158"/>
  <c r="I4159"/>
  <c r="S4159" s="1"/>
  <c r="S4158" s="1"/>
  <c r="I4160"/>
  <c r="J4160"/>
  <c r="N4160"/>
  <c r="O4160"/>
  <c r="S4160"/>
  <c r="T4160"/>
  <c r="X4160" s="1"/>
  <c r="I4161"/>
  <c r="J4161" s="1"/>
  <c r="N4161"/>
  <c r="O4161" s="1"/>
  <c r="S4161"/>
  <c r="T4161" s="1"/>
  <c r="X4161" s="1"/>
  <c r="I4162"/>
  <c r="J4162" s="1"/>
  <c r="N4162"/>
  <c r="O4162" s="1"/>
  <c r="S4162"/>
  <c r="T4162" s="1"/>
  <c r="X4162" s="1"/>
  <c r="I4163"/>
  <c r="S4163" s="1"/>
  <c r="T4163" s="1"/>
  <c r="X4163" s="1"/>
  <c r="I4164"/>
  <c r="J4164"/>
  <c r="N4164"/>
  <c r="O4164"/>
  <c r="S4164"/>
  <c r="T4164"/>
  <c r="X4164" s="1"/>
  <c r="F4165"/>
  <c r="G4165"/>
  <c r="H4165"/>
  <c r="X4165"/>
  <c r="I4166"/>
  <c r="X4166"/>
  <c r="I4167"/>
  <c r="J4167"/>
  <c r="X4167"/>
  <c r="I4168"/>
  <c r="S4168"/>
  <c r="T4168" s="1"/>
  <c r="X4168" s="1"/>
  <c r="F4169"/>
  <c r="G4169"/>
  <c r="H4169"/>
  <c r="L4169"/>
  <c r="M4169"/>
  <c r="Q4169"/>
  <c r="R4169"/>
  <c r="U4169"/>
  <c r="V4169"/>
  <c r="W4169"/>
  <c r="I4170"/>
  <c r="N4170"/>
  <c r="S4170"/>
  <c r="I4171"/>
  <c r="J4171" s="1"/>
  <c r="S4171"/>
  <c r="T4171" s="1"/>
  <c r="X4171" s="1"/>
  <c r="I4172"/>
  <c r="S4172"/>
  <c r="T4172" s="1"/>
  <c r="X4172" s="1"/>
  <c r="I4173"/>
  <c r="J4173"/>
  <c r="N4173"/>
  <c r="O4173"/>
  <c r="S4173"/>
  <c r="T4173"/>
  <c r="X4173" s="1"/>
  <c r="I4174"/>
  <c r="J4174" s="1"/>
  <c r="N4174"/>
  <c r="O4174" s="1"/>
  <c r="S4174"/>
  <c r="T4174" s="1"/>
  <c r="X4174" s="1"/>
  <c r="I4175"/>
  <c r="J4175" s="1"/>
  <c r="S4175"/>
  <c r="T4175" s="1"/>
  <c r="X4175" s="1"/>
  <c r="I4176"/>
  <c r="S4176"/>
  <c r="T4176" s="1"/>
  <c r="X4176" s="1"/>
  <c r="F4177"/>
  <c r="G4177"/>
  <c r="H4177"/>
  <c r="L4177"/>
  <c r="M4177"/>
  <c r="Q4177"/>
  <c r="R4177"/>
  <c r="U4177"/>
  <c r="V4177"/>
  <c r="W4177"/>
  <c r="I4178"/>
  <c r="N4178"/>
  <c r="S4178"/>
  <c r="I4179"/>
  <c r="J4179" s="1"/>
  <c r="S4179"/>
  <c r="T4179" s="1"/>
  <c r="X4179" s="1"/>
  <c r="I4180"/>
  <c r="S4180"/>
  <c r="T4180" s="1"/>
  <c r="X4180" s="1"/>
  <c r="F4181"/>
  <c r="G4181"/>
  <c r="H4181"/>
  <c r="L4181"/>
  <c r="M4181"/>
  <c r="Q4181"/>
  <c r="R4181"/>
  <c r="U4181"/>
  <c r="V4181"/>
  <c r="W4181"/>
  <c r="I4182"/>
  <c r="N4182"/>
  <c r="S4182"/>
  <c r="I4183"/>
  <c r="J4183" s="1"/>
  <c r="S4183"/>
  <c r="T4183" s="1"/>
  <c r="X4183" s="1"/>
  <c r="I4184"/>
  <c r="S4184"/>
  <c r="T4184" s="1"/>
  <c r="X4184" s="1"/>
  <c r="I4185"/>
  <c r="J4185"/>
  <c r="N4185"/>
  <c r="O4185"/>
  <c r="S4185"/>
  <c r="T4185"/>
  <c r="X4185" s="1"/>
  <c r="L4186"/>
  <c r="M4186"/>
  <c r="Q4186"/>
  <c r="R4186"/>
  <c r="U4186"/>
  <c r="V4186"/>
  <c r="W4186"/>
  <c r="I4187"/>
  <c r="S4187" s="1"/>
  <c r="S4186" s="1"/>
  <c r="I4188"/>
  <c r="J4188"/>
  <c r="N4188"/>
  <c r="O4188"/>
  <c r="S4188"/>
  <c r="T4188"/>
  <c r="X4188" s="1"/>
  <c r="I4189"/>
  <c r="J4189" s="1"/>
  <c r="X4189"/>
  <c r="J4190"/>
  <c r="I4191"/>
  <c r="S4191"/>
  <c r="T4191" s="1"/>
  <c r="J4192"/>
  <c r="J4193"/>
  <c r="J4194"/>
  <c r="F4195"/>
  <c r="K4195"/>
  <c r="Q4195"/>
  <c r="W4195"/>
  <c r="J4199"/>
  <c r="B4202"/>
  <c r="B4204"/>
  <c r="E4204"/>
  <c r="F4204"/>
  <c r="B4205"/>
  <c r="F4205"/>
  <c r="B4207"/>
  <c r="F4207"/>
  <c r="B4208"/>
  <c r="C4214"/>
  <c r="C4215"/>
  <c r="F4218"/>
  <c r="G4218"/>
  <c r="H4218"/>
  <c r="L4218"/>
  <c r="M4218"/>
  <c r="X4218"/>
  <c r="I4219"/>
  <c r="J4219"/>
  <c r="N4219"/>
  <c r="O4219"/>
  <c r="X4219"/>
  <c r="I4220"/>
  <c r="X4220"/>
  <c r="F4221"/>
  <c r="G4221"/>
  <c r="H4221"/>
  <c r="L4221"/>
  <c r="M4221"/>
  <c r="X4221"/>
  <c r="I4222"/>
  <c r="J4222"/>
  <c r="N4222"/>
  <c r="O4222"/>
  <c r="X4222"/>
  <c r="I4223"/>
  <c r="X4223"/>
  <c r="I4224"/>
  <c r="J4224"/>
  <c r="N4224"/>
  <c r="O4224"/>
  <c r="X4224"/>
  <c r="I4225"/>
  <c r="X4225"/>
  <c r="I4226"/>
  <c r="J4226"/>
  <c r="N4226"/>
  <c r="O4226"/>
  <c r="X4226"/>
  <c r="F4227"/>
  <c r="G4227"/>
  <c r="H4227"/>
  <c r="L4227"/>
  <c r="M4227"/>
  <c r="X4227"/>
  <c r="I4228"/>
  <c r="X4228"/>
  <c r="I4229"/>
  <c r="J4229"/>
  <c r="N4229"/>
  <c r="O4229"/>
  <c r="X4229"/>
  <c r="I4230"/>
  <c r="X4230"/>
  <c r="I4231"/>
  <c r="J4231"/>
  <c r="N4231"/>
  <c r="O4231"/>
  <c r="X4231"/>
  <c r="I4232"/>
  <c r="X4232"/>
  <c r="I4233"/>
  <c r="J4233"/>
  <c r="N4233"/>
  <c r="O4233"/>
  <c r="X4233"/>
  <c r="I4234"/>
  <c r="X4234"/>
  <c r="I4235"/>
  <c r="J4235"/>
  <c r="N4235"/>
  <c r="O4235"/>
  <c r="X4235"/>
  <c r="F4236"/>
  <c r="G4236"/>
  <c r="H4236"/>
  <c r="L4236"/>
  <c r="M4236"/>
  <c r="Q4236"/>
  <c r="R4236"/>
  <c r="U4236"/>
  <c r="V4236"/>
  <c r="W4236"/>
  <c r="I4237"/>
  <c r="N4237"/>
  <c r="S4237"/>
  <c r="T4237"/>
  <c r="I4238"/>
  <c r="J4238" s="1"/>
  <c r="N4238"/>
  <c r="O4238" s="1"/>
  <c r="S4238"/>
  <c r="T4238" s="1"/>
  <c r="X4238" s="1"/>
  <c r="I4239"/>
  <c r="J4239" s="1"/>
  <c r="N4239"/>
  <c r="O4239" s="1"/>
  <c r="S4239"/>
  <c r="T4239" s="1"/>
  <c r="X4239" s="1"/>
  <c r="I4240"/>
  <c r="J4240" s="1"/>
  <c r="S4240"/>
  <c r="T4240" s="1"/>
  <c r="X4240" s="1"/>
  <c r="I4241"/>
  <c r="J4241"/>
  <c r="N4241"/>
  <c r="O4241"/>
  <c r="S4241"/>
  <c r="T4241" s="1"/>
  <c r="X4241" s="1"/>
  <c r="I4242"/>
  <c r="J4242" s="1"/>
  <c r="N4242"/>
  <c r="O4242" s="1"/>
  <c r="S4242"/>
  <c r="T4242" s="1"/>
  <c r="X4242" s="1"/>
  <c r="I4243"/>
  <c r="J4243" s="1"/>
  <c r="N4243"/>
  <c r="O4243" s="1"/>
  <c r="S4243"/>
  <c r="T4243" s="1"/>
  <c r="X4243" s="1"/>
  <c r="I4244"/>
  <c r="J4244" s="1"/>
  <c r="S4244"/>
  <c r="T4244" s="1"/>
  <c r="X4244" s="1"/>
  <c r="I4245"/>
  <c r="J4245"/>
  <c r="N4245"/>
  <c r="O4245"/>
  <c r="X4245"/>
  <c r="I4246"/>
  <c r="J4246" s="1"/>
  <c r="X4246"/>
  <c r="I4247"/>
  <c r="J4247"/>
  <c r="N4247"/>
  <c r="O4247"/>
  <c r="X4247"/>
  <c r="I4248"/>
  <c r="J4248" s="1"/>
  <c r="S4248"/>
  <c r="T4248" s="1"/>
  <c r="X4248" s="1"/>
  <c r="I4249"/>
  <c r="J4249"/>
  <c r="N4249"/>
  <c r="O4249"/>
  <c r="X4249"/>
  <c r="I4250"/>
  <c r="J4250" s="1"/>
  <c r="S4250"/>
  <c r="T4250" s="1"/>
  <c r="X4250" s="1"/>
  <c r="I4251"/>
  <c r="J4251"/>
  <c r="N4251"/>
  <c r="O4251"/>
  <c r="S4251"/>
  <c r="T4251"/>
  <c r="X4251" s="1"/>
  <c r="I4252"/>
  <c r="J4252" s="1"/>
  <c r="N4252"/>
  <c r="O4252" s="1"/>
  <c r="X4252"/>
  <c r="I4253"/>
  <c r="J4253" s="1"/>
  <c r="N4253"/>
  <c r="O4253" s="1"/>
  <c r="S4253"/>
  <c r="T4253" s="1"/>
  <c r="X4253" s="1"/>
  <c r="F4254"/>
  <c r="G4254"/>
  <c r="H4254"/>
  <c r="L4254"/>
  <c r="M4254"/>
  <c r="X4254"/>
  <c r="I4255"/>
  <c r="N4255" s="1"/>
  <c r="X4255"/>
  <c r="I4256"/>
  <c r="J4256"/>
  <c r="N4256"/>
  <c r="O4256"/>
  <c r="X4256"/>
  <c r="I4257"/>
  <c r="J4257" s="1"/>
  <c r="X4257"/>
  <c r="F4258"/>
  <c r="G4258"/>
  <c r="H4258"/>
  <c r="L4258"/>
  <c r="M4258"/>
  <c r="X4258"/>
  <c r="I4259"/>
  <c r="J4259"/>
  <c r="N4259"/>
  <c r="O4259"/>
  <c r="X4259"/>
  <c r="I4260"/>
  <c r="N4260" s="1"/>
  <c r="X4260"/>
  <c r="I4261"/>
  <c r="J4261"/>
  <c r="N4261"/>
  <c r="O4261"/>
  <c r="X4261"/>
  <c r="I4262"/>
  <c r="J4262" s="1"/>
  <c r="X4262"/>
  <c r="I4263"/>
  <c r="J4263"/>
  <c r="N4263"/>
  <c r="O4263"/>
  <c r="X4263"/>
  <c r="F4264"/>
  <c r="G4264"/>
  <c r="H4264"/>
  <c r="L4264"/>
  <c r="M4264"/>
  <c r="X4264"/>
  <c r="I4265"/>
  <c r="I4264" s="1"/>
  <c r="J4264" s="1"/>
  <c r="X4265"/>
  <c r="I4266"/>
  <c r="J4266"/>
  <c r="N4266"/>
  <c r="O4266"/>
  <c r="X4266"/>
  <c r="I4267"/>
  <c r="J4267" s="1"/>
  <c r="X4267"/>
  <c r="I4268"/>
  <c r="J4268"/>
  <c r="N4268"/>
  <c r="O4268"/>
  <c r="X4268"/>
  <c r="I4269"/>
  <c r="J4269" s="1"/>
  <c r="X4269"/>
  <c r="I4270"/>
  <c r="J4270"/>
  <c r="N4270"/>
  <c r="O4270"/>
  <c r="X4270"/>
  <c r="F4271"/>
  <c r="G4271"/>
  <c r="H4271"/>
  <c r="L4271"/>
  <c r="M4271"/>
  <c r="X4271"/>
  <c r="I4272"/>
  <c r="N4272" s="1"/>
  <c r="X4272"/>
  <c r="I4273"/>
  <c r="J4273"/>
  <c r="N4273"/>
  <c r="O4273"/>
  <c r="X4273"/>
  <c r="I4274"/>
  <c r="J4274" s="1"/>
  <c r="X4274"/>
  <c r="I4275"/>
  <c r="J4275"/>
  <c r="N4275"/>
  <c r="O4275"/>
  <c r="X4275"/>
  <c r="I4276"/>
  <c r="J4276" s="1"/>
  <c r="X4276"/>
  <c r="I4277"/>
  <c r="J4277"/>
  <c r="N4277"/>
  <c r="O4277"/>
  <c r="X4277"/>
  <c r="I4278"/>
  <c r="J4278" s="1"/>
  <c r="X4278"/>
  <c r="I4279"/>
  <c r="J4279"/>
  <c r="N4279"/>
  <c r="O4279"/>
  <c r="X4279"/>
  <c r="X4280"/>
  <c r="I4281"/>
  <c r="J4281"/>
  <c r="X4281"/>
  <c r="I4282"/>
  <c r="X4282"/>
  <c r="I4283"/>
  <c r="J4283" s="1"/>
  <c r="X4283"/>
  <c r="I4284"/>
  <c r="J4284" s="1"/>
  <c r="X4284"/>
  <c r="I4285"/>
  <c r="J4285"/>
  <c r="X4285"/>
  <c r="I4286"/>
  <c r="J4286" s="1"/>
  <c r="S4286"/>
  <c r="T4286" s="1"/>
  <c r="X4286" s="1"/>
  <c r="I4287"/>
  <c r="J4287"/>
  <c r="N4287"/>
  <c r="O4287"/>
  <c r="X4287"/>
  <c r="I4288"/>
  <c r="J4288" s="1"/>
  <c r="X4288"/>
  <c r="F4289"/>
  <c r="G4289"/>
  <c r="H4289"/>
  <c r="L4289"/>
  <c r="M4289"/>
  <c r="Q4289"/>
  <c r="R4289"/>
  <c r="R4333" s="1"/>
  <c r="U4289"/>
  <c r="V4289"/>
  <c r="V4333" s="1"/>
  <c r="W4289"/>
  <c r="I4290"/>
  <c r="N4290" s="1"/>
  <c r="S4290"/>
  <c r="I4291"/>
  <c r="J4291"/>
  <c r="N4291"/>
  <c r="O4291"/>
  <c r="S4291"/>
  <c r="T4291"/>
  <c r="X4291" s="1"/>
  <c r="I4292"/>
  <c r="J4292" s="1"/>
  <c r="N4292"/>
  <c r="O4292" s="1"/>
  <c r="S4292"/>
  <c r="T4292" s="1"/>
  <c r="X4292" s="1"/>
  <c r="I4293"/>
  <c r="J4293" s="1"/>
  <c r="N4293"/>
  <c r="O4293" s="1"/>
  <c r="S4293"/>
  <c r="T4293" s="1"/>
  <c r="X4293" s="1"/>
  <c r="I4294"/>
  <c r="J4294" s="1"/>
  <c r="S4294"/>
  <c r="T4294" s="1"/>
  <c r="X4294" s="1"/>
  <c r="I4295"/>
  <c r="J4295"/>
  <c r="N4295"/>
  <c r="O4295"/>
  <c r="S4295"/>
  <c r="T4295"/>
  <c r="X4295" s="1"/>
  <c r="F4296"/>
  <c r="G4296"/>
  <c r="H4296"/>
  <c r="L4296"/>
  <c r="M4296"/>
  <c r="Q4296"/>
  <c r="R4296"/>
  <c r="U4296"/>
  <c r="V4296"/>
  <c r="W4296"/>
  <c r="I4297"/>
  <c r="J4297"/>
  <c r="N4297"/>
  <c r="O4297"/>
  <c r="S4297"/>
  <c r="T4297"/>
  <c r="I4298"/>
  <c r="J4298" s="1"/>
  <c r="N4298"/>
  <c r="O4298" s="1"/>
  <c r="S4298"/>
  <c r="T4298" s="1"/>
  <c r="X4298" s="1"/>
  <c r="I4299"/>
  <c r="J4299" s="1"/>
  <c r="N4299"/>
  <c r="O4299" s="1"/>
  <c r="S4299"/>
  <c r="T4299" s="1"/>
  <c r="X4299" s="1"/>
  <c r="I4300"/>
  <c r="J4300" s="1"/>
  <c r="S4300"/>
  <c r="T4300" s="1"/>
  <c r="X4300" s="1"/>
  <c r="I4301"/>
  <c r="J4301"/>
  <c r="N4301"/>
  <c r="O4301"/>
  <c r="S4301"/>
  <c r="T4301"/>
  <c r="X4301" s="1"/>
  <c r="I4302"/>
  <c r="J4302" s="1"/>
  <c r="N4302"/>
  <c r="O4302" s="1"/>
  <c r="S4302"/>
  <c r="T4302" s="1"/>
  <c r="X4302" s="1"/>
  <c r="F4303"/>
  <c r="G4303"/>
  <c r="H4303"/>
  <c r="X4303"/>
  <c r="I4304"/>
  <c r="J4304" s="1"/>
  <c r="X4304"/>
  <c r="I4305"/>
  <c r="X4305"/>
  <c r="I4306"/>
  <c r="J4306"/>
  <c r="N4306"/>
  <c r="O4306"/>
  <c r="S4306"/>
  <c r="T4306"/>
  <c r="X4306" s="1"/>
  <c r="F4307"/>
  <c r="G4307"/>
  <c r="H4307"/>
  <c r="L4307"/>
  <c r="M4307"/>
  <c r="Q4307"/>
  <c r="R4307"/>
  <c r="U4307"/>
  <c r="V4307"/>
  <c r="W4307"/>
  <c r="I4308"/>
  <c r="J4308"/>
  <c r="N4308"/>
  <c r="O4308"/>
  <c r="S4308"/>
  <c r="T4308"/>
  <c r="I4309"/>
  <c r="J4309" s="1"/>
  <c r="N4309"/>
  <c r="O4309" s="1"/>
  <c r="S4309"/>
  <c r="T4309" s="1"/>
  <c r="X4309" s="1"/>
  <c r="I4310"/>
  <c r="J4310" s="1"/>
  <c r="N4310"/>
  <c r="O4310" s="1"/>
  <c r="S4310"/>
  <c r="T4310" s="1"/>
  <c r="X4310" s="1"/>
  <c r="I4311"/>
  <c r="J4311" s="1"/>
  <c r="S4311"/>
  <c r="T4311" s="1"/>
  <c r="X4311" s="1"/>
  <c r="I4312"/>
  <c r="J4312"/>
  <c r="N4312"/>
  <c r="O4312"/>
  <c r="S4312"/>
  <c r="T4312"/>
  <c r="X4312" s="1"/>
  <c r="I4313"/>
  <c r="J4313" s="1"/>
  <c r="N4313"/>
  <c r="O4313" s="1"/>
  <c r="S4313"/>
  <c r="T4313" s="1"/>
  <c r="X4313" s="1"/>
  <c r="I4314"/>
  <c r="J4314" s="1"/>
  <c r="N4314"/>
  <c r="O4314" s="1"/>
  <c r="S4314"/>
  <c r="T4314" s="1"/>
  <c r="X4314" s="1"/>
  <c r="F4315"/>
  <c r="G4315"/>
  <c r="H4315"/>
  <c r="L4315"/>
  <c r="M4315"/>
  <c r="Q4315"/>
  <c r="R4315"/>
  <c r="U4315"/>
  <c r="V4315"/>
  <c r="W4315"/>
  <c r="I4316"/>
  <c r="J4316" s="1"/>
  <c r="N4316"/>
  <c r="O4316" s="1"/>
  <c r="S4316"/>
  <c r="T4316" s="1"/>
  <c r="I4317"/>
  <c r="J4317" s="1"/>
  <c r="S4317"/>
  <c r="T4317" s="1"/>
  <c r="X4317" s="1"/>
  <c r="I4318"/>
  <c r="J4318"/>
  <c r="N4318"/>
  <c r="O4318"/>
  <c r="S4318"/>
  <c r="T4318"/>
  <c r="X4318" s="1"/>
  <c r="F4319"/>
  <c r="G4319"/>
  <c r="H4319"/>
  <c r="L4319"/>
  <c r="M4319"/>
  <c r="Q4319"/>
  <c r="R4319"/>
  <c r="U4319"/>
  <c r="V4319"/>
  <c r="W4319"/>
  <c r="I4320"/>
  <c r="J4320"/>
  <c r="N4320"/>
  <c r="O4320"/>
  <c r="S4320"/>
  <c r="T4320"/>
  <c r="I4321"/>
  <c r="J4321" s="1"/>
  <c r="N4321"/>
  <c r="O4321" s="1"/>
  <c r="S4321"/>
  <c r="T4321" s="1"/>
  <c r="X4321" s="1"/>
  <c r="I4322"/>
  <c r="J4322" s="1"/>
  <c r="N4322"/>
  <c r="O4322" s="1"/>
  <c r="S4322"/>
  <c r="T4322" s="1"/>
  <c r="X4322" s="1"/>
  <c r="I4323"/>
  <c r="J4323" s="1"/>
  <c r="S4323"/>
  <c r="T4323" s="1"/>
  <c r="X4323" s="1"/>
  <c r="L4324"/>
  <c r="M4324"/>
  <c r="Q4324"/>
  <c r="R4324"/>
  <c r="U4324"/>
  <c r="V4324"/>
  <c r="W4324"/>
  <c r="I4325"/>
  <c r="J4325" s="1"/>
  <c r="N4325"/>
  <c r="O4325" s="1"/>
  <c r="S4325"/>
  <c r="T4325" s="1"/>
  <c r="T4324" s="1"/>
  <c r="X4324" s="1"/>
  <c r="I4326"/>
  <c r="J4326" s="1"/>
  <c r="S4326"/>
  <c r="T4326" s="1"/>
  <c r="X4326" s="1"/>
  <c r="I4327"/>
  <c r="J4327"/>
  <c r="X4327"/>
  <c r="J4328"/>
  <c r="I4329"/>
  <c r="J4329"/>
  <c r="N4329"/>
  <c r="O4329"/>
  <c r="S4329"/>
  <c r="T4329"/>
  <c r="X4329" s="1"/>
  <c r="J4330"/>
  <c r="J4331"/>
  <c r="J4332"/>
  <c r="G4333"/>
  <c r="K4333"/>
  <c r="L4333"/>
  <c r="Q4333"/>
  <c r="U4333"/>
  <c r="W4333"/>
  <c r="J4337"/>
  <c r="B4340"/>
  <c r="B4342"/>
  <c r="E4342"/>
  <c r="F4342"/>
  <c r="B4343"/>
  <c r="F4343"/>
  <c r="B4345"/>
  <c r="F4345"/>
  <c r="B4346"/>
  <c r="C4352"/>
  <c r="C4353"/>
  <c r="K4471" s="1"/>
  <c r="F4356"/>
  <c r="G4356"/>
  <c r="H4356"/>
  <c r="L4356"/>
  <c r="L4471" s="1"/>
  <c r="M4356"/>
  <c r="X4356"/>
  <c r="I4357"/>
  <c r="N4357"/>
  <c r="X4357"/>
  <c r="I4358"/>
  <c r="J4358" s="1"/>
  <c r="N4358"/>
  <c r="O4358" s="1"/>
  <c r="X4358"/>
  <c r="F4359"/>
  <c r="G4359"/>
  <c r="H4359"/>
  <c r="L4359"/>
  <c r="M4359"/>
  <c r="X4359"/>
  <c r="I4360"/>
  <c r="N4360"/>
  <c r="X4360"/>
  <c r="I4361"/>
  <c r="J4361" s="1"/>
  <c r="N4361"/>
  <c r="O4361" s="1"/>
  <c r="X4361"/>
  <c r="I4362"/>
  <c r="J4362" s="1"/>
  <c r="N4362"/>
  <c r="O4362" s="1"/>
  <c r="X4362"/>
  <c r="I4363"/>
  <c r="J4363" s="1"/>
  <c r="N4363"/>
  <c r="O4363" s="1"/>
  <c r="X4363"/>
  <c r="I4364"/>
  <c r="J4364" s="1"/>
  <c r="N4364"/>
  <c r="O4364" s="1"/>
  <c r="X4364"/>
  <c r="F4365"/>
  <c r="F4471" s="1"/>
  <c r="G4365"/>
  <c r="H4365"/>
  <c r="L4365"/>
  <c r="M4365"/>
  <c r="X4365"/>
  <c r="I4366"/>
  <c r="J4366" s="1"/>
  <c r="N4366"/>
  <c r="O4366" s="1"/>
  <c r="X4366"/>
  <c r="I4367"/>
  <c r="N4367"/>
  <c r="X4367"/>
  <c r="I4368"/>
  <c r="J4368" s="1"/>
  <c r="N4368"/>
  <c r="O4368" s="1"/>
  <c r="X4368"/>
  <c r="I4369"/>
  <c r="J4369" s="1"/>
  <c r="N4369"/>
  <c r="O4369" s="1"/>
  <c r="X4369"/>
  <c r="I4370"/>
  <c r="J4370" s="1"/>
  <c r="N4370"/>
  <c r="O4370" s="1"/>
  <c r="X4370"/>
  <c r="I4371"/>
  <c r="J4371" s="1"/>
  <c r="N4371"/>
  <c r="O4371" s="1"/>
  <c r="X4371"/>
  <c r="I4372"/>
  <c r="J4372" s="1"/>
  <c r="N4372"/>
  <c r="O4372" s="1"/>
  <c r="X4372"/>
  <c r="I4373"/>
  <c r="J4373" s="1"/>
  <c r="N4373"/>
  <c r="O4373" s="1"/>
  <c r="X4373"/>
  <c r="F4374"/>
  <c r="G4374"/>
  <c r="H4374"/>
  <c r="L4374"/>
  <c r="M4374"/>
  <c r="Q4374"/>
  <c r="R4374"/>
  <c r="U4374"/>
  <c r="V4374"/>
  <c r="W4374"/>
  <c r="I4375"/>
  <c r="N4375" s="1"/>
  <c r="S4375"/>
  <c r="I4376"/>
  <c r="J4376"/>
  <c r="N4376"/>
  <c r="O4376"/>
  <c r="S4376"/>
  <c r="T4376"/>
  <c r="X4376" s="1"/>
  <c r="I4377"/>
  <c r="J4377" s="1"/>
  <c r="N4377"/>
  <c r="O4377" s="1"/>
  <c r="S4377"/>
  <c r="T4377" s="1"/>
  <c r="X4377" s="1"/>
  <c r="I4378"/>
  <c r="J4378" s="1"/>
  <c r="N4378"/>
  <c r="O4378" s="1"/>
  <c r="S4378"/>
  <c r="T4378" s="1"/>
  <c r="X4378" s="1"/>
  <c r="I4379"/>
  <c r="J4379" s="1"/>
  <c r="S4379"/>
  <c r="T4379" s="1"/>
  <c r="X4379" s="1"/>
  <c r="I4380"/>
  <c r="J4380"/>
  <c r="N4380"/>
  <c r="O4380"/>
  <c r="S4380"/>
  <c r="T4380" s="1"/>
  <c r="X4380" s="1"/>
  <c r="I4381"/>
  <c r="J4381" s="1"/>
  <c r="N4381"/>
  <c r="O4381" s="1"/>
  <c r="S4381"/>
  <c r="T4381" s="1"/>
  <c r="X4381" s="1"/>
  <c r="I4382"/>
  <c r="J4382" s="1"/>
  <c r="N4382"/>
  <c r="O4382" s="1"/>
  <c r="S4382"/>
  <c r="T4382" s="1"/>
  <c r="X4382" s="1"/>
  <c r="I4383"/>
  <c r="J4383" s="1"/>
  <c r="X4383"/>
  <c r="I4384"/>
  <c r="J4384"/>
  <c r="N4384"/>
  <c r="O4384"/>
  <c r="X4384"/>
  <c r="I4385"/>
  <c r="J4385" s="1"/>
  <c r="X4385"/>
  <c r="I4386"/>
  <c r="J4386"/>
  <c r="N4386"/>
  <c r="O4386"/>
  <c r="S4386"/>
  <c r="T4386" s="1"/>
  <c r="X4386" s="1"/>
  <c r="I4387"/>
  <c r="J4387" s="1"/>
  <c r="N4387"/>
  <c r="O4387" s="1"/>
  <c r="X4387"/>
  <c r="I4388"/>
  <c r="J4388" s="1"/>
  <c r="N4388"/>
  <c r="O4388" s="1"/>
  <c r="S4388"/>
  <c r="T4388" s="1"/>
  <c r="X4388" s="1"/>
  <c r="I4389"/>
  <c r="J4389" s="1"/>
  <c r="S4389"/>
  <c r="T4389" s="1"/>
  <c r="X4389" s="1"/>
  <c r="I4390"/>
  <c r="J4390"/>
  <c r="N4390"/>
  <c r="O4390"/>
  <c r="X4390"/>
  <c r="I4391"/>
  <c r="J4391" s="1"/>
  <c r="S4391"/>
  <c r="T4391" s="1"/>
  <c r="X4391" s="1"/>
  <c r="F4392"/>
  <c r="G4392"/>
  <c r="H4392"/>
  <c r="L4392"/>
  <c r="M4392"/>
  <c r="X4392"/>
  <c r="I4393"/>
  <c r="J4393"/>
  <c r="N4393"/>
  <c r="O4393"/>
  <c r="X4393"/>
  <c r="I4394"/>
  <c r="I4392" s="1"/>
  <c r="J4392" s="1"/>
  <c r="X4394"/>
  <c r="I4395"/>
  <c r="J4395"/>
  <c r="N4395"/>
  <c r="O4395"/>
  <c r="X4395"/>
  <c r="F4396"/>
  <c r="G4396"/>
  <c r="H4396"/>
  <c r="L4396"/>
  <c r="M4396"/>
  <c r="X4396"/>
  <c r="I4397"/>
  <c r="N4397" s="1"/>
  <c r="X4397"/>
  <c r="I4398"/>
  <c r="J4398"/>
  <c r="N4398"/>
  <c r="O4398"/>
  <c r="X4398"/>
  <c r="I4399"/>
  <c r="J4399" s="1"/>
  <c r="X4399"/>
  <c r="I4400"/>
  <c r="J4400"/>
  <c r="N4400"/>
  <c r="O4400"/>
  <c r="X4400"/>
  <c r="I4401"/>
  <c r="J4401" s="1"/>
  <c r="X4401"/>
  <c r="F4402"/>
  <c r="G4402"/>
  <c r="H4402"/>
  <c r="L4402"/>
  <c r="M4402"/>
  <c r="X4402"/>
  <c r="I4403"/>
  <c r="J4403"/>
  <c r="N4403"/>
  <c r="O4403"/>
  <c r="X4403"/>
  <c r="I4404"/>
  <c r="I4402" s="1"/>
  <c r="J4402" s="1"/>
  <c r="X4404"/>
  <c r="I4405"/>
  <c r="J4405"/>
  <c r="N4405"/>
  <c r="O4405"/>
  <c r="X4405"/>
  <c r="I4406"/>
  <c r="J4406" s="1"/>
  <c r="X4406"/>
  <c r="I4407"/>
  <c r="J4407"/>
  <c r="N4407"/>
  <c r="O4407"/>
  <c r="X4407"/>
  <c r="I4408"/>
  <c r="J4408" s="1"/>
  <c r="X4408"/>
  <c r="F4409"/>
  <c r="G4409"/>
  <c r="H4409"/>
  <c r="L4409"/>
  <c r="M4409"/>
  <c r="X4409"/>
  <c r="I4410"/>
  <c r="J4410"/>
  <c r="N4410"/>
  <c r="O4410"/>
  <c r="X4410"/>
  <c r="I4411"/>
  <c r="N4411" s="1"/>
  <c r="X4411"/>
  <c r="I4412"/>
  <c r="J4412"/>
  <c r="N4412"/>
  <c r="O4412"/>
  <c r="X4412"/>
  <c r="I4413"/>
  <c r="J4413" s="1"/>
  <c r="X4413"/>
  <c r="I4414"/>
  <c r="J4414"/>
  <c r="N4414"/>
  <c r="O4414"/>
  <c r="X4414"/>
  <c r="I4415"/>
  <c r="J4415" s="1"/>
  <c r="X4415"/>
  <c r="I4416"/>
  <c r="J4416"/>
  <c r="N4416"/>
  <c r="O4416"/>
  <c r="X4416"/>
  <c r="I4417"/>
  <c r="J4417" s="1"/>
  <c r="X4417"/>
  <c r="X4418"/>
  <c r="I4419"/>
  <c r="X4419"/>
  <c r="I4420"/>
  <c r="J4420" s="1"/>
  <c r="X4420"/>
  <c r="I4421"/>
  <c r="J4421" s="1"/>
  <c r="X4421"/>
  <c r="I4422"/>
  <c r="J4422"/>
  <c r="X4422"/>
  <c r="I4423"/>
  <c r="J4423" s="1"/>
  <c r="X4423"/>
  <c r="I4424"/>
  <c r="J4424" s="1"/>
  <c r="N4424"/>
  <c r="O4424" s="1"/>
  <c r="S4424"/>
  <c r="T4424" s="1"/>
  <c r="X4424" s="1"/>
  <c r="I4425"/>
  <c r="J4425" s="1"/>
  <c r="X4425"/>
  <c r="I4426"/>
  <c r="J4426"/>
  <c r="X4426"/>
  <c r="F4427"/>
  <c r="G4427"/>
  <c r="H4427"/>
  <c r="L4427"/>
  <c r="M4427"/>
  <c r="Q4427"/>
  <c r="R4427"/>
  <c r="U4427"/>
  <c r="V4427"/>
  <c r="W4427"/>
  <c r="I4428"/>
  <c r="J4428" s="1"/>
  <c r="N4428"/>
  <c r="O4428" s="1"/>
  <c r="S4428"/>
  <c r="T4428" s="1"/>
  <c r="I4429"/>
  <c r="J4429" s="1"/>
  <c r="S4429"/>
  <c r="T4429" s="1"/>
  <c r="X4429" s="1"/>
  <c r="I4430"/>
  <c r="J4430"/>
  <c r="N4430"/>
  <c r="O4430"/>
  <c r="S4430"/>
  <c r="T4430"/>
  <c r="X4430" s="1"/>
  <c r="I4431"/>
  <c r="J4431" s="1"/>
  <c r="N4431"/>
  <c r="O4431" s="1"/>
  <c r="S4431"/>
  <c r="T4431" s="1"/>
  <c r="X4431" s="1"/>
  <c r="I4432"/>
  <c r="J4432" s="1"/>
  <c r="N4432"/>
  <c r="O4432" s="1"/>
  <c r="S4432"/>
  <c r="T4432" s="1"/>
  <c r="X4432" s="1"/>
  <c r="I4433"/>
  <c r="J4433" s="1"/>
  <c r="S4433"/>
  <c r="T4433" s="1"/>
  <c r="X4433" s="1"/>
  <c r="F4434"/>
  <c r="G4434"/>
  <c r="H4434"/>
  <c r="L4434"/>
  <c r="M4434"/>
  <c r="Q4434"/>
  <c r="R4434"/>
  <c r="U4434"/>
  <c r="U4471" s="1"/>
  <c r="V4434"/>
  <c r="W4434"/>
  <c r="I4435"/>
  <c r="N4435"/>
  <c r="S4435"/>
  <c r="I4436"/>
  <c r="J4436" s="1"/>
  <c r="N4436"/>
  <c r="O4436" s="1"/>
  <c r="S4436"/>
  <c r="T4436" s="1"/>
  <c r="X4436" s="1"/>
  <c r="I4437"/>
  <c r="J4437" s="1"/>
  <c r="S4437"/>
  <c r="T4437" s="1"/>
  <c r="X4437" s="1"/>
  <c r="I4438"/>
  <c r="J4438"/>
  <c r="N4438"/>
  <c r="O4438"/>
  <c r="S4438"/>
  <c r="T4438"/>
  <c r="X4438" s="1"/>
  <c r="I4439"/>
  <c r="J4439" s="1"/>
  <c r="N4439"/>
  <c r="O4439" s="1"/>
  <c r="S4439"/>
  <c r="T4439" s="1"/>
  <c r="X4439" s="1"/>
  <c r="I4440"/>
  <c r="J4440" s="1"/>
  <c r="N4440"/>
  <c r="O4440" s="1"/>
  <c r="S4440"/>
  <c r="T4440" s="1"/>
  <c r="X4440" s="1"/>
  <c r="F4441"/>
  <c r="G4441"/>
  <c r="H4441"/>
  <c r="X4441"/>
  <c r="I4442"/>
  <c r="X4442"/>
  <c r="I4443"/>
  <c r="J4443" s="1"/>
  <c r="X4443"/>
  <c r="I4444"/>
  <c r="J4444" s="1"/>
  <c r="N4444"/>
  <c r="O4444" s="1"/>
  <c r="S4444"/>
  <c r="T4444" s="1"/>
  <c r="X4444" s="1"/>
  <c r="F4445"/>
  <c r="G4445"/>
  <c r="H4445"/>
  <c r="L4445"/>
  <c r="M4445"/>
  <c r="Q4445"/>
  <c r="R4445"/>
  <c r="U4445"/>
  <c r="V4445"/>
  <c r="W4445"/>
  <c r="I4446"/>
  <c r="N4446" s="1"/>
  <c r="S4446"/>
  <c r="I4447"/>
  <c r="J4447"/>
  <c r="N4447"/>
  <c r="O4447"/>
  <c r="S4447"/>
  <c r="T4447"/>
  <c r="X4447" s="1"/>
  <c r="I4448"/>
  <c r="J4448" s="1"/>
  <c r="N4448"/>
  <c r="O4448" s="1"/>
  <c r="S4448"/>
  <c r="T4448" s="1"/>
  <c r="X4448" s="1"/>
  <c r="I4449"/>
  <c r="J4449" s="1"/>
  <c r="N4449"/>
  <c r="O4449" s="1"/>
  <c r="S4449"/>
  <c r="T4449" s="1"/>
  <c r="X4449" s="1"/>
  <c r="I4450"/>
  <c r="J4450" s="1"/>
  <c r="S4450"/>
  <c r="T4450" s="1"/>
  <c r="X4450" s="1"/>
  <c r="I4451"/>
  <c r="J4451"/>
  <c r="N4451"/>
  <c r="O4451"/>
  <c r="S4451"/>
  <c r="T4451"/>
  <c r="X4451" s="1"/>
  <c r="I4452"/>
  <c r="J4452" s="1"/>
  <c r="N4452"/>
  <c r="O4452" s="1"/>
  <c r="S4452"/>
  <c r="T4452" s="1"/>
  <c r="X4452" s="1"/>
  <c r="F4453"/>
  <c r="G4453"/>
  <c r="H4453"/>
  <c r="L4453"/>
  <c r="M4453"/>
  <c r="Q4453"/>
  <c r="R4453"/>
  <c r="U4453"/>
  <c r="V4453"/>
  <c r="W4453"/>
  <c r="I4454"/>
  <c r="I4453" s="1"/>
  <c r="J4453" s="1"/>
  <c r="S4454"/>
  <c r="S4453" s="1"/>
  <c r="I4455"/>
  <c r="J4455"/>
  <c r="N4455"/>
  <c r="O4455"/>
  <c r="S4455"/>
  <c r="T4455"/>
  <c r="X4455" s="1"/>
  <c r="I4456"/>
  <c r="J4456" s="1"/>
  <c r="N4456"/>
  <c r="O4456" s="1"/>
  <c r="S4456"/>
  <c r="T4456" s="1"/>
  <c r="X4456" s="1"/>
  <c r="F4457"/>
  <c r="G4457"/>
  <c r="H4457"/>
  <c r="L4457"/>
  <c r="M4457"/>
  <c r="Q4457"/>
  <c r="R4457"/>
  <c r="U4457"/>
  <c r="V4457"/>
  <c r="W4457"/>
  <c r="I4458"/>
  <c r="N4458" s="1"/>
  <c r="N4457" s="1"/>
  <c r="S4458"/>
  <c r="I4459"/>
  <c r="J4459"/>
  <c r="N4459"/>
  <c r="O4459"/>
  <c r="S4459"/>
  <c r="T4459"/>
  <c r="X4459" s="1"/>
  <c r="I4460"/>
  <c r="J4460" s="1"/>
  <c r="N4460"/>
  <c r="O4460" s="1"/>
  <c r="S4460"/>
  <c r="T4460" s="1"/>
  <c r="X4460" s="1"/>
  <c r="I4461"/>
  <c r="J4461" s="1"/>
  <c r="N4461"/>
  <c r="O4461" s="1"/>
  <c r="S4461"/>
  <c r="T4461" s="1"/>
  <c r="X4461" s="1"/>
  <c r="L4462"/>
  <c r="M4462"/>
  <c r="Q4462"/>
  <c r="R4462"/>
  <c r="U4462"/>
  <c r="V4462"/>
  <c r="W4462"/>
  <c r="I4463"/>
  <c r="N4463"/>
  <c r="S4463"/>
  <c r="I4464"/>
  <c r="J4464" s="1"/>
  <c r="N4464"/>
  <c r="O4464" s="1"/>
  <c r="S4464"/>
  <c r="T4464" s="1"/>
  <c r="X4464" s="1"/>
  <c r="I4465"/>
  <c r="J4465" s="1"/>
  <c r="X4465"/>
  <c r="J4466"/>
  <c r="I4467"/>
  <c r="J4467" s="1"/>
  <c r="N4467"/>
  <c r="O4467" s="1"/>
  <c r="S4467"/>
  <c r="T4467" s="1"/>
  <c r="J4468"/>
  <c r="J4469"/>
  <c r="J4470"/>
  <c r="H4471"/>
  <c r="Q4471"/>
  <c r="W4471"/>
  <c r="J4475"/>
  <c r="B4478"/>
  <c r="B4480"/>
  <c r="E4480"/>
  <c r="F4480"/>
  <c r="B4481"/>
  <c r="F4481"/>
  <c r="B4483"/>
  <c r="F4483"/>
  <c r="B4484"/>
  <c r="C4490"/>
  <c r="C4491"/>
  <c r="F4494"/>
  <c r="G4494"/>
  <c r="G4609" s="1"/>
  <c r="H4494"/>
  <c r="L4494"/>
  <c r="L4609" s="1"/>
  <c r="M4494"/>
  <c r="X4494"/>
  <c r="I4495"/>
  <c r="J4495"/>
  <c r="N4495"/>
  <c r="O4495"/>
  <c r="X4495"/>
  <c r="I4496"/>
  <c r="I4494" s="1"/>
  <c r="X4496"/>
  <c r="F4497"/>
  <c r="G4497"/>
  <c r="H4497"/>
  <c r="L4497"/>
  <c r="M4497"/>
  <c r="X4497"/>
  <c r="I4498"/>
  <c r="J4498"/>
  <c r="N4498"/>
  <c r="O4498"/>
  <c r="X4498"/>
  <c r="I4499"/>
  <c r="N4499" s="1"/>
  <c r="X4499"/>
  <c r="I4500"/>
  <c r="J4500"/>
  <c r="N4500"/>
  <c r="O4500"/>
  <c r="X4500"/>
  <c r="I4501"/>
  <c r="J4501" s="1"/>
  <c r="X4501"/>
  <c r="I4502"/>
  <c r="J4502"/>
  <c r="N4502"/>
  <c r="O4502"/>
  <c r="X4502"/>
  <c r="F4503"/>
  <c r="G4503"/>
  <c r="H4503"/>
  <c r="L4503"/>
  <c r="M4503"/>
  <c r="X4503"/>
  <c r="I4504"/>
  <c r="N4504" s="1"/>
  <c r="X4504"/>
  <c r="I4505"/>
  <c r="J4505"/>
  <c r="N4505"/>
  <c r="O4505"/>
  <c r="X4505"/>
  <c r="I4506"/>
  <c r="J4506" s="1"/>
  <c r="X4506"/>
  <c r="I4507"/>
  <c r="J4507"/>
  <c r="N4507"/>
  <c r="O4507"/>
  <c r="X4507"/>
  <c r="I4508"/>
  <c r="J4508" s="1"/>
  <c r="X4508"/>
  <c r="I4509"/>
  <c r="J4509"/>
  <c r="N4509"/>
  <c r="O4509"/>
  <c r="X4509"/>
  <c r="I4510"/>
  <c r="J4510" s="1"/>
  <c r="X4510"/>
  <c r="I4511"/>
  <c r="J4511"/>
  <c r="N4511"/>
  <c r="O4511"/>
  <c r="X4511"/>
  <c r="F4512"/>
  <c r="G4512"/>
  <c r="H4512"/>
  <c r="L4512"/>
  <c r="M4512"/>
  <c r="Q4512"/>
  <c r="R4512"/>
  <c r="U4512"/>
  <c r="V4512"/>
  <c r="W4512"/>
  <c r="I4513"/>
  <c r="J4513" s="1"/>
  <c r="N4513"/>
  <c r="O4513" s="1"/>
  <c r="S4513"/>
  <c r="T4513" s="1"/>
  <c r="I4514"/>
  <c r="J4514" s="1"/>
  <c r="S4514"/>
  <c r="T4514" s="1"/>
  <c r="X4514" s="1"/>
  <c r="I4515"/>
  <c r="J4515"/>
  <c r="N4515"/>
  <c r="O4515"/>
  <c r="S4515"/>
  <c r="T4515"/>
  <c r="X4515" s="1"/>
  <c r="I4516"/>
  <c r="J4516" s="1"/>
  <c r="N4516"/>
  <c r="O4516" s="1"/>
  <c r="S4516"/>
  <c r="T4516" s="1"/>
  <c r="X4516" s="1"/>
  <c r="I4517"/>
  <c r="J4517" s="1"/>
  <c r="N4517"/>
  <c r="O4517" s="1"/>
  <c r="S4517"/>
  <c r="T4517" s="1"/>
  <c r="X4517" s="1"/>
  <c r="I4518"/>
  <c r="J4518" s="1"/>
  <c r="S4518"/>
  <c r="T4518" s="1"/>
  <c r="X4518" s="1"/>
  <c r="I4519"/>
  <c r="J4519"/>
  <c r="N4519"/>
  <c r="O4519"/>
  <c r="S4519"/>
  <c r="T4519"/>
  <c r="X4519" s="1"/>
  <c r="I4520"/>
  <c r="J4520" s="1"/>
  <c r="N4520"/>
  <c r="O4520" s="1"/>
  <c r="S4520"/>
  <c r="T4520" s="1"/>
  <c r="X4520" s="1"/>
  <c r="I4521"/>
  <c r="J4521" s="1"/>
  <c r="N4521"/>
  <c r="O4521" s="1"/>
  <c r="X4521"/>
  <c r="I4522"/>
  <c r="J4522" s="1"/>
  <c r="N4522"/>
  <c r="O4522" s="1"/>
  <c r="X4522"/>
  <c r="I4523"/>
  <c r="J4523" s="1"/>
  <c r="N4523"/>
  <c r="O4523" s="1"/>
  <c r="X4523"/>
  <c r="I4524"/>
  <c r="J4524" s="1"/>
  <c r="N4524"/>
  <c r="O4524" s="1"/>
  <c r="S4524"/>
  <c r="T4524" s="1"/>
  <c r="X4524" s="1"/>
  <c r="I4525"/>
  <c r="J4525" s="1"/>
  <c r="N4525"/>
  <c r="O4525" s="1"/>
  <c r="X4525"/>
  <c r="I4526"/>
  <c r="J4526" s="1"/>
  <c r="N4526"/>
  <c r="O4526" s="1"/>
  <c r="S4526"/>
  <c r="T4526" s="1"/>
  <c r="X4526" s="1"/>
  <c r="I4527"/>
  <c r="J4527" s="1"/>
  <c r="N4527"/>
  <c r="O4527" s="1"/>
  <c r="S4527"/>
  <c r="T4527" s="1"/>
  <c r="X4527" s="1"/>
  <c r="I4528"/>
  <c r="J4528" s="1"/>
  <c r="X4528"/>
  <c r="I4529"/>
  <c r="J4529"/>
  <c r="N4529"/>
  <c r="O4529"/>
  <c r="S4529"/>
  <c r="T4529"/>
  <c r="X4529" s="1"/>
  <c r="F4530"/>
  <c r="G4530"/>
  <c r="H4530"/>
  <c r="L4530"/>
  <c r="M4530"/>
  <c r="X4530"/>
  <c r="I4531"/>
  <c r="N4531"/>
  <c r="X4531"/>
  <c r="I4532"/>
  <c r="J4532" s="1"/>
  <c r="N4532"/>
  <c r="O4532" s="1"/>
  <c r="X4532"/>
  <c r="I4533"/>
  <c r="J4533" s="1"/>
  <c r="N4533"/>
  <c r="O4533" s="1"/>
  <c r="X4533"/>
  <c r="F4534"/>
  <c r="G4534"/>
  <c r="H4534"/>
  <c r="L4534"/>
  <c r="M4534"/>
  <c r="X4534"/>
  <c r="I4535"/>
  <c r="J4535" s="1"/>
  <c r="N4535"/>
  <c r="O4535" s="1"/>
  <c r="X4535"/>
  <c r="I4536"/>
  <c r="N4536"/>
  <c r="X4536"/>
  <c r="I4537"/>
  <c r="J4537" s="1"/>
  <c r="N4537"/>
  <c r="O4537" s="1"/>
  <c r="X4537"/>
  <c r="I4538"/>
  <c r="J4538" s="1"/>
  <c r="N4538"/>
  <c r="O4538" s="1"/>
  <c r="X4538"/>
  <c r="I4539"/>
  <c r="J4539" s="1"/>
  <c r="N4539"/>
  <c r="O4539" s="1"/>
  <c r="X4539"/>
  <c r="F4540"/>
  <c r="G4540"/>
  <c r="H4540"/>
  <c r="L4540"/>
  <c r="M4540"/>
  <c r="X4540"/>
  <c r="I4541"/>
  <c r="N4541"/>
  <c r="X4541"/>
  <c r="I4542"/>
  <c r="J4542" s="1"/>
  <c r="N4542"/>
  <c r="O4542" s="1"/>
  <c r="X4542"/>
  <c r="I4543"/>
  <c r="J4543" s="1"/>
  <c r="N4543"/>
  <c r="O4543" s="1"/>
  <c r="X4543"/>
  <c r="I4544"/>
  <c r="J4544" s="1"/>
  <c r="N4544"/>
  <c r="O4544" s="1"/>
  <c r="X4544"/>
  <c r="I4545"/>
  <c r="J4545" s="1"/>
  <c r="N4545"/>
  <c r="O4545" s="1"/>
  <c r="X4545"/>
  <c r="I4546"/>
  <c r="J4546" s="1"/>
  <c r="N4546"/>
  <c r="O4546" s="1"/>
  <c r="X4546"/>
  <c r="F4547"/>
  <c r="G4547"/>
  <c r="H4547"/>
  <c r="L4547"/>
  <c r="M4547"/>
  <c r="X4547"/>
  <c r="I4548"/>
  <c r="N4548"/>
  <c r="X4548"/>
  <c r="I4549"/>
  <c r="J4549" s="1"/>
  <c r="N4549"/>
  <c r="O4549" s="1"/>
  <c r="X4549"/>
  <c r="I4550"/>
  <c r="J4550" s="1"/>
  <c r="N4550"/>
  <c r="O4550" s="1"/>
  <c r="X4550"/>
  <c r="I4551"/>
  <c r="J4551" s="1"/>
  <c r="N4551"/>
  <c r="O4551" s="1"/>
  <c r="X4551"/>
  <c r="I4552"/>
  <c r="J4552" s="1"/>
  <c r="N4552"/>
  <c r="O4552" s="1"/>
  <c r="X4552"/>
  <c r="I4553"/>
  <c r="J4553" s="1"/>
  <c r="N4553"/>
  <c r="O4553" s="1"/>
  <c r="X4553"/>
  <c r="I4554"/>
  <c r="J4554" s="1"/>
  <c r="N4554"/>
  <c r="O4554" s="1"/>
  <c r="X4554"/>
  <c r="I4555"/>
  <c r="J4555" s="1"/>
  <c r="N4555"/>
  <c r="O4555" s="1"/>
  <c r="X4555"/>
  <c r="X4556"/>
  <c r="I4557"/>
  <c r="J4557" s="1"/>
  <c r="X4557"/>
  <c r="I4558"/>
  <c r="X4558"/>
  <c r="I4559"/>
  <c r="J4559"/>
  <c r="X4559"/>
  <c r="I4560"/>
  <c r="J4560" s="1"/>
  <c r="X4560"/>
  <c r="I4561"/>
  <c r="J4561" s="1"/>
  <c r="X4561"/>
  <c r="I4562"/>
  <c r="J4562" s="1"/>
  <c r="N4562"/>
  <c r="O4562" s="1"/>
  <c r="S4562"/>
  <c r="T4562" s="1"/>
  <c r="X4562" s="1"/>
  <c r="I4563"/>
  <c r="J4563" s="1"/>
  <c r="N4563"/>
  <c r="O4563" s="1"/>
  <c r="X4563"/>
  <c r="I4564"/>
  <c r="J4564" s="1"/>
  <c r="X4564"/>
  <c r="F4565"/>
  <c r="G4565"/>
  <c r="H4565"/>
  <c r="L4565"/>
  <c r="M4565"/>
  <c r="Q4565"/>
  <c r="Q4609" s="1"/>
  <c r="R4565"/>
  <c r="U4565"/>
  <c r="U4609" s="1"/>
  <c r="V4565"/>
  <c r="W4565"/>
  <c r="W4609" s="1"/>
  <c r="I4566"/>
  <c r="N4566"/>
  <c r="S4566"/>
  <c r="I4567"/>
  <c r="J4567" s="1"/>
  <c r="N4567"/>
  <c r="O4567" s="1"/>
  <c r="S4567"/>
  <c r="T4567" s="1"/>
  <c r="X4567" s="1"/>
  <c r="I4568"/>
  <c r="J4568" s="1"/>
  <c r="S4568"/>
  <c r="T4568" s="1"/>
  <c r="X4568" s="1"/>
  <c r="I4569"/>
  <c r="J4569"/>
  <c r="N4569"/>
  <c r="O4569"/>
  <c r="S4569"/>
  <c r="T4569"/>
  <c r="X4569" s="1"/>
  <c r="I4570"/>
  <c r="J4570" s="1"/>
  <c r="N4570"/>
  <c r="O4570" s="1"/>
  <c r="S4570"/>
  <c r="T4570" s="1"/>
  <c r="X4570" s="1"/>
  <c r="I4571"/>
  <c r="J4571" s="1"/>
  <c r="N4571"/>
  <c r="O4571" s="1"/>
  <c r="S4571"/>
  <c r="T4571" s="1"/>
  <c r="X4571" s="1"/>
  <c r="F4572"/>
  <c r="G4572"/>
  <c r="H4572"/>
  <c r="L4572"/>
  <c r="M4572"/>
  <c r="Q4572"/>
  <c r="R4572"/>
  <c r="U4572"/>
  <c r="V4572"/>
  <c r="W4572"/>
  <c r="I4573"/>
  <c r="J4573" s="1"/>
  <c r="N4573"/>
  <c r="O4573" s="1"/>
  <c r="S4573"/>
  <c r="T4573" s="1"/>
  <c r="T4572" s="1"/>
  <c r="X4572" s="1"/>
  <c r="I4574"/>
  <c r="J4574" s="1"/>
  <c r="S4574"/>
  <c r="T4574" s="1"/>
  <c r="X4574" s="1"/>
  <c r="I4575"/>
  <c r="J4575"/>
  <c r="N4575"/>
  <c r="O4575"/>
  <c r="S4575"/>
  <c r="T4575"/>
  <c r="X4575" s="1"/>
  <c r="I4576"/>
  <c r="J4576" s="1"/>
  <c r="N4576"/>
  <c r="O4576" s="1"/>
  <c r="S4576"/>
  <c r="T4576" s="1"/>
  <c r="X4576" s="1"/>
  <c r="I4577"/>
  <c r="J4577" s="1"/>
  <c r="N4577"/>
  <c r="O4577" s="1"/>
  <c r="S4577"/>
  <c r="T4577" s="1"/>
  <c r="X4577" s="1"/>
  <c r="I4578"/>
  <c r="J4578" s="1"/>
  <c r="S4578"/>
  <c r="T4578" s="1"/>
  <c r="X4578" s="1"/>
  <c r="F4579"/>
  <c r="G4579"/>
  <c r="H4579"/>
  <c r="X4579"/>
  <c r="I4580"/>
  <c r="J4580"/>
  <c r="X4580"/>
  <c r="I4581"/>
  <c r="I4579" s="1"/>
  <c r="J4579" s="1"/>
  <c r="X4581"/>
  <c r="I4582"/>
  <c r="J4582" s="1"/>
  <c r="N4582"/>
  <c r="O4582" s="1"/>
  <c r="S4582"/>
  <c r="T4582" s="1"/>
  <c r="X4582" s="1"/>
  <c r="F4583"/>
  <c r="G4583"/>
  <c r="H4583"/>
  <c r="L4583"/>
  <c r="M4583"/>
  <c r="Q4583"/>
  <c r="R4583"/>
  <c r="U4583"/>
  <c r="V4583"/>
  <c r="W4583"/>
  <c r="I4584"/>
  <c r="J4584" s="1"/>
  <c r="N4584"/>
  <c r="O4584" s="1"/>
  <c r="S4584"/>
  <c r="T4584" s="1"/>
  <c r="I4585"/>
  <c r="J4585" s="1"/>
  <c r="S4585"/>
  <c r="T4585" s="1"/>
  <c r="X4585" s="1"/>
  <c r="I4586"/>
  <c r="J4586"/>
  <c r="N4586"/>
  <c r="O4586"/>
  <c r="S4586"/>
  <c r="T4586"/>
  <c r="X4586" s="1"/>
  <c r="I4587"/>
  <c r="J4587" s="1"/>
  <c r="N4587"/>
  <c r="O4587" s="1"/>
  <c r="S4587"/>
  <c r="T4587" s="1"/>
  <c r="X4587" s="1"/>
  <c r="I4588"/>
  <c r="J4588" s="1"/>
  <c r="N4588"/>
  <c r="O4588" s="1"/>
  <c r="S4588"/>
  <c r="T4588" s="1"/>
  <c r="X4588" s="1"/>
  <c r="I4589"/>
  <c r="J4589" s="1"/>
  <c r="S4589"/>
  <c r="T4589" s="1"/>
  <c r="X4589" s="1"/>
  <c r="I4590"/>
  <c r="J4590"/>
  <c r="N4590"/>
  <c r="O4590"/>
  <c r="S4590"/>
  <c r="T4590"/>
  <c r="X4590" s="1"/>
  <c r="F4591"/>
  <c r="G4591"/>
  <c r="H4591"/>
  <c r="L4591"/>
  <c r="M4591"/>
  <c r="Q4591"/>
  <c r="R4591"/>
  <c r="U4591"/>
  <c r="V4591"/>
  <c r="W4591"/>
  <c r="I4592"/>
  <c r="J4592"/>
  <c r="N4592"/>
  <c r="O4592"/>
  <c r="S4592"/>
  <c r="T4592"/>
  <c r="I4593"/>
  <c r="J4593" s="1"/>
  <c r="N4593"/>
  <c r="O4593" s="1"/>
  <c r="S4593"/>
  <c r="T4593" s="1"/>
  <c r="X4593" s="1"/>
  <c r="I4594"/>
  <c r="J4594" s="1"/>
  <c r="N4594"/>
  <c r="O4594" s="1"/>
  <c r="S4594"/>
  <c r="T4594" s="1"/>
  <c r="X4594" s="1"/>
  <c r="F4595"/>
  <c r="G4595"/>
  <c r="H4595"/>
  <c r="L4595"/>
  <c r="M4595"/>
  <c r="Q4595"/>
  <c r="R4595"/>
  <c r="U4595"/>
  <c r="V4595"/>
  <c r="W4595"/>
  <c r="I4596"/>
  <c r="J4596" s="1"/>
  <c r="N4596"/>
  <c r="O4596" s="1"/>
  <c r="S4596"/>
  <c r="T4596" s="1"/>
  <c r="I4597"/>
  <c r="J4597" s="1"/>
  <c r="S4597"/>
  <c r="T4597" s="1"/>
  <c r="X4597" s="1"/>
  <c r="I4598"/>
  <c r="J4598"/>
  <c r="N4598"/>
  <c r="O4598"/>
  <c r="S4598"/>
  <c r="T4598"/>
  <c r="X4598" s="1"/>
  <c r="I4599"/>
  <c r="J4599" s="1"/>
  <c r="N4599"/>
  <c r="O4599" s="1"/>
  <c r="S4599"/>
  <c r="T4599" s="1"/>
  <c r="X4599" s="1"/>
  <c r="L4600"/>
  <c r="M4600"/>
  <c r="Q4600"/>
  <c r="R4600"/>
  <c r="U4600"/>
  <c r="V4600"/>
  <c r="W4600"/>
  <c r="I4601"/>
  <c r="J4601"/>
  <c r="N4601"/>
  <c r="O4601"/>
  <c r="S4601"/>
  <c r="T4601"/>
  <c r="I4602"/>
  <c r="J4602" s="1"/>
  <c r="N4602"/>
  <c r="O4602" s="1"/>
  <c r="S4602"/>
  <c r="T4602" s="1"/>
  <c r="X4602" s="1"/>
  <c r="I4603"/>
  <c r="J4603" s="1"/>
  <c r="X4603"/>
  <c r="J4604"/>
  <c r="I4605"/>
  <c r="J4605" s="1"/>
  <c r="N4605"/>
  <c r="O4605" s="1"/>
  <c r="S4605"/>
  <c r="T4605" s="1"/>
  <c r="X4605" s="1"/>
  <c r="J4606"/>
  <c r="J4607"/>
  <c r="J4608"/>
  <c r="K4609"/>
  <c r="M4609"/>
  <c r="R4609"/>
  <c r="V4609"/>
  <c r="J4613"/>
  <c r="B4616"/>
  <c r="B4618"/>
  <c r="E4618"/>
  <c r="F4618"/>
  <c r="B4619"/>
  <c r="F4619"/>
  <c r="B4621"/>
  <c r="F4621"/>
  <c r="B4622"/>
  <c r="C4628"/>
  <c r="C4629"/>
  <c r="F4632"/>
  <c r="G4632"/>
  <c r="H4632"/>
  <c r="H4747" s="1"/>
  <c r="L4632"/>
  <c r="M4632"/>
  <c r="X4632"/>
  <c r="I4633"/>
  <c r="I4632" s="1"/>
  <c r="J4632" s="1"/>
  <c r="X4633"/>
  <c r="I4634"/>
  <c r="J4634"/>
  <c r="N4634"/>
  <c r="O4634"/>
  <c r="X4634"/>
  <c r="F4635"/>
  <c r="G4635"/>
  <c r="H4635"/>
  <c r="L4635"/>
  <c r="M4635"/>
  <c r="X4635"/>
  <c r="I4636"/>
  <c r="N4636" s="1"/>
  <c r="X4636"/>
  <c r="I4637"/>
  <c r="J4637"/>
  <c r="N4637"/>
  <c r="O4637"/>
  <c r="X4637"/>
  <c r="I4638"/>
  <c r="J4638" s="1"/>
  <c r="X4638"/>
  <c r="I4639"/>
  <c r="J4639"/>
  <c r="N4639"/>
  <c r="O4639"/>
  <c r="X4639"/>
  <c r="I4640"/>
  <c r="J4640" s="1"/>
  <c r="X4640"/>
  <c r="F4641"/>
  <c r="G4641"/>
  <c r="H4641"/>
  <c r="L4641"/>
  <c r="L4747" s="1"/>
  <c r="M4641"/>
  <c r="X4641"/>
  <c r="I4642"/>
  <c r="J4642"/>
  <c r="N4642"/>
  <c r="O4642"/>
  <c r="X4642"/>
  <c r="I4643"/>
  <c r="N4643" s="1"/>
  <c r="X4643"/>
  <c r="I4644"/>
  <c r="J4644"/>
  <c r="N4644"/>
  <c r="O4644"/>
  <c r="X4644"/>
  <c r="I4645"/>
  <c r="J4645" s="1"/>
  <c r="X4645"/>
  <c r="I4646"/>
  <c r="J4646"/>
  <c r="N4646"/>
  <c r="O4646"/>
  <c r="X4646"/>
  <c r="I4647"/>
  <c r="J4647" s="1"/>
  <c r="X4647"/>
  <c r="I4648"/>
  <c r="J4648"/>
  <c r="N4648"/>
  <c r="O4648"/>
  <c r="X4648"/>
  <c r="I4649"/>
  <c r="J4649" s="1"/>
  <c r="X4649"/>
  <c r="F4650"/>
  <c r="G4650"/>
  <c r="H4650"/>
  <c r="L4650"/>
  <c r="M4650"/>
  <c r="Q4650"/>
  <c r="R4650"/>
  <c r="U4650"/>
  <c r="U4747" s="1"/>
  <c r="V4650"/>
  <c r="W4650"/>
  <c r="I4651"/>
  <c r="N4651"/>
  <c r="S4651"/>
  <c r="I4652"/>
  <c r="J4652" s="1"/>
  <c r="N4652"/>
  <c r="O4652" s="1"/>
  <c r="S4652"/>
  <c r="T4652" s="1"/>
  <c r="X4652" s="1"/>
  <c r="I4653"/>
  <c r="J4653" s="1"/>
  <c r="S4653"/>
  <c r="T4653" s="1"/>
  <c r="X4653" s="1"/>
  <c r="I4654"/>
  <c r="J4654"/>
  <c r="N4654"/>
  <c r="O4654"/>
  <c r="S4654"/>
  <c r="T4654"/>
  <c r="X4654" s="1"/>
  <c r="I4655"/>
  <c r="J4655" s="1"/>
  <c r="N4655"/>
  <c r="O4655" s="1"/>
  <c r="S4655"/>
  <c r="T4655" s="1"/>
  <c r="X4655" s="1"/>
  <c r="I4656"/>
  <c r="J4656" s="1"/>
  <c r="N4656"/>
  <c r="O4656" s="1"/>
  <c r="S4656"/>
  <c r="T4656" s="1"/>
  <c r="X4656" s="1"/>
  <c r="I4657"/>
  <c r="J4657" s="1"/>
  <c r="S4657"/>
  <c r="T4657" s="1"/>
  <c r="X4657" s="1"/>
  <c r="I4658"/>
  <c r="J4658"/>
  <c r="N4658"/>
  <c r="O4658"/>
  <c r="S4658"/>
  <c r="T4658" s="1"/>
  <c r="X4658" s="1"/>
  <c r="I4659"/>
  <c r="J4659" s="1"/>
  <c r="N4659"/>
  <c r="O4659" s="1"/>
  <c r="X4659"/>
  <c r="I4660"/>
  <c r="J4660" s="1"/>
  <c r="N4660"/>
  <c r="O4660" s="1"/>
  <c r="X4660"/>
  <c r="I4661"/>
  <c r="J4661" s="1"/>
  <c r="N4661"/>
  <c r="O4661" s="1"/>
  <c r="X4661"/>
  <c r="I4662"/>
  <c r="J4662" s="1"/>
  <c r="N4662"/>
  <c r="O4662" s="1"/>
  <c r="S4662"/>
  <c r="T4662" s="1"/>
  <c r="X4662" s="1"/>
  <c r="I4663"/>
  <c r="J4663" s="1"/>
  <c r="X4663"/>
  <c r="I4664"/>
  <c r="J4664"/>
  <c r="N4664"/>
  <c r="O4664"/>
  <c r="S4664"/>
  <c r="T4664"/>
  <c r="X4664" s="1"/>
  <c r="I4665"/>
  <c r="J4665" s="1"/>
  <c r="N4665"/>
  <c r="O4665" s="1"/>
  <c r="S4665"/>
  <c r="T4665" s="1"/>
  <c r="X4665" s="1"/>
  <c r="I4666"/>
  <c r="J4666" s="1"/>
  <c r="N4666"/>
  <c r="O4666" s="1"/>
  <c r="X4666"/>
  <c r="I4667"/>
  <c r="J4667" s="1"/>
  <c r="N4667"/>
  <c r="O4667" s="1"/>
  <c r="S4667"/>
  <c r="T4667" s="1"/>
  <c r="X4667" s="1"/>
  <c r="F4668"/>
  <c r="G4668"/>
  <c r="H4668"/>
  <c r="L4668"/>
  <c r="M4668"/>
  <c r="X4668"/>
  <c r="I4669"/>
  <c r="J4669" s="1"/>
  <c r="N4669"/>
  <c r="O4669" s="1"/>
  <c r="X4669"/>
  <c r="I4670"/>
  <c r="N4670"/>
  <c r="X4670"/>
  <c r="I4671"/>
  <c r="J4671" s="1"/>
  <c r="N4671"/>
  <c r="O4671" s="1"/>
  <c r="X4671"/>
  <c r="F4672"/>
  <c r="G4672"/>
  <c r="H4672"/>
  <c r="L4672"/>
  <c r="M4672"/>
  <c r="X4672"/>
  <c r="I4673"/>
  <c r="N4673"/>
  <c r="X4673"/>
  <c r="I4674"/>
  <c r="J4674" s="1"/>
  <c r="N4674"/>
  <c r="O4674" s="1"/>
  <c r="X4674"/>
  <c r="I4675"/>
  <c r="J4675" s="1"/>
  <c r="N4675"/>
  <c r="O4675" s="1"/>
  <c r="X4675"/>
  <c r="I4676"/>
  <c r="J4676" s="1"/>
  <c r="N4676"/>
  <c r="O4676" s="1"/>
  <c r="X4676"/>
  <c r="I4677"/>
  <c r="J4677" s="1"/>
  <c r="N4677"/>
  <c r="O4677" s="1"/>
  <c r="X4677"/>
  <c r="F4678"/>
  <c r="G4678"/>
  <c r="H4678"/>
  <c r="L4678"/>
  <c r="M4678"/>
  <c r="X4678"/>
  <c r="I4679"/>
  <c r="J4679" s="1"/>
  <c r="N4679"/>
  <c r="O4679" s="1"/>
  <c r="X4679"/>
  <c r="I4680"/>
  <c r="N4680"/>
  <c r="N4678" s="1"/>
  <c r="X4680"/>
  <c r="I4681"/>
  <c r="J4681" s="1"/>
  <c r="N4681"/>
  <c r="O4681" s="1"/>
  <c r="X4681"/>
  <c r="I4682"/>
  <c r="J4682" s="1"/>
  <c r="N4682"/>
  <c r="O4682" s="1"/>
  <c r="X4682"/>
  <c r="I4683"/>
  <c r="J4683" s="1"/>
  <c r="N4683"/>
  <c r="O4683" s="1"/>
  <c r="X4683"/>
  <c r="I4684"/>
  <c r="J4684" s="1"/>
  <c r="N4684"/>
  <c r="O4684" s="1"/>
  <c r="X4684"/>
  <c r="F4685"/>
  <c r="G4685"/>
  <c r="H4685"/>
  <c r="L4685"/>
  <c r="M4685"/>
  <c r="X4685"/>
  <c r="I4686"/>
  <c r="J4686" s="1"/>
  <c r="N4686"/>
  <c r="O4686" s="1"/>
  <c r="X4686"/>
  <c r="I4687"/>
  <c r="N4687"/>
  <c r="X4687"/>
  <c r="I4688"/>
  <c r="J4688" s="1"/>
  <c r="N4688"/>
  <c r="O4688" s="1"/>
  <c r="X4688"/>
  <c r="I4689"/>
  <c r="J4689" s="1"/>
  <c r="N4689"/>
  <c r="O4689" s="1"/>
  <c r="X4689"/>
  <c r="I4690"/>
  <c r="J4690" s="1"/>
  <c r="N4690"/>
  <c r="O4690" s="1"/>
  <c r="X4690"/>
  <c r="I4691"/>
  <c r="J4691" s="1"/>
  <c r="N4691"/>
  <c r="O4691" s="1"/>
  <c r="X4691"/>
  <c r="I4692"/>
  <c r="J4692" s="1"/>
  <c r="N4692"/>
  <c r="O4692" s="1"/>
  <c r="X4692"/>
  <c r="I4693"/>
  <c r="J4693" s="1"/>
  <c r="N4693"/>
  <c r="O4693" s="1"/>
  <c r="X4693"/>
  <c r="X4694"/>
  <c r="I4695"/>
  <c r="X4695"/>
  <c r="I4696"/>
  <c r="J4696"/>
  <c r="X4696"/>
  <c r="I4697"/>
  <c r="J4697" s="1"/>
  <c r="X4697"/>
  <c r="I4698"/>
  <c r="J4698" s="1"/>
  <c r="X4698"/>
  <c r="I4699"/>
  <c r="J4699" s="1"/>
  <c r="X4699"/>
  <c r="I4700"/>
  <c r="J4700"/>
  <c r="N4700"/>
  <c r="O4700"/>
  <c r="S4700"/>
  <c r="T4700"/>
  <c r="X4700" s="1"/>
  <c r="I4701"/>
  <c r="J4701" s="1"/>
  <c r="N4701"/>
  <c r="O4701" s="1"/>
  <c r="X4701"/>
  <c r="I4702"/>
  <c r="J4702" s="1"/>
  <c r="X4702"/>
  <c r="F4703"/>
  <c r="G4703"/>
  <c r="H4703"/>
  <c r="L4703"/>
  <c r="M4703"/>
  <c r="Q4703"/>
  <c r="R4703"/>
  <c r="U4703"/>
  <c r="V4703"/>
  <c r="W4703"/>
  <c r="I4704"/>
  <c r="J4704"/>
  <c r="N4704"/>
  <c r="O4704"/>
  <c r="S4704"/>
  <c r="T4704"/>
  <c r="I4705"/>
  <c r="J4705" s="1"/>
  <c r="N4705"/>
  <c r="O4705" s="1"/>
  <c r="S4705"/>
  <c r="T4705" s="1"/>
  <c r="X4705" s="1"/>
  <c r="I4706"/>
  <c r="J4706" s="1"/>
  <c r="N4706"/>
  <c r="O4706" s="1"/>
  <c r="S4706"/>
  <c r="T4706" s="1"/>
  <c r="X4706" s="1"/>
  <c r="I4707"/>
  <c r="J4707" s="1"/>
  <c r="S4707"/>
  <c r="T4707" s="1"/>
  <c r="X4707" s="1"/>
  <c r="I4708"/>
  <c r="J4708"/>
  <c r="N4708"/>
  <c r="O4708"/>
  <c r="S4708"/>
  <c r="T4708"/>
  <c r="X4708" s="1"/>
  <c r="I4709"/>
  <c r="J4709" s="1"/>
  <c r="N4709"/>
  <c r="O4709" s="1"/>
  <c r="S4709"/>
  <c r="T4709" s="1"/>
  <c r="X4709" s="1"/>
  <c r="F4710"/>
  <c r="G4710"/>
  <c r="H4710"/>
  <c r="L4710"/>
  <c r="M4710"/>
  <c r="Q4710"/>
  <c r="R4710"/>
  <c r="U4710"/>
  <c r="V4710"/>
  <c r="W4710"/>
  <c r="I4711"/>
  <c r="I4710" s="1"/>
  <c r="J4710" s="1"/>
  <c r="S4711"/>
  <c r="S4710" s="1"/>
  <c r="I4712"/>
  <c r="J4712"/>
  <c r="N4712"/>
  <c r="O4712"/>
  <c r="S4712"/>
  <c r="T4712"/>
  <c r="X4712" s="1"/>
  <c r="I4713"/>
  <c r="J4713" s="1"/>
  <c r="N4713"/>
  <c r="O4713" s="1"/>
  <c r="S4713"/>
  <c r="T4713" s="1"/>
  <c r="X4713" s="1"/>
  <c r="I4714"/>
  <c r="J4714" s="1"/>
  <c r="N4714"/>
  <c r="O4714" s="1"/>
  <c r="S4714"/>
  <c r="T4714" s="1"/>
  <c r="X4714" s="1"/>
  <c r="I4715"/>
  <c r="J4715" s="1"/>
  <c r="S4715"/>
  <c r="T4715" s="1"/>
  <c r="X4715" s="1"/>
  <c r="I4716"/>
  <c r="J4716"/>
  <c r="N4716"/>
  <c r="O4716"/>
  <c r="S4716"/>
  <c r="T4716"/>
  <c r="X4716" s="1"/>
  <c r="F4717"/>
  <c r="G4717"/>
  <c r="H4717"/>
  <c r="X4717"/>
  <c r="I4718"/>
  <c r="X4718"/>
  <c r="I4719"/>
  <c r="J4719"/>
  <c r="X4719"/>
  <c r="I4720"/>
  <c r="J4720" s="1"/>
  <c r="S4720"/>
  <c r="T4720" s="1"/>
  <c r="X4720" s="1"/>
  <c r="F4721"/>
  <c r="G4721"/>
  <c r="H4721"/>
  <c r="L4721"/>
  <c r="M4721"/>
  <c r="Q4721"/>
  <c r="R4721"/>
  <c r="U4721"/>
  <c r="V4721"/>
  <c r="W4721"/>
  <c r="I4722"/>
  <c r="N4722"/>
  <c r="S4722"/>
  <c r="I4723"/>
  <c r="J4723" s="1"/>
  <c r="N4723"/>
  <c r="O4723" s="1"/>
  <c r="S4723"/>
  <c r="T4723" s="1"/>
  <c r="X4723" s="1"/>
  <c r="I4724"/>
  <c r="J4724" s="1"/>
  <c r="S4724"/>
  <c r="T4724" s="1"/>
  <c r="X4724" s="1"/>
  <c r="I4725"/>
  <c r="J4725"/>
  <c r="N4725"/>
  <c r="O4725"/>
  <c r="S4725"/>
  <c r="T4725"/>
  <c r="X4725" s="1"/>
  <c r="I4726"/>
  <c r="J4726" s="1"/>
  <c r="N4726"/>
  <c r="O4726" s="1"/>
  <c r="S4726"/>
  <c r="T4726" s="1"/>
  <c r="X4726" s="1"/>
  <c r="I4727"/>
  <c r="J4727" s="1"/>
  <c r="N4727"/>
  <c r="O4727" s="1"/>
  <c r="S4727"/>
  <c r="T4727" s="1"/>
  <c r="X4727" s="1"/>
  <c r="I4728"/>
  <c r="J4728" s="1"/>
  <c r="S4728"/>
  <c r="T4728" s="1"/>
  <c r="X4728" s="1"/>
  <c r="F4729"/>
  <c r="G4729"/>
  <c r="H4729"/>
  <c r="L4729"/>
  <c r="M4729"/>
  <c r="Q4729"/>
  <c r="R4729"/>
  <c r="U4729"/>
  <c r="V4729"/>
  <c r="W4729"/>
  <c r="I4730"/>
  <c r="N4730"/>
  <c r="S4730"/>
  <c r="I4731"/>
  <c r="J4731" s="1"/>
  <c r="N4731"/>
  <c r="O4731" s="1"/>
  <c r="S4731"/>
  <c r="T4731" s="1"/>
  <c r="X4731" s="1"/>
  <c r="I4732"/>
  <c r="J4732" s="1"/>
  <c r="S4732"/>
  <c r="T4732" s="1"/>
  <c r="X4732" s="1"/>
  <c r="F4733"/>
  <c r="G4733"/>
  <c r="H4733"/>
  <c r="L4733"/>
  <c r="M4733"/>
  <c r="Q4733"/>
  <c r="R4733"/>
  <c r="U4733"/>
  <c r="V4733"/>
  <c r="W4733"/>
  <c r="I4734"/>
  <c r="N4734"/>
  <c r="S4734"/>
  <c r="I4735"/>
  <c r="J4735" s="1"/>
  <c r="N4735"/>
  <c r="O4735" s="1"/>
  <c r="S4735"/>
  <c r="T4735" s="1"/>
  <c r="X4735" s="1"/>
  <c r="I4736"/>
  <c r="J4736" s="1"/>
  <c r="S4736"/>
  <c r="T4736" s="1"/>
  <c r="X4736" s="1"/>
  <c r="I4737"/>
  <c r="J4737"/>
  <c r="N4737"/>
  <c r="O4737"/>
  <c r="S4737"/>
  <c r="T4737"/>
  <c r="X4737" s="1"/>
  <c r="L4738"/>
  <c r="M4738"/>
  <c r="Q4738"/>
  <c r="R4738"/>
  <c r="U4738"/>
  <c r="V4738"/>
  <c r="W4738"/>
  <c r="I4739"/>
  <c r="I4738" s="1"/>
  <c r="J4738" s="1"/>
  <c r="S4739"/>
  <c r="S4738" s="1"/>
  <c r="I4740"/>
  <c r="J4740"/>
  <c r="N4740"/>
  <c r="O4740"/>
  <c r="S4740"/>
  <c r="T4740"/>
  <c r="X4740" s="1"/>
  <c r="I4741"/>
  <c r="J4741" s="1"/>
  <c r="X4741"/>
  <c r="J4742"/>
  <c r="I4743"/>
  <c r="J4743" s="1"/>
  <c r="S4743"/>
  <c r="T4743" s="1"/>
  <c r="J4744"/>
  <c r="J4745"/>
  <c r="J4746"/>
  <c r="F4747"/>
  <c r="K4747"/>
  <c r="Q4747"/>
  <c r="W4747"/>
  <c r="J4751"/>
  <c r="B4754"/>
  <c r="B4756"/>
  <c r="E4756"/>
  <c r="F4756"/>
  <c r="B4757"/>
  <c r="F4757"/>
  <c r="B4759"/>
  <c r="F4759"/>
  <c r="B4760"/>
  <c r="C4766"/>
  <c r="C4767"/>
  <c r="F4770"/>
  <c r="G4770"/>
  <c r="G4885" s="1"/>
  <c r="H4770"/>
  <c r="L4770"/>
  <c r="M4770"/>
  <c r="X4770"/>
  <c r="I4771"/>
  <c r="J4771"/>
  <c r="N4771"/>
  <c r="O4771"/>
  <c r="X4771"/>
  <c r="I4772"/>
  <c r="I4770" s="1"/>
  <c r="X4772"/>
  <c r="F4773"/>
  <c r="G4773"/>
  <c r="H4773"/>
  <c r="L4773"/>
  <c r="M4773"/>
  <c r="X4773"/>
  <c r="I4774"/>
  <c r="J4774"/>
  <c r="N4774"/>
  <c r="O4774"/>
  <c r="X4774"/>
  <c r="I4775"/>
  <c r="N4775" s="1"/>
  <c r="X4775"/>
  <c r="I4776"/>
  <c r="J4776"/>
  <c r="N4776"/>
  <c r="O4776"/>
  <c r="X4776"/>
  <c r="I4777"/>
  <c r="J4777" s="1"/>
  <c r="X4777"/>
  <c r="I4778"/>
  <c r="J4778"/>
  <c r="N4778"/>
  <c r="O4778"/>
  <c r="X4778"/>
  <c r="F4779"/>
  <c r="G4779"/>
  <c r="H4779"/>
  <c r="L4779"/>
  <c r="M4779"/>
  <c r="X4779"/>
  <c r="I4780"/>
  <c r="N4780" s="1"/>
  <c r="X4780"/>
  <c r="I4781"/>
  <c r="J4781"/>
  <c r="N4781"/>
  <c r="O4781"/>
  <c r="X4781"/>
  <c r="I4782"/>
  <c r="J4782" s="1"/>
  <c r="X4782"/>
  <c r="I4783"/>
  <c r="J4783"/>
  <c r="N4783"/>
  <c r="O4783"/>
  <c r="X4783"/>
  <c r="I4784"/>
  <c r="J4784" s="1"/>
  <c r="X4784"/>
  <c r="I4785"/>
  <c r="J4785"/>
  <c r="N4785"/>
  <c r="O4785"/>
  <c r="X4785"/>
  <c r="I4786"/>
  <c r="J4786" s="1"/>
  <c r="X4786"/>
  <c r="I4787"/>
  <c r="J4787"/>
  <c r="N4787"/>
  <c r="O4787"/>
  <c r="X4787"/>
  <c r="F4788"/>
  <c r="G4788"/>
  <c r="H4788"/>
  <c r="L4788"/>
  <c r="M4788"/>
  <c r="Q4788"/>
  <c r="R4788"/>
  <c r="U4788"/>
  <c r="V4788"/>
  <c r="V4885" s="1"/>
  <c r="W4788"/>
  <c r="I4789"/>
  <c r="J4789" s="1"/>
  <c r="N4789"/>
  <c r="O4789" s="1"/>
  <c r="S4789"/>
  <c r="T4789" s="1"/>
  <c r="I4790"/>
  <c r="J4790" s="1"/>
  <c r="S4790"/>
  <c r="T4790" s="1"/>
  <c r="X4790" s="1"/>
  <c r="I4791"/>
  <c r="J4791"/>
  <c r="N4791"/>
  <c r="O4791"/>
  <c r="S4791"/>
  <c r="T4791"/>
  <c r="X4791" s="1"/>
  <c r="I4792"/>
  <c r="J4792" s="1"/>
  <c r="N4792"/>
  <c r="O4792" s="1"/>
  <c r="S4792"/>
  <c r="T4792" s="1"/>
  <c r="X4792" s="1"/>
  <c r="I4793"/>
  <c r="J4793" s="1"/>
  <c r="N4793"/>
  <c r="O4793" s="1"/>
  <c r="S4793"/>
  <c r="T4793" s="1"/>
  <c r="X4793" s="1"/>
  <c r="I4794"/>
  <c r="J4794" s="1"/>
  <c r="S4794"/>
  <c r="T4794" s="1"/>
  <c r="X4794" s="1"/>
  <c r="I4795"/>
  <c r="J4795"/>
  <c r="N4795"/>
  <c r="O4795"/>
  <c r="S4795"/>
  <c r="T4795"/>
  <c r="X4795" s="1"/>
  <c r="I4796"/>
  <c r="J4796" s="1"/>
  <c r="N4796"/>
  <c r="O4796" s="1"/>
  <c r="S4796"/>
  <c r="T4796" s="1"/>
  <c r="X4796" s="1"/>
  <c r="I4797"/>
  <c r="J4797" s="1"/>
  <c r="N4797"/>
  <c r="O4797" s="1"/>
  <c r="X4797"/>
  <c r="I4798"/>
  <c r="J4798" s="1"/>
  <c r="N4798"/>
  <c r="O4798" s="1"/>
  <c r="X4798"/>
  <c r="I4799"/>
  <c r="J4799" s="1"/>
  <c r="N4799"/>
  <c r="O4799" s="1"/>
  <c r="X4799"/>
  <c r="I4800"/>
  <c r="J4800" s="1"/>
  <c r="N4800"/>
  <c r="O4800" s="1"/>
  <c r="S4800"/>
  <c r="T4800" s="1"/>
  <c r="X4800" s="1"/>
  <c r="I4801"/>
  <c r="J4801" s="1"/>
  <c r="N4801"/>
  <c r="O4801" s="1"/>
  <c r="X4801"/>
  <c r="I4802"/>
  <c r="J4802" s="1"/>
  <c r="N4802"/>
  <c r="O4802" s="1"/>
  <c r="S4802"/>
  <c r="T4802" s="1"/>
  <c r="X4802" s="1"/>
  <c r="I4803"/>
  <c r="J4803" s="1"/>
  <c r="N4803"/>
  <c r="O4803" s="1"/>
  <c r="S4803"/>
  <c r="T4803" s="1"/>
  <c r="X4803" s="1"/>
  <c r="I4804"/>
  <c r="J4804" s="1"/>
  <c r="X4804"/>
  <c r="I4805"/>
  <c r="J4805"/>
  <c r="N4805"/>
  <c r="O4805"/>
  <c r="S4805"/>
  <c r="T4805"/>
  <c r="X4805" s="1"/>
  <c r="F4806"/>
  <c r="G4806"/>
  <c r="H4806"/>
  <c r="L4806"/>
  <c r="M4806"/>
  <c r="X4806"/>
  <c r="I4807"/>
  <c r="N4807"/>
  <c r="X4807"/>
  <c r="I4808"/>
  <c r="J4808" s="1"/>
  <c r="N4808"/>
  <c r="O4808" s="1"/>
  <c r="X4808"/>
  <c r="I4809"/>
  <c r="J4809" s="1"/>
  <c r="N4809"/>
  <c r="O4809" s="1"/>
  <c r="X4809"/>
  <c r="F4810"/>
  <c r="G4810"/>
  <c r="H4810"/>
  <c r="L4810"/>
  <c r="M4810"/>
  <c r="X4810"/>
  <c r="I4811"/>
  <c r="J4811" s="1"/>
  <c r="N4811"/>
  <c r="O4811" s="1"/>
  <c r="X4811"/>
  <c r="I4812"/>
  <c r="N4812"/>
  <c r="X4812"/>
  <c r="I4813"/>
  <c r="J4813" s="1"/>
  <c r="N4813"/>
  <c r="O4813" s="1"/>
  <c r="X4813"/>
  <c r="I4814"/>
  <c r="J4814" s="1"/>
  <c r="N4814"/>
  <c r="O4814" s="1"/>
  <c r="X4814"/>
  <c r="I4815"/>
  <c r="J4815" s="1"/>
  <c r="N4815"/>
  <c r="O4815" s="1"/>
  <c r="X4815"/>
  <c r="F4816"/>
  <c r="G4816"/>
  <c r="H4816"/>
  <c r="L4816"/>
  <c r="M4816"/>
  <c r="X4816"/>
  <c r="I4817"/>
  <c r="N4817"/>
  <c r="X4817"/>
  <c r="I4818"/>
  <c r="J4818" s="1"/>
  <c r="N4818"/>
  <c r="O4818" s="1"/>
  <c r="X4818"/>
  <c r="I4819"/>
  <c r="J4819" s="1"/>
  <c r="N4819"/>
  <c r="O4819" s="1"/>
  <c r="X4819"/>
  <c r="I4820"/>
  <c r="J4820" s="1"/>
  <c r="N4820"/>
  <c r="O4820" s="1"/>
  <c r="X4820"/>
  <c r="I4821"/>
  <c r="J4821" s="1"/>
  <c r="N4821"/>
  <c r="O4821" s="1"/>
  <c r="X4821"/>
  <c r="I4822"/>
  <c r="J4822" s="1"/>
  <c r="N4822"/>
  <c r="O4822" s="1"/>
  <c r="X4822"/>
  <c r="F4823"/>
  <c r="G4823"/>
  <c r="H4823"/>
  <c r="L4823"/>
  <c r="M4823"/>
  <c r="X4823"/>
  <c r="I4824"/>
  <c r="N4824"/>
  <c r="X4824"/>
  <c r="I4825"/>
  <c r="J4825" s="1"/>
  <c r="N4825"/>
  <c r="O4825" s="1"/>
  <c r="X4825"/>
  <c r="I4826"/>
  <c r="J4826" s="1"/>
  <c r="N4826"/>
  <c r="O4826" s="1"/>
  <c r="X4826"/>
  <c r="I4827"/>
  <c r="J4827" s="1"/>
  <c r="N4827"/>
  <c r="O4827" s="1"/>
  <c r="X4827"/>
  <c r="I4828"/>
  <c r="J4828" s="1"/>
  <c r="N4828"/>
  <c r="O4828" s="1"/>
  <c r="X4828"/>
  <c r="I4829"/>
  <c r="J4829" s="1"/>
  <c r="N4829"/>
  <c r="O4829" s="1"/>
  <c r="X4829"/>
  <c r="I4830"/>
  <c r="J4830" s="1"/>
  <c r="N4830"/>
  <c r="O4830" s="1"/>
  <c r="X4830"/>
  <c r="I4831"/>
  <c r="J4831" s="1"/>
  <c r="N4831"/>
  <c r="O4831" s="1"/>
  <c r="X4831"/>
  <c r="X4832"/>
  <c r="I4833"/>
  <c r="J4833" s="1"/>
  <c r="X4833"/>
  <c r="I4834"/>
  <c r="X4834"/>
  <c r="I4835"/>
  <c r="J4835"/>
  <c r="X4835"/>
  <c r="I4836"/>
  <c r="J4836" s="1"/>
  <c r="X4836"/>
  <c r="I4837"/>
  <c r="J4837" s="1"/>
  <c r="X4837"/>
  <c r="I4838"/>
  <c r="J4838" s="1"/>
  <c r="N4838"/>
  <c r="O4838" s="1"/>
  <c r="S4838"/>
  <c r="T4838" s="1"/>
  <c r="X4838" s="1"/>
  <c r="I4839"/>
  <c r="J4839" s="1"/>
  <c r="N4839"/>
  <c r="O4839" s="1"/>
  <c r="X4839"/>
  <c r="I4840"/>
  <c r="J4840" s="1"/>
  <c r="X4840"/>
  <c r="F4841"/>
  <c r="G4841"/>
  <c r="H4841"/>
  <c r="L4841"/>
  <c r="M4841"/>
  <c r="Q4841"/>
  <c r="R4841"/>
  <c r="U4841"/>
  <c r="V4841"/>
  <c r="W4841"/>
  <c r="I4842"/>
  <c r="N4842"/>
  <c r="S4842"/>
  <c r="I4843"/>
  <c r="J4843" s="1"/>
  <c r="N4843"/>
  <c r="O4843" s="1"/>
  <c r="S4843"/>
  <c r="T4843" s="1"/>
  <c r="X4843" s="1"/>
  <c r="I4844"/>
  <c r="J4844" s="1"/>
  <c r="S4844"/>
  <c r="T4844" s="1"/>
  <c r="X4844" s="1"/>
  <c r="I4845"/>
  <c r="J4845"/>
  <c r="N4845"/>
  <c r="O4845"/>
  <c r="S4845"/>
  <c r="T4845"/>
  <c r="X4845" s="1"/>
  <c r="I4846"/>
  <c r="J4846" s="1"/>
  <c r="N4846"/>
  <c r="O4846" s="1"/>
  <c r="S4846"/>
  <c r="T4846" s="1"/>
  <c r="X4846" s="1"/>
  <c r="I4847"/>
  <c r="J4847" s="1"/>
  <c r="N4847"/>
  <c r="O4847" s="1"/>
  <c r="S4847"/>
  <c r="T4847" s="1"/>
  <c r="X4847" s="1"/>
  <c r="F4848"/>
  <c r="G4848"/>
  <c r="H4848"/>
  <c r="L4848"/>
  <c r="M4848"/>
  <c r="Q4848"/>
  <c r="R4848"/>
  <c r="U4848"/>
  <c r="V4848"/>
  <c r="W4848"/>
  <c r="I4849"/>
  <c r="J4849" s="1"/>
  <c r="N4849"/>
  <c r="O4849" s="1"/>
  <c r="S4849"/>
  <c r="T4849" s="1"/>
  <c r="I4850"/>
  <c r="J4850" s="1"/>
  <c r="S4850"/>
  <c r="T4850" s="1"/>
  <c r="X4850" s="1"/>
  <c r="I4851"/>
  <c r="J4851"/>
  <c r="N4851"/>
  <c r="O4851"/>
  <c r="S4851"/>
  <c r="T4851"/>
  <c r="X4851" s="1"/>
  <c r="I4852"/>
  <c r="J4852" s="1"/>
  <c r="N4852"/>
  <c r="O4852" s="1"/>
  <c r="S4852"/>
  <c r="T4852" s="1"/>
  <c r="X4852" s="1"/>
  <c r="I4853"/>
  <c r="J4853" s="1"/>
  <c r="N4853"/>
  <c r="O4853" s="1"/>
  <c r="S4853"/>
  <c r="T4853" s="1"/>
  <c r="X4853" s="1"/>
  <c r="I4854"/>
  <c r="J4854" s="1"/>
  <c r="S4854"/>
  <c r="T4854" s="1"/>
  <c r="X4854" s="1"/>
  <c r="F4855"/>
  <c r="G4855"/>
  <c r="H4855"/>
  <c r="X4855"/>
  <c r="I4856"/>
  <c r="J4856"/>
  <c r="X4856"/>
  <c r="I4857"/>
  <c r="I4855" s="1"/>
  <c r="J4855" s="1"/>
  <c r="X4857"/>
  <c r="I4858"/>
  <c r="J4858" s="1"/>
  <c r="N4858"/>
  <c r="O4858" s="1"/>
  <c r="S4858"/>
  <c r="T4858" s="1"/>
  <c r="X4858" s="1"/>
  <c r="F4859"/>
  <c r="G4859"/>
  <c r="H4859"/>
  <c r="L4859"/>
  <c r="M4859"/>
  <c r="Q4859"/>
  <c r="R4859"/>
  <c r="U4859"/>
  <c r="V4859"/>
  <c r="W4859"/>
  <c r="I4860"/>
  <c r="J4860" s="1"/>
  <c r="N4860"/>
  <c r="O4860" s="1"/>
  <c r="S4860"/>
  <c r="T4860" s="1"/>
  <c r="I4861"/>
  <c r="J4861" s="1"/>
  <c r="S4861"/>
  <c r="T4861" s="1"/>
  <c r="X4861" s="1"/>
  <c r="I4862"/>
  <c r="J4862"/>
  <c r="N4862"/>
  <c r="O4862"/>
  <c r="S4862"/>
  <c r="T4862"/>
  <c r="X4862" s="1"/>
  <c r="I4863"/>
  <c r="J4863" s="1"/>
  <c r="N4863"/>
  <c r="O4863" s="1"/>
  <c r="S4863"/>
  <c r="T4863" s="1"/>
  <c r="X4863" s="1"/>
  <c r="I4864"/>
  <c r="J4864" s="1"/>
  <c r="N4864"/>
  <c r="O4864" s="1"/>
  <c r="S4864"/>
  <c r="T4864" s="1"/>
  <c r="X4864" s="1"/>
  <c r="I4865"/>
  <c r="J4865" s="1"/>
  <c r="S4865"/>
  <c r="T4865" s="1"/>
  <c r="X4865" s="1"/>
  <c r="I4866"/>
  <c r="J4866"/>
  <c r="N4866"/>
  <c r="O4866"/>
  <c r="S4866"/>
  <c r="T4866"/>
  <c r="X4866" s="1"/>
  <c r="F4867"/>
  <c r="G4867"/>
  <c r="H4867"/>
  <c r="L4867"/>
  <c r="M4867"/>
  <c r="Q4867"/>
  <c r="R4867"/>
  <c r="U4867"/>
  <c r="V4867"/>
  <c r="W4867"/>
  <c r="I4868"/>
  <c r="J4868"/>
  <c r="N4868"/>
  <c r="O4868"/>
  <c r="S4868"/>
  <c r="T4868"/>
  <c r="T4867" s="1"/>
  <c r="X4867" s="1"/>
  <c r="I4869"/>
  <c r="J4869" s="1"/>
  <c r="N4869"/>
  <c r="O4869" s="1"/>
  <c r="S4869"/>
  <c r="T4869" s="1"/>
  <c r="X4869" s="1"/>
  <c r="I4870"/>
  <c r="J4870" s="1"/>
  <c r="N4870"/>
  <c r="O4870" s="1"/>
  <c r="S4870"/>
  <c r="T4870" s="1"/>
  <c r="X4870" s="1"/>
  <c r="F4871"/>
  <c r="G4871"/>
  <c r="H4871"/>
  <c r="L4871"/>
  <c r="M4871"/>
  <c r="Q4871"/>
  <c r="R4871"/>
  <c r="U4871"/>
  <c r="V4871"/>
  <c r="W4871"/>
  <c r="I4872"/>
  <c r="J4872" s="1"/>
  <c r="N4872"/>
  <c r="O4872" s="1"/>
  <c r="S4872"/>
  <c r="T4872" s="1"/>
  <c r="I4873"/>
  <c r="J4873" s="1"/>
  <c r="S4873"/>
  <c r="T4873" s="1"/>
  <c r="X4873" s="1"/>
  <c r="I4874"/>
  <c r="J4874"/>
  <c r="N4874"/>
  <c r="O4874"/>
  <c r="S4874"/>
  <c r="T4874"/>
  <c r="X4874" s="1"/>
  <c r="I4875"/>
  <c r="J4875" s="1"/>
  <c r="N4875"/>
  <c r="O4875" s="1"/>
  <c r="S4875"/>
  <c r="T4875" s="1"/>
  <c r="X4875" s="1"/>
  <c r="L4876"/>
  <c r="M4876"/>
  <c r="Q4876"/>
  <c r="R4876"/>
  <c r="U4876"/>
  <c r="V4876"/>
  <c r="W4876"/>
  <c r="I4877"/>
  <c r="J4877"/>
  <c r="N4877"/>
  <c r="O4877"/>
  <c r="S4877"/>
  <c r="T4877"/>
  <c r="T4876" s="1"/>
  <c r="X4876" s="1"/>
  <c r="I4878"/>
  <c r="J4878" s="1"/>
  <c r="N4878"/>
  <c r="O4878" s="1"/>
  <c r="S4878"/>
  <c r="T4878" s="1"/>
  <c r="X4878" s="1"/>
  <c r="I4879"/>
  <c r="J4879" s="1"/>
  <c r="X4879"/>
  <c r="J4880"/>
  <c r="I4881"/>
  <c r="J4881" s="1"/>
  <c r="N4881"/>
  <c r="O4881" s="1"/>
  <c r="S4881"/>
  <c r="T4881" s="1"/>
  <c r="X4881" s="1"/>
  <c r="J4882"/>
  <c r="J4883"/>
  <c r="J4884"/>
  <c r="K4885"/>
  <c r="R4885"/>
  <c r="J4889"/>
  <c r="B4892"/>
  <c r="B4894"/>
  <c r="E4894"/>
  <c r="F4894"/>
  <c r="B4895"/>
  <c r="F4895"/>
  <c r="B4897"/>
  <c r="F4897"/>
  <c r="B4898"/>
  <c r="C4904"/>
  <c r="C4905"/>
  <c r="F4908"/>
  <c r="F5023" s="1"/>
  <c r="G4908"/>
  <c r="H4908"/>
  <c r="L4908"/>
  <c r="M4908"/>
  <c r="X4908"/>
  <c r="I4909"/>
  <c r="I4908" s="1"/>
  <c r="J4908" s="1"/>
  <c r="X4909"/>
  <c r="I4910"/>
  <c r="J4910"/>
  <c r="N4910"/>
  <c r="O4910"/>
  <c r="X4910"/>
  <c r="F4911"/>
  <c r="G4911"/>
  <c r="H4911"/>
  <c r="L4911"/>
  <c r="M4911"/>
  <c r="X4911"/>
  <c r="I4912"/>
  <c r="N4912" s="1"/>
  <c r="X4912"/>
  <c r="I4913"/>
  <c r="J4913"/>
  <c r="N4913"/>
  <c r="O4913"/>
  <c r="X4913"/>
  <c r="I4914"/>
  <c r="J4914" s="1"/>
  <c r="X4914"/>
  <c r="I4915"/>
  <c r="J4915"/>
  <c r="N4915"/>
  <c r="O4915"/>
  <c r="X4915"/>
  <c r="I4916"/>
  <c r="J4916" s="1"/>
  <c r="X4916"/>
  <c r="F4917"/>
  <c r="G4917"/>
  <c r="H4917"/>
  <c r="L4917"/>
  <c r="M4917"/>
  <c r="X4917"/>
  <c r="I4918"/>
  <c r="J4918"/>
  <c r="N4918"/>
  <c r="O4918"/>
  <c r="X4918"/>
  <c r="I4919"/>
  <c r="N4919" s="1"/>
  <c r="X4919"/>
  <c r="I4920"/>
  <c r="J4920"/>
  <c r="N4920"/>
  <c r="O4920"/>
  <c r="X4920"/>
  <c r="I4921"/>
  <c r="J4921" s="1"/>
  <c r="X4921"/>
  <c r="I4922"/>
  <c r="J4922"/>
  <c r="N4922"/>
  <c r="O4922"/>
  <c r="X4922"/>
  <c r="I4923"/>
  <c r="J4923" s="1"/>
  <c r="X4923"/>
  <c r="I4924"/>
  <c r="J4924"/>
  <c r="N4924"/>
  <c r="O4924"/>
  <c r="X4924"/>
  <c r="I4925"/>
  <c r="J4925" s="1"/>
  <c r="X4925"/>
  <c r="F4926"/>
  <c r="G4926"/>
  <c r="H4926"/>
  <c r="L4926"/>
  <c r="M4926"/>
  <c r="Q4926"/>
  <c r="Q5023" s="1"/>
  <c r="R4926"/>
  <c r="U4926"/>
  <c r="V4926"/>
  <c r="W4926"/>
  <c r="W5023" s="1"/>
  <c r="I4927"/>
  <c r="N4927"/>
  <c r="S4927"/>
  <c r="I4928"/>
  <c r="J4928" s="1"/>
  <c r="N4928"/>
  <c r="O4928" s="1"/>
  <c r="S4928"/>
  <c r="T4928" s="1"/>
  <c r="X4928" s="1"/>
  <c r="I4929"/>
  <c r="J4929" s="1"/>
  <c r="S4929"/>
  <c r="T4929" s="1"/>
  <c r="X4929" s="1"/>
  <c r="I4930"/>
  <c r="J4930"/>
  <c r="N4930"/>
  <c r="O4930"/>
  <c r="S4930"/>
  <c r="T4930"/>
  <c r="X4930" s="1"/>
  <c r="I4931"/>
  <c r="J4931" s="1"/>
  <c r="N4931"/>
  <c r="O4931" s="1"/>
  <c r="S4931"/>
  <c r="T4931" s="1"/>
  <c r="X4931" s="1"/>
  <c r="I4932"/>
  <c r="J4932" s="1"/>
  <c r="N4932"/>
  <c r="O4932" s="1"/>
  <c r="S4932"/>
  <c r="T4932" s="1"/>
  <c r="X4932" s="1"/>
  <c r="I4933"/>
  <c r="J4933" s="1"/>
  <c r="S4933"/>
  <c r="T4933" s="1"/>
  <c r="X4933" s="1"/>
  <c r="I4934"/>
  <c r="J4934"/>
  <c r="N4934"/>
  <c r="O4934"/>
  <c r="S4934"/>
  <c r="T4934"/>
  <c r="X4934" s="1"/>
  <c r="I4935"/>
  <c r="J4935" s="1"/>
  <c r="N4935"/>
  <c r="O4935" s="1"/>
  <c r="X4935"/>
  <c r="I4936"/>
  <c r="J4936" s="1"/>
  <c r="N4936"/>
  <c r="O4936" s="1"/>
  <c r="X4936"/>
  <c r="I4937"/>
  <c r="J4937" s="1"/>
  <c r="N4937"/>
  <c r="O4937" s="1"/>
  <c r="X4937"/>
  <c r="I4938"/>
  <c r="J4938" s="1"/>
  <c r="N4938"/>
  <c r="O4938" s="1"/>
  <c r="S4938"/>
  <c r="T4938" s="1"/>
  <c r="X4938" s="1"/>
  <c r="I4939"/>
  <c r="J4939" s="1"/>
  <c r="X4939"/>
  <c r="I4940"/>
  <c r="J4940"/>
  <c r="N4940"/>
  <c r="O4940"/>
  <c r="S4940"/>
  <c r="T4940"/>
  <c r="X4940" s="1"/>
  <c r="I4941"/>
  <c r="J4941" s="1"/>
  <c r="N4941"/>
  <c r="O4941" s="1"/>
  <c r="S4941"/>
  <c r="T4941" s="1"/>
  <c r="X4941" s="1"/>
  <c r="I4942"/>
  <c r="J4942" s="1"/>
  <c r="N4942"/>
  <c r="O4942" s="1"/>
  <c r="X4942"/>
  <c r="I4943"/>
  <c r="J4943" s="1"/>
  <c r="N4943"/>
  <c r="O4943" s="1"/>
  <c r="S4943"/>
  <c r="T4943" s="1"/>
  <c r="X4943" s="1"/>
  <c r="F4944"/>
  <c r="G4944"/>
  <c r="H4944"/>
  <c r="L4944"/>
  <c r="M4944"/>
  <c r="X4944"/>
  <c r="I4945"/>
  <c r="J4945" s="1"/>
  <c r="N4945"/>
  <c r="O4945" s="1"/>
  <c r="X4945"/>
  <c r="I4946"/>
  <c r="N4946"/>
  <c r="X4946"/>
  <c r="I4947"/>
  <c r="J4947" s="1"/>
  <c r="N4947"/>
  <c r="O4947" s="1"/>
  <c r="X4947"/>
  <c r="F4948"/>
  <c r="G4948"/>
  <c r="H4948"/>
  <c r="L4948"/>
  <c r="M4948"/>
  <c r="X4948"/>
  <c r="I4949"/>
  <c r="N4949"/>
  <c r="X4949"/>
  <c r="I4950"/>
  <c r="J4950" s="1"/>
  <c r="N4950"/>
  <c r="O4950" s="1"/>
  <c r="X4950"/>
  <c r="I4951"/>
  <c r="J4951" s="1"/>
  <c r="N4951"/>
  <c r="O4951" s="1"/>
  <c r="X4951"/>
  <c r="I4952"/>
  <c r="J4952" s="1"/>
  <c r="N4952"/>
  <c r="O4952" s="1"/>
  <c r="X4952"/>
  <c r="I4953"/>
  <c r="J4953" s="1"/>
  <c r="N4953"/>
  <c r="O4953" s="1"/>
  <c r="X4953"/>
  <c r="F4954"/>
  <c r="G4954"/>
  <c r="H4954"/>
  <c r="L4954"/>
  <c r="M4954"/>
  <c r="X4954"/>
  <c r="I4955"/>
  <c r="J4955" s="1"/>
  <c r="N4955"/>
  <c r="O4955" s="1"/>
  <c r="X4955"/>
  <c r="I4956"/>
  <c r="N4956"/>
  <c r="N4954" s="1"/>
  <c r="X4956"/>
  <c r="I4957"/>
  <c r="J4957" s="1"/>
  <c r="N4957"/>
  <c r="O4957" s="1"/>
  <c r="X4957"/>
  <c r="I4958"/>
  <c r="J4958" s="1"/>
  <c r="N4958"/>
  <c r="O4958" s="1"/>
  <c r="X4958"/>
  <c r="I4959"/>
  <c r="J4959" s="1"/>
  <c r="N4959"/>
  <c r="O4959" s="1"/>
  <c r="X4959"/>
  <c r="I4960"/>
  <c r="J4960" s="1"/>
  <c r="N4960"/>
  <c r="O4960" s="1"/>
  <c r="X4960"/>
  <c r="F4961"/>
  <c r="G4961"/>
  <c r="H4961"/>
  <c r="L4961"/>
  <c r="M4961"/>
  <c r="X4961"/>
  <c r="I4962"/>
  <c r="J4962" s="1"/>
  <c r="N4962"/>
  <c r="O4962" s="1"/>
  <c r="X4962"/>
  <c r="I4963"/>
  <c r="N4963"/>
  <c r="X4963"/>
  <c r="I4964"/>
  <c r="J4964" s="1"/>
  <c r="N4964"/>
  <c r="O4964" s="1"/>
  <c r="X4964"/>
  <c r="I4965"/>
  <c r="J4965" s="1"/>
  <c r="N4965"/>
  <c r="O4965" s="1"/>
  <c r="X4965"/>
  <c r="I4966"/>
  <c r="J4966" s="1"/>
  <c r="N4966"/>
  <c r="O4966" s="1"/>
  <c r="X4966"/>
  <c r="I4967"/>
  <c r="J4967" s="1"/>
  <c r="N4967"/>
  <c r="O4967" s="1"/>
  <c r="X4967"/>
  <c r="I4968"/>
  <c r="J4968" s="1"/>
  <c r="N4968"/>
  <c r="O4968" s="1"/>
  <c r="X4968"/>
  <c r="I4969"/>
  <c r="J4969" s="1"/>
  <c r="N4969"/>
  <c r="O4969" s="1"/>
  <c r="X4969"/>
  <c r="X4970"/>
  <c r="I4971"/>
  <c r="X4971"/>
  <c r="I4972"/>
  <c r="J4972"/>
  <c r="X4972"/>
  <c r="I4973"/>
  <c r="J4973" s="1"/>
  <c r="X4973"/>
  <c r="I4974"/>
  <c r="J4974" s="1"/>
  <c r="X4974"/>
  <c r="I4975"/>
  <c r="J4975" s="1"/>
  <c r="X4975"/>
  <c r="I4976"/>
  <c r="J4976"/>
  <c r="N4976"/>
  <c r="O4976"/>
  <c r="S4976"/>
  <c r="T4976"/>
  <c r="X4976" s="1"/>
  <c r="I4977"/>
  <c r="J4977" s="1"/>
  <c r="N4977"/>
  <c r="O4977" s="1"/>
  <c r="X4977"/>
  <c r="I4978"/>
  <c r="J4978" s="1"/>
  <c r="X4978"/>
  <c r="F4979"/>
  <c r="G4979"/>
  <c r="H4979"/>
  <c r="L4979"/>
  <c r="M4979"/>
  <c r="Q4979"/>
  <c r="R4979"/>
  <c r="U4979"/>
  <c r="V4979"/>
  <c r="W4979"/>
  <c r="I4980"/>
  <c r="J4980"/>
  <c r="N4980"/>
  <c r="O4980"/>
  <c r="S4980"/>
  <c r="T4980"/>
  <c r="I4981"/>
  <c r="J4981" s="1"/>
  <c r="N4981"/>
  <c r="O4981" s="1"/>
  <c r="S4981"/>
  <c r="T4981" s="1"/>
  <c r="X4981" s="1"/>
  <c r="I4982"/>
  <c r="J4982" s="1"/>
  <c r="N4982"/>
  <c r="O4982" s="1"/>
  <c r="S4982"/>
  <c r="T4982" s="1"/>
  <c r="X4982" s="1"/>
  <c r="I4983"/>
  <c r="J4983" s="1"/>
  <c r="S4983"/>
  <c r="T4983" s="1"/>
  <c r="X4983" s="1"/>
  <c r="I4984"/>
  <c r="J4984"/>
  <c r="N4984"/>
  <c r="O4984"/>
  <c r="S4984"/>
  <c r="T4984"/>
  <c r="X4984" s="1"/>
  <c r="I4985"/>
  <c r="J4985" s="1"/>
  <c r="N4985"/>
  <c r="O4985" s="1"/>
  <c r="S4985"/>
  <c r="T4985" s="1"/>
  <c r="X4985" s="1"/>
  <c r="F4986"/>
  <c r="G4986"/>
  <c r="H4986"/>
  <c r="L4986"/>
  <c r="M4986"/>
  <c r="Q4986"/>
  <c r="R4986"/>
  <c r="U4986"/>
  <c r="V4986"/>
  <c r="W4986"/>
  <c r="I4987"/>
  <c r="I4986" s="1"/>
  <c r="J4986" s="1"/>
  <c r="S4987"/>
  <c r="S4986" s="1"/>
  <c r="I4988"/>
  <c r="J4988"/>
  <c r="N4988"/>
  <c r="O4988"/>
  <c r="S4988"/>
  <c r="T4988"/>
  <c r="X4988" s="1"/>
  <c r="I4989"/>
  <c r="J4989" s="1"/>
  <c r="N4989"/>
  <c r="O4989" s="1"/>
  <c r="S4989"/>
  <c r="T4989" s="1"/>
  <c r="X4989" s="1"/>
  <c r="I4990"/>
  <c r="J4990" s="1"/>
  <c r="N4990"/>
  <c r="O4990" s="1"/>
  <c r="S4990"/>
  <c r="T4990" s="1"/>
  <c r="X4990" s="1"/>
  <c r="I4991"/>
  <c r="J4991" s="1"/>
  <c r="S4991"/>
  <c r="T4991" s="1"/>
  <c r="X4991" s="1"/>
  <c r="I4992"/>
  <c r="J4992"/>
  <c r="N4992"/>
  <c r="O4992"/>
  <c r="S4992"/>
  <c r="T4992"/>
  <c r="X4992" s="1"/>
  <c r="F4993"/>
  <c r="G4993"/>
  <c r="H4993"/>
  <c r="X4993"/>
  <c r="I4994"/>
  <c r="X4994"/>
  <c r="I4995"/>
  <c r="J4995"/>
  <c r="X4995"/>
  <c r="I4996"/>
  <c r="J4996" s="1"/>
  <c r="S4996"/>
  <c r="T4996" s="1"/>
  <c r="X4996" s="1"/>
  <c r="F4997"/>
  <c r="G4997"/>
  <c r="H4997"/>
  <c r="L4997"/>
  <c r="M4997"/>
  <c r="Q4997"/>
  <c r="R4997"/>
  <c r="U4997"/>
  <c r="V4997"/>
  <c r="W4997"/>
  <c r="I4998"/>
  <c r="N4998"/>
  <c r="S4998"/>
  <c r="I4999"/>
  <c r="J4999" s="1"/>
  <c r="N4999"/>
  <c r="O4999" s="1"/>
  <c r="S4999"/>
  <c r="T4999" s="1"/>
  <c r="X4999" s="1"/>
  <c r="I5000"/>
  <c r="J5000" s="1"/>
  <c r="S5000"/>
  <c r="T5000" s="1"/>
  <c r="X5000" s="1"/>
  <c r="I5001"/>
  <c r="J5001"/>
  <c r="N5001"/>
  <c r="O5001"/>
  <c r="S5001"/>
  <c r="T5001"/>
  <c r="X5001" s="1"/>
  <c r="I5002"/>
  <c r="J5002" s="1"/>
  <c r="N5002"/>
  <c r="O5002" s="1"/>
  <c r="S5002"/>
  <c r="T5002" s="1"/>
  <c r="X5002" s="1"/>
  <c r="I5003"/>
  <c r="J5003" s="1"/>
  <c r="N5003"/>
  <c r="O5003" s="1"/>
  <c r="S5003"/>
  <c r="T5003" s="1"/>
  <c r="X5003" s="1"/>
  <c r="I5004"/>
  <c r="J5004" s="1"/>
  <c r="S5004"/>
  <c r="T5004" s="1"/>
  <c r="X5004" s="1"/>
  <c r="F5005"/>
  <c r="G5005"/>
  <c r="H5005"/>
  <c r="L5005"/>
  <c r="M5005"/>
  <c r="Q5005"/>
  <c r="R5005"/>
  <c r="U5005"/>
  <c r="V5005"/>
  <c r="W5005"/>
  <c r="I5006"/>
  <c r="N5006"/>
  <c r="S5006"/>
  <c r="I5007"/>
  <c r="J5007" s="1"/>
  <c r="N5007"/>
  <c r="O5007" s="1"/>
  <c r="S5007"/>
  <c r="T5007" s="1"/>
  <c r="X5007" s="1"/>
  <c r="I5008"/>
  <c r="J5008" s="1"/>
  <c r="S5008"/>
  <c r="T5008" s="1"/>
  <c r="X5008" s="1"/>
  <c r="F5009"/>
  <c r="G5009"/>
  <c r="H5009"/>
  <c r="L5009"/>
  <c r="M5009"/>
  <c r="Q5009"/>
  <c r="R5009"/>
  <c r="U5009"/>
  <c r="V5009"/>
  <c r="W5009"/>
  <c r="I5010"/>
  <c r="N5010"/>
  <c r="S5010"/>
  <c r="I5011"/>
  <c r="J5011" s="1"/>
  <c r="N5011"/>
  <c r="O5011" s="1"/>
  <c r="S5011"/>
  <c r="T5011" s="1"/>
  <c r="X5011" s="1"/>
  <c r="I5012"/>
  <c r="J5012" s="1"/>
  <c r="S5012"/>
  <c r="T5012" s="1"/>
  <c r="X5012" s="1"/>
  <c r="I5013"/>
  <c r="J5013"/>
  <c r="N5013"/>
  <c r="O5013"/>
  <c r="S5013"/>
  <c r="T5013"/>
  <c r="X5013" s="1"/>
  <c r="L5014"/>
  <c r="M5014"/>
  <c r="Q5014"/>
  <c r="R5014"/>
  <c r="U5014"/>
  <c r="V5014"/>
  <c r="W5014"/>
  <c r="I5015"/>
  <c r="I5014" s="1"/>
  <c r="J5014" s="1"/>
  <c r="S5015"/>
  <c r="S5014" s="1"/>
  <c r="I5016"/>
  <c r="J5016"/>
  <c r="N5016"/>
  <c r="O5016"/>
  <c r="S5016"/>
  <c r="T5016"/>
  <c r="X5016" s="1"/>
  <c r="I5017"/>
  <c r="J5017" s="1"/>
  <c r="X5017"/>
  <c r="J5018"/>
  <c r="I5019"/>
  <c r="N5019" s="1"/>
  <c r="O5019" s="1"/>
  <c r="S5019"/>
  <c r="T5019" s="1"/>
  <c r="X5019" s="1"/>
  <c r="J5020"/>
  <c r="J5021"/>
  <c r="J5022"/>
  <c r="H5023"/>
  <c r="K5023"/>
  <c r="L5023"/>
  <c r="U5023"/>
  <c r="J5027"/>
  <c r="B5030"/>
  <c r="B5032"/>
  <c r="E5032"/>
  <c r="F5032"/>
  <c r="B5033"/>
  <c r="F5033"/>
  <c r="B5035"/>
  <c r="F5035"/>
  <c r="B5036"/>
  <c r="C5042"/>
  <c r="C5043"/>
  <c r="F5046"/>
  <c r="F5161" s="1"/>
  <c r="G5046"/>
  <c r="H5046"/>
  <c r="L5046"/>
  <c r="M5046"/>
  <c r="X5046"/>
  <c r="I5047"/>
  <c r="J5047" s="1"/>
  <c r="N5047"/>
  <c r="O5047" s="1"/>
  <c r="X5047"/>
  <c r="I5048"/>
  <c r="J5048" s="1"/>
  <c r="X5048"/>
  <c r="F5049"/>
  <c r="G5049"/>
  <c r="H5049"/>
  <c r="L5049"/>
  <c r="M5049"/>
  <c r="X5049"/>
  <c r="I5050"/>
  <c r="J5050"/>
  <c r="N5050"/>
  <c r="O5050"/>
  <c r="X5050"/>
  <c r="I5051"/>
  <c r="J5051" s="1"/>
  <c r="X5051"/>
  <c r="I5052"/>
  <c r="J5052" s="1"/>
  <c r="N5052"/>
  <c r="O5052" s="1"/>
  <c r="X5052"/>
  <c r="I5053"/>
  <c r="J5053" s="1"/>
  <c r="X5053"/>
  <c r="I5054"/>
  <c r="J5054" s="1"/>
  <c r="N5054"/>
  <c r="O5054" s="1"/>
  <c r="X5054"/>
  <c r="F5055"/>
  <c r="G5055"/>
  <c r="H5055"/>
  <c r="L5055"/>
  <c r="M5055"/>
  <c r="X5055"/>
  <c r="I5056"/>
  <c r="J5056" s="1"/>
  <c r="N5056"/>
  <c r="O5056" s="1"/>
  <c r="X5056"/>
  <c r="I5057"/>
  <c r="N5057"/>
  <c r="X5057"/>
  <c r="I5058"/>
  <c r="J5058" s="1"/>
  <c r="N5058"/>
  <c r="O5058" s="1"/>
  <c r="X5058"/>
  <c r="I5059"/>
  <c r="J5059" s="1"/>
  <c r="N5059"/>
  <c r="O5059" s="1"/>
  <c r="X5059"/>
  <c r="I5060"/>
  <c r="J5060" s="1"/>
  <c r="N5060"/>
  <c r="O5060" s="1"/>
  <c r="X5060"/>
  <c r="I5061"/>
  <c r="J5061" s="1"/>
  <c r="N5061"/>
  <c r="O5061" s="1"/>
  <c r="X5061"/>
  <c r="I5062"/>
  <c r="J5062" s="1"/>
  <c r="N5062"/>
  <c r="O5062" s="1"/>
  <c r="X5062"/>
  <c r="I5063"/>
  <c r="J5063" s="1"/>
  <c r="N5063"/>
  <c r="O5063" s="1"/>
  <c r="X5063"/>
  <c r="F5064"/>
  <c r="G5064"/>
  <c r="H5064"/>
  <c r="L5064"/>
  <c r="M5064"/>
  <c r="Q5064"/>
  <c r="R5064"/>
  <c r="U5064"/>
  <c r="V5064"/>
  <c r="V5161" s="1"/>
  <c r="W5064"/>
  <c r="I5065"/>
  <c r="N5065" s="1"/>
  <c r="S5065"/>
  <c r="I5066"/>
  <c r="J5066"/>
  <c r="N5066"/>
  <c r="O5066"/>
  <c r="S5066"/>
  <c r="T5066"/>
  <c r="X5066" s="1"/>
  <c r="I5067"/>
  <c r="J5067" s="1"/>
  <c r="N5067"/>
  <c r="O5067" s="1"/>
  <c r="S5067"/>
  <c r="T5067" s="1"/>
  <c r="X5067" s="1"/>
  <c r="I5068"/>
  <c r="J5068" s="1"/>
  <c r="N5068"/>
  <c r="O5068" s="1"/>
  <c r="S5068"/>
  <c r="T5068" s="1"/>
  <c r="X5068" s="1"/>
  <c r="I5069"/>
  <c r="J5069" s="1"/>
  <c r="S5069"/>
  <c r="T5069" s="1"/>
  <c r="X5069" s="1"/>
  <c r="I5070"/>
  <c r="J5070"/>
  <c r="N5070"/>
  <c r="O5070"/>
  <c r="S5070"/>
  <c r="T5070" s="1"/>
  <c r="X5070" s="1"/>
  <c r="I5071"/>
  <c r="J5071" s="1"/>
  <c r="N5071"/>
  <c r="O5071" s="1"/>
  <c r="S5071"/>
  <c r="T5071" s="1"/>
  <c r="X5071" s="1"/>
  <c r="I5072"/>
  <c r="J5072" s="1"/>
  <c r="N5072"/>
  <c r="O5072" s="1"/>
  <c r="S5072"/>
  <c r="T5072" s="1"/>
  <c r="X5072" s="1"/>
  <c r="I5073"/>
  <c r="J5073" s="1"/>
  <c r="X5073"/>
  <c r="I5074"/>
  <c r="J5074"/>
  <c r="N5074"/>
  <c r="O5074"/>
  <c r="X5074"/>
  <c r="I5075"/>
  <c r="J5075" s="1"/>
  <c r="X5075"/>
  <c r="I5076"/>
  <c r="J5076"/>
  <c r="N5076"/>
  <c r="O5076"/>
  <c r="S5076"/>
  <c r="T5076" s="1"/>
  <c r="X5076" s="1"/>
  <c r="I5077"/>
  <c r="J5077" s="1"/>
  <c r="N5077"/>
  <c r="O5077" s="1"/>
  <c r="X5077"/>
  <c r="I5078"/>
  <c r="J5078" s="1"/>
  <c r="N5078"/>
  <c r="O5078" s="1"/>
  <c r="S5078"/>
  <c r="T5078" s="1"/>
  <c r="X5078" s="1"/>
  <c r="I5079"/>
  <c r="J5079" s="1"/>
  <c r="S5079"/>
  <c r="T5079" s="1"/>
  <c r="X5079" s="1"/>
  <c r="I5080"/>
  <c r="J5080"/>
  <c r="N5080"/>
  <c r="O5080"/>
  <c r="X5080"/>
  <c r="I5081"/>
  <c r="J5081" s="1"/>
  <c r="S5081"/>
  <c r="T5081" s="1"/>
  <c r="X5081" s="1"/>
  <c r="F5082"/>
  <c r="G5082"/>
  <c r="H5082"/>
  <c r="L5082"/>
  <c r="M5082"/>
  <c r="X5082"/>
  <c r="I5083"/>
  <c r="J5083"/>
  <c r="N5083"/>
  <c r="O5083"/>
  <c r="X5083"/>
  <c r="I5084"/>
  <c r="I5082" s="1"/>
  <c r="J5082" s="1"/>
  <c r="X5084"/>
  <c r="I5085"/>
  <c r="J5085"/>
  <c r="N5085"/>
  <c r="O5085"/>
  <c r="X5085"/>
  <c r="F5086"/>
  <c r="G5086"/>
  <c r="H5086"/>
  <c r="L5086"/>
  <c r="M5086"/>
  <c r="X5086"/>
  <c r="I5087"/>
  <c r="N5087" s="1"/>
  <c r="X5087"/>
  <c r="I5088"/>
  <c r="J5088"/>
  <c r="N5088"/>
  <c r="O5088"/>
  <c r="X5088"/>
  <c r="I5089"/>
  <c r="J5089" s="1"/>
  <c r="X5089"/>
  <c r="I5090"/>
  <c r="J5090"/>
  <c r="N5090"/>
  <c r="O5090"/>
  <c r="X5090"/>
  <c r="I5091"/>
  <c r="J5091" s="1"/>
  <c r="X5091"/>
  <c r="F5092"/>
  <c r="G5092"/>
  <c r="H5092"/>
  <c r="L5092"/>
  <c r="M5092"/>
  <c r="X5092"/>
  <c r="I5093"/>
  <c r="J5093"/>
  <c r="N5093"/>
  <c r="O5093"/>
  <c r="X5093"/>
  <c r="I5094"/>
  <c r="I5092" s="1"/>
  <c r="J5092" s="1"/>
  <c r="X5094"/>
  <c r="I5095"/>
  <c r="J5095"/>
  <c r="N5095"/>
  <c r="O5095"/>
  <c r="X5095"/>
  <c r="I5096"/>
  <c r="J5096" s="1"/>
  <c r="X5096"/>
  <c r="I5097"/>
  <c r="J5097"/>
  <c r="N5097"/>
  <c r="O5097"/>
  <c r="X5097"/>
  <c r="I5098"/>
  <c r="J5098" s="1"/>
  <c r="X5098"/>
  <c r="F5099"/>
  <c r="G5099"/>
  <c r="H5099"/>
  <c r="L5099"/>
  <c r="M5099"/>
  <c r="X5099"/>
  <c r="I5100"/>
  <c r="J5100"/>
  <c r="N5100"/>
  <c r="O5100"/>
  <c r="X5100"/>
  <c r="I5101"/>
  <c r="N5101" s="1"/>
  <c r="X5101"/>
  <c r="I5102"/>
  <c r="J5102"/>
  <c r="N5102"/>
  <c r="O5102"/>
  <c r="X5102"/>
  <c r="I5103"/>
  <c r="J5103" s="1"/>
  <c r="X5103"/>
  <c r="I5104"/>
  <c r="J5104"/>
  <c r="N5104"/>
  <c r="O5104"/>
  <c r="X5104"/>
  <c r="I5105"/>
  <c r="J5105" s="1"/>
  <c r="X5105"/>
  <c r="I5106"/>
  <c r="J5106"/>
  <c r="N5106"/>
  <c r="O5106"/>
  <c r="X5106"/>
  <c r="I5107"/>
  <c r="J5107" s="1"/>
  <c r="X5107"/>
  <c r="X5108"/>
  <c r="I5109"/>
  <c r="X5109"/>
  <c r="I5110"/>
  <c r="J5110" s="1"/>
  <c r="X5110"/>
  <c r="I5111"/>
  <c r="J5111" s="1"/>
  <c r="X5111"/>
  <c r="I5112"/>
  <c r="J5112"/>
  <c r="X5112"/>
  <c r="I5113"/>
  <c r="J5113" s="1"/>
  <c r="X5113"/>
  <c r="I5114"/>
  <c r="J5114" s="1"/>
  <c r="N5114"/>
  <c r="O5114" s="1"/>
  <c r="S5114"/>
  <c r="T5114" s="1"/>
  <c r="X5114" s="1"/>
  <c r="I5115"/>
  <c r="J5115" s="1"/>
  <c r="X5115"/>
  <c r="I5116"/>
  <c r="J5116"/>
  <c r="X5116"/>
  <c r="F5117"/>
  <c r="G5117"/>
  <c r="H5117"/>
  <c r="L5117"/>
  <c r="M5117"/>
  <c r="Q5117"/>
  <c r="R5117"/>
  <c r="U5117"/>
  <c r="V5117"/>
  <c r="W5117"/>
  <c r="I5118"/>
  <c r="J5118" s="1"/>
  <c r="N5118"/>
  <c r="O5118" s="1"/>
  <c r="S5118"/>
  <c r="T5118" s="1"/>
  <c r="I5119"/>
  <c r="J5119" s="1"/>
  <c r="S5119"/>
  <c r="T5119" s="1"/>
  <c r="X5119" s="1"/>
  <c r="I5120"/>
  <c r="J5120"/>
  <c r="N5120"/>
  <c r="O5120"/>
  <c r="S5120"/>
  <c r="T5120"/>
  <c r="X5120" s="1"/>
  <c r="I5121"/>
  <c r="J5121" s="1"/>
  <c r="N5121"/>
  <c r="O5121" s="1"/>
  <c r="S5121"/>
  <c r="T5121" s="1"/>
  <c r="X5121" s="1"/>
  <c r="I5122"/>
  <c r="J5122" s="1"/>
  <c r="N5122"/>
  <c r="O5122" s="1"/>
  <c r="S5122"/>
  <c r="T5122" s="1"/>
  <c r="X5122" s="1"/>
  <c r="I5123"/>
  <c r="J5123" s="1"/>
  <c r="S5123"/>
  <c r="T5123" s="1"/>
  <c r="X5123" s="1"/>
  <c r="F5124"/>
  <c r="G5124"/>
  <c r="H5124"/>
  <c r="L5124"/>
  <c r="M5124"/>
  <c r="Q5124"/>
  <c r="R5124"/>
  <c r="U5124"/>
  <c r="V5124"/>
  <c r="W5124"/>
  <c r="I5125"/>
  <c r="N5125"/>
  <c r="S5125"/>
  <c r="I5126"/>
  <c r="J5126" s="1"/>
  <c r="N5126"/>
  <c r="O5126" s="1"/>
  <c r="S5126"/>
  <c r="T5126" s="1"/>
  <c r="X5126" s="1"/>
  <c r="I5127"/>
  <c r="J5127" s="1"/>
  <c r="S5127"/>
  <c r="T5127" s="1"/>
  <c r="X5127" s="1"/>
  <c r="I5128"/>
  <c r="J5128"/>
  <c r="N5128"/>
  <c r="O5128"/>
  <c r="S5128"/>
  <c r="T5128"/>
  <c r="X5128" s="1"/>
  <c r="I5129"/>
  <c r="J5129" s="1"/>
  <c r="N5129"/>
  <c r="O5129" s="1"/>
  <c r="S5129"/>
  <c r="T5129" s="1"/>
  <c r="X5129" s="1"/>
  <c r="I5130"/>
  <c r="J5130" s="1"/>
  <c r="N5130"/>
  <c r="O5130" s="1"/>
  <c r="S5130"/>
  <c r="T5130" s="1"/>
  <c r="X5130" s="1"/>
  <c r="F5131"/>
  <c r="G5131"/>
  <c r="H5131"/>
  <c r="X5131"/>
  <c r="I5132"/>
  <c r="X5132"/>
  <c r="I5133"/>
  <c r="J5133" s="1"/>
  <c r="X5133"/>
  <c r="I5134"/>
  <c r="J5134" s="1"/>
  <c r="N5134"/>
  <c r="O5134" s="1"/>
  <c r="S5134"/>
  <c r="T5134" s="1"/>
  <c r="X5134" s="1"/>
  <c r="F5135"/>
  <c r="G5135"/>
  <c r="H5135"/>
  <c r="L5135"/>
  <c r="M5135"/>
  <c r="Q5135"/>
  <c r="R5135"/>
  <c r="U5135"/>
  <c r="V5135"/>
  <c r="W5135"/>
  <c r="I5136"/>
  <c r="N5136" s="1"/>
  <c r="S5136"/>
  <c r="I5137"/>
  <c r="J5137"/>
  <c r="N5137"/>
  <c r="O5137"/>
  <c r="S5137"/>
  <c r="T5137"/>
  <c r="X5137" s="1"/>
  <c r="I5138"/>
  <c r="J5138" s="1"/>
  <c r="N5138"/>
  <c r="O5138" s="1"/>
  <c r="S5138"/>
  <c r="T5138" s="1"/>
  <c r="X5138" s="1"/>
  <c r="I5139"/>
  <c r="J5139" s="1"/>
  <c r="N5139"/>
  <c r="O5139" s="1"/>
  <c r="S5139"/>
  <c r="T5139" s="1"/>
  <c r="X5139" s="1"/>
  <c r="I5140"/>
  <c r="J5140" s="1"/>
  <c r="S5140"/>
  <c r="T5140" s="1"/>
  <c r="X5140" s="1"/>
  <c r="I5141"/>
  <c r="J5141"/>
  <c r="N5141"/>
  <c r="O5141"/>
  <c r="S5141"/>
  <c r="T5141"/>
  <c r="X5141" s="1"/>
  <c r="I5142"/>
  <c r="J5142" s="1"/>
  <c r="N5142"/>
  <c r="O5142" s="1"/>
  <c r="S5142"/>
  <c r="T5142" s="1"/>
  <c r="X5142" s="1"/>
  <c r="F5143"/>
  <c r="G5143"/>
  <c r="H5143"/>
  <c r="L5143"/>
  <c r="M5143"/>
  <c r="Q5143"/>
  <c r="R5143"/>
  <c r="U5143"/>
  <c r="V5143"/>
  <c r="W5143"/>
  <c r="I5144"/>
  <c r="I5143" s="1"/>
  <c r="J5143" s="1"/>
  <c r="S5144"/>
  <c r="S5143" s="1"/>
  <c r="I5145"/>
  <c r="J5145"/>
  <c r="N5145"/>
  <c r="O5145"/>
  <c r="S5145"/>
  <c r="T5145"/>
  <c r="X5145" s="1"/>
  <c r="I5146"/>
  <c r="J5146" s="1"/>
  <c r="N5146"/>
  <c r="O5146" s="1"/>
  <c r="S5146"/>
  <c r="T5146" s="1"/>
  <c r="X5146" s="1"/>
  <c r="F5147"/>
  <c r="G5147"/>
  <c r="H5147"/>
  <c r="L5147"/>
  <c r="M5147"/>
  <c r="Q5147"/>
  <c r="R5147"/>
  <c r="U5147"/>
  <c r="V5147"/>
  <c r="W5147"/>
  <c r="I5148"/>
  <c r="N5148" s="1"/>
  <c r="N5147" s="1"/>
  <c r="S5148"/>
  <c r="I5149"/>
  <c r="J5149"/>
  <c r="N5149"/>
  <c r="O5149"/>
  <c r="S5149"/>
  <c r="T5149"/>
  <c r="X5149" s="1"/>
  <c r="I5150"/>
  <c r="J5150" s="1"/>
  <c r="N5150"/>
  <c r="O5150" s="1"/>
  <c r="S5150"/>
  <c r="T5150" s="1"/>
  <c r="X5150" s="1"/>
  <c r="I5151"/>
  <c r="J5151" s="1"/>
  <c r="N5151"/>
  <c r="O5151" s="1"/>
  <c r="S5151"/>
  <c r="T5151" s="1"/>
  <c r="X5151" s="1"/>
  <c r="L5152"/>
  <c r="M5152"/>
  <c r="Q5152"/>
  <c r="R5152"/>
  <c r="U5152"/>
  <c r="V5152"/>
  <c r="W5152"/>
  <c r="I5153"/>
  <c r="N5153"/>
  <c r="S5153"/>
  <c r="I5154"/>
  <c r="J5154" s="1"/>
  <c r="N5154"/>
  <c r="O5154" s="1"/>
  <c r="S5154"/>
  <c r="T5154" s="1"/>
  <c r="X5154" s="1"/>
  <c r="I5155"/>
  <c r="J5155" s="1"/>
  <c r="X5155"/>
  <c r="J5156"/>
  <c r="I5157"/>
  <c r="J5157" s="1"/>
  <c r="N5157"/>
  <c r="O5157" s="1"/>
  <c r="S5157"/>
  <c r="T5157" s="1"/>
  <c r="J5158"/>
  <c r="J5159"/>
  <c r="J5160"/>
  <c r="H5161"/>
  <c r="K5161"/>
  <c r="L5161"/>
  <c r="Q5161"/>
  <c r="U5161"/>
  <c r="W5161"/>
  <c r="J5165"/>
  <c r="B5168"/>
  <c r="B5170"/>
  <c r="E5170"/>
  <c r="F5170"/>
  <c r="B5171"/>
  <c r="F5171"/>
  <c r="B5173"/>
  <c r="F5173"/>
  <c r="B5174"/>
  <c r="C5180"/>
  <c r="C5181"/>
  <c r="K5299" s="1"/>
  <c r="F5184"/>
  <c r="G5184"/>
  <c r="H5184"/>
  <c r="L5184"/>
  <c r="M5184"/>
  <c r="X5184"/>
  <c r="I5185"/>
  <c r="N5185"/>
  <c r="X5185"/>
  <c r="I5186"/>
  <c r="J5186" s="1"/>
  <c r="N5186"/>
  <c r="O5186" s="1"/>
  <c r="X5186"/>
  <c r="F5187"/>
  <c r="G5187"/>
  <c r="H5187"/>
  <c r="L5187"/>
  <c r="M5187"/>
  <c r="X5187"/>
  <c r="I5188"/>
  <c r="N5188"/>
  <c r="X5188"/>
  <c r="I5189"/>
  <c r="J5189" s="1"/>
  <c r="N5189"/>
  <c r="O5189" s="1"/>
  <c r="X5189"/>
  <c r="I5190"/>
  <c r="J5190" s="1"/>
  <c r="N5190"/>
  <c r="O5190" s="1"/>
  <c r="X5190"/>
  <c r="I5191"/>
  <c r="J5191" s="1"/>
  <c r="N5191"/>
  <c r="O5191" s="1"/>
  <c r="X5191"/>
  <c r="I5192"/>
  <c r="J5192" s="1"/>
  <c r="N5192"/>
  <c r="O5192" s="1"/>
  <c r="X5192"/>
  <c r="F5193"/>
  <c r="F5299" s="1"/>
  <c r="G5193"/>
  <c r="H5193"/>
  <c r="L5193"/>
  <c r="M5193"/>
  <c r="X5193"/>
  <c r="I5194"/>
  <c r="J5194" s="1"/>
  <c r="N5194"/>
  <c r="O5194" s="1"/>
  <c r="X5194"/>
  <c r="I5195"/>
  <c r="J5195" s="1"/>
  <c r="N5195"/>
  <c r="O5195" s="1"/>
  <c r="X5195"/>
  <c r="I5196"/>
  <c r="J5196" s="1"/>
  <c r="N5196"/>
  <c r="O5196" s="1"/>
  <c r="X5196"/>
  <c r="I5197"/>
  <c r="J5197" s="1"/>
  <c r="N5197"/>
  <c r="O5197" s="1"/>
  <c r="X5197"/>
  <c r="I5198"/>
  <c r="J5198" s="1"/>
  <c r="N5198"/>
  <c r="O5198" s="1"/>
  <c r="X5198"/>
  <c r="I5199"/>
  <c r="J5199" s="1"/>
  <c r="N5199"/>
  <c r="O5199" s="1"/>
  <c r="X5199"/>
  <c r="I5200"/>
  <c r="J5200" s="1"/>
  <c r="N5200"/>
  <c r="O5200" s="1"/>
  <c r="X5200"/>
  <c r="I5201"/>
  <c r="J5201" s="1"/>
  <c r="N5201"/>
  <c r="O5201" s="1"/>
  <c r="X5201"/>
  <c r="F5202"/>
  <c r="G5202"/>
  <c r="H5202"/>
  <c r="L5202"/>
  <c r="M5202"/>
  <c r="Q5202"/>
  <c r="R5202"/>
  <c r="U5202"/>
  <c r="V5202"/>
  <c r="V5299" s="1"/>
  <c r="W5202"/>
  <c r="I5203"/>
  <c r="J5203" s="1"/>
  <c r="S5203"/>
  <c r="T5203" s="1"/>
  <c r="I5204"/>
  <c r="J5204"/>
  <c r="N5204"/>
  <c r="O5204"/>
  <c r="S5204"/>
  <c r="T5204"/>
  <c r="X5204" s="1"/>
  <c r="I5205"/>
  <c r="J5205" s="1"/>
  <c r="N5205"/>
  <c r="O5205" s="1"/>
  <c r="S5205"/>
  <c r="T5205" s="1"/>
  <c r="X5205" s="1"/>
  <c r="I5206"/>
  <c r="J5206" s="1"/>
  <c r="N5206"/>
  <c r="O5206" s="1"/>
  <c r="S5206"/>
  <c r="T5206" s="1"/>
  <c r="X5206" s="1"/>
  <c r="I5207"/>
  <c r="J5207" s="1"/>
  <c r="S5207"/>
  <c r="T5207" s="1"/>
  <c r="X5207" s="1"/>
  <c r="I5208"/>
  <c r="J5208"/>
  <c r="N5208"/>
  <c r="O5208"/>
  <c r="S5208"/>
  <c r="T5208" s="1"/>
  <c r="X5208" s="1"/>
  <c r="I5209"/>
  <c r="J5209" s="1"/>
  <c r="N5209"/>
  <c r="O5209" s="1"/>
  <c r="S5209"/>
  <c r="T5209" s="1"/>
  <c r="X5209" s="1"/>
  <c r="I5210"/>
  <c r="J5210" s="1"/>
  <c r="N5210"/>
  <c r="O5210" s="1"/>
  <c r="S5210"/>
  <c r="T5210" s="1"/>
  <c r="X5210" s="1"/>
  <c r="I5211"/>
  <c r="J5211" s="1"/>
  <c r="X5211"/>
  <c r="I5212"/>
  <c r="J5212"/>
  <c r="N5212"/>
  <c r="O5212"/>
  <c r="X5212"/>
  <c r="I5213"/>
  <c r="J5213" s="1"/>
  <c r="X5213"/>
  <c r="I5214"/>
  <c r="J5214"/>
  <c r="N5214"/>
  <c r="O5214"/>
  <c r="S5214"/>
  <c r="T5214" s="1"/>
  <c r="X5214" s="1"/>
  <c r="I5215"/>
  <c r="J5215" s="1"/>
  <c r="N5215"/>
  <c r="O5215" s="1"/>
  <c r="X5215"/>
  <c r="I5216"/>
  <c r="J5216" s="1"/>
  <c r="N5216"/>
  <c r="O5216" s="1"/>
  <c r="S5216"/>
  <c r="T5216" s="1"/>
  <c r="X5216" s="1"/>
  <c r="I5217"/>
  <c r="J5217" s="1"/>
  <c r="S5217"/>
  <c r="T5217" s="1"/>
  <c r="X5217" s="1"/>
  <c r="I5218"/>
  <c r="J5218"/>
  <c r="N5218"/>
  <c r="O5218"/>
  <c r="X5218"/>
  <c r="I5219"/>
  <c r="J5219" s="1"/>
  <c r="S5219"/>
  <c r="T5219" s="1"/>
  <c r="X5219" s="1"/>
  <c r="F5220"/>
  <c r="G5220"/>
  <c r="H5220"/>
  <c r="L5220"/>
  <c r="M5220"/>
  <c r="X5220"/>
  <c r="I5221"/>
  <c r="J5221"/>
  <c r="N5221"/>
  <c r="O5221"/>
  <c r="X5221"/>
  <c r="I5222"/>
  <c r="J5222" s="1"/>
  <c r="X5222"/>
  <c r="I5223"/>
  <c r="J5223"/>
  <c r="N5223"/>
  <c r="O5223"/>
  <c r="X5223"/>
  <c r="F5224"/>
  <c r="G5224"/>
  <c r="H5224"/>
  <c r="L5224"/>
  <c r="M5224"/>
  <c r="X5224"/>
  <c r="I5225"/>
  <c r="N5225" s="1"/>
  <c r="X5225"/>
  <c r="I5226"/>
  <c r="J5226"/>
  <c r="N5226"/>
  <c r="O5226"/>
  <c r="X5226"/>
  <c r="I5227"/>
  <c r="J5227" s="1"/>
  <c r="X5227"/>
  <c r="I5228"/>
  <c r="J5228"/>
  <c r="N5228"/>
  <c r="O5228"/>
  <c r="X5228"/>
  <c r="I5229"/>
  <c r="J5229" s="1"/>
  <c r="X5229"/>
  <c r="F5230"/>
  <c r="G5230"/>
  <c r="H5230"/>
  <c r="L5230"/>
  <c r="M5230"/>
  <c r="X5230"/>
  <c r="I5231"/>
  <c r="J5231"/>
  <c r="N5231"/>
  <c r="O5231"/>
  <c r="X5231"/>
  <c r="I5232"/>
  <c r="J5232" s="1"/>
  <c r="X5232"/>
  <c r="I5233"/>
  <c r="J5233"/>
  <c r="N5233"/>
  <c r="O5233"/>
  <c r="X5233"/>
  <c r="I5234"/>
  <c r="J5234" s="1"/>
  <c r="X5234"/>
  <c r="I5235"/>
  <c r="J5235"/>
  <c r="N5235"/>
  <c r="O5235"/>
  <c r="X5235"/>
  <c r="I5236"/>
  <c r="J5236" s="1"/>
  <c r="X5236"/>
  <c r="F5237"/>
  <c r="G5237"/>
  <c r="H5237"/>
  <c r="L5237"/>
  <c r="M5237"/>
  <c r="X5237"/>
  <c r="I5238"/>
  <c r="J5238"/>
  <c r="N5238"/>
  <c r="O5238"/>
  <c r="X5238"/>
  <c r="I5239"/>
  <c r="J5239" s="1"/>
  <c r="X5239"/>
  <c r="I5240"/>
  <c r="J5240"/>
  <c r="N5240"/>
  <c r="O5240"/>
  <c r="X5240"/>
  <c r="I5241"/>
  <c r="J5241" s="1"/>
  <c r="X5241"/>
  <c r="I5242"/>
  <c r="J5242"/>
  <c r="N5242"/>
  <c r="O5242"/>
  <c r="X5242"/>
  <c r="I5243"/>
  <c r="J5243" s="1"/>
  <c r="X5243"/>
  <c r="I5244"/>
  <c r="J5244"/>
  <c r="N5244"/>
  <c r="O5244"/>
  <c r="X5244"/>
  <c r="I5245"/>
  <c r="J5245" s="1"/>
  <c r="X5245"/>
  <c r="X5246"/>
  <c r="I5247"/>
  <c r="X5247"/>
  <c r="I5248"/>
  <c r="J5248" s="1"/>
  <c r="X5248"/>
  <c r="I5249"/>
  <c r="J5249" s="1"/>
  <c r="X5249"/>
  <c r="I5250"/>
  <c r="J5250"/>
  <c r="X5250"/>
  <c r="I5251"/>
  <c r="J5251" s="1"/>
  <c r="X5251"/>
  <c r="I5252"/>
  <c r="J5252" s="1"/>
  <c r="N5252"/>
  <c r="O5252" s="1"/>
  <c r="S5252"/>
  <c r="T5252" s="1"/>
  <c r="X5252" s="1"/>
  <c r="I5253"/>
  <c r="J5253" s="1"/>
  <c r="X5253"/>
  <c r="I5254"/>
  <c r="J5254"/>
  <c r="X5254"/>
  <c r="F5255"/>
  <c r="G5255"/>
  <c r="H5255"/>
  <c r="L5255"/>
  <c r="M5255"/>
  <c r="Q5255"/>
  <c r="R5255"/>
  <c r="U5255"/>
  <c r="V5255"/>
  <c r="W5255"/>
  <c r="I5256"/>
  <c r="J5256" s="1"/>
  <c r="N5256"/>
  <c r="O5256" s="1"/>
  <c r="S5256"/>
  <c r="T5256" s="1"/>
  <c r="X5256" s="1"/>
  <c r="I5257"/>
  <c r="J5257" s="1"/>
  <c r="S5257"/>
  <c r="T5257" s="1"/>
  <c r="X5257" s="1"/>
  <c r="I5258"/>
  <c r="J5258"/>
  <c r="N5258"/>
  <c r="O5258"/>
  <c r="S5258"/>
  <c r="T5258"/>
  <c r="X5258" s="1"/>
  <c r="I5259"/>
  <c r="J5259" s="1"/>
  <c r="N5259"/>
  <c r="O5259" s="1"/>
  <c r="S5259"/>
  <c r="T5259" s="1"/>
  <c r="X5259" s="1"/>
  <c r="I5260"/>
  <c r="J5260" s="1"/>
  <c r="N5260"/>
  <c r="O5260" s="1"/>
  <c r="S5260"/>
  <c r="T5260" s="1"/>
  <c r="X5260" s="1"/>
  <c r="I5261"/>
  <c r="J5261" s="1"/>
  <c r="S5261"/>
  <c r="T5261" s="1"/>
  <c r="X5261" s="1"/>
  <c r="F5262"/>
  <c r="G5262"/>
  <c r="H5262"/>
  <c r="L5262"/>
  <c r="M5262"/>
  <c r="Q5262"/>
  <c r="R5262"/>
  <c r="U5262"/>
  <c r="V5262"/>
  <c r="W5262"/>
  <c r="I5263"/>
  <c r="J5263" s="1"/>
  <c r="N5263"/>
  <c r="O5263" s="1"/>
  <c r="S5263"/>
  <c r="T5263" s="1"/>
  <c r="I5264"/>
  <c r="J5264" s="1"/>
  <c r="N5264"/>
  <c r="O5264" s="1"/>
  <c r="S5264"/>
  <c r="T5264" s="1"/>
  <c r="X5264" s="1"/>
  <c r="I5265"/>
  <c r="J5265" s="1"/>
  <c r="S5265"/>
  <c r="T5265" s="1"/>
  <c r="X5265" s="1"/>
  <c r="I5266"/>
  <c r="J5266"/>
  <c r="N5266"/>
  <c r="O5266"/>
  <c r="S5266"/>
  <c r="T5266"/>
  <c r="X5266" s="1"/>
  <c r="I5267"/>
  <c r="J5267" s="1"/>
  <c r="N5267"/>
  <c r="O5267" s="1"/>
  <c r="S5267"/>
  <c r="T5267" s="1"/>
  <c r="X5267" s="1"/>
  <c r="I5268"/>
  <c r="J5268" s="1"/>
  <c r="N5268"/>
  <c r="O5268" s="1"/>
  <c r="S5268"/>
  <c r="T5268" s="1"/>
  <c r="X5268" s="1"/>
  <c r="F5269"/>
  <c r="G5269"/>
  <c r="H5269"/>
  <c r="X5269"/>
  <c r="I5270"/>
  <c r="X5270"/>
  <c r="I5271"/>
  <c r="J5271" s="1"/>
  <c r="X5271"/>
  <c r="I5272"/>
  <c r="J5272" s="1"/>
  <c r="N5272"/>
  <c r="O5272" s="1"/>
  <c r="S5272"/>
  <c r="T5272" s="1"/>
  <c r="X5272" s="1"/>
  <c r="F5273"/>
  <c r="G5273"/>
  <c r="H5273"/>
  <c r="L5273"/>
  <c r="M5273"/>
  <c r="Q5273"/>
  <c r="R5273"/>
  <c r="U5273"/>
  <c r="V5273"/>
  <c r="W5273"/>
  <c r="I5274"/>
  <c r="J5274" s="1"/>
  <c r="S5274"/>
  <c r="T5274" s="1"/>
  <c r="I5275"/>
  <c r="J5275"/>
  <c r="N5275"/>
  <c r="O5275"/>
  <c r="S5275"/>
  <c r="T5275"/>
  <c r="X5275" s="1"/>
  <c r="I5276"/>
  <c r="J5276" s="1"/>
  <c r="N5276"/>
  <c r="O5276" s="1"/>
  <c r="S5276"/>
  <c r="T5276" s="1"/>
  <c r="X5276" s="1"/>
  <c r="I5277"/>
  <c r="J5277" s="1"/>
  <c r="N5277"/>
  <c r="O5277" s="1"/>
  <c r="S5277"/>
  <c r="T5277" s="1"/>
  <c r="X5277" s="1"/>
  <c r="I5278"/>
  <c r="J5278" s="1"/>
  <c r="S5278"/>
  <c r="T5278" s="1"/>
  <c r="X5278" s="1"/>
  <c r="I5279"/>
  <c r="J5279"/>
  <c r="N5279"/>
  <c r="O5279"/>
  <c r="S5279"/>
  <c r="T5279"/>
  <c r="X5279" s="1"/>
  <c r="I5280"/>
  <c r="J5280" s="1"/>
  <c r="N5280"/>
  <c r="O5280" s="1"/>
  <c r="S5280"/>
  <c r="T5280" s="1"/>
  <c r="X5280" s="1"/>
  <c r="F5281"/>
  <c r="G5281"/>
  <c r="H5281"/>
  <c r="L5281"/>
  <c r="M5281"/>
  <c r="Q5281"/>
  <c r="R5281"/>
  <c r="U5281"/>
  <c r="V5281"/>
  <c r="W5281"/>
  <c r="I5282"/>
  <c r="J5282" s="1"/>
  <c r="S5282"/>
  <c r="T5282" s="1"/>
  <c r="I5283"/>
  <c r="J5283"/>
  <c r="N5283"/>
  <c r="O5283"/>
  <c r="S5283"/>
  <c r="T5283" s="1"/>
  <c r="X5283" s="1"/>
  <c r="I5284"/>
  <c r="J5284" s="1"/>
  <c r="N5284"/>
  <c r="O5284" s="1"/>
  <c r="S5284"/>
  <c r="T5284" s="1"/>
  <c r="X5284" s="1"/>
  <c r="F5285"/>
  <c r="G5285"/>
  <c r="H5285"/>
  <c r="L5285"/>
  <c r="M5285"/>
  <c r="Q5285"/>
  <c r="R5285"/>
  <c r="U5285"/>
  <c r="V5285"/>
  <c r="W5285"/>
  <c r="I5286"/>
  <c r="J5286" s="1"/>
  <c r="S5286"/>
  <c r="T5286" s="1"/>
  <c r="I5287"/>
  <c r="J5287"/>
  <c r="N5287"/>
  <c r="O5287"/>
  <c r="S5287"/>
  <c r="T5287"/>
  <c r="X5287" s="1"/>
  <c r="I5288"/>
  <c r="J5288" s="1"/>
  <c r="N5288"/>
  <c r="O5288" s="1"/>
  <c r="S5288"/>
  <c r="T5288" s="1"/>
  <c r="X5288" s="1"/>
  <c r="I5289"/>
  <c r="J5289" s="1"/>
  <c r="N5289"/>
  <c r="O5289" s="1"/>
  <c r="S5289"/>
  <c r="T5289" s="1"/>
  <c r="X5289" s="1"/>
  <c r="L5290"/>
  <c r="M5290"/>
  <c r="Q5290"/>
  <c r="R5290"/>
  <c r="U5290"/>
  <c r="V5290"/>
  <c r="W5290"/>
  <c r="I5291"/>
  <c r="J5291" s="1"/>
  <c r="N5291"/>
  <c r="O5291" s="1"/>
  <c r="S5291"/>
  <c r="T5291" s="1"/>
  <c r="I5292"/>
  <c r="J5292" s="1"/>
  <c r="N5292"/>
  <c r="O5292" s="1"/>
  <c r="S5292"/>
  <c r="T5292" s="1"/>
  <c r="X5292" s="1"/>
  <c r="I5293"/>
  <c r="J5293" s="1"/>
  <c r="X5293"/>
  <c r="J5294"/>
  <c r="I5295"/>
  <c r="J5295" s="1"/>
  <c r="N5295"/>
  <c r="O5295" s="1"/>
  <c r="S5295"/>
  <c r="T5295" s="1"/>
  <c r="J5296"/>
  <c r="J5297"/>
  <c r="J5298"/>
  <c r="H5299"/>
  <c r="L5299"/>
  <c r="Q5299"/>
  <c r="U5299"/>
  <c r="W5299"/>
  <c r="J5303"/>
  <c r="B5306"/>
  <c r="B5308"/>
  <c r="E5308"/>
  <c r="F5308"/>
  <c r="B5309"/>
  <c r="F5309"/>
  <c r="B5311"/>
  <c r="F5311"/>
  <c r="B5312"/>
  <c r="C5318"/>
  <c r="C5319"/>
  <c r="K5437" s="1"/>
  <c r="F5322"/>
  <c r="G5322"/>
  <c r="H5322"/>
  <c r="L5322"/>
  <c r="M5322"/>
  <c r="X5322"/>
  <c r="I5323"/>
  <c r="N5323"/>
  <c r="X5323"/>
  <c r="I5324"/>
  <c r="J5324" s="1"/>
  <c r="N5324"/>
  <c r="O5324" s="1"/>
  <c r="X5324"/>
  <c r="F5325"/>
  <c r="G5325"/>
  <c r="H5325"/>
  <c r="L5325"/>
  <c r="M5325"/>
  <c r="X5325"/>
  <c r="I5326"/>
  <c r="N5326"/>
  <c r="X5326"/>
  <c r="I5327"/>
  <c r="J5327" s="1"/>
  <c r="N5327"/>
  <c r="O5327" s="1"/>
  <c r="X5327"/>
  <c r="I5328"/>
  <c r="J5328" s="1"/>
  <c r="N5328"/>
  <c r="O5328" s="1"/>
  <c r="X5328"/>
  <c r="I5329"/>
  <c r="J5329" s="1"/>
  <c r="N5329"/>
  <c r="O5329" s="1"/>
  <c r="X5329"/>
  <c r="I5330"/>
  <c r="J5330" s="1"/>
  <c r="N5330"/>
  <c r="O5330" s="1"/>
  <c r="X5330"/>
  <c r="F5331"/>
  <c r="F5437" s="1"/>
  <c r="G5331"/>
  <c r="H5331"/>
  <c r="L5331"/>
  <c r="M5331"/>
  <c r="X5331"/>
  <c r="I5332"/>
  <c r="J5332" s="1"/>
  <c r="N5332"/>
  <c r="O5332" s="1"/>
  <c r="X5332"/>
  <c r="I5333"/>
  <c r="N5333"/>
  <c r="X5333"/>
  <c r="I5334"/>
  <c r="J5334" s="1"/>
  <c r="N5334"/>
  <c r="O5334" s="1"/>
  <c r="X5334"/>
  <c r="I5335"/>
  <c r="J5335" s="1"/>
  <c r="N5335"/>
  <c r="O5335" s="1"/>
  <c r="X5335"/>
  <c r="I5336"/>
  <c r="J5336" s="1"/>
  <c r="N5336"/>
  <c r="O5336" s="1"/>
  <c r="X5336"/>
  <c r="I5337"/>
  <c r="J5337" s="1"/>
  <c r="N5337"/>
  <c r="O5337" s="1"/>
  <c r="X5337"/>
  <c r="I5338"/>
  <c r="J5338" s="1"/>
  <c r="N5338"/>
  <c r="O5338" s="1"/>
  <c r="X5338"/>
  <c r="I5339"/>
  <c r="J5339" s="1"/>
  <c r="N5339"/>
  <c r="O5339" s="1"/>
  <c r="X5339"/>
  <c r="F5340"/>
  <c r="G5340"/>
  <c r="H5340"/>
  <c r="L5340"/>
  <c r="M5340"/>
  <c r="Q5340"/>
  <c r="R5340"/>
  <c r="U5340"/>
  <c r="V5340"/>
  <c r="V5437" s="1"/>
  <c r="W5340"/>
  <c r="I5341"/>
  <c r="N5341" s="1"/>
  <c r="S5341"/>
  <c r="I5342"/>
  <c r="J5342"/>
  <c r="N5342"/>
  <c r="O5342"/>
  <c r="S5342"/>
  <c r="T5342"/>
  <c r="X5342" s="1"/>
  <c r="I5343"/>
  <c r="J5343" s="1"/>
  <c r="N5343"/>
  <c r="O5343" s="1"/>
  <c r="S5343"/>
  <c r="T5343" s="1"/>
  <c r="X5343" s="1"/>
  <c r="I5344"/>
  <c r="J5344" s="1"/>
  <c r="N5344"/>
  <c r="O5344" s="1"/>
  <c r="S5344"/>
  <c r="T5344" s="1"/>
  <c r="X5344" s="1"/>
  <c r="I5345"/>
  <c r="J5345" s="1"/>
  <c r="S5345"/>
  <c r="T5345" s="1"/>
  <c r="X5345" s="1"/>
  <c r="I5346"/>
  <c r="J5346"/>
  <c r="N5346"/>
  <c r="O5346"/>
  <c r="S5346"/>
  <c r="T5346" s="1"/>
  <c r="X5346" s="1"/>
  <c r="I5347"/>
  <c r="J5347" s="1"/>
  <c r="N5347"/>
  <c r="O5347" s="1"/>
  <c r="S5347"/>
  <c r="T5347" s="1"/>
  <c r="X5347" s="1"/>
  <c r="I5348"/>
  <c r="J5348" s="1"/>
  <c r="N5348"/>
  <c r="O5348" s="1"/>
  <c r="S5348"/>
  <c r="T5348" s="1"/>
  <c r="X5348" s="1"/>
  <c r="I5349"/>
  <c r="J5349" s="1"/>
  <c r="X5349"/>
  <c r="I5350"/>
  <c r="J5350"/>
  <c r="N5350"/>
  <c r="O5350"/>
  <c r="X5350"/>
  <c r="I5351"/>
  <c r="J5351" s="1"/>
  <c r="X5351"/>
  <c r="I5352"/>
  <c r="J5352"/>
  <c r="N5352"/>
  <c r="O5352"/>
  <c r="S5352"/>
  <c r="T5352"/>
  <c r="X5352" s="1"/>
  <c r="I5353"/>
  <c r="J5353" s="1"/>
  <c r="N5353"/>
  <c r="O5353" s="1"/>
  <c r="X5353"/>
  <c r="I5354"/>
  <c r="J5354" s="1"/>
  <c r="N5354"/>
  <c r="O5354" s="1"/>
  <c r="S5354"/>
  <c r="T5354" s="1"/>
  <c r="X5354" s="1"/>
  <c r="I5355"/>
  <c r="J5355" s="1"/>
  <c r="S5355"/>
  <c r="T5355" s="1"/>
  <c r="X5355" s="1"/>
  <c r="I5356"/>
  <c r="J5356"/>
  <c r="N5356"/>
  <c r="O5356"/>
  <c r="X5356"/>
  <c r="I5357"/>
  <c r="J5357" s="1"/>
  <c r="S5357"/>
  <c r="T5357" s="1"/>
  <c r="X5357" s="1"/>
  <c r="F5358"/>
  <c r="G5358"/>
  <c r="H5358"/>
  <c r="L5358"/>
  <c r="M5358"/>
  <c r="X5358"/>
  <c r="I5359"/>
  <c r="J5359"/>
  <c r="N5359"/>
  <c r="O5359"/>
  <c r="X5359"/>
  <c r="I5360"/>
  <c r="I5358" s="1"/>
  <c r="J5358" s="1"/>
  <c r="X5360"/>
  <c r="I5361"/>
  <c r="J5361"/>
  <c r="N5361"/>
  <c r="O5361"/>
  <c r="X5361"/>
  <c r="F5362"/>
  <c r="G5362"/>
  <c r="H5362"/>
  <c r="L5362"/>
  <c r="M5362"/>
  <c r="X5362"/>
  <c r="I5363"/>
  <c r="N5363" s="1"/>
  <c r="X5363"/>
  <c r="I5364"/>
  <c r="J5364"/>
  <c r="N5364"/>
  <c r="O5364"/>
  <c r="X5364"/>
  <c r="I5365"/>
  <c r="J5365" s="1"/>
  <c r="X5365"/>
  <c r="I5366"/>
  <c r="J5366"/>
  <c r="N5366"/>
  <c r="O5366"/>
  <c r="X5366"/>
  <c r="I5367"/>
  <c r="J5367" s="1"/>
  <c r="X5367"/>
  <c r="F5368"/>
  <c r="G5368"/>
  <c r="H5368"/>
  <c r="L5368"/>
  <c r="M5368"/>
  <c r="X5368"/>
  <c r="I5369"/>
  <c r="J5369"/>
  <c r="N5369"/>
  <c r="O5369"/>
  <c r="X5369"/>
  <c r="I5370"/>
  <c r="I5368" s="1"/>
  <c r="J5368" s="1"/>
  <c r="X5370"/>
  <c r="I5371"/>
  <c r="J5371"/>
  <c r="N5371"/>
  <c r="O5371"/>
  <c r="X5371"/>
  <c r="I5372"/>
  <c r="J5372" s="1"/>
  <c r="X5372"/>
  <c r="I5373"/>
  <c r="J5373"/>
  <c r="N5373"/>
  <c r="O5373"/>
  <c r="X5373"/>
  <c r="I5374"/>
  <c r="J5374" s="1"/>
  <c r="X5374"/>
  <c r="F5375"/>
  <c r="G5375"/>
  <c r="H5375"/>
  <c r="L5375"/>
  <c r="M5375"/>
  <c r="X5375"/>
  <c r="I5376"/>
  <c r="J5376"/>
  <c r="N5376"/>
  <c r="O5376"/>
  <c r="X5376"/>
  <c r="I5377"/>
  <c r="N5377" s="1"/>
  <c r="X5377"/>
  <c r="I5378"/>
  <c r="J5378"/>
  <c r="N5378"/>
  <c r="O5378"/>
  <c r="X5378"/>
  <c r="I5379"/>
  <c r="J5379" s="1"/>
  <c r="X5379"/>
  <c r="I5380"/>
  <c r="J5380"/>
  <c r="N5380"/>
  <c r="O5380"/>
  <c r="X5380"/>
  <c r="I5381"/>
  <c r="J5381" s="1"/>
  <c r="X5381"/>
  <c r="I5382"/>
  <c r="J5382"/>
  <c r="N5382"/>
  <c r="O5382"/>
  <c r="X5382"/>
  <c r="I5383"/>
  <c r="J5383" s="1"/>
  <c r="X5383"/>
  <c r="X5384"/>
  <c r="I5385"/>
  <c r="X5385"/>
  <c r="I5386"/>
  <c r="J5386" s="1"/>
  <c r="X5386"/>
  <c r="I5387"/>
  <c r="J5387" s="1"/>
  <c r="X5387"/>
  <c r="I5388"/>
  <c r="J5388"/>
  <c r="X5388"/>
  <c r="I5389"/>
  <c r="J5389" s="1"/>
  <c r="X5389"/>
  <c r="I5390"/>
  <c r="J5390" s="1"/>
  <c r="N5390"/>
  <c r="O5390" s="1"/>
  <c r="S5390"/>
  <c r="T5390" s="1"/>
  <c r="X5390" s="1"/>
  <c r="I5391"/>
  <c r="J5391" s="1"/>
  <c r="X5391"/>
  <c r="I5392"/>
  <c r="J5392"/>
  <c r="X5392"/>
  <c r="F5393"/>
  <c r="G5393"/>
  <c r="H5393"/>
  <c r="L5393"/>
  <c r="M5393"/>
  <c r="Q5393"/>
  <c r="R5393"/>
  <c r="U5393"/>
  <c r="V5393"/>
  <c r="W5393"/>
  <c r="I5394"/>
  <c r="J5394" s="1"/>
  <c r="N5394"/>
  <c r="O5394" s="1"/>
  <c r="S5394"/>
  <c r="T5394" s="1"/>
  <c r="I5395"/>
  <c r="J5395" s="1"/>
  <c r="S5395"/>
  <c r="T5395" s="1"/>
  <c r="X5395" s="1"/>
  <c r="I5396"/>
  <c r="J5396"/>
  <c r="N5396"/>
  <c r="O5396"/>
  <c r="S5396"/>
  <c r="T5396"/>
  <c r="X5396" s="1"/>
  <c r="I5397"/>
  <c r="J5397" s="1"/>
  <c r="N5397"/>
  <c r="O5397" s="1"/>
  <c r="S5397"/>
  <c r="T5397" s="1"/>
  <c r="X5397" s="1"/>
  <c r="I5398"/>
  <c r="J5398" s="1"/>
  <c r="N5398"/>
  <c r="O5398" s="1"/>
  <c r="S5398"/>
  <c r="T5398" s="1"/>
  <c r="X5398" s="1"/>
  <c r="I5399"/>
  <c r="J5399" s="1"/>
  <c r="S5399"/>
  <c r="T5399" s="1"/>
  <c r="X5399" s="1"/>
  <c r="F5400"/>
  <c r="G5400"/>
  <c r="G5437" s="1"/>
  <c r="H5400"/>
  <c r="L5400"/>
  <c r="M5400"/>
  <c r="Q5400"/>
  <c r="R5400"/>
  <c r="U5400"/>
  <c r="V5400"/>
  <c r="W5400"/>
  <c r="I5401"/>
  <c r="N5401"/>
  <c r="S5401"/>
  <c r="I5402"/>
  <c r="J5402" s="1"/>
  <c r="N5402"/>
  <c r="O5402" s="1"/>
  <c r="S5402"/>
  <c r="T5402" s="1"/>
  <c r="X5402" s="1"/>
  <c r="I5403"/>
  <c r="J5403" s="1"/>
  <c r="S5403"/>
  <c r="T5403" s="1"/>
  <c r="X5403" s="1"/>
  <c r="I5404"/>
  <c r="J5404"/>
  <c r="N5404"/>
  <c r="O5404"/>
  <c r="S5404"/>
  <c r="T5404"/>
  <c r="X5404" s="1"/>
  <c r="I5405"/>
  <c r="J5405" s="1"/>
  <c r="N5405"/>
  <c r="O5405" s="1"/>
  <c r="S5405"/>
  <c r="T5405" s="1"/>
  <c r="X5405" s="1"/>
  <c r="I5406"/>
  <c r="J5406" s="1"/>
  <c r="N5406"/>
  <c r="O5406" s="1"/>
  <c r="S5406"/>
  <c r="T5406" s="1"/>
  <c r="X5406" s="1"/>
  <c r="F5407"/>
  <c r="G5407"/>
  <c r="H5407"/>
  <c r="X5407"/>
  <c r="I5408"/>
  <c r="X5408"/>
  <c r="I5409"/>
  <c r="J5409" s="1"/>
  <c r="X5409"/>
  <c r="I5410"/>
  <c r="J5410" s="1"/>
  <c r="N5410"/>
  <c r="O5410" s="1"/>
  <c r="S5410"/>
  <c r="T5410" s="1"/>
  <c r="X5410" s="1"/>
  <c r="F5411"/>
  <c r="G5411"/>
  <c r="H5411"/>
  <c r="L5411"/>
  <c r="M5411"/>
  <c r="Q5411"/>
  <c r="R5411"/>
  <c r="U5411"/>
  <c r="V5411"/>
  <c r="W5411"/>
  <c r="I5412"/>
  <c r="N5412" s="1"/>
  <c r="S5412"/>
  <c r="I5413"/>
  <c r="J5413"/>
  <c r="N5413"/>
  <c r="O5413"/>
  <c r="S5413"/>
  <c r="T5413" s="1"/>
  <c r="X5413" s="1"/>
  <c r="I5414"/>
  <c r="J5414" s="1"/>
  <c r="N5414"/>
  <c r="O5414" s="1"/>
  <c r="S5414"/>
  <c r="T5414" s="1"/>
  <c r="X5414" s="1"/>
  <c r="I5415"/>
  <c r="J5415" s="1"/>
  <c r="N5415"/>
  <c r="O5415" s="1"/>
  <c r="S5415"/>
  <c r="T5415" s="1"/>
  <c r="X5415" s="1"/>
  <c r="I5416"/>
  <c r="J5416" s="1"/>
  <c r="S5416"/>
  <c r="T5416" s="1"/>
  <c r="X5416" s="1"/>
  <c r="I5417"/>
  <c r="J5417"/>
  <c r="N5417"/>
  <c r="O5417"/>
  <c r="S5417"/>
  <c r="T5417"/>
  <c r="X5417" s="1"/>
  <c r="I5418"/>
  <c r="J5418" s="1"/>
  <c r="N5418"/>
  <c r="O5418" s="1"/>
  <c r="S5418"/>
  <c r="T5418" s="1"/>
  <c r="X5418" s="1"/>
  <c r="F5419"/>
  <c r="G5419"/>
  <c r="H5419"/>
  <c r="L5419"/>
  <c r="M5419"/>
  <c r="Q5419"/>
  <c r="R5419"/>
  <c r="U5419"/>
  <c r="V5419"/>
  <c r="W5419"/>
  <c r="I5420"/>
  <c r="I5419" s="1"/>
  <c r="J5419" s="1"/>
  <c r="S5420"/>
  <c r="I5421"/>
  <c r="J5421"/>
  <c r="N5421"/>
  <c r="O5421"/>
  <c r="S5421"/>
  <c r="T5421" s="1"/>
  <c r="X5421" s="1"/>
  <c r="I5422"/>
  <c r="J5422" s="1"/>
  <c r="N5422"/>
  <c r="O5422" s="1"/>
  <c r="S5422"/>
  <c r="T5422" s="1"/>
  <c r="X5422" s="1"/>
  <c r="F5423"/>
  <c r="G5423"/>
  <c r="H5423"/>
  <c r="L5423"/>
  <c r="M5423"/>
  <c r="Q5423"/>
  <c r="R5423"/>
  <c r="U5423"/>
  <c r="V5423"/>
  <c r="W5423"/>
  <c r="I5424"/>
  <c r="N5424" s="1"/>
  <c r="N5423" s="1"/>
  <c r="S5424"/>
  <c r="I5425"/>
  <c r="J5425"/>
  <c r="N5425"/>
  <c r="O5425"/>
  <c r="S5425"/>
  <c r="T5425"/>
  <c r="X5425" s="1"/>
  <c r="I5426"/>
  <c r="J5426" s="1"/>
  <c r="N5426"/>
  <c r="O5426" s="1"/>
  <c r="S5426"/>
  <c r="T5426" s="1"/>
  <c r="X5426" s="1"/>
  <c r="I5427"/>
  <c r="J5427" s="1"/>
  <c r="N5427"/>
  <c r="O5427" s="1"/>
  <c r="S5427"/>
  <c r="T5427" s="1"/>
  <c r="X5427" s="1"/>
  <c r="L5428"/>
  <c r="M5428"/>
  <c r="Q5428"/>
  <c r="R5428"/>
  <c r="U5428"/>
  <c r="V5428"/>
  <c r="W5428"/>
  <c r="I5429"/>
  <c r="N5429"/>
  <c r="S5429"/>
  <c r="I5430"/>
  <c r="J5430" s="1"/>
  <c r="N5430"/>
  <c r="O5430" s="1"/>
  <c r="S5430"/>
  <c r="T5430" s="1"/>
  <c r="X5430" s="1"/>
  <c r="I5431"/>
  <c r="J5431" s="1"/>
  <c r="X5431"/>
  <c r="J5432"/>
  <c r="I5433"/>
  <c r="J5433" s="1"/>
  <c r="N5433"/>
  <c r="O5433" s="1"/>
  <c r="S5433"/>
  <c r="T5433" s="1"/>
  <c r="J5434"/>
  <c r="J5435"/>
  <c r="J5436"/>
  <c r="H5437"/>
  <c r="L5437"/>
  <c r="Q5437"/>
  <c r="U5437"/>
  <c r="W5437"/>
  <c r="J5441"/>
  <c r="B5444"/>
  <c r="B5446"/>
  <c r="E5446"/>
  <c r="F5446"/>
  <c r="B5447"/>
  <c r="F5447"/>
  <c r="B5449"/>
  <c r="F5449"/>
  <c r="B5450"/>
  <c r="C5456"/>
  <c r="C5457"/>
  <c r="K5575" s="1"/>
  <c r="F5460"/>
  <c r="G5460"/>
  <c r="H5460"/>
  <c r="L5460"/>
  <c r="M5460"/>
  <c r="X5460"/>
  <c r="I5461"/>
  <c r="N5461"/>
  <c r="X5461"/>
  <c r="I5462"/>
  <c r="J5462" s="1"/>
  <c r="N5462"/>
  <c r="O5462" s="1"/>
  <c r="X5462"/>
  <c r="F5463"/>
  <c r="G5463"/>
  <c r="H5463"/>
  <c r="L5463"/>
  <c r="M5463"/>
  <c r="X5463"/>
  <c r="I5464"/>
  <c r="N5464"/>
  <c r="X5464"/>
  <c r="I5465"/>
  <c r="J5465" s="1"/>
  <c r="N5465"/>
  <c r="O5465" s="1"/>
  <c r="X5465"/>
  <c r="I5466"/>
  <c r="J5466" s="1"/>
  <c r="N5466"/>
  <c r="O5466" s="1"/>
  <c r="X5466"/>
  <c r="I5467"/>
  <c r="J5467" s="1"/>
  <c r="N5467"/>
  <c r="O5467" s="1"/>
  <c r="X5467"/>
  <c r="I5468"/>
  <c r="J5468" s="1"/>
  <c r="N5468"/>
  <c r="O5468" s="1"/>
  <c r="X5468"/>
  <c r="F5469"/>
  <c r="G5469"/>
  <c r="H5469"/>
  <c r="L5469"/>
  <c r="M5469"/>
  <c r="X5469"/>
  <c r="I5470"/>
  <c r="J5470" s="1"/>
  <c r="N5470"/>
  <c r="O5470" s="1"/>
  <c r="X5470"/>
  <c r="I5471"/>
  <c r="J5471" s="1"/>
  <c r="N5471"/>
  <c r="O5471" s="1"/>
  <c r="X5471"/>
  <c r="I5472"/>
  <c r="J5472" s="1"/>
  <c r="N5472"/>
  <c r="O5472" s="1"/>
  <c r="X5472"/>
  <c r="I5473"/>
  <c r="J5473" s="1"/>
  <c r="N5473"/>
  <c r="O5473" s="1"/>
  <c r="X5473"/>
  <c r="I5474"/>
  <c r="J5474" s="1"/>
  <c r="N5474"/>
  <c r="O5474" s="1"/>
  <c r="X5474"/>
  <c r="I5475"/>
  <c r="J5475" s="1"/>
  <c r="N5475"/>
  <c r="O5475" s="1"/>
  <c r="X5475"/>
  <c r="I5476"/>
  <c r="J5476" s="1"/>
  <c r="N5476"/>
  <c r="O5476" s="1"/>
  <c r="X5476"/>
  <c r="I5477"/>
  <c r="J5477" s="1"/>
  <c r="N5477"/>
  <c r="O5477" s="1"/>
  <c r="X5477"/>
  <c r="F5478"/>
  <c r="G5478"/>
  <c r="H5478"/>
  <c r="L5478"/>
  <c r="M5478"/>
  <c r="Q5478"/>
  <c r="R5478"/>
  <c r="U5478"/>
  <c r="V5478"/>
  <c r="W5478"/>
  <c r="I5479"/>
  <c r="J5479" s="1"/>
  <c r="S5479"/>
  <c r="T5479" s="1"/>
  <c r="I5480"/>
  <c r="J5480"/>
  <c r="N5480"/>
  <c r="O5480"/>
  <c r="S5480"/>
  <c r="T5480"/>
  <c r="X5480" s="1"/>
  <c r="I5481"/>
  <c r="J5481" s="1"/>
  <c r="N5481"/>
  <c r="O5481" s="1"/>
  <c r="S5481"/>
  <c r="T5481" s="1"/>
  <c r="X5481" s="1"/>
  <c r="I5482"/>
  <c r="J5482" s="1"/>
  <c r="N5482"/>
  <c r="O5482" s="1"/>
  <c r="S5482"/>
  <c r="T5482" s="1"/>
  <c r="X5482" s="1"/>
  <c r="I5483"/>
  <c r="J5483" s="1"/>
  <c r="S5483"/>
  <c r="T5483" s="1"/>
  <c r="X5483" s="1"/>
  <c r="I5484"/>
  <c r="J5484"/>
  <c r="N5484"/>
  <c r="O5484"/>
  <c r="S5484"/>
  <c r="T5484"/>
  <c r="X5484" s="1"/>
  <c r="I5485"/>
  <c r="J5485" s="1"/>
  <c r="N5485"/>
  <c r="O5485" s="1"/>
  <c r="S5485"/>
  <c r="T5485" s="1"/>
  <c r="X5485" s="1"/>
  <c r="I5486"/>
  <c r="J5486" s="1"/>
  <c r="N5486"/>
  <c r="O5486" s="1"/>
  <c r="S5486"/>
  <c r="T5486" s="1"/>
  <c r="X5486" s="1"/>
  <c r="I5487"/>
  <c r="X5487"/>
  <c r="I5488"/>
  <c r="J5488"/>
  <c r="N5488"/>
  <c r="O5488"/>
  <c r="X5488"/>
  <c r="I5489"/>
  <c r="X5489"/>
  <c r="I5490"/>
  <c r="J5490"/>
  <c r="N5490"/>
  <c r="O5490"/>
  <c r="S5490"/>
  <c r="T5490"/>
  <c r="X5490" s="1"/>
  <c r="I5491"/>
  <c r="J5491" s="1"/>
  <c r="N5491"/>
  <c r="O5491" s="1"/>
  <c r="X5491"/>
  <c r="I5492"/>
  <c r="J5492" s="1"/>
  <c r="S5492"/>
  <c r="T5492" s="1"/>
  <c r="X5492" s="1"/>
  <c r="I5493"/>
  <c r="S5493"/>
  <c r="T5493" s="1"/>
  <c r="X5493" s="1"/>
  <c r="I5494"/>
  <c r="J5494"/>
  <c r="N5494"/>
  <c r="O5494"/>
  <c r="X5494"/>
  <c r="I5495"/>
  <c r="S5495" s="1"/>
  <c r="T5495" s="1"/>
  <c r="X5495" s="1"/>
  <c r="F5496"/>
  <c r="G5496"/>
  <c r="H5496"/>
  <c r="L5496"/>
  <c r="M5496"/>
  <c r="X5496"/>
  <c r="I5497"/>
  <c r="J5497"/>
  <c r="N5497"/>
  <c r="O5497"/>
  <c r="X5497"/>
  <c r="I5498"/>
  <c r="X5498"/>
  <c r="I5499"/>
  <c r="J5499"/>
  <c r="N5499"/>
  <c r="O5499"/>
  <c r="X5499"/>
  <c r="F5500"/>
  <c r="G5500"/>
  <c r="H5500"/>
  <c r="L5500"/>
  <c r="M5500"/>
  <c r="X5500"/>
  <c r="I5501"/>
  <c r="X5501"/>
  <c r="I5502"/>
  <c r="J5502"/>
  <c r="N5502"/>
  <c r="O5502"/>
  <c r="X5502"/>
  <c r="I5503"/>
  <c r="X5503"/>
  <c r="I5504"/>
  <c r="J5504"/>
  <c r="N5504"/>
  <c r="O5504"/>
  <c r="X5504"/>
  <c r="I5505"/>
  <c r="X5505"/>
  <c r="F5506"/>
  <c r="G5506"/>
  <c r="H5506"/>
  <c r="L5506"/>
  <c r="M5506"/>
  <c r="X5506"/>
  <c r="I5507"/>
  <c r="J5507"/>
  <c r="N5507"/>
  <c r="O5507"/>
  <c r="X5507"/>
  <c r="I5508"/>
  <c r="X5508"/>
  <c r="I5509"/>
  <c r="J5509"/>
  <c r="N5509"/>
  <c r="O5509"/>
  <c r="X5509"/>
  <c r="I5510"/>
  <c r="X5510"/>
  <c r="I5511"/>
  <c r="J5511"/>
  <c r="N5511"/>
  <c r="O5511"/>
  <c r="X5511"/>
  <c r="I5512"/>
  <c r="X5512"/>
  <c r="F5513"/>
  <c r="G5513"/>
  <c r="H5513"/>
  <c r="L5513"/>
  <c r="M5513"/>
  <c r="X5513"/>
  <c r="I5514"/>
  <c r="J5514"/>
  <c r="N5514"/>
  <c r="O5514"/>
  <c r="X5514"/>
  <c r="I5515"/>
  <c r="X5515"/>
  <c r="I5516"/>
  <c r="J5516"/>
  <c r="N5516"/>
  <c r="O5516"/>
  <c r="X5516"/>
  <c r="I5517"/>
  <c r="X5517"/>
  <c r="I5518"/>
  <c r="J5518"/>
  <c r="N5518"/>
  <c r="O5518"/>
  <c r="X5518"/>
  <c r="I5519"/>
  <c r="X5519"/>
  <c r="I5520"/>
  <c r="J5520"/>
  <c r="N5520"/>
  <c r="O5520"/>
  <c r="X5520"/>
  <c r="I5521"/>
  <c r="X5521"/>
  <c r="X5522"/>
  <c r="I5523"/>
  <c r="X5523"/>
  <c r="I5524"/>
  <c r="J5524" s="1"/>
  <c r="X5524"/>
  <c r="I5525"/>
  <c r="J5525" s="1"/>
  <c r="X5525"/>
  <c r="I5526"/>
  <c r="J5526"/>
  <c r="X5526"/>
  <c r="I5527"/>
  <c r="J5527" s="1"/>
  <c r="X5527"/>
  <c r="I5528"/>
  <c r="J5528" s="1"/>
  <c r="N5528"/>
  <c r="O5528" s="1"/>
  <c r="S5528"/>
  <c r="T5528" s="1"/>
  <c r="X5528" s="1"/>
  <c r="I5529"/>
  <c r="X5529"/>
  <c r="I5530"/>
  <c r="J5530"/>
  <c r="X5530"/>
  <c r="F5531"/>
  <c r="G5531"/>
  <c r="H5531"/>
  <c r="L5531"/>
  <c r="M5531"/>
  <c r="Q5531"/>
  <c r="R5531"/>
  <c r="U5531"/>
  <c r="V5531"/>
  <c r="W5531"/>
  <c r="I5532"/>
  <c r="N5532"/>
  <c r="S5532"/>
  <c r="I5533"/>
  <c r="S5533" s="1"/>
  <c r="T5533" s="1"/>
  <c r="X5533" s="1"/>
  <c r="I5534"/>
  <c r="J5534"/>
  <c r="N5534"/>
  <c r="O5534"/>
  <c r="S5534"/>
  <c r="T5534"/>
  <c r="X5534" s="1"/>
  <c r="I5535"/>
  <c r="J5535" s="1"/>
  <c r="N5535"/>
  <c r="O5535" s="1"/>
  <c r="S5535"/>
  <c r="T5535" s="1"/>
  <c r="X5535" s="1"/>
  <c r="I5536"/>
  <c r="J5536" s="1"/>
  <c r="N5536"/>
  <c r="O5536" s="1"/>
  <c r="S5536"/>
  <c r="T5536" s="1"/>
  <c r="X5536" s="1"/>
  <c r="I5537"/>
  <c r="S5537" s="1"/>
  <c r="T5537" s="1"/>
  <c r="X5537" s="1"/>
  <c r="F5538"/>
  <c r="G5538"/>
  <c r="H5538"/>
  <c r="L5538"/>
  <c r="M5538"/>
  <c r="Q5538"/>
  <c r="R5538"/>
  <c r="U5538"/>
  <c r="V5538"/>
  <c r="W5538"/>
  <c r="I5539"/>
  <c r="J5539" s="1"/>
  <c r="N5539"/>
  <c r="O5539" s="1"/>
  <c r="S5539"/>
  <c r="T5539" s="1"/>
  <c r="I5540"/>
  <c r="J5540" s="1"/>
  <c r="N5540"/>
  <c r="O5540" s="1"/>
  <c r="S5540"/>
  <c r="T5540" s="1"/>
  <c r="X5540" s="1"/>
  <c r="I5541"/>
  <c r="S5541" s="1"/>
  <c r="T5541" s="1"/>
  <c r="X5541" s="1"/>
  <c r="I5542"/>
  <c r="J5542"/>
  <c r="N5542"/>
  <c r="O5542"/>
  <c r="S5542"/>
  <c r="T5542"/>
  <c r="X5542" s="1"/>
  <c r="I5543"/>
  <c r="J5543" s="1"/>
  <c r="N5543"/>
  <c r="O5543" s="1"/>
  <c r="S5543"/>
  <c r="T5543" s="1"/>
  <c r="X5543" s="1"/>
  <c r="I5544"/>
  <c r="J5544" s="1"/>
  <c r="N5544"/>
  <c r="O5544" s="1"/>
  <c r="S5544"/>
  <c r="T5544" s="1"/>
  <c r="X5544" s="1"/>
  <c r="F5545"/>
  <c r="G5545"/>
  <c r="H5545"/>
  <c r="X5545"/>
  <c r="I5546"/>
  <c r="X5546"/>
  <c r="I5547"/>
  <c r="J5547" s="1"/>
  <c r="X5547"/>
  <c r="I5548"/>
  <c r="J5548" s="1"/>
  <c r="N5548"/>
  <c r="O5548" s="1"/>
  <c r="S5548"/>
  <c r="T5548" s="1"/>
  <c r="X5548" s="1"/>
  <c r="F5549"/>
  <c r="G5549"/>
  <c r="H5549"/>
  <c r="L5549"/>
  <c r="M5549"/>
  <c r="Q5549"/>
  <c r="R5549"/>
  <c r="U5549"/>
  <c r="V5549"/>
  <c r="W5549"/>
  <c r="I5550"/>
  <c r="S5550"/>
  <c r="T5550" s="1"/>
  <c r="I5551"/>
  <c r="J5551"/>
  <c r="N5551"/>
  <c r="O5551"/>
  <c r="S5551"/>
  <c r="T5551"/>
  <c r="X5551" s="1"/>
  <c r="I5552"/>
  <c r="J5552" s="1"/>
  <c r="N5552"/>
  <c r="O5552" s="1"/>
  <c r="S5552"/>
  <c r="T5552" s="1"/>
  <c r="X5552" s="1"/>
  <c r="I5553"/>
  <c r="J5553" s="1"/>
  <c r="S5553"/>
  <c r="T5553" s="1"/>
  <c r="X5553" s="1"/>
  <c r="I5554"/>
  <c r="S5554"/>
  <c r="T5554" s="1"/>
  <c r="X5554" s="1"/>
  <c r="I5555"/>
  <c r="J5555"/>
  <c r="N5555"/>
  <c r="O5555"/>
  <c r="S5555"/>
  <c r="T5555"/>
  <c r="X5555" s="1"/>
  <c r="I5556"/>
  <c r="J5556" s="1"/>
  <c r="N5556"/>
  <c r="O5556" s="1"/>
  <c r="S5556"/>
  <c r="T5556" s="1"/>
  <c r="X5556" s="1"/>
  <c r="F5557"/>
  <c r="G5557"/>
  <c r="H5557"/>
  <c r="L5557"/>
  <c r="M5557"/>
  <c r="Q5557"/>
  <c r="R5557"/>
  <c r="U5557"/>
  <c r="V5557"/>
  <c r="W5557"/>
  <c r="I5558"/>
  <c r="S5558" s="1"/>
  <c r="T5558" s="1"/>
  <c r="I5559"/>
  <c r="J5559"/>
  <c r="N5559"/>
  <c r="O5559"/>
  <c r="S5559"/>
  <c r="T5559"/>
  <c r="X5559" s="1"/>
  <c r="I5560"/>
  <c r="J5560" s="1"/>
  <c r="N5560"/>
  <c r="O5560" s="1"/>
  <c r="S5560"/>
  <c r="T5560" s="1"/>
  <c r="X5560" s="1"/>
  <c r="F5561"/>
  <c r="G5561"/>
  <c r="H5561"/>
  <c r="L5561"/>
  <c r="M5561"/>
  <c r="Q5561"/>
  <c r="R5561"/>
  <c r="U5561"/>
  <c r="V5561"/>
  <c r="W5561"/>
  <c r="I5562"/>
  <c r="S5562"/>
  <c r="T5562" s="1"/>
  <c r="I5563"/>
  <c r="J5563"/>
  <c r="N5563"/>
  <c r="O5563"/>
  <c r="S5563"/>
  <c r="T5563"/>
  <c r="X5563" s="1"/>
  <c r="I5564"/>
  <c r="J5564" s="1"/>
  <c r="N5564"/>
  <c r="O5564" s="1"/>
  <c r="S5564"/>
  <c r="T5564" s="1"/>
  <c r="X5564" s="1"/>
  <c r="I5565"/>
  <c r="J5565" s="1"/>
  <c r="S5565"/>
  <c r="T5565" s="1"/>
  <c r="X5565" s="1"/>
  <c r="L5566"/>
  <c r="M5566"/>
  <c r="Q5566"/>
  <c r="R5566"/>
  <c r="U5566"/>
  <c r="V5566"/>
  <c r="W5566"/>
  <c r="I5567"/>
  <c r="J5567" s="1"/>
  <c r="N5567"/>
  <c r="O5567" s="1"/>
  <c r="S5567"/>
  <c r="T5567" s="1"/>
  <c r="I5568"/>
  <c r="J5568" s="1"/>
  <c r="N5568"/>
  <c r="O5568" s="1"/>
  <c r="S5568"/>
  <c r="T5568" s="1"/>
  <c r="X5568" s="1"/>
  <c r="I5569"/>
  <c r="J5569" s="1"/>
  <c r="X5569"/>
  <c r="J5570"/>
  <c r="I5571"/>
  <c r="J5571" s="1"/>
  <c r="N5571"/>
  <c r="O5571" s="1"/>
  <c r="S5571"/>
  <c r="T5571" s="1"/>
  <c r="J5572"/>
  <c r="J5573"/>
  <c r="J5574"/>
  <c r="H5575"/>
  <c r="M5575"/>
  <c r="R5575"/>
  <c r="V5575"/>
  <c r="J5579"/>
  <c r="B5582"/>
  <c r="B5584"/>
  <c r="E5584"/>
  <c r="F5584"/>
  <c r="B5585"/>
  <c r="F5585"/>
  <c r="B5587"/>
  <c r="F5587"/>
  <c r="B5588"/>
  <c r="C5594"/>
  <c r="C5595"/>
  <c r="K5713" s="1"/>
  <c r="F5598"/>
  <c r="G5598"/>
  <c r="H5598"/>
  <c r="L5598"/>
  <c r="M5598"/>
  <c r="X5598"/>
  <c r="I5599"/>
  <c r="X5599"/>
  <c r="I5600"/>
  <c r="J5600"/>
  <c r="N5600"/>
  <c r="O5600"/>
  <c r="X5600"/>
  <c r="F5601"/>
  <c r="G5601"/>
  <c r="H5601"/>
  <c r="L5601"/>
  <c r="M5601"/>
  <c r="X5601"/>
  <c r="I5602"/>
  <c r="X5602"/>
  <c r="I5603"/>
  <c r="J5603"/>
  <c r="N5603"/>
  <c r="O5603"/>
  <c r="X5603"/>
  <c r="I5604"/>
  <c r="X5604"/>
  <c r="I5605"/>
  <c r="J5605"/>
  <c r="N5605"/>
  <c r="O5605"/>
  <c r="X5605"/>
  <c r="I5606"/>
  <c r="X5606"/>
  <c r="F5607"/>
  <c r="G5607"/>
  <c r="H5607"/>
  <c r="L5607"/>
  <c r="M5607"/>
  <c r="X5607"/>
  <c r="I5608"/>
  <c r="J5608"/>
  <c r="N5608"/>
  <c r="O5608"/>
  <c r="X5608"/>
  <c r="I5609"/>
  <c r="X5609"/>
  <c r="I5610"/>
  <c r="J5610"/>
  <c r="N5610"/>
  <c r="O5610"/>
  <c r="X5610"/>
  <c r="I5611"/>
  <c r="X5611"/>
  <c r="I5612"/>
  <c r="J5612"/>
  <c r="N5612"/>
  <c r="O5612"/>
  <c r="X5612"/>
  <c r="I5613"/>
  <c r="X5613"/>
  <c r="I5614"/>
  <c r="J5614"/>
  <c r="N5614"/>
  <c r="O5614"/>
  <c r="X5614"/>
  <c r="I5615"/>
  <c r="X5615"/>
  <c r="F5616"/>
  <c r="G5616"/>
  <c r="H5616"/>
  <c r="L5616"/>
  <c r="M5616"/>
  <c r="Q5616"/>
  <c r="R5616"/>
  <c r="U5616"/>
  <c r="V5616"/>
  <c r="W5616"/>
  <c r="I5617"/>
  <c r="N5617"/>
  <c r="S5617"/>
  <c r="I5618"/>
  <c r="J5618" s="1"/>
  <c r="S5618"/>
  <c r="T5618" s="1"/>
  <c r="X5618" s="1"/>
  <c r="I5619"/>
  <c r="S5619"/>
  <c r="T5619" s="1"/>
  <c r="X5619" s="1"/>
  <c r="I5620"/>
  <c r="J5620"/>
  <c r="N5620"/>
  <c r="O5620"/>
  <c r="S5620"/>
  <c r="T5620"/>
  <c r="X5620" s="1"/>
  <c r="I5621"/>
  <c r="J5621" s="1"/>
  <c r="N5621"/>
  <c r="O5621" s="1"/>
  <c r="S5621"/>
  <c r="T5621" s="1"/>
  <c r="X5621" s="1"/>
  <c r="I5622"/>
  <c r="J5622" s="1"/>
  <c r="S5622"/>
  <c r="T5622" s="1"/>
  <c r="X5622" s="1"/>
  <c r="I5623"/>
  <c r="S5623"/>
  <c r="T5623" s="1"/>
  <c r="X5623" s="1"/>
  <c r="I5624"/>
  <c r="J5624"/>
  <c r="N5624"/>
  <c r="O5624"/>
  <c r="S5624"/>
  <c r="T5624" s="1"/>
  <c r="X5624" s="1"/>
  <c r="I5625"/>
  <c r="J5625" s="1"/>
  <c r="N5625"/>
  <c r="O5625" s="1"/>
  <c r="X5625"/>
  <c r="I5626"/>
  <c r="J5626" s="1"/>
  <c r="X5626"/>
  <c r="I5627"/>
  <c r="J5627" s="1"/>
  <c r="N5627"/>
  <c r="O5627" s="1"/>
  <c r="X5627"/>
  <c r="I5628"/>
  <c r="J5628" s="1"/>
  <c r="S5628"/>
  <c r="T5628" s="1"/>
  <c r="X5628" s="1"/>
  <c r="I5629"/>
  <c r="X5629"/>
  <c r="I5630"/>
  <c r="J5630"/>
  <c r="N5630"/>
  <c r="O5630"/>
  <c r="S5630"/>
  <c r="T5630"/>
  <c r="X5630" s="1"/>
  <c r="I5631"/>
  <c r="J5631" s="1"/>
  <c r="N5631"/>
  <c r="O5631" s="1"/>
  <c r="S5631"/>
  <c r="T5631" s="1"/>
  <c r="X5631" s="1"/>
  <c r="I5632"/>
  <c r="J5632" s="1"/>
  <c r="X5632"/>
  <c r="I5633"/>
  <c r="J5633" s="1"/>
  <c r="N5633"/>
  <c r="O5633" s="1"/>
  <c r="S5633"/>
  <c r="T5633" s="1"/>
  <c r="X5633" s="1"/>
  <c r="F5634"/>
  <c r="G5634"/>
  <c r="H5634"/>
  <c r="L5634"/>
  <c r="M5634"/>
  <c r="X5634"/>
  <c r="I5635"/>
  <c r="J5635" s="1"/>
  <c r="X5635"/>
  <c r="I5636"/>
  <c r="N5636"/>
  <c r="X5636"/>
  <c r="I5637"/>
  <c r="J5637" s="1"/>
  <c r="X5637"/>
  <c r="F5638"/>
  <c r="G5638"/>
  <c r="H5638"/>
  <c r="L5638"/>
  <c r="M5638"/>
  <c r="X5638"/>
  <c r="I5639"/>
  <c r="N5639"/>
  <c r="X5639"/>
  <c r="I5640"/>
  <c r="J5640" s="1"/>
  <c r="X5640"/>
  <c r="I5641"/>
  <c r="J5641" s="1"/>
  <c r="N5641"/>
  <c r="O5641" s="1"/>
  <c r="X5641"/>
  <c r="I5642"/>
  <c r="J5642" s="1"/>
  <c r="X5642"/>
  <c r="I5643"/>
  <c r="J5643" s="1"/>
  <c r="N5643"/>
  <c r="O5643" s="1"/>
  <c r="X5643"/>
  <c r="F5644"/>
  <c r="G5644"/>
  <c r="H5644"/>
  <c r="L5644"/>
  <c r="M5644"/>
  <c r="X5644"/>
  <c r="I5645"/>
  <c r="J5645" s="1"/>
  <c r="X5645"/>
  <c r="I5646"/>
  <c r="N5646"/>
  <c r="X5646"/>
  <c r="I5647"/>
  <c r="J5647" s="1"/>
  <c r="X5647"/>
  <c r="I5648"/>
  <c r="J5648" s="1"/>
  <c r="N5648"/>
  <c r="O5648" s="1"/>
  <c r="X5648"/>
  <c r="I5649"/>
  <c r="J5649" s="1"/>
  <c r="X5649"/>
  <c r="I5650"/>
  <c r="J5650" s="1"/>
  <c r="N5650"/>
  <c r="O5650" s="1"/>
  <c r="X5650"/>
  <c r="F5651"/>
  <c r="G5651"/>
  <c r="H5651"/>
  <c r="L5651"/>
  <c r="M5651"/>
  <c r="X5651"/>
  <c r="I5652"/>
  <c r="J5652" s="1"/>
  <c r="X5652"/>
  <c r="I5653"/>
  <c r="N5653"/>
  <c r="X5653"/>
  <c r="I5654"/>
  <c r="J5654" s="1"/>
  <c r="X5654"/>
  <c r="I5655"/>
  <c r="J5655" s="1"/>
  <c r="N5655"/>
  <c r="O5655" s="1"/>
  <c r="X5655"/>
  <c r="I5656"/>
  <c r="J5656" s="1"/>
  <c r="X5656"/>
  <c r="I5657"/>
  <c r="J5657" s="1"/>
  <c r="N5657"/>
  <c r="O5657" s="1"/>
  <c r="X5657"/>
  <c r="I5658"/>
  <c r="J5658" s="1"/>
  <c r="X5658"/>
  <c r="I5659"/>
  <c r="J5659" s="1"/>
  <c r="N5659"/>
  <c r="O5659" s="1"/>
  <c r="X5659"/>
  <c r="X5660"/>
  <c r="I5661"/>
  <c r="X5661"/>
  <c r="I5662"/>
  <c r="J5662"/>
  <c r="X5662"/>
  <c r="I5663"/>
  <c r="J5663" s="1"/>
  <c r="X5663"/>
  <c r="I5664"/>
  <c r="J5664" s="1"/>
  <c r="X5664"/>
  <c r="I5665"/>
  <c r="J5665" s="1"/>
  <c r="X5665"/>
  <c r="I5666"/>
  <c r="J5666"/>
  <c r="N5666"/>
  <c r="O5666"/>
  <c r="S5666"/>
  <c r="T5666"/>
  <c r="X5666" s="1"/>
  <c r="I5667"/>
  <c r="J5667" s="1"/>
  <c r="N5667"/>
  <c r="O5667" s="1"/>
  <c r="X5667"/>
  <c r="I5668"/>
  <c r="J5668" s="1"/>
  <c r="X5668"/>
  <c r="F5669"/>
  <c r="G5669"/>
  <c r="H5669"/>
  <c r="L5669"/>
  <c r="L5713" s="1"/>
  <c r="M5669"/>
  <c r="Q5669"/>
  <c r="R5669"/>
  <c r="U5669"/>
  <c r="U5713" s="1"/>
  <c r="V5669"/>
  <c r="W5669"/>
  <c r="W5713" s="1"/>
  <c r="I5670"/>
  <c r="J5670"/>
  <c r="N5670"/>
  <c r="O5670"/>
  <c r="S5670"/>
  <c r="T5670"/>
  <c r="I5671"/>
  <c r="J5671" s="1"/>
  <c r="N5671"/>
  <c r="O5671" s="1"/>
  <c r="S5671"/>
  <c r="T5671" s="1"/>
  <c r="X5671" s="1"/>
  <c r="I5672"/>
  <c r="J5672" s="1"/>
  <c r="S5672"/>
  <c r="T5672" s="1"/>
  <c r="X5672" s="1"/>
  <c r="I5673"/>
  <c r="S5673"/>
  <c r="T5673" s="1"/>
  <c r="X5673" s="1"/>
  <c r="I5674"/>
  <c r="J5674"/>
  <c r="N5674"/>
  <c r="O5674"/>
  <c r="S5674"/>
  <c r="T5674"/>
  <c r="X5674" s="1"/>
  <c r="I5675"/>
  <c r="J5675" s="1"/>
  <c r="N5675"/>
  <c r="O5675" s="1"/>
  <c r="S5675"/>
  <c r="T5675" s="1"/>
  <c r="X5675" s="1"/>
  <c r="F5676"/>
  <c r="G5676"/>
  <c r="H5676"/>
  <c r="L5676"/>
  <c r="M5676"/>
  <c r="Q5676"/>
  <c r="R5676"/>
  <c r="U5676"/>
  <c r="V5676"/>
  <c r="W5676"/>
  <c r="I5677"/>
  <c r="I5678"/>
  <c r="J5678"/>
  <c r="N5678"/>
  <c r="O5678"/>
  <c r="S5678"/>
  <c r="T5678"/>
  <c r="X5678" s="1"/>
  <c r="I5679"/>
  <c r="J5679" s="1"/>
  <c r="N5679"/>
  <c r="O5679" s="1"/>
  <c r="S5679"/>
  <c r="T5679" s="1"/>
  <c r="X5679" s="1"/>
  <c r="I5680"/>
  <c r="J5680" s="1"/>
  <c r="N5680"/>
  <c r="O5680" s="1"/>
  <c r="S5680"/>
  <c r="T5680" s="1"/>
  <c r="X5680" s="1"/>
  <c r="I5681"/>
  <c r="I5682"/>
  <c r="J5682"/>
  <c r="N5682"/>
  <c r="O5682"/>
  <c r="S5682"/>
  <c r="T5682"/>
  <c r="X5682" s="1"/>
  <c r="F5683"/>
  <c r="G5683"/>
  <c r="H5683"/>
  <c r="X5683"/>
  <c r="I5684"/>
  <c r="X5684"/>
  <c r="I5685"/>
  <c r="J5685"/>
  <c r="X5685"/>
  <c r="I5686"/>
  <c r="S5686"/>
  <c r="T5686" s="1"/>
  <c r="X5686" s="1"/>
  <c r="F5687"/>
  <c r="G5687"/>
  <c r="H5687"/>
  <c r="L5687"/>
  <c r="M5687"/>
  <c r="Q5687"/>
  <c r="R5687"/>
  <c r="U5687"/>
  <c r="V5687"/>
  <c r="W5687"/>
  <c r="I5688"/>
  <c r="N5688"/>
  <c r="S5688"/>
  <c r="I5689"/>
  <c r="J5689" s="1"/>
  <c r="S5689"/>
  <c r="T5689" s="1"/>
  <c r="X5689" s="1"/>
  <c r="I5690"/>
  <c r="S5690"/>
  <c r="T5690" s="1"/>
  <c r="X5690" s="1"/>
  <c r="I5691"/>
  <c r="J5691"/>
  <c r="N5691"/>
  <c r="O5691"/>
  <c r="S5691"/>
  <c r="T5691"/>
  <c r="X5691" s="1"/>
  <c r="I5692"/>
  <c r="J5692" s="1"/>
  <c r="N5692"/>
  <c r="O5692" s="1"/>
  <c r="S5692"/>
  <c r="T5692" s="1"/>
  <c r="X5692" s="1"/>
  <c r="I5693"/>
  <c r="J5693" s="1"/>
  <c r="S5693"/>
  <c r="T5693" s="1"/>
  <c r="X5693" s="1"/>
  <c r="I5694"/>
  <c r="S5694"/>
  <c r="T5694" s="1"/>
  <c r="X5694" s="1"/>
  <c r="F5695"/>
  <c r="G5695"/>
  <c r="H5695"/>
  <c r="L5695"/>
  <c r="M5695"/>
  <c r="Q5695"/>
  <c r="R5695"/>
  <c r="U5695"/>
  <c r="V5695"/>
  <c r="W5695"/>
  <c r="I5696"/>
  <c r="N5696"/>
  <c r="S5696"/>
  <c r="I5697"/>
  <c r="J5697" s="1"/>
  <c r="S5697"/>
  <c r="T5697" s="1"/>
  <c r="X5697" s="1"/>
  <c r="I5698"/>
  <c r="S5698"/>
  <c r="T5698" s="1"/>
  <c r="X5698" s="1"/>
  <c r="F5699"/>
  <c r="G5699"/>
  <c r="H5699"/>
  <c r="L5699"/>
  <c r="M5699"/>
  <c r="Q5699"/>
  <c r="R5699"/>
  <c r="U5699"/>
  <c r="V5699"/>
  <c r="W5699"/>
  <c r="I5700"/>
  <c r="N5700"/>
  <c r="S5700"/>
  <c r="I5701"/>
  <c r="J5701" s="1"/>
  <c r="S5701"/>
  <c r="T5701" s="1"/>
  <c r="X5701" s="1"/>
  <c r="I5702"/>
  <c r="S5702"/>
  <c r="T5702" s="1"/>
  <c r="X5702" s="1"/>
  <c r="I5703"/>
  <c r="J5703"/>
  <c r="N5703"/>
  <c r="O5703"/>
  <c r="S5703"/>
  <c r="T5703"/>
  <c r="X5703" s="1"/>
  <c r="L5704"/>
  <c r="M5704"/>
  <c r="Q5704"/>
  <c r="R5704"/>
  <c r="U5704"/>
  <c r="V5704"/>
  <c r="W5704"/>
  <c r="I5705"/>
  <c r="I5706"/>
  <c r="J5706"/>
  <c r="N5706"/>
  <c r="O5706"/>
  <c r="S5706"/>
  <c r="T5706"/>
  <c r="X5706" s="1"/>
  <c r="I5707"/>
  <c r="J5707" s="1"/>
  <c r="X5707"/>
  <c r="J5708"/>
  <c r="I5709"/>
  <c r="S5709"/>
  <c r="T5709" s="1"/>
  <c r="J5710"/>
  <c r="J5711"/>
  <c r="J5712"/>
  <c r="F5713"/>
  <c r="Q5713"/>
  <c r="V5713"/>
  <c r="J5717"/>
  <c r="B5720"/>
  <c r="B5722"/>
  <c r="E5722"/>
  <c r="F5722"/>
  <c r="B5723"/>
  <c r="F5723"/>
  <c r="B5725"/>
  <c r="F5725"/>
  <c r="B5726"/>
  <c r="C5732"/>
  <c r="C5733"/>
  <c r="K5851" s="1"/>
  <c r="F5736"/>
  <c r="G5736"/>
  <c r="H5736"/>
  <c r="L5736"/>
  <c r="M5736"/>
  <c r="X5736"/>
  <c r="I5737"/>
  <c r="N5737"/>
  <c r="X5737"/>
  <c r="I5738"/>
  <c r="J5738" s="1"/>
  <c r="N5738"/>
  <c r="O5738" s="1"/>
  <c r="X5738"/>
  <c r="F5739"/>
  <c r="G5739"/>
  <c r="H5739"/>
  <c r="L5739"/>
  <c r="M5739"/>
  <c r="X5739"/>
  <c r="I5740"/>
  <c r="N5740"/>
  <c r="X5740"/>
  <c r="I5741"/>
  <c r="J5741" s="1"/>
  <c r="N5741"/>
  <c r="O5741" s="1"/>
  <c r="X5741"/>
  <c r="I5742"/>
  <c r="J5742" s="1"/>
  <c r="N5742"/>
  <c r="O5742" s="1"/>
  <c r="X5742"/>
  <c r="I5743"/>
  <c r="J5743" s="1"/>
  <c r="N5743"/>
  <c r="O5743" s="1"/>
  <c r="X5743"/>
  <c r="I5744"/>
  <c r="J5744" s="1"/>
  <c r="N5744"/>
  <c r="O5744" s="1"/>
  <c r="X5744"/>
  <c r="F5745"/>
  <c r="G5745"/>
  <c r="H5745"/>
  <c r="L5745"/>
  <c r="M5745"/>
  <c r="X5745"/>
  <c r="I5746"/>
  <c r="J5746" s="1"/>
  <c r="N5746"/>
  <c r="O5746" s="1"/>
  <c r="X5746"/>
  <c r="I5747"/>
  <c r="J5747" s="1"/>
  <c r="N5747"/>
  <c r="O5747" s="1"/>
  <c r="X5747"/>
  <c r="I5748"/>
  <c r="J5748" s="1"/>
  <c r="N5748"/>
  <c r="O5748" s="1"/>
  <c r="X5748"/>
  <c r="I5749"/>
  <c r="J5749" s="1"/>
  <c r="N5749"/>
  <c r="O5749" s="1"/>
  <c r="X5749"/>
  <c r="I5750"/>
  <c r="J5750" s="1"/>
  <c r="N5750"/>
  <c r="O5750" s="1"/>
  <c r="X5750"/>
  <c r="I5751"/>
  <c r="J5751" s="1"/>
  <c r="N5751"/>
  <c r="O5751" s="1"/>
  <c r="X5751"/>
  <c r="I5752"/>
  <c r="J5752" s="1"/>
  <c r="N5752"/>
  <c r="O5752" s="1"/>
  <c r="X5752"/>
  <c r="I5753"/>
  <c r="J5753" s="1"/>
  <c r="N5753"/>
  <c r="O5753" s="1"/>
  <c r="X5753"/>
  <c r="F5754"/>
  <c r="G5754"/>
  <c r="H5754"/>
  <c r="L5754"/>
  <c r="M5754"/>
  <c r="Q5754"/>
  <c r="R5754"/>
  <c r="U5754"/>
  <c r="V5754"/>
  <c r="W5754"/>
  <c r="I5755"/>
  <c r="J5755" s="1"/>
  <c r="S5755"/>
  <c r="T5755" s="1"/>
  <c r="I5756"/>
  <c r="J5756"/>
  <c r="N5756"/>
  <c r="O5756"/>
  <c r="S5756"/>
  <c r="T5756"/>
  <c r="X5756" s="1"/>
  <c r="I5757"/>
  <c r="J5757" s="1"/>
  <c r="N5757"/>
  <c r="O5757" s="1"/>
  <c r="S5757"/>
  <c r="T5757" s="1"/>
  <c r="X5757" s="1"/>
  <c r="I5758"/>
  <c r="J5758" s="1"/>
  <c r="N5758"/>
  <c r="O5758" s="1"/>
  <c r="S5758"/>
  <c r="T5758" s="1"/>
  <c r="X5758" s="1"/>
  <c r="I5759"/>
  <c r="J5759" s="1"/>
  <c r="S5759"/>
  <c r="T5759" s="1"/>
  <c r="X5759" s="1"/>
  <c r="I5760"/>
  <c r="J5760"/>
  <c r="N5760"/>
  <c r="O5760"/>
  <c r="S5760"/>
  <c r="T5760"/>
  <c r="X5760" s="1"/>
  <c r="I5761"/>
  <c r="J5761" s="1"/>
  <c r="N5761"/>
  <c r="O5761" s="1"/>
  <c r="S5761"/>
  <c r="T5761" s="1"/>
  <c r="X5761" s="1"/>
  <c r="I5762"/>
  <c r="J5762" s="1"/>
  <c r="N5762"/>
  <c r="O5762" s="1"/>
  <c r="S5762"/>
  <c r="T5762" s="1"/>
  <c r="X5762" s="1"/>
  <c r="I5763"/>
  <c r="J5763" s="1"/>
  <c r="X5763"/>
  <c r="I5764"/>
  <c r="J5764"/>
  <c r="N5764"/>
  <c r="O5764"/>
  <c r="X5764"/>
  <c r="I5765"/>
  <c r="J5765" s="1"/>
  <c r="X5765"/>
  <c r="I5766"/>
  <c r="J5766"/>
  <c r="N5766"/>
  <c r="O5766"/>
  <c r="S5766"/>
  <c r="T5766"/>
  <c r="X5766" s="1"/>
  <c r="I5767"/>
  <c r="J5767" s="1"/>
  <c r="N5767"/>
  <c r="O5767" s="1"/>
  <c r="X5767"/>
  <c r="I5768"/>
  <c r="J5768" s="1"/>
  <c r="N5768"/>
  <c r="O5768" s="1"/>
  <c r="S5768"/>
  <c r="T5768" s="1"/>
  <c r="X5768" s="1"/>
  <c r="I5769"/>
  <c r="J5769" s="1"/>
  <c r="S5769"/>
  <c r="T5769" s="1"/>
  <c r="X5769" s="1"/>
  <c r="I5770"/>
  <c r="J5770"/>
  <c r="N5770"/>
  <c r="O5770"/>
  <c r="X5770"/>
  <c r="I5771"/>
  <c r="J5771" s="1"/>
  <c r="S5771"/>
  <c r="T5771" s="1"/>
  <c r="X5771" s="1"/>
  <c r="F5772"/>
  <c r="G5772"/>
  <c r="H5772"/>
  <c r="L5772"/>
  <c r="M5772"/>
  <c r="X5772"/>
  <c r="I5773"/>
  <c r="J5773"/>
  <c r="N5773"/>
  <c r="O5773"/>
  <c r="X5773"/>
  <c r="I5774"/>
  <c r="J5774" s="1"/>
  <c r="X5774"/>
  <c r="I5775"/>
  <c r="J5775"/>
  <c r="N5775"/>
  <c r="O5775"/>
  <c r="X5775"/>
  <c r="F5776"/>
  <c r="G5776"/>
  <c r="H5776"/>
  <c r="L5776"/>
  <c r="M5776"/>
  <c r="X5776"/>
  <c r="I5777"/>
  <c r="N5777" s="1"/>
  <c r="X5777"/>
  <c r="I5778"/>
  <c r="J5778"/>
  <c r="N5778"/>
  <c r="O5778"/>
  <c r="X5778"/>
  <c r="I5779"/>
  <c r="J5779" s="1"/>
  <c r="X5779"/>
  <c r="I5780"/>
  <c r="J5780"/>
  <c r="N5780"/>
  <c r="O5780"/>
  <c r="X5780"/>
  <c r="I5781"/>
  <c r="J5781" s="1"/>
  <c r="X5781"/>
  <c r="F5782"/>
  <c r="G5782"/>
  <c r="H5782"/>
  <c r="L5782"/>
  <c r="M5782"/>
  <c r="X5782"/>
  <c r="I5783"/>
  <c r="J5783"/>
  <c r="N5783"/>
  <c r="O5783"/>
  <c r="X5783"/>
  <c r="I5784"/>
  <c r="J5784" s="1"/>
  <c r="X5784"/>
  <c r="I5785"/>
  <c r="J5785"/>
  <c r="N5785"/>
  <c r="O5785"/>
  <c r="X5785"/>
  <c r="I5786"/>
  <c r="J5786" s="1"/>
  <c r="X5786"/>
  <c r="I5787"/>
  <c r="J5787"/>
  <c r="N5787"/>
  <c r="O5787"/>
  <c r="X5787"/>
  <c r="I5788"/>
  <c r="J5788" s="1"/>
  <c r="X5788"/>
  <c r="F5789"/>
  <c r="G5789"/>
  <c r="H5789"/>
  <c r="L5789"/>
  <c r="M5789"/>
  <c r="X5789"/>
  <c r="I5790"/>
  <c r="J5790"/>
  <c r="N5790"/>
  <c r="O5790"/>
  <c r="X5790"/>
  <c r="I5791"/>
  <c r="J5791" s="1"/>
  <c r="X5791"/>
  <c r="I5792"/>
  <c r="J5792"/>
  <c r="N5792"/>
  <c r="O5792"/>
  <c r="X5792"/>
  <c r="I5793"/>
  <c r="J5793" s="1"/>
  <c r="X5793"/>
  <c r="I5794"/>
  <c r="J5794"/>
  <c r="N5794"/>
  <c r="O5794"/>
  <c r="X5794"/>
  <c r="I5795"/>
  <c r="J5795" s="1"/>
  <c r="X5795"/>
  <c r="I5796"/>
  <c r="J5796"/>
  <c r="N5796"/>
  <c r="O5796"/>
  <c r="X5796"/>
  <c r="I5797"/>
  <c r="J5797" s="1"/>
  <c r="X5797"/>
  <c r="X5798"/>
  <c r="I5799"/>
  <c r="X5799"/>
  <c r="I5800"/>
  <c r="J5800" s="1"/>
  <c r="X5800"/>
  <c r="I5801"/>
  <c r="J5801" s="1"/>
  <c r="X5801"/>
  <c r="I5802"/>
  <c r="J5802"/>
  <c r="X5802"/>
  <c r="I5803"/>
  <c r="J5803" s="1"/>
  <c r="X5803"/>
  <c r="I5804"/>
  <c r="J5804" s="1"/>
  <c r="N5804"/>
  <c r="O5804" s="1"/>
  <c r="S5804"/>
  <c r="T5804" s="1"/>
  <c r="X5804" s="1"/>
  <c r="I5805"/>
  <c r="J5805" s="1"/>
  <c r="X5805"/>
  <c r="I5806"/>
  <c r="J5806"/>
  <c r="X5806"/>
  <c r="F5807"/>
  <c r="G5807"/>
  <c r="H5807"/>
  <c r="L5807"/>
  <c r="M5807"/>
  <c r="Q5807"/>
  <c r="R5807"/>
  <c r="U5807"/>
  <c r="V5807"/>
  <c r="W5807"/>
  <c r="I5808"/>
  <c r="J5808" s="1"/>
  <c r="N5808"/>
  <c r="O5808" s="1"/>
  <c r="S5808"/>
  <c r="T5808" s="1"/>
  <c r="X5808" s="1"/>
  <c r="I5809"/>
  <c r="J5809" s="1"/>
  <c r="S5809"/>
  <c r="T5809" s="1"/>
  <c r="X5809" s="1"/>
  <c r="I5810"/>
  <c r="J5810"/>
  <c r="N5810"/>
  <c r="O5810"/>
  <c r="S5810"/>
  <c r="T5810"/>
  <c r="X5810" s="1"/>
  <c r="I5811"/>
  <c r="J5811" s="1"/>
  <c r="N5811"/>
  <c r="O5811" s="1"/>
  <c r="S5811"/>
  <c r="T5811" s="1"/>
  <c r="X5811" s="1"/>
  <c r="I5812"/>
  <c r="J5812" s="1"/>
  <c r="N5812"/>
  <c r="O5812" s="1"/>
  <c r="S5812"/>
  <c r="T5812" s="1"/>
  <c r="X5812" s="1"/>
  <c r="I5813"/>
  <c r="J5813" s="1"/>
  <c r="S5813"/>
  <c r="T5813" s="1"/>
  <c r="X5813" s="1"/>
  <c r="F5814"/>
  <c r="G5814"/>
  <c r="H5814"/>
  <c r="L5814"/>
  <c r="M5814"/>
  <c r="Q5814"/>
  <c r="R5814"/>
  <c r="U5814"/>
  <c r="V5814"/>
  <c r="W5814"/>
  <c r="I5815"/>
  <c r="J5815" s="1"/>
  <c r="N5815"/>
  <c r="O5815" s="1"/>
  <c r="S5815"/>
  <c r="T5815" s="1"/>
  <c r="I5816"/>
  <c r="J5816" s="1"/>
  <c r="N5816"/>
  <c r="O5816" s="1"/>
  <c r="S5816"/>
  <c r="T5816" s="1"/>
  <c r="X5816" s="1"/>
  <c r="I5817"/>
  <c r="J5817" s="1"/>
  <c r="S5817"/>
  <c r="T5817" s="1"/>
  <c r="X5817" s="1"/>
  <c r="I5818"/>
  <c r="J5818"/>
  <c r="N5818"/>
  <c r="O5818"/>
  <c r="S5818"/>
  <c r="T5818"/>
  <c r="X5818" s="1"/>
  <c r="I5819"/>
  <c r="J5819" s="1"/>
  <c r="N5819"/>
  <c r="O5819" s="1"/>
  <c r="S5819"/>
  <c r="T5819" s="1"/>
  <c r="X5819" s="1"/>
  <c r="I5820"/>
  <c r="J5820" s="1"/>
  <c r="N5820"/>
  <c r="O5820" s="1"/>
  <c r="S5820"/>
  <c r="T5820" s="1"/>
  <c r="X5820" s="1"/>
  <c r="F5821"/>
  <c r="G5821"/>
  <c r="H5821"/>
  <c r="X5821"/>
  <c r="I5822"/>
  <c r="X5822"/>
  <c r="I5823"/>
  <c r="J5823" s="1"/>
  <c r="X5823"/>
  <c r="I5824"/>
  <c r="J5824" s="1"/>
  <c r="N5824"/>
  <c r="O5824" s="1"/>
  <c r="S5824"/>
  <c r="T5824" s="1"/>
  <c r="X5824" s="1"/>
  <c r="F5825"/>
  <c r="G5825"/>
  <c r="H5825"/>
  <c r="L5825"/>
  <c r="M5825"/>
  <c r="Q5825"/>
  <c r="R5825"/>
  <c r="U5825"/>
  <c r="V5825"/>
  <c r="W5825"/>
  <c r="I5826"/>
  <c r="J5826" s="1"/>
  <c r="S5826"/>
  <c r="T5826" s="1"/>
  <c r="I5827"/>
  <c r="J5827"/>
  <c r="N5827"/>
  <c r="O5827"/>
  <c r="S5827"/>
  <c r="T5827"/>
  <c r="X5827" s="1"/>
  <c r="I5828"/>
  <c r="J5828" s="1"/>
  <c r="N5828"/>
  <c r="O5828" s="1"/>
  <c r="S5828"/>
  <c r="T5828" s="1"/>
  <c r="X5828" s="1"/>
  <c r="I5829"/>
  <c r="J5829" s="1"/>
  <c r="N5829"/>
  <c r="O5829" s="1"/>
  <c r="S5829"/>
  <c r="T5829" s="1"/>
  <c r="X5829" s="1"/>
  <c r="I5830"/>
  <c r="J5830" s="1"/>
  <c r="S5830"/>
  <c r="T5830" s="1"/>
  <c r="X5830" s="1"/>
  <c r="I5831"/>
  <c r="J5831"/>
  <c r="N5831"/>
  <c r="O5831"/>
  <c r="S5831"/>
  <c r="T5831" s="1"/>
  <c r="X5831" s="1"/>
  <c r="I5832"/>
  <c r="J5832" s="1"/>
  <c r="N5832"/>
  <c r="O5832" s="1"/>
  <c r="S5832"/>
  <c r="T5832" s="1"/>
  <c r="X5832" s="1"/>
  <c r="F5833"/>
  <c r="G5833"/>
  <c r="H5833"/>
  <c r="L5833"/>
  <c r="M5833"/>
  <c r="Q5833"/>
  <c r="R5833"/>
  <c r="U5833"/>
  <c r="V5833"/>
  <c r="W5833"/>
  <c r="I5834"/>
  <c r="J5834" s="1"/>
  <c r="S5834"/>
  <c r="T5834" s="1"/>
  <c r="I5835"/>
  <c r="J5835"/>
  <c r="N5835"/>
  <c r="O5835"/>
  <c r="S5835"/>
  <c r="T5835"/>
  <c r="X5835" s="1"/>
  <c r="I5836"/>
  <c r="J5836" s="1"/>
  <c r="N5836"/>
  <c r="O5836" s="1"/>
  <c r="S5836"/>
  <c r="T5836" s="1"/>
  <c r="X5836" s="1"/>
  <c r="F5837"/>
  <c r="G5837"/>
  <c r="H5837"/>
  <c r="L5837"/>
  <c r="M5837"/>
  <c r="Q5837"/>
  <c r="R5837"/>
  <c r="U5837"/>
  <c r="V5837"/>
  <c r="W5837"/>
  <c r="I5838"/>
  <c r="J5838" s="1"/>
  <c r="S5838"/>
  <c r="T5838" s="1"/>
  <c r="I5839"/>
  <c r="J5839" s="1"/>
  <c r="N5839"/>
  <c r="O5839" s="1"/>
  <c r="S5839"/>
  <c r="T5839" s="1"/>
  <c r="X5839" s="1"/>
  <c r="I5840"/>
  <c r="J5840" s="1"/>
  <c r="N5840"/>
  <c r="O5840" s="1"/>
  <c r="S5840"/>
  <c r="T5840" s="1"/>
  <c r="X5840" s="1"/>
  <c r="I5841"/>
  <c r="J5841" s="1"/>
  <c r="S5841"/>
  <c r="T5841" s="1"/>
  <c r="X5841" s="1"/>
  <c r="L5842"/>
  <c r="M5842"/>
  <c r="Q5842"/>
  <c r="R5842"/>
  <c r="U5842"/>
  <c r="V5842"/>
  <c r="W5842"/>
  <c r="I5843"/>
  <c r="J5843" s="1"/>
  <c r="N5843"/>
  <c r="O5843" s="1"/>
  <c r="S5843"/>
  <c r="T5843" s="1"/>
  <c r="I5844"/>
  <c r="J5844" s="1"/>
  <c r="S5844"/>
  <c r="T5844" s="1"/>
  <c r="X5844" s="1"/>
  <c r="I5845"/>
  <c r="J5845"/>
  <c r="X5845"/>
  <c r="J5846"/>
  <c r="I5847"/>
  <c r="J5847"/>
  <c r="N5847"/>
  <c r="O5847"/>
  <c r="S5847"/>
  <c r="T5847"/>
  <c r="X5847" s="1"/>
  <c r="J5848"/>
  <c r="J5849"/>
  <c r="J5850"/>
  <c r="F5851"/>
  <c r="G5851"/>
  <c r="H5851"/>
  <c r="L5851"/>
  <c r="M5851"/>
  <c r="Q5851"/>
  <c r="R5851"/>
  <c r="U5851"/>
  <c r="V5851"/>
  <c r="W5851"/>
  <c r="J5855"/>
  <c r="B5858"/>
  <c r="B5860"/>
  <c r="E5860"/>
  <c r="F5860"/>
  <c r="B5861"/>
  <c r="F5861"/>
  <c r="B5863"/>
  <c r="F5863"/>
  <c r="B5864"/>
  <c r="C5870"/>
  <c r="C5871"/>
  <c r="K5989" s="1"/>
  <c r="F5874"/>
  <c r="G5874"/>
  <c r="H5874"/>
  <c r="L5874"/>
  <c r="M5874"/>
  <c r="X5874"/>
  <c r="I5875"/>
  <c r="N5875"/>
  <c r="X5875"/>
  <c r="I5876"/>
  <c r="J5876" s="1"/>
  <c r="N5876"/>
  <c r="O5876" s="1"/>
  <c r="X5876"/>
  <c r="F5877"/>
  <c r="G5877"/>
  <c r="H5877"/>
  <c r="L5877"/>
  <c r="M5877"/>
  <c r="X5877"/>
  <c r="I5878"/>
  <c r="N5878"/>
  <c r="X5878"/>
  <c r="I5879"/>
  <c r="J5879" s="1"/>
  <c r="N5879"/>
  <c r="O5879" s="1"/>
  <c r="X5879"/>
  <c r="I5880"/>
  <c r="J5880" s="1"/>
  <c r="N5880"/>
  <c r="O5880" s="1"/>
  <c r="X5880"/>
  <c r="I5881"/>
  <c r="J5881" s="1"/>
  <c r="N5881"/>
  <c r="O5881" s="1"/>
  <c r="X5881"/>
  <c r="I5882"/>
  <c r="J5882" s="1"/>
  <c r="N5882"/>
  <c r="O5882" s="1"/>
  <c r="X5882"/>
  <c r="F5883"/>
  <c r="G5883"/>
  <c r="H5883"/>
  <c r="L5883"/>
  <c r="M5883"/>
  <c r="X5883"/>
  <c r="I5884"/>
  <c r="J5884" s="1"/>
  <c r="N5884"/>
  <c r="O5884" s="1"/>
  <c r="X5884"/>
  <c r="I5885"/>
  <c r="N5885"/>
  <c r="X5885"/>
  <c r="I5886"/>
  <c r="J5886" s="1"/>
  <c r="N5886"/>
  <c r="O5886" s="1"/>
  <c r="X5886"/>
  <c r="I5887"/>
  <c r="J5887" s="1"/>
  <c r="N5887"/>
  <c r="O5887" s="1"/>
  <c r="X5887"/>
  <c r="I5888"/>
  <c r="J5888" s="1"/>
  <c r="N5888"/>
  <c r="O5888" s="1"/>
  <c r="X5888"/>
  <c r="I5889"/>
  <c r="J5889" s="1"/>
  <c r="N5889"/>
  <c r="O5889" s="1"/>
  <c r="X5889"/>
  <c r="I5890"/>
  <c r="J5890" s="1"/>
  <c r="N5890"/>
  <c r="O5890" s="1"/>
  <c r="X5890"/>
  <c r="I5891"/>
  <c r="J5891" s="1"/>
  <c r="N5891"/>
  <c r="O5891" s="1"/>
  <c r="X5891"/>
  <c r="F5892"/>
  <c r="G5892"/>
  <c r="H5892"/>
  <c r="L5892"/>
  <c r="M5892"/>
  <c r="Q5892"/>
  <c r="R5892"/>
  <c r="U5892"/>
  <c r="V5892"/>
  <c r="W5892"/>
  <c r="I5893"/>
  <c r="S5893"/>
  <c r="I5894"/>
  <c r="J5894"/>
  <c r="N5894"/>
  <c r="O5894"/>
  <c r="S5894"/>
  <c r="T5894"/>
  <c r="X5894" s="1"/>
  <c r="I5895"/>
  <c r="J5895" s="1"/>
  <c r="N5895"/>
  <c r="O5895" s="1"/>
  <c r="S5895"/>
  <c r="T5895" s="1"/>
  <c r="X5895" s="1"/>
  <c r="I5896"/>
  <c r="J5896" s="1"/>
  <c r="N5896"/>
  <c r="O5896" s="1"/>
  <c r="S5896"/>
  <c r="T5896" s="1"/>
  <c r="X5896" s="1"/>
  <c r="I5897"/>
  <c r="J5897" s="1"/>
  <c r="S5897"/>
  <c r="T5897" s="1"/>
  <c r="X5897" s="1"/>
  <c r="I5898"/>
  <c r="J5898"/>
  <c r="N5898"/>
  <c r="O5898"/>
  <c r="S5898"/>
  <c r="T5898" s="1"/>
  <c r="X5898" s="1"/>
  <c r="I5899"/>
  <c r="J5899" s="1"/>
  <c r="N5899"/>
  <c r="O5899" s="1"/>
  <c r="S5899"/>
  <c r="T5899" s="1"/>
  <c r="X5899" s="1"/>
  <c r="I5900"/>
  <c r="J5900" s="1"/>
  <c r="N5900"/>
  <c r="O5900" s="1"/>
  <c r="S5900"/>
  <c r="T5900" s="1"/>
  <c r="X5900" s="1"/>
  <c r="I5901"/>
  <c r="J5901" s="1"/>
  <c r="X5901"/>
  <c r="I5902"/>
  <c r="J5902"/>
  <c r="N5902"/>
  <c r="O5902"/>
  <c r="X5902"/>
  <c r="I5903"/>
  <c r="J5903" s="1"/>
  <c r="X5903"/>
  <c r="I5904"/>
  <c r="J5904"/>
  <c r="N5904"/>
  <c r="O5904"/>
  <c r="S5904"/>
  <c r="T5904"/>
  <c r="X5904" s="1"/>
  <c r="I5905"/>
  <c r="J5905" s="1"/>
  <c r="N5905"/>
  <c r="O5905" s="1"/>
  <c r="X5905"/>
  <c r="I5906"/>
  <c r="J5906" s="1"/>
  <c r="N5906"/>
  <c r="O5906" s="1"/>
  <c r="S5906"/>
  <c r="T5906" s="1"/>
  <c r="X5906" s="1"/>
  <c r="I5907"/>
  <c r="J5907" s="1"/>
  <c r="S5907"/>
  <c r="T5907" s="1"/>
  <c r="X5907" s="1"/>
  <c r="I5908"/>
  <c r="J5908"/>
  <c r="N5908"/>
  <c r="O5908"/>
  <c r="X5908"/>
  <c r="I5909"/>
  <c r="J5909" s="1"/>
  <c r="S5909"/>
  <c r="T5909" s="1"/>
  <c r="X5909" s="1"/>
  <c r="F5910"/>
  <c r="G5910"/>
  <c r="H5910"/>
  <c r="L5910"/>
  <c r="M5910"/>
  <c r="X5910"/>
  <c r="I5911"/>
  <c r="J5911"/>
  <c r="N5911"/>
  <c r="O5911"/>
  <c r="X5911"/>
  <c r="I5912"/>
  <c r="I5910" s="1"/>
  <c r="J5910" s="1"/>
  <c r="X5912"/>
  <c r="I5913"/>
  <c r="J5913"/>
  <c r="N5913"/>
  <c r="O5913"/>
  <c r="X5913"/>
  <c r="F5914"/>
  <c r="G5914"/>
  <c r="H5914"/>
  <c r="L5914"/>
  <c r="M5914"/>
  <c r="X5914"/>
  <c r="I5915"/>
  <c r="X5915"/>
  <c r="I5916"/>
  <c r="J5916"/>
  <c r="N5916"/>
  <c r="O5916"/>
  <c r="X5916"/>
  <c r="I5917"/>
  <c r="J5917" s="1"/>
  <c r="X5917"/>
  <c r="I5918"/>
  <c r="J5918"/>
  <c r="N5918"/>
  <c r="O5918"/>
  <c r="X5918"/>
  <c r="I5919"/>
  <c r="J5919" s="1"/>
  <c r="X5919"/>
  <c r="F5920"/>
  <c r="G5920"/>
  <c r="H5920"/>
  <c r="L5920"/>
  <c r="M5920"/>
  <c r="X5920"/>
  <c r="I5921"/>
  <c r="J5921"/>
  <c r="N5921"/>
  <c r="O5921"/>
  <c r="X5921"/>
  <c r="I5922"/>
  <c r="I5920" s="1"/>
  <c r="J5920" s="1"/>
  <c r="X5922"/>
  <c r="I5923"/>
  <c r="J5923"/>
  <c r="N5923"/>
  <c r="O5923"/>
  <c r="X5923"/>
  <c r="I5924"/>
  <c r="J5924" s="1"/>
  <c r="X5924"/>
  <c r="I5925"/>
  <c r="J5925"/>
  <c r="N5925"/>
  <c r="O5925"/>
  <c r="X5925"/>
  <c r="I5926"/>
  <c r="J5926" s="1"/>
  <c r="X5926"/>
  <c r="F5927"/>
  <c r="G5927"/>
  <c r="H5927"/>
  <c r="L5927"/>
  <c r="M5927"/>
  <c r="X5927"/>
  <c r="I5928"/>
  <c r="J5928"/>
  <c r="N5928"/>
  <c r="O5928"/>
  <c r="X5928"/>
  <c r="I5929"/>
  <c r="X5929"/>
  <c r="I5930"/>
  <c r="J5930"/>
  <c r="N5930"/>
  <c r="O5930"/>
  <c r="X5930"/>
  <c r="I5931"/>
  <c r="J5931" s="1"/>
  <c r="X5931"/>
  <c r="I5932"/>
  <c r="J5932"/>
  <c r="N5932"/>
  <c r="O5932"/>
  <c r="X5932"/>
  <c r="I5933"/>
  <c r="J5933" s="1"/>
  <c r="X5933"/>
  <c r="I5934"/>
  <c r="J5934"/>
  <c r="N5934"/>
  <c r="O5934"/>
  <c r="X5934"/>
  <c r="I5935"/>
  <c r="J5935" s="1"/>
  <c r="X5935"/>
  <c r="X5936"/>
  <c r="I5937"/>
  <c r="X5937"/>
  <c r="I5938"/>
  <c r="J5938" s="1"/>
  <c r="X5938"/>
  <c r="I5939"/>
  <c r="J5939" s="1"/>
  <c r="X5939"/>
  <c r="I5940"/>
  <c r="J5940"/>
  <c r="X5940"/>
  <c r="I5941"/>
  <c r="J5941" s="1"/>
  <c r="X5941"/>
  <c r="I5942"/>
  <c r="J5942" s="1"/>
  <c r="N5942"/>
  <c r="O5942" s="1"/>
  <c r="S5942"/>
  <c r="T5942" s="1"/>
  <c r="X5942" s="1"/>
  <c r="I5943"/>
  <c r="J5943" s="1"/>
  <c r="X5943"/>
  <c r="I5944"/>
  <c r="J5944"/>
  <c r="X5944"/>
  <c r="F5945"/>
  <c r="G5945"/>
  <c r="H5945"/>
  <c r="L5945"/>
  <c r="M5945"/>
  <c r="Q5945"/>
  <c r="R5945"/>
  <c r="U5945"/>
  <c r="V5945"/>
  <c r="W5945"/>
  <c r="I5946"/>
  <c r="N5946"/>
  <c r="S5946"/>
  <c r="I5947"/>
  <c r="J5947" s="1"/>
  <c r="S5947"/>
  <c r="T5947" s="1"/>
  <c r="X5947" s="1"/>
  <c r="I5948"/>
  <c r="J5948"/>
  <c r="N5948"/>
  <c r="O5948"/>
  <c r="S5948"/>
  <c r="T5948"/>
  <c r="X5948" s="1"/>
  <c r="I5949"/>
  <c r="J5949" s="1"/>
  <c r="N5949"/>
  <c r="O5949" s="1"/>
  <c r="S5949"/>
  <c r="T5949" s="1"/>
  <c r="X5949" s="1"/>
  <c r="I5950"/>
  <c r="J5950" s="1"/>
  <c r="N5950"/>
  <c r="O5950" s="1"/>
  <c r="S5950"/>
  <c r="T5950" s="1"/>
  <c r="X5950" s="1"/>
  <c r="I5951"/>
  <c r="J5951" s="1"/>
  <c r="S5951"/>
  <c r="T5951" s="1"/>
  <c r="X5951" s="1"/>
  <c r="F5952"/>
  <c r="G5952"/>
  <c r="H5952"/>
  <c r="L5952"/>
  <c r="M5952"/>
  <c r="Q5952"/>
  <c r="R5952"/>
  <c r="U5952"/>
  <c r="V5952"/>
  <c r="W5952"/>
  <c r="I5953"/>
  <c r="N5953"/>
  <c r="S5953"/>
  <c r="I5954"/>
  <c r="J5954" s="1"/>
  <c r="N5954"/>
  <c r="O5954" s="1"/>
  <c r="S5954"/>
  <c r="T5954" s="1"/>
  <c r="X5954" s="1"/>
  <c r="I5955"/>
  <c r="J5955" s="1"/>
  <c r="S5955"/>
  <c r="T5955" s="1"/>
  <c r="X5955" s="1"/>
  <c r="I5956"/>
  <c r="J5956"/>
  <c r="N5956"/>
  <c r="O5956"/>
  <c r="S5956"/>
  <c r="T5956"/>
  <c r="X5956" s="1"/>
  <c r="I5957"/>
  <c r="J5957" s="1"/>
  <c r="N5957"/>
  <c r="O5957" s="1"/>
  <c r="S5957"/>
  <c r="T5957" s="1"/>
  <c r="X5957" s="1"/>
  <c r="I5958"/>
  <c r="J5958" s="1"/>
  <c r="N5958"/>
  <c r="O5958" s="1"/>
  <c r="S5958"/>
  <c r="T5958" s="1"/>
  <c r="X5958" s="1"/>
  <c r="F5959"/>
  <c r="G5959"/>
  <c r="H5959"/>
  <c r="X5959"/>
  <c r="I5960"/>
  <c r="X5960"/>
  <c r="I5961"/>
  <c r="J5961" s="1"/>
  <c r="X5961"/>
  <c r="I5962"/>
  <c r="J5962" s="1"/>
  <c r="N5962"/>
  <c r="O5962" s="1"/>
  <c r="S5962"/>
  <c r="T5962" s="1"/>
  <c r="X5962" s="1"/>
  <c r="F5963"/>
  <c r="F5989" s="1"/>
  <c r="G5963"/>
  <c r="H5963"/>
  <c r="L5963"/>
  <c r="M5963"/>
  <c r="Q5963"/>
  <c r="R5963"/>
  <c r="U5963"/>
  <c r="V5963"/>
  <c r="W5963"/>
  <c r="I5964"/>
  <c r="S5964"/>
  <c r="I5965"/>
  <c r="J5965"/>
  <c r="N5965"/>
  <c r="O5965"/>
  <c r="S5965"/>
  <c r="T5965"/>
  <c r="X5965" s="1"/>
  <c r="I5966"/>
  <c r="J5966" s="1"/>
  <c r="N5966"/>
  <c r="O5966" s="1"/>
  <c r="S5966"/>
  <c r="T5966" s="1"/>
  <c r="X5966" s="1"/>
  <c r="I5967"/>
  <c r="J5967" s="1"/>
  <c r="N5967"/>
  <c r="O5967" s="1"/>
  <c r="S5967"/>
  <c r="T5967" s="1"/>
  <c r="X5967" s="1"/>
  <c r="I5968"/>
  <c r="J5968" s="1"/>
  <c r="S5968"/>
  <c r="T5968" s="1"/>
  <c r="X5968" s="1"/>
  <c r="I5969"/>
  <c r="J5969"/>
  <c r="N5969"/>
  <c r="O5969"/>
  <c r="S5969"/>
  <c r="T5969"/>
  <c r="X5969" s="1"/>
  <c r="I5970"/>
  <c r="J5970" s="1"/>
  <c r="N5970"/>
  <c r="O5970" s="1"/>
  <c r="S5970"/>
  <c r="T5970" s="1"/>
  <c r="X5970" s="1"/>
  <c r="F5971"/>
  <c r="G5971"/>
  <c r="H5971"/>
  <c r="L5971"/>
  <c r="M5971"/>
  <c r="Q5971"/>
  <c r="R5971"/>
  <c r="U5971"/>
  <c r="V5971"/>
  <c r="W5971"/>
  <c r="I5972"/>
  <c r="I5971" s="1"/>
  <c r="J5971" s="1"/>
  <c r="S5972"/>
  <c r="I5973"/>
  <c r="J5973"/>
  <c r="N5973"/>
  <c r="O5973"/>
  <c r="S5973"/>
  <c r="T5973" s="1"/>
  <c r="X5973" s="1"/>
  <c r="I5974"/>
  <c r="J5974" s="1"/>
  <c r="N5974"/>
  <c r="O5974" s="1"/>
  <c r="S5974"/>
  <c r="T5974" s="1"/>
  <c r="X5974" s="1"/>
  <c r="F5975"/>
  <c r="G5975"/>
  <c r="H5975"/>
  <c r="L5975"/>
  <c r="M5975"/>
  <c r="Q5975"/>
  <c r="R5975"/>
  <c r="U5975"/>
  <c r="V5975"/>
  <c r="W5975"/>
  <c r="I5976"/>
  <c r="S5976"/>
  <c r="I5977"/>
  <c r="J5977"/>
  <c r="N5977"/>
  <c r="O5977"/>
  <c r="S5977"/>
  <c r="T5977"/>
  <c r="X5977" s="1"/>
  <c r="I5978"/>
  <c r="J5978" s="1"/>
  <c r="N5978"/>
  <c r="O5978" s="1"/>
  <c r="S5978"/>
  <c r="T5978" s="1"/>
  <c r="X5978" s="1"/>
  <c r="I5979"/>
  <c r="J5979" s="1"/>
  <c r="N5979"/>
  <c r="O5979" s="1"/>
  <c r="S5979"/>
  <c r="T5979" s="1"/>
  <c r="X5979" s="1"/>
  <c r="L5980"/>
  <c r="L5989" s="1"/>
  <c r="M5980"/>
  <c r="Q5980"/>
  <c r="R5980"/>
  <c r="U5980"/>
  <c r="U5989" s="1"/>
  <c r="V5980"/>
  <c r="W5980"/>
  <c r="I5981"/>
  <c r="N5981"/>
  <c r="S5981"/>
  <c r="I5982"/>
  <c r="J5982" s="1"/>
  <c r="N5982"/>
  <c r="O5982" s="1"/>
  <c r="S5982"/>
  <c r="T5982" s="1"/>
  <c r="X5982" s="1"/>
  <c r="I5983"/>
  <c r="J5983" s="1"/>
  <c r="X5983"/>
  <c r="J5984"/>
  <c r="I5985"/>
  <c r="J5985" s="1"/>
  <c r="N5985"/>
  <c r="O5985" s="1"/>
  <c r="S5985"/>
  <c r="T5985" s="1"/>
  <c r="J5986"/>
  <c r="J5987"/>
  <c r="J5988"/>
  <c r="H5989"/>
  <c r="Q5989"/>
  <c r="W5989"/>
  <c r="J5993"/>
  <c r="B5996"/>
  <c r="B5998"/>
  <c r="E5998"/>
  <c r="F5998"/>
  <c r="B5999"/>
  <c r="F5999"/>
  <c r="B6001"/>
  <c r="F6001"/>
  <c r="B6002"/>
  <c r="C6008"/>
  <c r="C6009"/>
  <c r="F6012"/>
  <c r="G6012"/>
  <c r="H6012"/>
  <c r="L6012"/>
  <c r="M6012"/>
  <c r="X6012"/>
  <c r="I6013"/>
  <c r="J6013"/>
  <c r="N6013"/>
  <c r="O6013"/>
  <c r="X6013"/>
  <c r="I6014"/>
  <c r="I6012" s="1"/>
  <c r="X6014"/>
  <c r="F6015"/>
  <c r="G6015"/>
  <c r="H6015"/>
  <c r="L6015"/>
  <c r="M6015"/>
  <c r="X6015"/>
  <c r="I6016"/>
  <c r="J6016"/>
  <c r="N6016"/>
  <c r="O6016"/>
  <c r="X6016"/>
  <c r="I6017"/>
  <c r="X6017"/>
  <c r="I6018"/>
  <c r="J6018"/>
  <c r="N6018"/>
  <c r="O6018"/>
  <c r="X6018"/>
  <c r="I6019"/>
  <c r="J6019" s="1"/>
  <c r="X6019"/>
  <c r="I6020"/>
  <c r="J6020"/>
  <c r="N6020"/>
  <c r="O6020"/>
  <c r="X6020"/>
  <c r="F6021"/>
  <c r="G6021"/>
  <c r="H6021"/>
  <c r="L6021"/>
  <c r="M6021"/>
  <c r="X6021"/>
  <c r="I6022"/>
  <c r="X6022"/>
  <c r="I6023"/>
  <c r="J6023"/>
  <c r="N6023"/>
  <c r="O6023"/>
  <c r="X6023"/>
  <c r="I6024"/>
  <c r="J6024" s="1"/>
  <c r="X6024"/>
  <c r="I6025"/>
  <c r="J6025"/>
  <c r="N6025"/>
  <c r="O6025"/>
  <c r="X6025"/>
  <c r="I6026"/>
  <c r="J6026" s="1"/>
  <c r="X6026"/>
  <c r="I6027"/>
  <c r="J6027"/>
  <c r="N6027"/>
  <c r="O6027"/>
  <c r="X6027"/>
  <c r="I6028"/>
  <c r="J6028" s="1"/>
  <c r="X6028"/>
  <c r="I6029"/>
  <c r="J6029"/>
  <c r="N6029"/>
  <c r="O6029"/>
  <c r="X6029"/>
  <c r="F6030"/>
  <c r="G6030"/>
  <c r="H6030"/>
  <c r="L6030"/>
  <c r="M6030"/>
  <c r="Q6030"/>
  <c r="R6030"/>
  <c r="U6030"/>
  <c r="V6030"/>
  <c r="W6030"/>
  <c r="I6031"/>
  <c r="N6031"/>
  <c r="S6031"/>
  <c r="I6032"/>
  <c r="J6032" s="1"/>
  <c r="S6032"/>
  <c r="T6032" s="1"/>
  <c r="X6032" s="1"/>
  <c r="I6033"/>
  <c r="J6033"/>
  <c r="N6033"/>
  <c r="O6033"/>
  <c r="S6033"/>
  <c r="T6033"/>
  <c r="X6033" s="1"/>
  <c r="I6034"/>
  <c r="J6034" s="1"/>
  <c r="N6034"/>
  <c r="O6034" s="1"/>
  <c r="S6034"/>
  <c r="T6034" s="1"/>
  <c r="X6034" s="1"/>
  <c r="I6035"/>
  <c r="J6035" s="1"/>
  <c r="N6035"/>
  <c r="O6035" s="1"/>
  <c r="S6035"/>
  <c r="T6035" s="1"/>
  <c r="X6035" s="1"/>
  <c r="I6036"/>
  <c r="J6036" s="1"/>
  <c r="S6036"/>
  <c r="T6036" s="1"/>
  <c r="X6036" s="1"/>
  <c r="I6037"/>
  <c r="J6037"/>
  <c r="N6037"/>
  <c r="O6037"/>
  <c r="S6037"/>
  <c r="T6037"/>
  <c r="X6037" s="1"/>
  <c r="I6038"/>
  <c r="J6038" s="1"/>
  <c r="N6038"/>
  <c r="O6038" s="1"/>
  <c r="S6038"/>
  <c r="T6038" s="1"/>
  <c r="X6038" s="1"/>
  <c r="I6039"/>
  <c r="J6039" s="1"/>
  <c r="N6039"/>
  <c r="O6039" s="1"/>
  <c r="X6039"/>
  <c r="I6040"/>
  <c r="J6040" s="1"/>
  <c r="N6040"/>
  <c r="O6040" s="1"/>
  <c r="X6040"/>
  <c r="I6041"/>
  <c r="J6041" s="1"/>
  <c r="N6041"/>
  <c r="O6041" s="1"/>
  <c r="X6041"/>
  <c r="I6042"/>
  <c r="J6042" s="1"/>
  <c r="N6042"/>
  <c r="O6042" s="1"/>
  <c r="S6042"/>
  <c r="T6042" s="1"/>
  <c r="X6042" s="1"/>
  <c r="I6043"/>
  <c r="J6043" s="1"/>
  <c r="N6043"/>
  <c r="O6043" s="1"/>
  <c r="X6043"/>
  <c r="I6044"/>
  <c r="J6044" s="1"/>
  <c r="N6044"/>
  <c r="O6044" s="1"/>
  <c r="S6044"/>
  <c r="T6044" s="1"/>
  <c r="X6044" s="1"/>
  <c r="I6045"/>
  <c r="J6045" s="1"/>
  <c r="N6045"/>
  <c r="O6045" s="1"/>
  <c r="S6045"/>
  <c r="T6045" s="1"/>
  <c r="X6045" s="1"/>
  <c r="I6046"/>
  <c r="J6046" s="1"/>
  <c r="X6046"/>
  <c r="I6047"/>
  <c r="J6047"/>
  <c r="N6047"/>
  <c r="O6047"/>
  <c r="S6047"/>
  <c r="T6047"/>
  <c r="X6047" s="1"/>
  <c r="F6048"/>
  <c r="G6048"/>
  <c r="G6127" s="1"/>
  <c r="H6048"/>
  <c r="L6048"/>
  <c r="M6048"/>
  <c r="X6048"/>
  <c r="I6049"/>
  <c r="N6049"/>
  <c r="X6049"/>
  <c r="I6050"/>
  <c r="J6050" s="1"/>
  <c r="N6050"/>
  <c r="O6050" s="1"/>
  <c r="X6050"/>
  <c r="I6051"/>
  <c r="J6051" s="1"/>
  <c r="N6051"/>
  <c r="O6051" s="1"/>
  <c r="X6051"/>
  <c r="F6052"/>
  <c r="G6052"/>
  <c r="H6052"/>
  <c r="L6052"/>
  <c r="M6052"/>
  <c r="X6052"/>
  <c r="I6053"/>
  <c r="J6053" s="1"/>
  <c r="N6053"/>
  <c r="O6053" s="1"/>
  <c r="X6053"/>
  <c r="I6054"/>
  <c r="N6054"/>
  <c r="X6054"/>
  <c r="I6055"/>
  <c r="J6055" s="1"/>
  <c r="N6055"/>
  <c r="O6055" s="1"/>
  <c r="X6055"/>
  <c r="I6056"/>
  <c r="J6056" s="1"/>
  <c r="N6056"/>
  <c r="O6056" s="1"/>
  <c r="X6056"/>
  <c r="I6057"/>
  <c r="J6057" s="1"/>
  <c r="N6057"/>
  <c r="O6057" s="1"/>
  <c r="X6057"/>
  <c r="F6058"/>
  <c r="G6058"/>
  <c r="H6058"/>
  <c r="L6058"/>
  <c r="M6058"/>
  <c r="X6058"/>
  <c r="I6059"/>
  <c r="N6059"/>
  <c r="X6059"/>
  <c r="I6060"/>
  <c r="J6060" s="1"/>
  <c r="N6060"/>
  <c r="O6060" s="1"/>
  <c r="X6060"/>
  <c r="I6061"/>
  <c r="J6061" s="1"/>
  <c r="N6061"/>
  <c r="O6061" s="1"/>
  <c r="X6061"/>
  <c r="I6062"/>
  <c r="J6062" s="1"/>
  <c r="N6062"/>
  <c r="O6062" s="1"/>
  <c r="X6062"/>
  <c r="I6063"/>
  <c r="J6063" s="1"/>
  <c r="N6063"/>
  <c r="O6063" s="1"/>
  <c r="X6063"/>
  <c r="I6064"/>
  <c r="J6064" s="1"/>
  <c r="N6064"/>
  <c r="O6064" s="1"/>
  <c r="X6064"/>
  <c r="F6065"/>
  <c r="G6065"/>
  <c r="H6065"/>
  <c r="L6065"/>
  <c r="M6065"/>
  <c r="X6065"/>
  <c r="I6066"/>
  <c r="N6066"/>
  <c r="X6066"/>
  <c r="I6067"/>
  <c r="J6067" s="1"/>
  <c r="N6067"/>
  <c r="O6067" s="1"/>
  <c r="X6067"/>
  <c r="I6068"/>
  <c r="J6068" s="1"/>
  <c r="N6068"/>
  <c r="O6068" s="1"/>
  <c r="X6068"/>
  <c r="I6069"/>
  <c r="J6069" s="1"/>
  <c r="N6069"/>
  <c r="O6069" s="1"/>
  <c r="X6069"/>
  <c r="I6070"/>
  <c r="J6070" s="1"/>
  <c r="N6070"/>
  <c r="O6070" s="1"/>
  <c r="X6070"/>
  <c r="I6071"/>
  <c r="J6071" s="1"/>
  <c r="N6071"/>
  <c r="O6071" s="1"/>
  <c r="X6071"/>
  <c r="I6072"/>
  <c r="J6072" s="1"/>
  <c r="N6072"/>
  <c r="O6072" s="1"/>
  <c r="X6072"/>
  <c r="I6073"/>
  <c r="J6073" s="1"/>
  <c r="N6073"/>
  <c r="O6073" s="1"/>
  <c r="X6073"/>
  <c r="X6074"/>
  <c r="I6075"/>
  <c r="J6075" s="1"/>
  <c r="X6075"/>
  <c r="I6076"/>
  <c r="X6076"/>
  <c r="I6077"/>
  <c r="J6077"/>
  <c r="X6077"/>
  <c r="I6078"/>
  <c r="J6078" s="1"/>
  <c r="X6078"/>
  <c r="I6079"/>
  <c r="J6079" s="1"/>
  <c r="X6079"/>
  <c r="I6080"/>
  <c r="J6080" s="1"/>
  <c r="N6080"/>
  <c r="O6080" s="1"/>
  <c r="S6080"/>
  <c r="T6080" s="1"/>
  <c r="X6080" s="1"/>
  <c r="I6081"/>
  <c r="J6081" s="1"/>
  <c r="N6081"/>
  <c r="O6081" s="1"/>
  <c r="X6081"/>
  <c r="I6082"/>
  <c r="J6082" s="1"/>
  <c r="X6082"/>
  <c r="F6083"/>
  <c r="G6083"/>
  <c r="H6083"/>
  <c r="L6083"/>
  <c r="M6083"/>
  <c r="Q6083"/>
  <c r="R6083"/>
  <c r="U6083"/>
  <c r="V6083"/>
  <c r="W6083"/>
  <c r="I6084"/>
  <c r="N6084"/>
  <c r="S6084"/>
  <c r="I6085"/>
  <c r="J6085" s="1"/>
  <c r="N6085"/>
  <c r="O6085" s="1"/>
  <c r="S6085"/>
  <c r="T6085" s="1"/>
  <c r="X6085" s="1"/>
  <c r="I6086"/>
  <c r="J6086" s="1"/>
  <c r="S6086"/>
  <c r="T6086" s="1"/>
  <c r="X6086" s="1"/>
  <c r="I6087"/>
  <c r="J6087"/>
  <c r="N6087"/>
  <c r="O6087"/>
  <c r="S6087"/>
  <c r="T6087"/>
  <c r="X6087" s="1"/>
  <c r="I6088"/>
  <c r="J6088" s="1"/>
  <c r="N6088"/>
  <c r="O6088" s="1"/>
  <c r="S6088"/>
  <c r="T6088" s="1"/>
  <c r="X6088" s="1"/>
  <c r="I6089"/>
  <c r="J6089" s="1"/>
  <c r="N6089"/>
  <c r="O6089" s="1"/>
  <c r="S6089"/>
  <c r="T6089" s="1"/>
  <c r="X6089" s="1"/>
  <c r="F6090"/>
  <c r="G6090"/>
  <c r="H6090"/>
  <c r="L6090"/>
  <c r="M6090"/>
  <c r="Q6090"/>
  <c r="R6090"/>
  <c r="U6090"/>
  <c r="V6090"/>
  <c r="V6127" s="1"/>
  <c r="W6090"/>
  <c r="I6091"/>
  <c r="N6091"/>
  <c r="S6091"/>
  <c r="I6092"/>
  <c r="J6092" s="1"/>
  <c r="S6092"/>
  <c r="T6092" s="1"/>
  <c r="X6092" s="1"/>
  <c r="I6093"/>
  <c r="J6093"/>
  <c r="N6093"/>
  <c r="O6093"/>
  <c r="S6093"/>
  <c r="T6093"/>
  <c r="X6093" s="1"/>
  <c r="I6094"/>
  <c r="J6094" s="1"/>
  <c r="N6094"/>
  <c r="O6094" s="1"/>
  <c r="S6094"/>
  <c r="T6094" s="1"/>
  <c r="X6094" s="1"/>
  <c r="I6095"/>
  <c r="J6095" s="1"/>
  <c r="N6095"/>
  <c r="O6095" s="1"/>
  <c r="S6095"/>
  <c r="T6095" s="1"/>
  <c r="X6095" s="1"/>
  <c r="I6096"/>
  <c r="J6096" s="1"/>
  <c r="S6096"/>
  <c r="T6096" s="1"/>
  <c r="X6096" s="1"/>
  <c r="F6097"/>
  <c r="G6097"/>
  <c r="H6097"/>
  <c r="X6097"/>
  <c r="I6098"/>
  <c r="J6098"/>
  <c r="X6098"/>
  <c r="I6099"/>
  <c r="I6097" s="1"/>
  <c r="J6097" s="1"/>
  <c r="X6099"/>
  <c r="I6100"/>
  <c r="J6100" s="1"/>
  <c r="N6100"/>
  <c r="O6100" s="1"/>
  <c r="S6100"/>
  <c r="T6100" s="1"/>
  <c r="X6100" s="1"/>
  <c r="F6101"/>
  <c r="G6101"/>
  <c r="H6101"/>
  <c r="L6101"/>
  <c r="M6101"/>
  <c r="Q6101"/>
  <c r="R6101"/>
  <c r="U6101"/>
  <c r="V6101"/>
  <c r="W6101"/>
  <c r="I6102"/>
  <c r="N6102"/>
  <c r="S6102"/>
  <c r="I6103"/>
  <c r="J6103" s="1"/>
  <c r="S6103"/>
  <c r="T6103" s="1"/>
  <c r="X6103" s="1"/>
  <c r="I6104"/>
  <c r="J6104"/>
  <c r="N6104"/>
  <c r="O6104"/>
  <c r="S6104"/>
  <c r="T6104"/>
  <c r="X6104" s="1"/>
  <c r="I6105"/>
  <c r="J6105" s="1"/>
  <c r="N6105"/>
  <c r="O6105" s="1"/>
  <c r="S6105"/>
  <c r="T6105" s="1"/>
  <c r="X6105" s="1"/>
  <c r="I6106"/>
  <c r="J6106" s="1"/>
  <c r="N6106"/>
  <c r="O6106" s="1"/>
  <c r="S6106"/>
  <c r="T6106" s="1"/>
  <c r="X6106" s="1"/>
  <c r="I6107"/>
  <c r="J6107" s="1"/>
  <c r="S6107"/>
  <c r="T6107" s="1"/>
  <c r="X6107" s="1"/>
  <c r="I6108"/>
  <c r="J6108"/>
  <c r="N6108"/>
  <c r="O6108"/>
  <c r="S6108"/>
  <c r="T6108"/>
  <c r="X6108" s="1"/>
  <c r="F6109"/>
  <c r="G6109"/>
  <c r="H6109"/>
  <c r="L6109"/>
  <c r="M6109"/>
  <c r="Q6109"/>
  <c r="R6109"/>
  <c r="U6109"/>
  <c r="V6109"/>
  <c r="W6109"/>
  <c r="I6110"/>
  <c r="J6110"/>
  <c r="N6110"/>
  <c r="O6110"/>
  <c r="S6110"/>
  <c r="T6110"/>
  <c r="T6109" s="1"/>
  <c r="X6109" s="1"/>
  <c r="I6111"/>
  <c r="J6111" s="1"/>
  <c r="N6111"/>
  <c r="O6111" s="1"/>
  <c r="S6111"/>
  <c r="T6111" s="1"/>
  <c r="X6111" s="1"/>
  <c r="I6112"/>
  <c r="J6112" s="1"/>
  <c r="N6112"/>
  <c r="O6112" s="1"/>
  <c r="S6112"/>
  <c r="T6112" s="1"/>
  <c r="X6112" s="1"/>
  <c r="F6113"/>
  <c r="G6113"/>
  <c r="H6113"/>
  <c r="L6113"/>
  <c r="M6113"/>
  <c r="Q6113"/>
  <c r="R6113"/>
  <c r="U6113"/>
  <c r="V6113"/>
  <c r="W6113"/>
  <c r="I6114"/>
  <c r="N6114"/>
  <c r="S6114"/>
  <c r="I6115"/>
  <c r="J6115" s="1"/>
  <c r="S6115"/>
  <c r="T6115" s="1"/>
  <c r="X6115" s="1"/>
  <c r="I6116"/>
  <c r="J6116"/>
  <c r="N6116"/>
  <c r="O6116"/>
  <c r="S6116"/>
  <c r="T6116"/>
  <c r="X6116" s="1"/>
  <c r="I6117"/>
  <c r="J6117" s="1"/>
  <c r="N6117"/>
  <c r="O6117" s="1"/>
  <c r="S6117"/>
  <c r="T6117" s="1"/>
  <c r="X6117" s="1"/>
  <c r="L6118"/>
  <c r="M6118"/>
  <c r="Q6118"/>
  <c r="R6118"/>
  <c r="U6118"/>
  <c r="V6118"/>
  <c r="W6118"/>
  <c r="I6119"/>
  <c r="J6119"/>
  <c r="N6119"/>
  <c r="O6119"/>
  <c r="S6119"/>
  <c r="T6119"/>
  <c r="I6120"/>
  <c r="J6120" s="1"/>
  <c r="N6120"/>
  <c r="O6120" s="1"/>
  <c r="S6120"/>
  <c r="T6120" s="1"/>
  <c r="X6120" s="1"/>
  <c r="I6121"/>
  <c r="J6121" s="1"/>
  <c r="X6121"/>
  <c r="J6122"/>
  <c r="I6123"/>
  <c r="J6123" s="1"/>
  <c r="N6123"/>
  <c r="O6123" s="1"/>
  <c r="S6123"/>
  <c r="T6123" s="1"/>
  <c r="X6123" s="1"/>
  <c r="J6124"/>
  <c r="J6125"/>
  <c r="J6126"/>
  <c r="K6127"/>
  <c r="R6127"/>
  <c r="J6131"/>
  <c r="B6134"/>
  <c r="B6136"/>
  <c r="E6136"/>
  <c r="F6136"/>
  <c r="B6137"/>
  <c r="F6137"/>
  <c r="B6139"/>
  <c r="F6139"/>
  <c r="B6140"/>
  <c r="C6146"/>
  <c r="C6147"/>
  <c r="K6265" s="1"/>
  <c r="F6150"/>
  <c r="G6150"/>
  <c r="H6150"/>
  <c r="L6150"/>
  <c r="M6150"/>
  <c r="X6150"/>
  <c r="I6151"/>
  <c r="I6150" s="1"/>
  <c r="J6150" s="1"/>
  <c r="X6151"/>
  <c r="I6152"/>
  <c r="J6152"/>
  <c r="N6152"/>
  <c r="O6152"/>
  <c r="X6152"/>
  <c r="F6153"/>
  <c r="G6153"/>
  <c r="H6153"/>
  <c r="L6153"/>
  <c r="M6153"/>
  <c r="X6153"/>
  <c r="I6154"/>
  <c r="X6154"/>
  <c r="I6155"/>
  <c r="J6155"/>
  <c r="N6155"/>
  <c r="O6155"/>
  <c r="X6155"/>
  <c r="I6156"/>
  <c r="J6156" s="1"/>
  <c r="X6156"/>
  <c r="I6157"/>
  <c r="J6157"/>
  <c r="N6157"/>
  <c r="O6157"/>
  <c r="X6157"/>
  <c r="I6158"/>
  <c r="J6158" s="1"/>
  <c r="X6158"/>
  <c r="F6159"/>
  <c r="G6159"/>
  <c r="H6159"/>
  <c r="L6159"/>
  <c r="M6159"/>
  <c r="X6159"/>
  <c r="I6160"/>
  <c r="J6160"/>
  <c r="N6160"/>
  <c r="O6160"/>
  <c r="X6160"/>
  <c r="I6161"/>
  <c r="X6161"/>
  <c r="I6162"/>
  <c r="J6162"/>
  <c r="N6162"/>
  <c r="O6162"/>
  <c r="X6162"/>
  <c r="I6163"/>
  <c r="J6163" s="1"/>
  <c r="X6163"/>
  <c r="I6164"/>
  <c r="J6164"/>
  <c r="N6164"/>
  <c r="O6164"/>
  <c r="X6164"/>
  <c r="I6165"/>
  <c r="J6165" s="1"/>
  <c r="X6165"/>
  <c r="I6166"/>
  <c r="J6166"/>
  <c r="N6166"/>
  <c r="O6166"/>
  <c r="X6166"/>
  <c r="I6167"/>
  <c r="J6167" s="1"/>
  <c r="X6167"/>
  <c r="F6168"/>
  <c r="G6168"/>
  <c r="H6168"/>
  <c r="L6168"/>
  <c r="M6168"/>
  <c r="Q6168"/>
  <c r="R6168"/>
  <c r="U6168"/>
  <c r="V6168"/>
  <c r="W6168"/>
  <c r="I6169"/>
  <c r="N6169"/>
  <c r="S6169"/>
  <c r="I6170"/>
  <c r="J6170" s="1"/>
  <c r="N6170"/>
  <c r="O6170" s="1"/>
  <c r="S6170"/>
  <c r="T6170" s="1"/>
  <c r="X6170" s="1"/>
  <c r="I6171"/>
  <c r="J6171" s="1"/>
  <c r="S6171"/>
  <c r="T6171" s="1"/>
  <c r="X6171" s="1"/>
  <c r="I6172"/>
  <c r="J6172"/>
  <c r="N6172"/>
  <c r="O6172"/>
  <c r="S6172"/>
  <c r="T6172"/>
  <c r="X6172" s="1"/>
  <c r="I6173"/>
  <c r="J6173" s="1"/>
  <c r="N6173"/>
  <c r="O6173" s="1"/>
  <c r="S6173"/>
  <c r="T6173" s="1"/>
  <c r="X6173" s="1"/>
  <c r="I6174"/>
  <c r="J6174" s="1"/>
  <c r="N6174"/>
  <c r="O6174" s="1"/>
  <c r="S6174"/>
  <c r="T6174" s="1"/>
  <c r="X6174" s="1"/>
  <c r="I6175"/>
  <c r="J6175" s="1"/>
  <c r="S6175"/>
  <c r="T6175" s="1"/>
  <c r="X6175" s="1"/>
  <c r="I6176"/>
  <c r="J6176"/>
  <c r="N6176"/>
  <c r="O6176"/>
  <c r="S6176"/>
  <c r="T6176"/>
  <c r="X6176" s="1"/>
  <c r="I6177"/>
  <c r="J6177" s="1"/>
  <c r="N6177"/>
  <c r="O6177" s="1"/>
  <c r="X6177"/>
  <c r="I6178"/>
  <c r="J6178" s="1"/>
  <c r="N6178"/>
  <c r="O6178" s="1"/>
  <c r="X6178"/>
  <c r="I6179"/>
  <c r="J6179" s="1"/>
  <c r="N6179"/>
  <c r="O6179" s="1"/>
  <c r="X6179"/>
  <c r="I6180"/>
  <c r="J6180" s="1"/>
  <c r="N6180"/>
  <c r="O6180" s="1"/>
  <c r="S6180"/>
  <c r="T6180" s="1"/>
  <c r="X6180" s="1"/>
  <c r="I6181"/>
  <c r="J6181" s="1"/>
  <c r="X6181"/>
  <c r="I6182"/>
  <c r="J6182"/>
  <c r="N6182"/>
  <c r="O6182"/>
  <c r="S6182"/>
  <c r="T6182"/>
  <c r="X6182" s="1"/>
  <c r="I6183"/>
  <c r="J6183" s="1"/>
  <c r="N6183"/>
  <c r="O6183" s="1"/>
  <c r="S6183"/>
  <c r="T6183" s="1"/>
  <c r="X6183" s="1"/>
  <c r="I6184"/>
  <c r="J6184" s="1"/>
  <c r="N6184"/>
  <c r="O6184" s="1"/>
  <c r="X6184"/>
  <c r="I6185"/>
  <c r="J6185" s="1"/>
  <c r="N6185"/>
  <c r="O6185" s="1"/>
  <c r="S6185"/>
  <c r="T6185" s="1"/>
  <c r="X6185" s="1"/>
  <c r="F6186"/>
  <c r="G6186"/>
  <c r="H6186"/>
  <c r="L6186"/>
  <c r="M6186"/>
  <c r="X6186"/>
  <c r="I6187"/>
  <c r="J6187" s="1"/>
  <c r="N6187"/>
  <c r="O6187" s="1"/>
  <c r="X6187"/>
  <c r="I6188"/>
  <c r="N6188"/>
  <c r="X6188"/>
  <c r="I6189"/>
  <c r="J6189" s="1"/>
  <c r="N6189"/>
  <c r="O6189" s="1"/>
  <c r="X6189"/>
  <c r="F6190"/>
  <c r="G6190"/>
  <c r="H6190"/>
  <c r="L6190"/>
  <c r="M6190"/>
  <c r="X6190"/>
  <c r="I6191"/>
  <c r="N6191"/>
  <c r="X6191"/>
  <c r="I6192"/>
  <c r="J6192" s="1"/>
  <c r="N6192"/>
  <c r="O6192" s="1"/>
  <c r="X6192"/>
  <c r="I6193"/>
  <c r="J6193" s="1"/>
  <c r="N6193"/>
  <c r="O6193" s="1"/>
  <c r="X6193"/>
  <c r="I6194"/>
  <c r="J6194" s="1"/>
  <c r="N6194"/>
  <c r="O6194" s="1"/>
  <c r="X6194"/>
  <c r="I6195"/>
  <c r="J6195" s="1"/>
  <c r="N6195"/>
  <c r="O6195" s="1"/>
  <c r="X6195"/>
  <c r="F6196"/>
  <c r="G6196"/>
  <c r="H6196"/>
  <c r="L6196"/>
  <c r="M6196"/>
  <c r="X6196"/>
  <c r="I6197"/>
  <c r="J6197" s="1"/>
  <c r="N6197"/>
  <c r="O6197" s="1"/>
  <c r="X6197"/>
  <c r="I6198"/>
  <c r="N6198"/>
  <c r="N6196" s="1"/>
  <c r="X6198"/>
  <c r="I6199"/>
  <c r="J6199" s="1"/>
  <c r="N6199"/>
  <c r="O6199" s="1"/>
  <c r="X6199"/>
  <c r="I6200"/>
  <c r="J6200" s="1"/>
  <c r="N6200"/>
  <c r="O6200" s="1"/>
  <c r="X6200"/>
  <c r="I6201"/>
  <c r="J6201" s="1"/>
  <c r="N6201"/>
  <c r="O6201" s="1"/>
  <c r="X6201"/>
  <c r="I6202"/>
  <c r="J6202" s="1"/>
  <c r="N6202"/>
  <c r="O6202" s="1"/>
  <c r="X6202"/>
  <c r="F6203"/>
  <c r="G6203"/>
  <c r="H6203"/>
  <c r="L6203"/>
  <c r="M6203"/>
  <c r="X6203"/>
  <c r="I6204"/>
  <c r="J6204" s="1"/>
  <c r="N6204"/>
  <c r="O6204" s="1"/>
  <c r="X6204"/>
  <c r="I6205"/>
  <c r="N6205"/>
  <c r="X6205"/>
  <c r="I6206"/>
  <c r="J6206" s="1"/>
  <c r="N6206"/>
  <c r="O6206" s="1"/>
  <c r="X6206"/>
  <c r="I6207"/>
  <c r="J6207" s="1"/>
  <c r="N6207"/>
  <c r="O6207" s="1"/>
  <c r="X6207"/>
  <c r="I6208"/>
  <c r="J6208" s="1"/>
  <c r="N6208"/>
  <c r="O6208" s="1"/>
  <c r="X6208"/>
  <c r="I6209"/>
  <c r="J6209" s="1"/>
  <c r="N6209"/>
  <c r="O6209" s="1"/>
  <c r="X6209"/>
  <c r="I6210"/>
  <c r="J6210" s="1"/>
  <c r="N6210"/>
  <c r="O6210" s="1"/>
  <c r="X6210"/>
  <c r="I6211"/>
  <c r="J6211" s="1"/>
  <c r="N6211"/>
  <c r="O6211" s="1"/>
  <c r="X6211"/>
  <c r="X6212"/>
  <c r="I6213"/>
  <c r="X6213"/>
  <c r="I6214"/>
  <c r="J6214"/>
  <c r="X6214"/>
  <c r="I6215"/>
  <c r="J6215" s="1"/>
  <c r="X6215"/>
  <c r="I6216"/>
  <c r="J6216" s="1"/>
  <c r="X6216"/>
  <c r="I6217"/>
  <c r="J6217" s="1"/>
  <c r="X6217"/>
  <c r="I6218"/>
  <c r="J6218"/>
  <c r="N6218"/>
  <c r="O6218"/>
  <c r="S6218"/>
  <c r="T6218"/>
  <c r="X6218" s="1"/>
  <c r="I6219"/>
  <c r="J6219" s="1"/>
  <c r="N6219"/>
  <c r="O6219" s="1"/>
  <c r="X6219"/>
  <c r="I6220"/>
  <c r="J6220" s="1"/>
  <c r="X6220"/>
  <c r="F6221"/>
  <c r="G6221"/>
  <c r="H6221"/>
  <c r="L6221"/>
  <c r="M6221"/>
  <c r="Q6221"/>
  <c r="R6221"/>
  <c r="U6221"/>
  <c r="V6221"/>
  <c r="W6221"/>
  <c r="I6222"/>
  <c r="J6222"/>
  <c r="N6222"/>
  <c r="O6222"/>
  <c r="S6222"/>
  <c r="T6222"/>
  <c r="I6223"/>
  <c r="J6223" s="1"/>
  <c r="N6223"/>
  <c r="O6223" s="1"/>
  <c r="S6223"/>
  <c r="T6223" s="1"/>
  <c r="X6223" s="1"/>
  <c r="I6224"/>
  <c r="J6224" s="1"/>
  <c r="N6224"/>
  <c r="O6224" s="1"/>
  <c r="S6224"/>
  <c r="T6224" s="1"/>
  <c r="X6224" s="1"/>
  <c r="I6225"/>
  <c r="J6225" s="1"/>
  <c r="S6225"/>
  <c r="T6225" s="1"/>
  <c r="X6225" s="1"/>
  <c r="I6226"/>
  <c r="J6226"/>
  <c r="N6226"/>
  <c r="O6226"/>
  <c r="S6226"/>
  <c r="T6226"/>
  <c r="X6226" s="1"/>
  <c r="I6227"/>
  <c r="J6227" s="1"/>
  <c r="N6227"/>
  <c r="O6227" s="1"/>
  <c r="S6227"/>
  <c r="T6227" s="1"/>
  <c r="X6227" s="1"/>
  <c r="F6228"/>
  <c r="G6228"/>
  <c r="H6228"/>
  <c r="H6265" s="1"/>
  <c r="L6228"/>
  <c r="M6228"/>
  <c r="Q6228"/>
  <c r="R6228"/>
  <c r="U6228"/>
  <c r="V6228"/>
  <c r="W6228"/>
  <c r="I6229"/>
  <c r="I6228" s="1"/>
  <c r="J6228" s="1"/>
  <c r="S6229"/>
  <c r="S6228" s="1"/>
  <c r="I6230"/>
  <c r="J6230"/>
  <c r="N6230"/>
  <c r="O6230"/>
  <c r="S6230"/>
  <c r="T6230"/>
  <c r="X6230" s="1"/>
  <c r="I6231"/>
  <c r="J6231" s="1"/>
  <c r="N6231"/>
  <c r="O6231" s="1"/>
  <c r="S6231"/>
  <c r="T6231" s="1"/>
  <c r="X6231" s="1"/>
  <c r="I6232"/>
  <c r="J6232" s="1"/>
  <c r="N6232"/>
  <c r="O6232" s="1"/>
  <c r="S6232"/>
  <c r="T6232" s="1"/>
  <c r="X6232" s="1"/>
  <c r="I6233"/>
  <c r="J6233" s="1"/>
  <c r="S6233"/>
  <c r="T6233" s="1"/>
  <c r="X6233" s="1"/>
  <c r="I6234"/>
  <c r="J6234"/>
  <c r="N6234"/>
  <c r="O6234"/>
  <c r="S6234"/>
  <c r="T6234"/>
  <c r="X6234" s="1"/>
  <c r="F6235"/>
  <c r="G6235"/>
  <c r="H6235"/>
  <c r="X6235"/>
  <c r="I6236"/>
  <c r="X6236"/>
  <c r="I6237"/>
  <c r="J6237"/>
  <c r="X6237"/>
  <c r="I6238"/>
  <c r="J6238" s="1"/>
  <c r="S6238"/>
  <c r="T6238" s="1"/>
  <c r="X6238" s="1"/>
  <c r="F6239"/>
  <c r="G6239"/>
  <c r="H6239"/>
  <c r="L6239"/>
  <c r="M6239"/>
  <c r="Q6239"/>
  <c r="Q6265" s="1"/>
  <c r="R6239"/>
  <c r="U6239"/>
  <c r="V6239"/>
  <c r="W6239"/>
  <c r="W6265" s="1"/>
  <c r="I6240"/>
  <c r="N6240"/>
  <c r="S6240"/>
  <c r="I6241"/>
  <c r="J6241" s="1"/>
  <c r="N6241"/>
  <c r="O6241" s="1"/>
  <c r="S6241"/>
  <c r="T6241" s="1"/>
  <c r="X6241" s="1"/>
  <c r="I6242"/>
  <c r="J6242" s="1"/>
  <c r="S6242"/>
  <c r="T6242" s="1"/>
  <c r="X6242" s="1"/>
  <c r="I6243"/>
  <c r="J6243"/>
  <c r="N6243"/>
  <c r="O6243"/>
  <c r="S6243"/>
  <c r="T6243"/>
  <c r="X6243" s="1"/>
  <c r="I6244"/>
  <c r="J6244" s="1"/>
  <c r="N6244"/>
  <c r="O6244" s="1"/>
  <c r="S6244"/>
  <c r="T6244" s="1"/>
  <c r="X6244" s="1"/>
  <c r="I6245"/>
  <c r="J6245" s="1"/>
  <c r="N6245"/>
  <c r="O6245" s="1"/>
  <c r="S6245"/>
  <c r="T6245" s="1"/>
  <c r="X6245" s="1"/>
  <c r="I6246"/>
  <c r="J6246" s="1"/>
  <c r="S6246"/>
  <c r="T6246" s="1"/>
  <c r="X6246" s="1"/>
  <c r="F6247"/>
  <c r="G6247"/>
  <c r="H6247"/>
  <c r="L6247"/>
  <c r="M6247"/>
  <c r="Q6247"/>
  <c r="R6247"/>
  <c r="U6247"/>
  <c r="V6247"/>
  <c r="W6247"/>
  <c r="I6248"/>
  <c r="N6248"/>
  <c r="S6248"/>
  <c r="I6249"/>
  <c r="J6249" s="1"/>
  <c r="N6249"/>
  <c r="O6249" s="1"/>
  <c r="S6249"/>
  <c r="T6249" s="1"/>
  <c r="X6249" s="1"/>
  <c r="I6250"/>
  <c r="J6250" s="1"/>
  <c r="S6250"/>
  <c r="T6250" s="1"/>
  <c r="X6250" s="1"/>
  <c r="F6251"/>
  <c r="G6251"/>
  <c r="H6251"/>
  <c r="L6251"/>
  <c r="M6251"/>
  <c r="Q6251"/>
  <c r="R6251"/>
  <c r="U6251"/>
  <c r="V6251"/>
  <c r="W6251"/>
  <c r="I6252"/>
  <c r="N6252"/>
  <c r="S6252"/>
  <c r="I6253"/>
  <c r="J6253" s="1"/>
  <c r="N6253"/>
  <c r="O6253" s="1"/>
  <c r="S6253"/>
  <c r="T6253" s="1"/>
  <c r="X6253" s="1"/>
  <c r="I6254"/>
  <c r="J6254" s="1"/>
  <c r="S6254"/>
  <c r="T6254" s="1"/>
  <c r="X6254" s="1"/>
  <c r="I6255"/>
  <c r="J6255"/>
  <c r="N6255"/>
  <c r="O6255"/>
  <c r="S6255"/>
  <c r="T6255"/>
  <c r="X6255" s="1"/>
  <c r="L6256"/>
  <c r="M6256"/>
  <c r="Q6256"/>
  <c r="R6256"/>
  <c r="U6256"/>
  <c r="V6256"/>
  <c r="W6256"/>
  <c r="I6257"/>
  <c r="I6256" s="1"/>
  <c r="J6256" s="1"/>
  <c r="S6257"/>
  <c r="S6256" s="1"/>
  <c r="I6258"/>
  <c r="J6258"/>
  <c r="N6258"/>
  <c r="O6258"/>
  <c r="S6258"/>
  <c r="T6258"/>
  <c r="X6258" s="1"/>
  <c r="I6259"/>
  <c r="J6259" s="1"/>
  <c r="X6259"/>
  <c r="J6260"/>
  <c r="I6261"/>
  <c r="J6261" s="1"/>
  <c r="S6261"/>
  <c r="T6261" s="1"/>
  <c r="J6262"/>
  <c r="J6263"/>
  <c r="J6264"/>
  <c r="F6265"/>
  <c r="L6265"/>
  <c r="U6265"/>
  <c r="J6269"/>
  <c r="B6272"/>
  <c r="B6274"/>
  <c r="E6274"/>
  <c r="F6274"/>
  <c r="B6275"/>
  <c r="F6275"/>
  <c r="B6277"/>
  <c r="F6277"/>
  <c r="B6278"/>
  <c r="C6284"/>
  <c r="C6285"/>
  <c r="F6288"/>
  <c r="G6288"/>
  <c r="H6288"/>
  <c r="L6288"/>
  <c r="M6288"/>
  <c r="X6288"/>
  <c r="I6289"/>
  <c r="J6289"/>
  <c r="N6289"/>
  <c r="O6289"/>
  <c r="X6289"/>
  <c r="I6290"/>
  <c r="I6288" s="1"/>
  <c r="X6290"/>
  <c r="F6291"/>
  <c r="G6291"/>
  <c r="H6291"/>
  <c r="L6291"/>
  <c r="M6291"/>
  <c r="X6291"/>
  <c r="I6292"/>
  <c r="J6292"/>
  <c r="N6292"/>
  <c r="O6292"/>
  <c r="X6292"/>
  <c r="I6293"/>
  <c r="N6293" s="1"/>
  <c r="X6293"/>
  <c r="I6294"/>
  <c r="J6294"/>
  <c r="N6294"/>
  <c r="O6294"/>
  <c r="X6294"/>
  <c r="I6295"/>
  <c r="J6295" s="1"/>
  <c r="X6295"/>
  <c r="I6296"/>
  <c r="J6296"/>
  <c r="N6296"/>
  <c r="O6296"/>
  <c r="X6296"/>
  <c r="F6297"/>
  <c r="G6297"/>
  <c r="H6297"/>
  <c r="L6297"/>
  <c r="M6297"/>
  <c r="X6297"/>
  <c r="I6298"/>
  <c r="N6298" s="1"/>
  <c r="X6298"/>
  <c r="I6299"/>
  <c r="J6299"/>
  <c r="N6299"/>
  <c r="O6299"/>
  <c r="X6299"/>
  <c r="I6300"/>
  <c r="J6300" s="1"/>
  <c r="X6300"/>
  <c r="I6301"/>
  <c r="J6301"/>
  <c r="N6301"/>
  <c r="O6301"/>
  <c r="X6301"/>
  <c r="I6302"/>
  <c r="J6302" s="1"/>
  <c r="X6302"/>
  <c r="I6303"/>
  <c r="J6303"/>
  <c r="N6303"/>
  <c r="O6303"/>
  <c r="X6303"/>
  <c r="I6304"/>
  <c r="J6304" s="1"/>
  <c r="X6304"/>
  <c r="I6305"/>
  <c r="J6305"/>
  <c r="N6305"/>
  <c r="O6305"/>
  <c r="X6305"/>
  <c r="F6306"/>
  <c r="G6306"/>
  <c r="H6306"/>
  <c r="L6306"/>
  <c r="M6306"/>
  <c r="Q6306"/>
  <c r="R6306"/>
  <c r="U6306"/>
  <c r="V6306"/>
  <c r="W6306"/>
  <c r="I6307"/>
  <c r="J6307" s="1"/>
  <c r="N6307"/>
  <c r="O6307" s="1"/>
  <c r="S6307"/>
  <c r="T6307" s="1"/>
  <c r="I6308"/>
  <c r="J6308" s="1"/>
  <c r="S6308"/>
  <c r="T6308" s="1"/>
  <c r="X6308" s="1"/>
  <c r="I6309"/>
  <c r="J6309"/>
  <c r="N6309"/>
  <c r="O6309"/>
  <c r="S6309"/>
  <c r="T6309"/>
  <c r="X6309" s="1"/>
  <c r="I6310"/>
  <c r="J6310" s="1"/>
  <c r="N6310"/>
  <c r="O6310" s="1"/>
  <c r="S6310"/>
  <c r="T6310" s="1"/>
  <c r="X6310" s="1"/>
  <c r="I6311"/>
  <c r="J6311" s="1"/>
  <c r="N6311"/>
  <c r="O6311" s="1"/>
  <c r="S6311"/>
  <c r="T6311" s="1"/>
  <c r="X6311" s="1"/>
  <c r="I6312"/>
  <c r="J6312" s="1"/>
  <c r="S6312"/>
  <c r="T6312" s="1"/>
  <c r="X6312" s="1"/>
  <c r="I6313"/>
  <c r="J6313"/>
  <c r="N6313"/>
  <c r="O6313"/>
  <c r="S6313"/>
  <c r="T6313"/>
  <c r="X6313" s="1"/>
  <c r="I6314"/>
  <c r="J6314" s="1"/>
  <c r="N6314"/>
  <c r="O6314" s="1"/>
  <c r="S6314"/>
  <c r="T6314" s="1"/>
  <c r="X6314" s="1"/>
  <c r="I6315"/>
  <c r="J6315" s="1"/>
  <c r="N6315"/>
  <c r="O6315" s="1"/>
  <c r="X6315"/>
  <c r="I6316"/>
  <c r="J6316" s="1"/>
  <c r="N6316"/>
  <c r="O6316" s="1"/>
  <c r="X6316"/>
  <c r="I6317"/>
  <c r="J6317" s="1"/>
  <c r="N6317"/>
  <c r="O6317" s="1"/>
  <c r="X6317"/>
  <c r="I6318"/>
  <c r="J6318" s="1"/>
  <c r="N6318"/>
  <c r="O6318" s="1"/>
  <c r="S6318"/>
  <c r="T6318" s="1"/>
  <c r="X6318" s="1"/>
  <c r="I6319"/>
  <c r="J6319" s="1"/>
  <c r="N6319"/>
  <c r="O6319" s="1"/>
  <c r="X6319"/>
  <c r="I6320"/>
  <c r="J6320" s="1"/>
  <c r="N6320"/>
  <c r="O6320" s="1"/>
  <c r="S6320"/>
  <c r="T6320" s="1"/>
  <c r="X6320" s="1"/>
  <c r="I6321"/>
  <c r="J6321" s="1"/>
  <c r="N6321"/>
  <c r="O6321" s="1"/>
  <c r="S6321"/>
  <c r="T6321" s="1"/>
  <c r="X6321" s="1"/>
  <c r="I6322"/>
  <c r="J6322" s="1"/>
  <c r="X6322"/>
  <c r="I6323"/>
  <c r="J6323"/>
  <c r="N6323"/>
  <c r="O6323"/>
  <c r="S6323"/>
  <c r="T6323"/>
  <c r="X6323" s="1"/>
  <c r="F6324"/>
  <c r="G6324"/>
  <c r="H6324"/>
  <c r="L6324"/>
  <c r="M6324"/>
  <c r="X6324"/>
  <c r="I6325"/>
  <c r="N6325"/>
  <c r="X6325"/>
  <c r="I6326"/>
  <c r="J6326" s="1"/>
  <c r="N6326"/>
  <c r="O6326" s="1"/>
  <c r="X6326"/>
  <c r="I6327"/>
  <c r="J6327" s="1"/>
  <c r="N6327"/>
  <c r="O6327" s="1"/>
  <c r="X6327"/>
  <c r="F6328"/>
  <c r="G6328"/>
  <c r="H6328"/>
  <c r="L6328"/>
  <c r="M6328"/>
  <c r="X6328"/>
  <c r="I6329"/>
  <c r="J6329"/>
  <c r="N6329"/>
  <c r="O6329"/>
  <c r="X6329"/>
  <c r="I6330"/>
  <c r="X6330"/>
  <c r="I6331"/>
  <c r="J6331"/>
  <c r="N6331"/>
  <c r="O6331"/>
  <c r="X6331"/>
  <c r="I6332"/>
  <c r="J6332" s="1"/>
  <c r="X6332"/>
  <c r="I6333"/>
  <c r="J6333"/>
  <c r="N6333"/>
  <c r="O6333"/>
  <c r="X6333"/>
  <c r="F6334"/>
  <c r="G6334"/>
  <c r="H6334"/>
  <c r="L6334"/>
  <c r="M6334"/>
  <c r="X6334"/>
  <c r="I6335"/>
  <c r="I6334" s="1"/>
  <c r="J6334" s="1"/>
  <c r="X6335"/>
  <c r="I6336"/>
  <c r="J6336"/>
  <c r="N6336"/>
  <c r="O6336"/>
  <c r="X6336"/>
  <c r="I6337"/>
  <c r="J6337" s="1"/>
  <c r="X6337"/>
  <c r="I6338"/>
  <c r="J6338"/>
  <c r="N6338"/>
  <c r="O6338"/>
  <c r="X6338"/>
  <c r="I6339"/>
  <c r="J6339" s="1"/>
  <c r="X6339"/>
  <c r="I6340"/>
  <c r="J6340"/>
  <c r="N6340"/>
  <c r="O6340"/>
  <c r="X6340"/>
  <c r="F6341"/>
  <c r="G6341"/>
  <c r="H6341"/>
  <c r="L6341"/>
  <c r="M6341"/>
  <c r="X6341"/>
  <c r="I6342"/>
  <c r="X6342"/>
  <c r="I6343"/>
  <c r="J6343"/>
  <c r="N6343"/>
  <c r="O6343"/>
  <c r="X6343"/>
  <c r="I6344"/>
  <c r="J6344" s="1"/>
  <c r="X6344"/>
  <c r="I6345"/>
  <c r="J6345"/>
  <c r="N6345"/>
  <c r="O6345"/>
  <c r="X6345"/>
  <c r="I6346"/>
  <c r="J6346" s="1"/>
  <c r="X6346"/>
  <c r="I6347"/>
  <c r="J6347"/>
  <c r="N6347"/>
  <c r="O6347"/>
  <c r="X6347"/>
  <c r="I6348"/>
  <c r="J6348" s="1"/>
  <c r="X6348"/>
  <c r="I6349"/>
  <c r="J6349"/>
  <c r="N6349"/>
  <c r="O6349"/>
  <c r="X6349"/>
  <c r="X6350"/>
  <c r="I6351"/>
  <c r="J6351"/>
  <c r="X6351"/>
  <c r="I6352"/>
  <c r="X6352"/>
  <c r="I6353"/>
  <c r="J6353" s="1"/>
  <c r="X6353"/>
  <c r="I6354"/>
  <c r="J6354" s="1"/>
  <c r="X6354"/>
  <c r="I6355"/>
  <c r="J6355"/>
  <c r="X6355"/>
  <c r="I6356"/>
  <c r="J6356" s="1"/>
  <c r="S6356"/>
  <c r="T6356" s="1"/>
  <c r="X6356" s="1"/>
  <c r="I6357"/>
  <c r="J6357"/>
  <c r="N6357"/>
  <c r="O6357"/>
  <c r="X6357"/>
  <c r="I6358"/>
  <c r="J6358" s="1"/>
  <c r="X6358"/>
  <c r="F6359"/>
  <c r="G6359"/>
  <c r="H6359"/>
  <c r="L6359"/>
  <c r="M6359"/>
  <c r="Q6359"/>
  <c r="R6359"/>
  <c r="U6359"/>
  <c r="V6359"/>
  <c r="W6359"/>
  <c r="I6360"/>
  <c r="S6360"/>
  <c r="I6361"/>
  <c r="J6361"/>
  <c r="N6361"/>
  <c r="O6361"/>
  <c r="S6361"/>
  <c r="T6361"/>
  <c r="X6361" s="1"/>
  <c r="I6362"/>
  <c r="J6362" s="1"/>
  <c r="N6362"/>
  <c r="O6362" s="1"/>
  <c r="S6362"/>
  <c r="T6362" s="1"/>
  <c r="X6362" s="1"/>
  <c r="I6363"/>
  <c r="J6363" s="1"/>
  <c r="N6363"/>
  <c r="O6363" s="1"/>
  <c r="S6363"/>
  <c r="T6363" s="1"/>
  <c r="X6363" s="1"/>
  <c r="I6364"/>
  <c r="J6364" s="1"/>
  <c r="S6364"/>
  <c r="T6364" s="1"/>
  <c r="X6364" s="1"/>
  <c r="I6365"/>
  <c r="J6365"/>
  <c r="N6365"/>
  <c r="O6365"/>
  <c r="S6365"/>
  <c r="T6365"/>
  <c r="X6365" s="1"/>
  <c r="F6366"/>
  <c r="G6366"/>
  <c r="H6366"/>
  <c r="L6366"/>
  <c r="M6366"/>
  <c r="Q6366"/>
  <c r="R6366"/>
  <c r="U6366"/>
  <c r="V6366"/>
  <c r="W6366"/>
  <c r="I6367"/>
  <c r="J6367"/>
  <c r="N6367"/>
  <c r="O6367"/>
  <c r="S6367"/>
  <c r="T6367"/>
  <c r="I6368"/>
  <c r="J6368" s="1"/>
  <c r="N6368"/>
  <c r="O6368" s="1"/>
  <c r="S6368"/>
  <c r="T6368" s="1"/>
  <c r="X6368" s="1"/>
  <c r="I6369"/>
  <c r="J6369" s="1"/>
  <c r="N6369"/>
  <c r="O6369" s="1"/>
  <c r="S6369"/>
  <c r="T6369" s="1"/>
  <c r="X6369" s="1"/>
  <c r="I6370"/>
  <c r="J6370" s="1"/>
  <c r="S6370"/>
  <c r="T6370" s="1"/>
  <c r="X6370" s="1"/>
  <c r="I6371"/>
  <c r="J6371"/>
  <c r="N6371"/>
  <c r="O6371"/>
  <c r="S6371"/>
  <c r="T6371"/>
  <c r="X6371" s="1"/>
  <c r="I6372"/>
  <c r="J6372" s="1"/>
  <c r="N6372"/>
  <c r="O6372" s="1"/>
  <c r="S6372"/>
  <c r="T6372" s="1"/>
  <c r="X6372" s="1"/>
  <c r="F6373"/>
  <c r="G6373"/>
  <c r="H6373"/>
  <c r="X6373"/>
  <c r="I6374"/>
  <c r="J6374" s="1"/>
  <c r="X6374"/>
  <c r="I6375"/>
  <c r="X6375"/>
  <c r="I6376"/>
  <c r="J6376"/>
  <c r="N6376"/>
  <c r="O6376"/>
  <c r="S6376"/>
  <c r="T6376"/>
  <c r="X6376" s="1"/>
  <c r="F6377"/>
  <c r="G6377"/>
  <c r="H6377"/>
  <c r="L6377"/>
  <c r="M6377"/>
  <c r="Q6377"/>
  <c r="R6377"/>
  <c r="U6377"/>
  <c r="V6377"/>
  <c r="W6377"/>
  <c r="I6378"/>
  <c r="J6378"/>
  <c r="N6378"/>
  <c r="O6378"/>
  <c r="S6378"/>
  <c r="T6378"/>
  <c r="I6379"/>
  <c r="J6379" s="1"/>
  <c r="N6379"/>
  <c r="O6379" s="1"/>
  <c r="S6379"/>
  <c r="T6379" s="1"/>
  <c r="X6379" s="1"/>
  <c r="I6380"/>
  <c r="J6380" s="1"/>
  <c r="N6380"/>
  <c r="O6380" s="1"/>
  <c r="S6380"/>
  <c r="T6380" s="1"/>
  <c r="X6380" s="1"/>
  <c r="I6381"/>
  <c r="J6381" s="1"/>
  <c r="S6381"/>
  <c r="T6381" s="1"/>
  <c r="X6381" s="1"/>
  <c r="I6382"/>
  <c r="J6382"/>
  <c r="N6382"/>
  <c r="O6382"/>
  <c r="S6382"/>
  <c r="T6382"/>
  <c r="X6382" s="1"/>
  <c r="I6383"/>
  <c r="J6383" s="1"/>
  <c r="N6383"/>
  <c r="O6383" s="1"/>
  <c r="S6383"/>
  <c r="T6383" s="1"/>
  <c r="X6383" s="1"/>
  <c r="I6384"/>
  <c r="J6384" s="1"/>
  <c r="N6384"/>
  <c r="O6384" s="1"/>
  <c r="S6384"/>
  <c r="T6384" s="1"/>
  <c r="X6384" s="1"/>
  <c r="F6385"/>
  <c r="G6385"/>
  <c r="H6385"/>
  <c r="L6385"/>
  <c r="M6385"/>
  <c r="Q6385"/>
  <c r="R6385"/>
  <c r="U6385"/>
  <c r="V6385"/>
  <c r="W6385"/>
  <c r="I6386"/>
  <c r="N6386"/>
  <c r="S6386"/>
  <c r="I6387"/>
  <c r="J6387" s="1"/>
  <c r="S6387"/>
  <c r="T6387" s="1"/>
  <c r="X6387" s="1"/>
  <c r="I6388"/>
  <c r="J6388"/>
  <c r="N6388"/>
  <c r="O6388"/>
  <c r="S6388"/>
  <c r="T6388"/>
  <c r="X6388" s="1"/>
  <c r="F6389"/>
  <c r="G6389"/>
  <c r="H6389"/>
  <c r="L6389"/>
  <c r="M6389"/>
  <c r="Q6389"/>
  <c r="R6389"/>
  <c r="U6389"/>
  <c r="V6389"/>
  <c r="W6389"/>
  <c r="I6390"/>
  <c r="J6390"/>
  <c r="N6390"/>
  <c r="O6390"/>
  <c r="S6390"/>
  <c r="T6390"/>
  <c r="I6391"/>
  <c r="J6391" s="1"/>
  <c r="N6391"/>
  <c r="O6391" s="1"/>
  <c r="S6391"/>
  <c r="T6391" s="1"/>
  <c r="X6391" s="1"/>
  <c r="I6392"/>
  <c r="J6392" s="1"/>
  <c r="N6392"/>
  <c r="O6392" s="1"/>
  <c r="S6392"/>
  <c r="T6392" s="1"/>
  <c r="X6392" s="1"/>
  <c r="I6393"/>
  <c r="J6393" s="1"/>
  <c r="S6393"/>
  <c r="T6393" s="1"/>
  <c r="X6393" s="1"/>
  <c r="L6394"/>
  <c r="M6394"/>
  <c r="Q6394"/>
  <c r="R6394"/>
  <c r="R6403" s="1"/>
  <c r="U6394"/>
  <c r="V6394"/>
  <c r="W6394"/>
  <c r="I6395"/>
  <c r="N6395"/>
  <c r="S6395"/>
  <c r="I6396"/>
  <c r="J6396" s="1"/>
  <c r="S6396"/>
  <c r="T6396" s="1"/>
  <c r="X6396" s="1"/>
  <c r="I6397"/>
  <c r="J6397"/>
  <c r="X6397"/>
  <c r="J6398"/>
  <c r="I6399"/>
  <c r="J6399"/>
  <c r="N6399"/>
  <c r="O6399"/>
  <c r="S6399"/>
  <c r="T6399"/>
  <c r="X6399" s="1"/>
  <c r="J6400"/>
  <c r="J6401"/>
  <c r="J6402"/>
  <c r="G6403"/>
  <c r="K6403"/>
  <c r="M6403"/>
  <c r="V6403"/>
  <c r="J6407"/>
  <c r="B6410"/>
  <c r="B6412"/>
  <c r="E6412"/>
  <c r="F6412"/>
  <c r="B6413"/>
  <c r="F6413"/>
  <c r="B6415"/>
  <c r="F6415"/>
  <c r="B6416"/>
  <c r="C6422"/>
  <c r="C6423"/>
  <c r="K6541" s="1"/>
  <c r="F6426"/>
  <c r="G6426"/>
  <c r="H6426"/>
  <c r="L6426"/>
  <c r="M6426"/>
  <c r="X6426"/>
  <c r="I6427"/>
  <c r="N6427"/>
  <c r="X6427"/>
  <c r="I6428"/>
  <c r="J6428" s="1"/>
  <c r="N6428"/>
  <c r="O6428" s="1"/>
  <c r="X6428"/>
  <c r="F6429"/>
  <c r="G6429"/>
  <c r="H6429"/>
  <c r="L6429"/>
  <c r="M6429"/>
  <c r="X6429"/>
  <c r="I6430"/>
  <c r="N6430"/>
  <c r="X6430"/>
  <c r="I6431"/>
  <c r="J6431" s="1"/>
  <c r="N6431"/>
  <c r="O6431" s="1"/>
  <c r="X6431"/>
  <c r="I6432"/>
  <c r="J6432" s="1"/>
  <c r="N6432"/>
  <c r="O6432" s="1"/>
  <c r="X6432"/>
  <c r="I6433"/>
  <c r="J6433" s="1"/>
  <c r="N6433"/>
  <c r="O6433" s="1"/>
  <c r="X6433"/>
  <c r="I6434"/>
  <c r="J6434" s="1"/>
  <c r="N6434"/>
  <c r="O6434" s="1"/>
  <c r="X6434"/>
  <c r="F6435"/>
  <c r="G6435"/>
  <c r="H6435"/>
  <c r="L6435"/>
  <c r="M6435"/>
  <c r="X6435"/>
  <c r="I6436"/>
  <c r="J6436" s="1"/>
  <c r="N6436"/>
  <c r="O6436" s="1"/>
  <c r="X6436"/>
  <c r="I6437"/>
  <c r="N6437"/>
  <c r="X6437"/>
  <c r="I6438"/>
  <c r="J6438" s="1"/>
  <c r="N6438"/>
  <c r="O6438" s="1"/>
  <c r="X6438"/>
  <c r="I6439"/>
  <c r="J6439" s="1"/>
  <c r="N6439"/>
  <c r="O6439" s="1"/>
  <c r="X6439"/>
  <c r="I6440"/>
  <c r="J6440" s="1"/>
  <c r="N6440"/>
  <c r="O6440" s="1"/>
  <c r="X6440"/>
  <c r="I6441"/>
  <c r="J6441" s="1"/>
  <c r="X6441"/>
  <c r="I6442"/>
  <c r="J6442"/>
  <c r="N6442"/>
  <c r="O6442"/>
  <c r="X6442"/>
  <c r="I6443"/>
  <c r="J6443" s="1"/>
  <c r="X6443"/>
  <c r="F6444"/>
  <c r="G6444"/>
  <c r="H6444"/>
  <c r="L6444"/>
  <c r="M6444"/>
  <c r="Q6444"/>
  <c r="R6444"/>
  <c r="U6444"/>
  <c r="V6444"/>
  <c r="W6444"/>
  <c r="I6445"/>
  <c r="J6445" s="1"/>
  <c r="I6446"/>
  <c r="J6446" s="1"/>
  <c r="N6446"/>
  <c r="O6446" s="1"/>
  <c r="S6446"/>
  <c r="T6446" s="1"/>
  <c r="X6446" s="1"/>
  <c r="I6447"/>
  <c r="J6447" s="1"/>
  <c r="S6447"/>
  <c r="T6447" s="1"/>
  <c r="X6447" s="1"/>
  <c r="I6448"/>
  <c r="J6448"/>
  <c r="N6448"/>
  <c r="O6448"/>
  <c r="S6448"/>
  <c r="T6448"/>
  <c r="X6448" s="1"/>
  <c r="I6449"/>
  <c r="J6449" s="1"/>
  <c r="S6449"/>
  <c r="T6449" s="1"/>
  <c r="X6449" s="1"/>
  <c r="I6450"/>
  <c r="J6450"/>
  <c r="N6450"/>
  <c r="O6450"/>
  <c r="S6450"/>
  <c r="T6450"/>
  <c r="X6450" s="1"/>
  <c r="I6451"/>
  <c r="N6451" s="1"/>
  <c r="O6451" s="1"/>
  <c r="S6451"/>
  <c r="T6451" s="1"/>
  <c r="X6451" s="1"/>
  <c r="I6452"/>
  <c r="J6452"/>
  <c r="N6452"/>
  <c r="O6452"/>
  <c r="S6452"/>
  <c r="T6452"/>
  <c r="X6452" s="1"/>
  <c r="I6453"/>
  <c r="J6453" s="1"/>
  <c r="X6453"/>
  <c r="I6454"/>
  <c r="J6454"/>
  <c r="N6454"/>
  <c r="O6454"/>
  <c r="X6454"/>
  <c r="I6455"/>
  <c r="N6455" s="1"/>
  <c r="O6455" s="1"/>
  <c r="X6455"/>
  <c r="I6456"/>
  <c r="J6456" s="1"/>
  <c r="N6456"/>
  <c r="O6456" s="1"/>
  <c r="S6456"/>
  <c r="T6456" s="1"/>
  <c r="X6456" s="1"/>
  <c r="I6457"/>
  <c r="J6457" s="1"/>
  <c r="X6457"/>
  <c r="I6458"/>
  <c r="J6458"/>
  <c r="N6458"/>
  <c r="O6458"/>
  <c r="S6458"/>
  <c r="T6458"/>
  <c r="X6458" s="1"/>
  <c r="I6459"/>
  <c r="J6459" s="1"/>
  <c r="S6459"/>
  <c r="T6459" s="1"/>
  <c r="X6459" s="1"/>
  <c r="I6460"/>
  <c r="J6460"/>
  <c r="N6460"/>
  <c r="O6460"/>
  <c r="X6460"/>
  <c r="I6461"/>
  <c r="J6461" s="1"/>
  <c r="F6462"/>
  <c r="G6462"/>
  <c r="H6462"/>
  <c r="L6462"/>
  <c r="M6462"/>
  <c r="X6462"/>
  <c r="I6463"/>
  <c r="J6463" s="1"/>
  <c r="N6463"/>
  <c r="O6463" s="1"/>
  <c r="X6463"/>
  <c r="I6464"/>
  <c r="J6464" s="1"/>
  <c r="N6464"/>
  <c r="O6464" s="1"/>
  <c r="X6464"/>
  <c r="I6465"/>
  <c r="J6465" s="1"/>
  <c r="N6465"/>
  <c r="O6465" s="1"/>
  <c r="X6465"/>
  <c r="F6466"/>
  <c r="G6466"/>
  <c r="H6466"/>
  <c r="L6466"/>
  <c r="M6466"/>
  <c r="X6466"/>
  <c r="I6467"/>
  <c r="N6467" s="1"/>
  <c r="X6467"/>
  <c r="I6468"/>
  <c r="J6468"/>
  <c r="N6468"/>
  <c r="O6468"/>
  <c r="X6468"/>
  <c r="I6469"/>
  <c r="N6469" s="1"/>
  <c r="O6469" s="1"/>
  <c r="X6469"/>
  <c r="I6470"/>
  <c r="J6470" s="1"/>
  <c r="N6470"/>
  <c r="O6470" s="1"/>
  <c r="X6470"/>
  <c r="I6471"/>
  <c r="J6471" s="1"/>
  <c r="X6471"/>
  <c r="F6472"/>
  <c r="G6472"/>
  <c r="H6472"/>
  <c r="L6472"/>
  <c r="M6472"/>
  <c r="X6472"/>
  <c r="I6473"/>
  <c r="J6473"/>
  <c r="N6473"/>
  <c r="O6473"/>
  <c r="X6473"/>
  <c r="I6474"/>
  <c r="I6472" s="1"/>
  <c r="J6472" s="1"/>
  <c r="X6474"/>
  <c r="I6475"/>
  <c r="J6475" s="1"/>
  <c r="N6475"/>
  <c r="O6475" s="1"/>
  <c r="X6475"/>
  <c r="I6476"/>
  <c r="N6476" s="1"/>
  <c r="O6476" s="1"/>
  <c r="X6476"/>
  <c r="I6477"/>
  <c r="J6477"/>
  <c r="N6477"/>
  <c r="O6477"/>
  <c r="X6477"/>
  <c r="I6478"/>
  <c r="J6478" s="1"/>
  <c r="X6478"/>
  <c r="F6479"/>
  <c r="G6479"/>
  <c r="H6479"/>
  <c r="L6479"/>
  <c r="M6479"/>
  <c r="X6479"/>
  <c r="I6480"/>
  <c r="J6480" s="1"/>
  <c r="N6480"/>
  <c r="O6480" s="1"/>
  <c r="X6480"/>
  <c r="I6481"/>
  <c r="J6481" s="1"/>
  <c r="X6481"/>
  <c r="I6482"/>
  <c r="J6482"/>
  <c r="N6482"/>
  <c r="O6482"/>
  <c r="X6482"/>
  <c r="I6483"/>
  <c r="N6483" s="1"/>
  <c r="O6483" s="1"/>
  <c r="X6483"/>
  <c r="I6484"/>
  <c r="J6484" s="1"/>
  <c r="N6484"/>
  <c r="O6484" s="1"/>
  <c r="X6484"/>
  <c r="I6485"/>
  <c r="N6485" s="1"/>
  <c r="O6485" s="1"/>
  <c r="X6485"/>
  <c r="I6486"/>
  <c r="J6486"/>
  <c r="N6486"/>
  <c r="O6486"/>
  <c r="X6486"/>
  <c r="I6487"/>
  <c r="J6487" s="1"/>
  <c r="X6487"/>
  <c r="X6488"/>
  <c r="I6489"/>
  <c r="X6489"/>
  <c r="I6490"/>
  <c r="J6490"/>
  <c r="X6490"/>
  <c r="I6491"/>
  <c r="J6491" s="1"/>
  <c r="X6491"/>
  <c r="I6492"/>
  <c r="J6492" s="1"/>
  <c r="X6492"/>
  <c r="I6493"/>
  <c r="J6493" s="1"/>
  <c r="X6493"/>
  <c r="I6494"/>
  <c r="J6494"/>
  <c r="N6494"/>
  <c r="O6494"/>
  <c r="S6494"/>
  <c r="T6494"/>
  <c r="X6494" s="1"/>
  <c r="I6495"/>
  <c r="J6495" s="1"/>
  <c r="N6495"/>
  <c r="O6495" s="1"/>
  <c r="X6495"/>
  <c r="I6496"/>
  <c r="J6496" s="1"/>
  <c r="X6496"/>
  <c r="F6497"/>
  <c r="G6497"/>
  <c r="H6497"/>
  <c r="L6497"/>
  <c r="M6497"/>
  <c r="Q6497"/>
  <c r="Q6541" s="1"/>
  <c r="R6497"/>
  <c r="U6497"/>
  <c r="V6497"/>
  <c r="W6497"/>
  <c r="W6541" s="1"/>
  <c r="I6498"/>
  <c r="J6498"/>
  <c r="N6498"/>
  <c r="O6498"/>
  <c r="S6498"/>
  <c r="T6498"/>
  <c r="X6498" s="1"/>
  <c r="I6499"/>
  <c r="J6499" s="1"/>
  <c r="S6499"/>
  <c r="T6499" s="1"/>
  <c r="X6499" s="1"/>
  <c r="I6500"/>
  <c r="J6500"/>
  <c r="N6500"/>
  <c r="O6500"/>
  <c r="S6500"/>
  <c r="T6500"/>
  <c r="X6500" s="1"/>
  <c r="I6501"/>
  <c r="J6501" s="1"/>
  <c r="N6501"/>
  <c r="O6501" s="1"/>
  <c r="S6501"/>
  <c r="T6501" s="1"/>
  <c r="X6501" s="1"/>
  <c r="I6502"/>
  <c r="J6502" s="1"/>
  <c r="N6502"/>
  <c r="O6502" s="1"/>
  <c r="S6502"/>
  <c r="T6502" s="1"/>
  <c r="X6502" s="1"/>
  <c r="I6503"/>
  <c r="J6503" s="1"/>
  <c r="F6504"/>
  <c r="G6504"/>
  <c r="H6504"/>
  <c r="H6541" s="1"/>
  <c r="L6504"/>
  <c r="M6504"/>
  <c r="Q6504"/>
  <c r="R6504"/>
  <c r="U6504"/>
  <c r="V6504"/>
  <c r="W6504"/>
  <c r="I6505"/>
  <c r="J6505" s="1"/>
  <c r="I6506"/>
  <c r="J6506" s="1"/>
  <c r="N6506"/>
  <c r="O6506" s="1"/>
  <c r="S6506"/>
  <c r="T6506" s="1"/>
  <c r="X6506" s="1"/>
  <c r="I6507"/>
  <c r="J6507" s="1"/>
  <c r="S6507"/>
  <c r="T6507" s="1"/>
  <c r="X6507" s="1"/>
  <c r="I6508"/>
  <c r="J6508"/>
  <c r="N6508"/>
  <c r="O6508"/>
  <c r="S6508"/>
  <c r="T6508"/>
  <c r="X6508" s="1"/>
  <c r="I6509"/>
  <c r="N6509" s="1"/>
  <c r="O6509" s="1"/>
  <c r="I6510"/>
  <c r="J6510" s="1"/>
  <c r="N6510"/>
  <c r="O6510" s="1"/>
  <c r="S6510"/>
  <c r="T6510" s="1"/>
  <c r="X6510" s="1"/>
  <c r="F6511"/>
  <c r="G6511"/>
  <c r="H6511"/>
  <c r="X6511"/>
  <c r="I6512"/>
  <c r="X6512"/>
  <c r="I6513"/>
  <c r="J6513" s="1"/>
  <c r="X6513"/>
  <c r="I6514"/>
  <c r="N6514" s="1"/>
  <c r="O6514" s="1"/>
  <c r="S6514"/>
  <c r="T6514" s="1"/>
  <c r="X6514" s="1"/>
  <c r="F6515"/>
  <c r="G6515"/>
  <c r="H6515"/>
  <c r="L6515"/>
  <c r="M6515"/>
  <c r="Q6515"/>
  <c r="R6515"/>
  <c r="U6515"/>
  <c r="V6515"/>
  <c r="W6515"/>
  <c r="I6516"/>
  <c r="N6516" s="1"/>
  <c r="S6516"/>
  <c r="T6516" s="1"/>
  <c r="I6517"/>
  <c r="J6517"/>
  <c r="N6517"/>
  <c r="O6517"/>
  <c r="S6517"/>
  <c r="T6517"/>
  <c r="X6517" s="1"/>
  <c r="I6518"/>
  <c r="J6518" s="1"/>
  <c r="S6518"/>
  <c r="T6518" s="1"/>
  <c r="X6518" s="1"/>
  <c r="I6519"/>
  <c r="J6519"/>
  <c r="N6519"/>
  <c r="O6519"/>
  <c r="S6519"/>
  <c r="T6519"/>
  <c r="X6519" s="1"/>
  <c r="I6520"/>
  <c r="J6520" s="1"/>
  <c r="N6520"/>
  <c r="O6520" s="1"/>
  <c r="S6520"/>
  <c r="T6520" s="1"/>
  <c r="X6520" s="1"/>
  <c r="I6521"/>
  <c r="J6521" s="1"/>
  <c r="N6521"/>
  <c r="O6521" s="1"/>
  <c r="S6521"/>
  <c r="T6521" s="1"/>
  <c r="X6521" s="1"/>
  <c r="I6522"/>
  <c r="N6522" s="1"/>
  <c r="O6522" s="1"/>
  <c r="F6523"/>
  <c r="G6523"/>
  <c r="H6523"/>
  <c r="L6523"/>
  <c r="M6523"/>
  <c r="Q6523"/>
  <c r="R6523"/>
  <c r="U6523"/>
  <c r="V6523"/>
  <c r="W6523"/>
  <c r="I6524"/>
  <c r="I6525"/>
  <c r="J6525" s="1"/>
  <c r="N6525"/>
  <c r="O6525" s="1"/>
  <c r="S6525"/>
  <c r="T6525" s="1"/>
  <c r="X6525" s="1"/>
  <c r="I6526"/>
  <c r="J6526" s="1"/>
  <c r="F6527"/>
  <c r="G6527"/>
  <c r="H6527"/>
  <c r="L6527"/>
  <c r="M6527"/>
  <c r="Q6527"/>
  <c r="R6527"/>
  <c r="U6527"/>
  <c r="V6527"/>
  <c r="W6527"/>
  <c r="I6528"/>
  <c r="N6528" s="1"/>
  <c r="I6529"/>
  <c r="J6529" s="1"/>
  <c r="N6529"/>
  <c r="O6529" s="1"/>
  <c r="S6529"/>
  <c r="T6529" s="1"/>
  <c r="X6529" s="1"/>
  <c r="I6530"/>
  <c r="N6530" s="1"/>
  <c r="O6530" s="1"/>
  <c r="I6531"/>
  <c r="J6531" s="1"/>
  <c r="N6531"/>
  <c r="O6531" s="1"/>
  <c r="S6531"/>
  <c r="T6531" s="1"/>
  <c r="X6531" s="1"/>
  <c r="L6532"/>
  <c r="M6532"/>
  <c r="Q6532"/>
  <c r="R6532"/>
  <c r="U6532"/>
  <c r="V6532"/>
  <c r="W6532"/>
  <c r="I6533"/>
  <c r="N6533" s="1"/>
  <c r="S6533"/>
  <c r="S6532" s="1"/>
  <c r="I6534"/>
  <c r="J6534"/>
  <c r="N6534"/>
  <c r="O6534"/>
  <c r="S6534"/>
  <c r="T6534"/>
  <c r="X6534" s="1"/>
  <c r="I6535"/>
  <c r="J6535" s="1"/>
  <c r="X6535"/>
  <c r="J6536"/>
  <c r="I6537"/>
  <c r="J6537" s="1"/>
  <c r="S6537"/>
  <c r="T6537" s="1"/>
  <c r="J6538"/>
  <c r="J6539"/>
  <c r="J6540"/>
  <c r="F6541"/>
  <c r="L6541"/>
  <c r="U6541"/>
  <c r="J6545"/>
  <c r="Q12" i="3"/>
  <c r="Q13"/>
  <c r="I14"/>
  <c r="Q14"/>
  <c r="Q15"/>
  <c r="I16"/>
  <c r="L16"/>
  <c r="M16"/>
  <c r="Q16"/>
  <c r="I17"/>
  <c r="M17"/>
  <c r="Q17"/>
  <c r="Q18"/>
  <c r="I19"/>
  <c r="M19"/>
  <c r="Q19"/>
  <c r="I20"/>
  <c r="Q20"/>
  <c r="Q21"/>
  <c r="Q22"/>
  <c r="Q23"/>
  <c r="Q24"/>
  <c r="Q25"/>
  <c r="J26"/>
  <c r="Q26"/>
  <c r="J27"/>
  <c r="R145" s="1"/>
  <c r="Q27"/>
  <c r="Q28"/>
  <c r="Q29"/>
  <c r="M30"/>
  <c r="N30"/>
  <c r="O30"/>
  <c r="Q30"/>
  <c r="S30"/>
  <c r="T30"/>
  <c r="AE30"/>
  <c r="P31"/>
  <c r="P30" s="1"/>
  <c r="Q31"/>
  <c r="U31"/>
  <c r="U30" s="1"/>
  <c r="AE31"/>
  <c r="P32"/>
  <c r="Q32"/>
  <c r="U32"/>
  <c r="V32"/>
  <c r="AE32"/>
  <c r="M33"/>
  <c r="N33"/>
  <c r="O33"/>
  <c r="Q33"/>
  <c r="S33"/>
  <c r="T33"/>
  <c r="AE33"/>
  <c r="P34"/>
  <c r="P33" s="1"/>
  <c r="Q34"/>
  <c r="U34"/>
  <c r="U33" s="1"/>
  <c r="AE34"/>
  <c r="P35"/>
  <c r="Q35"/>
  <c r="U35"/>
  <c r="V35"/>
  <c r="AE35"/>
  <c r="P36"/>
  <c r="Q36"/>
  <c r="U36"/>
  <c r="V36" s="1"/>
  <c r="AE36"/>
  <c r="P37"/>
  <c r="Q37"/>
  <c r="U37"/>
  <c r="V37"/>
  <c r="AE37"/>
  <c r="P38"/>
  <c r="Q38"/>
  <c r="U38"/>
  <c r="V38" s="1"/>
  <c r="AE38"/>
  <c r="M39"/>
  <c r="N39"/>
  <c r="O39"/>
  <c r="Q39"/>
  <c r="S39"/>
  <c r="T39"/>
  <c r="AE39"/>
  <c r="P40"/>
  <c r="Q40"/>
  <c r="U40"/>
  <c r="V40"/>
  <c r="AE40"/>
  <c r="P41"/>
  <c r="P39" s="1"/>
  <c r="Q41"/>
  <c r="U41"/>
  <c r="V41" s="1"/>
  <c r="AE41"/>
  <c r="P42"/>
  <c r="Q42"/>
  <c r="U42"/>
  <c r="V42"/>
  <c r="AE42"/>
  <c r="P43"/>
  <c r="Q43"/>
  <c r="U43"/>
  <c r="V43" s="1"/>
  <c r="AE43"/>
  <c r="P44"/>
  <c r="Q44"/>
  <c r="U44"/>
  <c r="V44"/>
  <c r="AE44"/>
  <c r="P45"/>
  <c r="Q45"/>
  <c r="U45"/>
  <c r="V45" s="1"/>
  <c r="AE45"/>
  <c r="P46"/>
  <c r="Q46"/>
  <c r="U46"/>
  <c r="V46"/>
  <c r="AE46"/>
  <c r="P47"/>
  <c r="Q47"/>
  <c r="U47"/>
  <c r="V47" s="1"/>
  <c r="AE47"/>
  <c r="M48"/>
  <c r="N48"/>
  <c r="O48"/>
  <c r="Q48"/>
  <c r="S48"/>
  <c r="T48"/>
  <c r="X48"/>
  <c r="Y48"/>
  <c r="AB48"/>
  <c r="AC48"/>
  <c r="AD48"/>
  <c r="P49"/>
  <c r="P48" s="1"/>
  <c r="Q49"/>
  <c r="U49"/>
  <c r="V49" s="1"/>
  <c r="Z49"/>
  <c r="AA49" s="1"/>
  <c r="P50"/>
  <c r="Q50"/>
  <c r="U50"/>
  <c r="V50"/>
  <c r="Z50"/>
  <c r="AA50"/>
  <c r="AE50" s="1"/>
  <c r="P51"/>
  <c r="Q51"/>
  <c r="U51"/>
  <c r="V51" s="1"/>
  <c r="Z51"/>
  <c r="AA51" s="1"/>
  <c r="AE51" s="1"/>
  <c r="P52"/>
  <c r="Q52"/>
  <c r="U52"/>
  <c r="V52"/>
  <c r="Z52"/>
  <c r="AA52"/>
  <c r="AE52" s="1"/>
  <c r="P53"/>
  <c r="Q53"/>
  <c r="U53"/>
  <c r="V53" s="1"/>
  <c r="Z53"/>
  <c r="AA53" s="1"/>
  <c r="AE53" s="1"/>
  <c r="P54"/>
  <c r="Q54"/>
  <c r="U54"/>
  <c r="V54"/>
  <c r="Z54"/>
  <c r="AA54"/>
  <c r="AE54" s="1"/>
  <c r="P55"/>
  <c r="Q55"/>
  <c r="U55"/>
  <c r="V55" s="1"/>
  <c r="Z55"/>
  <c r="AA55" s="1"/>
  <c r="AE55" s="1"/>
  <c r="P56"/>
  <c r="Q56"/>
  <c r="U56"/>
  <c r="V56"/>
  <c r="Z56"/>
  <c r="AA56"/>
  <c r="AE56" s="1"/>
  <c r="P57"/>
  <c r="Q57"/>
  <c r="U57"/>
  <c r="V57" s="1"/>
  <c r="AE57"/>
  <c r="P58"/>
  <c r="Q58"/>
  <c r="U58"/>
  <c r="V58"/>
  <c r="AE58"/>
  <c r="P59"/>
  <c r="Q59"/>
  <c r="U59"/>
  <c r="V59" s="1"/>
  <c r="AE59"/>
  <c r="P60"/>
  <c r="Q60"/>
  <c r="U60"/>
  <c r="V60"/>
  <c r="Z60"/>
  <c r="AA60"/>
  <c r="AE60" s="1"/>
  <c r="P61"/>
  <c r="Q61"/>
  <c r="U61"/>
  <c r="V61" s="1"/>
  <c r="AE61"/>
  <c r="P62"/>
  <c r="Q62"/>
  <c r="U62"/>
  <c r="V62"/>
  <c r="Z62"/>
  <c r="AA62"/>
  <c r="AE62" s="1"/>
  <c r="P63"/>
  <c r="Q63"/>
  <c r="U63"/>
  <c r="V63" s="1"/>
  <c r="Z63"/>
  <c r="AA63" s="1"/>
  <c r="AE63" s="1"/>
  <c r="P64"/>
  <c r="Q64"/>
  <c r="U64"/>
  <c r="V64"/>
  <c r="AE64"/>
  <c r="P65"/>
  <c r="Q65"/>
  <c r="U65"/>
  <c r="V65" s="1"/>
  <c r="Z65"/>
  <c r="AA65" s="1"/>
  <c r="AE65" s="1"/>
  <c r="M66"/>
  <c r="N66"/>
  <c r="O66"/>
  <c r="Q66"/>
  <c r="S66"/>
  <c r="T66"/>
  <c r="AE66"/>
  <c r="P67"/>
  <c r="Q67"/>
  <c r="U67"/>
  <c r="V67"/>
  <c r="AE67"/>
  <c r="P68"/>
  <c r="P66" s="1"/>
  <c r="Q68"/>
  <c r="U68"/>
  <c r="V68" s="1"/>
  <c r="AE68"/>
  <c r="P69"/>
  <c r="Q69"/>
  <c r="U69"/>
  <c r="V69"/>
  <c r="AE69"/>
  <c r="M70"/>
  <c r="N70"/>
  <c r="O70"/>
  <c r="Q70"/>
  <c r="S70"/>
  <c r="T70"/>
  <c r="AE70"/>
  <c r="P71"/>
  <c r="P70" s="1"/>
  <c r="Q71"/>
  <c r="U71"/>
  <c r="U70" s="1"/>
  <c r="AE71"/>
  <c r="P72"/>
  <c r="Q72"/>
  <c r="U72"/>
  <c r="V72"/>
  <c r="AE72"/>
  <c r="P73"/>
  <c r="Q73"/>
  <c r="U73"/>
  <c r="V73" s="1"/>
  <c r="AE73"/>
  <c r="P74"/>
  <c r="Q74"/>
  <c r="U74"/>
  <c r="V74"/>
  <c r="AE74"/>
  <c r="P75"/>
  <c r="Q75"/>
  <c r="U75"/>
  <c r="V75" s="1"/>
  <c r="AE75"/>
  <c r="M76"/>
  <c r="N76"/>
  <c r="O76"/>
  <c r="Q76"/>
  <c r="S76"/>
  <c r="T76"/>
  <c r="AE76"/>
  <c r="P77"/>
  <c r="Q77"/>
  <c r="U77"/>
  <c r="V77"/>
  <c r="AE77"/>
  <c r="P78"/>
  <c r="P76" s="1"/>
  <c r="Q78"/>
  <c r="U78"/>
  <c r="V78" s="1"/>
  <c r="AE78"/>
  <c r="P79"/>
  <c r="Q79"/>
  <c r="U79"/>
  <c r="V79"/>
  <c r="AE79"/>
  <c r="P80"/>
  <c r="Q80"/>
  <c r="U80"/>
  <c r="V80" s="1"/>
  <c r="AE80"/>
  <c r="P81"/>
  <c r="Q81"/>
  <c r="U81"/>
  <c r="V81"/>
  <c r="AE81"/>
  <c r="P82"/>
  <c r="Q82"/>
  <c r="U82"/>
  <c r="V82" s="1"/>
  <c r="AE82"/>
  <c r="M83"/>
  <c r="N83"/>
  <c r="O83"/>
  <c r="Q83"/>
  <c r="S83"/>
  <c r="T83"/>
  <c r="AE83"/>
  <c r="P84"/>
  <c r="Q84"/>
  <c r="U84"/>
  <c r="V84"/>
  <c r="AE84"/>
  <c r="P85"/>
  <c r="P83" s="1"/>
  <c r="Q85"/>
  <c r="U85"/>
  <c r="V85" s="1"/>
  <c r="AE85"/>
  <c r="P86"/>
  <c r="Q86"/>
  <c r="U86"/>
  <c r="V86"/>
  <c r="AE86"/>
  <c r="P87"/>
  <c r="Q87"/>
  <c r="U87"/>
  <c r="V87" s="1"/>
  <c r="AE87"/>
  <c r="P88"/>
  <c r="Q88"/>
  <c r="U88"/>
  <c r="V88"/>
  <c r="AE88"/>
  <c r="P89"/>
  <c r="Q89"/>
  <c r="U89"/>
  <c r="V89" s="1"/>
  <c r="AE89"/>
  <c r="P90"/>
  <c r="Q90"/>
  <c r="U90"/>
  <c r="V90"/>
  <c r="AE90"/>
  <c r="P91"/>
  <c r="Q91"/>
  <c r="U91"/>
  <c r="V91" s="1"/>
  <c r="AE91"/>
  <c r="Q92"/>
  <c r="AE92"/>
  <c r="P93"/>
  <c r="P92" s="1"/>
  <c r="Q93"/>
  <c r="AE93"/>
  <c r="P94"/>
  <c r="Q94"/>
  <c r="AE94"/>
  <c r="P95"/>
  <c r="Q95"/>
  <c r="AE95"/>
  <c r="P96"/>
  <c r="Q96"/>
  <c r="AE96"/>
  <c r="P97"/>
  <c r="Q97"/>
  <c r="AE97"/>
  <c r="P98"/>
  <c r="Q98"/>
  <c r="U98"/>
  <c r="V98"/>
  <c r="Z98"/>
  <c r="AA98"/>
  <c r="AE98" s="1"/>
  <c r="P99"/>
  <c r="Q99"/>
  <c r="U99"/>
  <c r="V99" s="1"/>
  <c r="AE99"/>
  <c r="P100"/>
  <c r="Q100"/>
  <c r="AE100"/>
  <c r="M101"/>
  <c r="N101"/>
  <c r="O101"/>
  <c r="Q101"/>
  <c r="S101"/>
  <c r="T101"/>
  <c r="X101"/>
  <c r="Y101"/>
  <c r="AB101"/>
  <c r="AC101"/>
  <c r="AD101"/>
  <c r="P102"/>
  <c r="P101" s="1"/>
  <c r="Q102"/>
  <c r="U102"/>
  <c r="U101" s="1"/>
  <c r="V102"/>
  <c r="Z102"/>
  <c r="Z101" s="1"/>
  <c r="AA102"/>
  <c r="AE102" s="1"/>
  <c r="P103"/>
  <c r="Q103"/>
  <c r="U103"/>
  <c r="V103" s="1"/>
  <c r="Z103"/>
  <c r="AA103" s="1"/>
  <c r="AE103" s="1"/>
  <c r="P104"/>
  <c r="Q104"/>
  <c r="U104"/>
  <c r="V104"/>
  <c r="Z104"/>
  <c r="AA104"/>
  <c r="AE104" s="1"/>
  <c r="P105"/>
  <c r="Q105"/>
  <c r="U105"/>
  <c r="V105" s="1"/>
  <c r="Z105"/>
  <c r="AA105" s="1"/>
  <c r="AE105" s="1"/>
  <c r="P106"/>
  <c r="Q106"/>
  <c r="U106"/>
  <c r="V106"/>
  <c r="Z106"/>
  <c r="AA106"/>
  <c r="AE106" s="1"/>
  <c r="P107"/>
  <c r="Q107"/>
  <c r="U107"/>
  <c r="V107" s="1"/>
  <c r="Z107"/>
  <c r="AA107" s="1"/>
  <c r="AE107" s="1"/>
  <c r="M108"/>
  <c r="N108"/>
  <c r="O108"/>
  <c r="Q108"/>
  <c r="S108"/>
  <c r="T108"/>
  <c r="X108"/>
  <c r="Y108"/>
  <c r="AB108"/>
  <c r="AC108"/>
  <c r="AD108"/>
  <c r="P109"/>
  <c r="P108" s="1"/>
  <c r="Q109"/>
  <c r="U109"/>
  <c r="V109" s="1"/>
  <c r="Z109"/>
  <c r="AA109" s="1"/>
  <c r="P110"/>
  <c r="Q110"/>
  <c r="U110"/>
  <c r="V110"/>
  <c r="Z110"/>
  <c r="AA110"/>
  <c r="AE110" s="1"/>
  <c r="P111"/>
  <c r="Q111"/>
  <c r="U111"/>
  <c r="V111" s="1"/>
  <c r="Z111"/>
  <c r="AA111" s="1"/>
  <c r="AE111" s="1"/>
  <c r="P112"/>
  <c r="Q112"/>
  <c r="U112"/>
  <c r="V112"/>
  <c r="Z112"/>
  <c r="AA112"/>
  <c r="AE112" s="1"/>
  <c r="P113"/>
  <c r="Q113"/>
  <c r="U113"/>
  <c r="V113" s="1"/>
  <c r="Z113"/>
  <c r="AA113" s="1"/>
  <c r="AE113" s="1"/>
  <c r="P114"/>
  <c r="Q114"/>
  <c r="U114"/>
  <c r="V114"/>
  <c r="Z114"/>
  <c r="AA114"/>
  <c r="AE114" s="1"/>
  <c r="M115"/>
  <c r="N115"/>
  <c r="O115"/>
  <c r="Q115"/>
  <c r="AE115"/>
  <c r="P116"/>
  <c r="P115" s="1"/>
  <c r="Q116"/>
  <c r="AE116"/>
  <c r="P117"/>
  <c r="Q117"/>
  <c r="AE117"/>
  <c r="P118"/>
  <c r="Q118"/>
  <c r="U118"/>
  <c r="V118" s="1"/>
  <c r="Z118"/>
  <c r="AA118" s="1"/>
  <c r="AE118" s="1"/>
  <c r="M119"/>
  <c r="N119"/>
  <c r="N145" s="1"/>
  <c r="O119"/>
  <c r="Q119"/>
  <c r="S119"/>
  <c r="S145" s="1"/>
  <c r="T119"/>
  <c r="X119"/>
  <c r="X145" s="1"/>
  <c r="Y119"/>
  <c r="AB119"/>
  <c r="AB145" s="1"/>
  <c r="AC119"/>
  <c r="AD119"/>
  <c r="AD145" s="1"/>
  <c r="P120"/>
  <c r="U120" s="1"/>
  <c r="Q120"/>
  <c r="Z120"/>
  <c r="AA120" s="1"/>
  <c r="P121"/>
  <c r="Q121"/>
  <c r="U121"/>
  <c r="V121"/>
  <c r="Z121"/>
  <c r="AA121"/>
  <c r="AE121" s="1"/>
  <c r="P122"/>
  <c r="Q122"/>
  <c r="U122"/>
  <c r="V122" s="1"/>
  <c r="Z122"/>
  <c r="AA122" s="1"/>
  <c r="AE122" s="1"/>
  <c r="P123"/>
  <c r="Q123"/>
  <c r="U123"/>
  <c r="V123"/>
  <c r="Z123"/>
  <c r="AA123"/>
  <c r="AE123" s="1"/>
  <c r="P124"/>
  <c r="U124" s="1"/>
  <c r="V124" s="1"/>
  <c r="Q124"/>
  <c r="Z124"/>
  <c r="AA124" s="1"/>
  <c r="AE124" s="1"/>
  <c r="P125"/>
  <c r="Q125"/>
  <c r="U125"/>
  <c r="V125"/>
  <c r="Z125"/>
  <c r="AA125"/>
  <c r="AE125" s="1"/>
  <c r="P126"/>
  <c r="Q126"/>
  <c r="U126"/>
  <c r="V126" s="1"/>
  <c r="Z126"/>
  <c r="AA126" s="1"/>
  <c r="AE126" s="1"/>
  <c r="M127"/>
  <c r="N127"/>
  <c r="O127"/>
  <c r="Q127"/>
  <c r="S127"/>
  <c r="T127"/>
  <c r="X127"/>
  <c r="Y127"/>
  <c r="AB127"/>
  <c r="AC127"/>
  <c r="AD127"/>
  <c r="P128"/>
  <c r="U128" s="1"/>
  <c r="Q128"/>
  <c r="Z128"/>
  <c r="AA128" s="1"/>
  <c r="P129"/>
  <c r="Q129"/>
  <c r="U129"/>
  <c r="V129"/>
  <c r="Z129"/>
  <c r="AA129"/>
  <c r="AE129" s="1"/>
  <c r="P130"/>
  <c r="Q130"/>
  <c r="U130"/>
  <c r="V130" s="1"/>
  <c r="Z130"/>
  <c r="AA130" s="1"/>
  <c r="AE130" s="1"/>
  <c r="M131"/>
  <c r="N131"/>
  <c r="O131"/>
  <c r="Q131"/>
  <c r="S131"/>
  <c r="T131"/>
  <c r="X131"/>
  <c r="Y131"/>
  <c r="AB131"/>
  <c r="AC131"/>
  <c r="AD131"/>
  <c r="P132"/>
  <c r="P131" s="1"/>
  <c r="Q132"/>
  <c r="Z132"/>
  <c r="AA132" s="1"/>
  <c r="P133"/>
  <c r="Q133"/>
  <c r="U133"/>
  <c r="V133"/>
  <c r="Z133"/>
  <c r="AA133"/>
  <c r="AE133" s="1"/>
  <c r="P134"/>
  <c r="U134" s="1"/>
  <c r="V134" s="1"/>
  <c r="Q134"/>
  <c r="Z134"/>
  <c r="AA134" s="1"/>
  <c r="AE134" s="1"/>
  <c r="P135"/>
  <c r="Q135"/>
  <c r="U135"/>
  <c r="V135"/>
  <c r="Z135"/>
  <c r="AA135"/>
  <c r="AE135" s="1"/>
  <c r="Q136"/>
  <c r="S136"/>
  <c r="T136"/>
  <c r="X136"/>
  <c r="Y136"/>
  <c r="AB136"/>
  <c r="AC136"/>
  <c r="AD136"/>
  <c r="P137"/>
  <c r="U137" s="1"/>
  <c r="Q137"/>
  <c r="Z137"/>
  <c r="AA137" s="1"/>
  <c r="P138"/>
  <c r="Q138"/>
  <c r="U138"/>
  <c r="V138"/>
  <c r="Z138"/>
  <c r="AA138"/>
  <c r="AE138" s="1"/>
  <c r="P139"/>
  <c r="Q139"/>
  <c r="AE139"/>
  <c r="Q140"/>
  <c r="P141"/>
  <c r="Q141"/>
  <c r="U141"/>
  <c r="V141" s="1"/>
  <c r="Z141"/>
  <c r="AA141" s="1"/>
  <c r="Q142"/>
  <c r="Q143"/>
  <c r="Q144"/>
  <c r="M145"/>
  <c r="O145"/>
  <c r="Q145"/>
  <c r="Q146" s="1"/>
  <c r="T145"/>
  <c r="Y145"/>
  <c r="AC145"/>
  <c r="Q147"/>
  <c r="Q149"/>
  <c r="M6127" i="2" l="1"/>
  <c r="S5971"/>
  <c r="S5419"/>
  <c r="R5437"/>
  <c r="M5437"/>
  <c r="R5299"/>
  <c r="M5299"/>
  <c r="R5161"/>
  <c r="M5161"/>
  <c r="M4885"/>
  <c r="T4315"/>
  <c r="X4315" s="1"/>
  <c r="M4333"/>
  <c r="R3367"/>
  <c r="M3367"/>
  <c r="M3229"/>
  <c r="R1849"/>
  <c r="R1435"/>
  <c r="M1435"/>
  <c r="AE141" i="3"/>
  <c r="V137"/>
  <c r="V136" s="1"/>
  <c r="U136"/>
  <c r="AA131"/>
  <c r="AE131" s="1"/>
  <c r="AE132"/>
  <c r="AA119"/>
  <c r="AE119" s="1"/>
  <c r="AE120"/>
  <c r="V120"/>
  <c r="V119" s="1"/>
  <c r="U119"/>
  <c r="AA48"/>
  <c r="AE48" s="1"/>
  <c r="AA28"/>
  <c r="AE49"/>
  <c r="V108"/>
  <c r="V101"/>
  <c r="AA136"/>
  <c r="AE136" s="1"/>
  <c r="AE137"/>
  <c r="AA127"/>
  <c r="AE127" s="1"/>
  <c r="AE128"/>
  <c r="V128"/>
  <c r="V127" s="1"/>
  <c r="U127"/>
  <c r="AA108"/>
  <c r="AE108" s="1"/>
  <c r="AE109"/>
  <c r="V83"/>
  <c r="V76"/>
  <c r="V66"/>
  <c r="V48"/>
  <c r="V39"/>
  <c r="O6462" i="2"/>
  <c r="I5704"/>
  <c r="J5704" s="1"/>
  <c r="N5705"/>
  <c r="N5704" s="1"/>
  <c r="J5681"/>
  <c r="N5681"/>
  <c r="O5681" s="1"/>
  <c r="I5676"/>
  <c r="J5676" s="1"/>
  <c r="N5677"/>
  <c r="N5676" s="1"/>
  <c r="J5613"/>
  <c r="N5613"/>
  <c r="O5613" s="1"/>
  <c r="I5607"/>
  <c r="J5607" s="1"/>
  <c r="N5609"/>
  <c r="J5604"/>
  <c r="N5604"/>
  <c r="O5604" s="1"/>
  <c r="I5598"/>
  <c r="J5598" s="1"/>
  <c r="N5599"/>
  <c r="N5598" s="1"/>
  <c r="J5562"/>
  <c r="N5562"/>
  <c r="O5562" s="1"/>
  <c r="J5554"/>
  <c r="N5554"/>
  <c r="O5554" s="1"/>
  <c r="J5550"/>
  <c r="N5550"/>
  <c r="O5550" s="1"/>
  <c r="S5531"/>
  <c r="T5532"/>
  <c r="X5532" s="1"/>
  <c r="I5531"/>
  <c r="J5531" s="1"/>
  <c r="J5532"/>
  <c r="J5521"/>
  <c r="N5521"/>
  <c r="O5521" s="1"/>
  <c r="J5517"/>
  <c r="N5517"/>
  <c r="O5517" s="1"/>
  <c r="J5512"/>
  <c r="N5512"/>
  <c r="O5512" s="1"/>
  <c r="J5508"/>
  <c r="N5508"/>
  <c r="O5508" s="1"/>
  <c r="J5503"/>
  <c r="N5503"/>
  <c r="O5503" s="1"/>
  <c r="J5498"/>
  <c r="N5498"/>
  <c r="O5498" s="1"/>
  <c r="J5493"/>
  <c r="N5493"/>
  <c r="O5493" s="1"/>
  <c r="J5489"/>
  <c r="N5489"/>
  <c r="O5489" s="1"/>
  <c r="Z136" i="3"/>
  <c r="P136"/>
  <c r="U132"/>
  <c r="P127"/>
  <c r="Z119"/>
  <c r="P119"/>
  <c r="P145" s="1"/>
  <c r="Z108"/>
  <c r="U108"/>
  <c r="AA101"/>
  <c r="AE101" s="1"/>
  <c r="U83"/>
  <c r="U76"/>
  <c r="U66"/>
  <c r="Z48"/>
  <c r="U48"/>
  <c r="U39"/>
  <c r="I6523" i="2"/>
  <c r="J6523" s="1"/>
  <c r="I6511"/>
  <c r="J6511" s="1"/>
  <c r="N6429"/>
  <c r="N6426"/>
  <c r="S6394"/>
  <c r="I6394"/>
  <c r="J6394" s="1"/>
  <c r="S6385"/>
  <c r="I6385"/>
  <c r="J6385" s="1"/>
  <c r="T6366"/>
  <c r="X6366" s="1"/>
  <c r="S6359"/>
  <c r="I6359"/>
  <c r="J6359" s="1"/>
  <c r="I6350"/>
  <c r="J6350" s="1"/>
  <c r="I6341"/>
  <c r="J6341" s="1"/>
  <c r="I6328"/>
  <c r="J6328" s="1"/>
  <c r="L6403"/>
  <c r="I6324"/>
  <c r="J6324" s="1"/>
  <c r="H6403"/>
  <c r="F6403"/>
  <c r="N6322"/>
  <c r="O6322" s="1"/>
  <c r="N6312"/>
  <c r="O6312" s="1"/>
  <c r="N6308"/>
  <c r="O6308" s="1"/>
  <c r="N6304"/>
  <c r="O6304" s="1"/>
  <c r="N6302"/>
  <c r="O6302" s="1"/>
  <c r="N6300"/>
  <c r="O6300" s="1"/>
  <c r="N6295"/>
  <c r="O6295" s="1"/>
  <c r="N6290"/>
  <c r="N6288" s="1"/>
  <c r="N6247"/>
  <c r="N6203"/>
  <c r="N6190"/>
  <c r="N6186"/>
  <c r="I6159"/>
  <c r="J6159" s="1"/>
  <c r="G6265"/>
  <c r="I6153"/>
  <c r="J6153" s="1"/>
  <c r="M6265"/>
  <c r="S6113"/>
  <c r="I6113"/>
  <c r="J6113" s="1"/>
  <c r="S6101"/>
  <c r="I6101"/>
  <c r="J6101" s="1"/>
  <c r="S6090"/>
  <c r="I6090"/>
  <c r="J6090" s="1"/>
  <c r="W6127"/>
  <c r="U6127"/>
  <c r="Q6127"/>
  <c r="N6065"/>
  <c r="N6058"/>
  <c r="N6052"/>
  <c r="N6048"/>
  <c r="S6030"/>
  <c r="I6030"/>
  <c r="J6030" s="1"/>
  <c r="I6021"/>
  <c r="J6021" s="1"/>
  <c r="I6015"/>
  <c r="J6015" s="1"/>
  <c r="N5980"/>
  <c r="S5975"/>
  <c r="I5975"/>
  <c r="J5975" s="1"/>
  <c r="S5963"/>
  <c r="I5963"/>
  <c r="J5963" s="1"/>
  <c r="I5959"/>
  <c r="J5959" s="1"/>
  <c r="S5945"/>
  <c r="I5945"/>
  <c r="J5945" s="1"/>
  <c r="V5989"/>
  <c r="R5989"/>
  <c r="I5936"/>
  <c r="J5936" s="1"/>
  <c r="I5927"/>
  <c r="J5927" s="1"/>
  <c r="I5914"/>
  <c r="J5914" s="1"/>
  <c r="S5892"/>
  <c r="I5892"/>
  <c r="J5892" s="1"/>
  <c r="N5883"/>
  <c r="N5877"/>
  <c r="N5874"/>
  <c r="N5844"/>
  <c r="O5844" s="1"/>
  <c r="N5841"/>
  <c r="O5841" s="1"/>
  <c r="N5838"/>
  <c r="O5838" s="1"/>
  <c r="N5834"/>
  <c r="O5834" s="1"/>
  <c r="O5833" s="1"/>
  <c r="N5830"/>
  <c r="O5830" s="1"/>
  <c r="N5826"/>
  <c r="O5826" s="1"/>
  <c r="N5817"/>
  <c r="O5817" s="1"/>
  <c r="N5813"/>
  <c r="O5813" s="1"/>
  <c r="N5809"/>
  <c r="O5809" s="1"/>
  <c r="N5805"/>
  <c r="O5805" s="1"/>
  <c r="N5797"/>
  <c r="O5797" s="1"/>
  <c r="N5795"/>
  <c r="O5795" s="1"/>
  <c r="N5793"/>
  <c r="O5793" s="1"/>
  <c r="N5791"/>
  <c r="O5791" s="1"/>
  <c r="N5788"/>
  <c r="O5788" s="1"/>
  <c r="N5786"/>
  <c r="O5786" s="1"/>
  <c r="N5784"/>
  <c r="O5784" s="1"/>
  <c r="N5781"/>
  <c r="O5781" s="1"/>
  <c r="N5779"/>
  <c r="O5779" s="1"/>
  <c r="N5774"/>
  <c r="O5774" s="1"/>
  <c r="N5771"/>
  <c r="O5771" s="1"/>
  <c r="N5769"/>
  <c r="O5769" s="1"/>
  <c r="N5765"/>
  <c r="O5765" s="1"/>
  <c r="N5763"/>
  <c r="O5763" s="1"/>
  <c r="N5759"/>
  <c r="O5759" s="1"/>
  <c r="N5755"/>
  <c r="O5755" s="1"/>
  <c r="I5739"/>
  <c r="J5739" s="1"/>
  <c r="I5736"/>
  <c r="R5713"/>
  <c r="M5713"/>
  <c r="H5713"/>
  <c r="O5566"/>
  <c r="N5565"/>
  <c r="O5565" s="1"/>
  <c r="N5553"/>
  <c r="O5553" s="1"/>
  <c r="W5575"/>
  <c r="U5575"/>
  <c r="Q5575"/>
  <c r="O5506"/>
  <c r="O5496"/>
  <c r="N5492"/>
  <c r="O5492" s="1"/>
  <c r="J5709"/>
  <c r="N5709"/>
  <c r="O5709" s="1"/>
  <c r="J5702"/>
  <c r="N5702"/>
  <c r="O5702" s="1"/>
  <c r="J5698"/>
  <c r="N5698"/>
  <c r="O5698" s="1"/>
  <c r="J5694"/>
  <c r="N5694"/>
  <c r="O5694" s="1"/>
  <c r="J5690"/>
  <c r="N5690"/>
  <c r="O5690" s="1"/>
  <c r="J5686"/>
  <c r="N5686"/>
  <c r="O5686" s="1"/>
  <c r="J5673"/>
  <c r="N5673"/>
  <c r="O5673" s="1"/>
  <c r="J5629"/>
  <c r="N5629"/>
  <c r="O5629" s="1"/>
  <c r="J5623"/>
  <c r="N5623"/>
  <c r="O5623" s="1"/>
  <c r="J5619"/>
  <c r="N5619"/>
  <c r="O5619" s="1"/>
  <c r="J5615"/>
  <c r="N5615"/>
  <c r="O5615" s="1"/>
  <c r="J5611"/>
  <c r="N5611"/>
  <c r="O5611" s="1"/>
  <c r="J5606"/>
  <c r="N5606"/>
  <c r="O5606" s="1"/>
  <c r="I5601"/>
  <c r="J5601" s="1"/>
  <c r="N5602"/>
  <c r="N5601" s="1"/>
  <c r="J5558"/>
  <c r="N5558"/>
  <c r="O5558" s="1"/>
  <c r="O5557" s="1"/>
  <c r="J5541"/>
  <c r="N5541"/>
  <c r="O5541" s="1"/>
  <c r="O5538" s="1"/>
  <c r="J5537"/>
  <c r="N5537"/>
  <c r="O5537" s="1"/>
  <c r="J5533"/>
  <c r="N5533"/>
  <c r="O5533" s="1"/>
  <c r="O5532"/>
  <c r="J5529"/>
  <c r="N5529"/>
  <c r="O5529" s="1"/>
  <c r="J5519"/>
  <c r="N5519"/>
  <c r="O5519" s="1"/>
  <c r="J5515"/>
  <c r="N5515"/>
  <c r="O5515" s="1"/>
  <c r="J5510"/>
  <c r="N5510"/>
  <c r="O5510" s="1"/>
  <c r="J5505"/>
  <c r="N5505"/>
  <c r="O5505" s="1"/>
  <c r="I5500"/>
  <c r="J5500" s="1"/>
  <c r="N5501"/>
  <c r="N5500" s="1"/>
  <c r="J5495"/>
  <c r="N5495"/>
  <c r="O5495" s="1"/>
  <c r="J5487"/>
  <c r="N5487"/>
  <c r="O5487" s="1"/>
  <c r="Z131" i="3"/>
  <c r="Z127"/>
  <c r="Z145" s="1"/>
  <c r="V71"/>
  <c r="V70" s="1"/>
  <c r="V34"/>
  <c r="V33" s="1"/>
  <c r="V31"/>
  <c r="N6537" i="2"/>
  <c r="O6537" s="1"/>
  <c r="S6530"/>
  <c r="T6530" s="1"/>
  <c r="X6530" s="1"/>
  <c r="S6528"/>
  <c r="S6527" s="1"/>
  <c r="S6526"/>
  <c r="T6526" s="1"/>
  <c r="X6526" s="1"/>
  <c r="S6524"/>
  <c r="S6523" s="1"/>
  <c r="S6522"/>
  <c r="T6522" s="1"/>
  <c r="X6522" s="1"/>
  <c r="N6507"/>
  <c r="O6507" s="1"/>
  <c r="S6505"/>
  <c r="S6504" s="1"/>
  <c r="S6503"/>
  <c r="T6503" s="1"/>
  <c r="X6503" s="1"/>
  <c r="I6497"/>
  <c r="J6497" s="1"/>
  <c r="V6541"/>
  <c r="R6541"/>
  <c r="I6488"/>
  <c r="J6488" s="1"/>
  <c r="S6461"/>
  <c r="T6461" s="1"/>
  <c r="X6461" s="1"/>
  <c r="N6457"/>
  <c r="O6457" s="1"/>
  <c r="N6447"/>
  <c r="O6447" s="1"/>
  <c r="S6445"/>
  <c r="T6445" s="1"/>
  <c r="I6435"/>
  <c r="J6435" s="1"/>
  <c r="G6541"/>
  <c r="I6429"/>
  <c r="J6429" s="1"/>
  <c r="I6426"/>
  <c r="J6426" s="1"/>
  <c r="M6541"/>
  <c r="N6396"/>
  <c r="O6396" s="1"/>
  <c r="T6395"/>
  <c r="O6395"/>
  <c r="J6395"/>
  <c r="N6393"/>
  <c r="O6393" s="1"/>
  <c r="S6389"/>
  <c r="N6389"/>
  <c r="I6389"/>
  <c r="J6389" s="1"/>
  <c r="N6387"/>
  <c r="O6387" s="1"/>
  <c r="T6386"/>
  <c r="O6386"/>
  <c r="J6386"/>
  <c r="N6381"/>
  <c r="O6381" s="1"/>
  <c r="S6377"/>
  <c r="N6377"/>
  <c r="I6377"/>
  <c r="J6377" s="1"/>
  <c r="I6373"/>
  <c r="J6373" s="1"/>
  <c r="N6370"/>
  <c r="O6370" s="1"/>
  <c r="S6366"/>
  <c r="N6366"/>
  <c r="I6366"/>
  <c r="J6366" s="1"/>
  <c r="N6364"/>
  <c r="O6364" s="1"/>
  <c r="N6360"/>
  <c r="W6403"/>
  <c r="U6403"/>
  <c r="Q6403"/>
  <c r="N6356"/>
  <c r="O6356" s="1"/>
  <c r="N6348"/>
  <c r="O6348" s="1"/>
  <c r="N6346"/>
  <c r="O6346" s="1"/>
  <c r="N6344"/>
  <c r="O6344" s="1"/>
  <c r="N6342"/>
  <c r="N6339"/>
  <c r="O6339" s="1"/>
  <c r="N6337"/>
  <c r="O6337" s="1"/>
  <c r="N6335"/>
  <c r="N6334" s="1"/>
  <c r="N6332"/>
  <c r="O6332" s="1"/>
  <c r="N6330"/>
  <c r="N6328" s="1"/>
  <c r="N6324"/>
  <c r="S6306"/>
  <c r="N6306"/>
  <c r="I6306"/>
  <c r="J6306" s="1"/>
  <c r="I6297"/>
  <c r="J6297" s="1"/>
  <c r="I6291"/>
  <c r="J6291" s="1"/>
  <c r="N6261"/>
  <c r="O6261" s="1"/>
  <c r="N6257"/>
  <c r="N6256" s="1"/>
  <c r="N6254"/>
  <c r="O6254" s="1"/>
  <c r="S6251"/>
  <c r="I6251"/>
  <c r="J6251" s="1"/>
  <c r="N6250"/>
  <c r="O6250" s="1"/>
  <c r="S6247"/>
  <c r="I6247"/>
  <c r="J6247" s="1"/>
  <c r="N6246"/>
  <c r="O6246" s="1"/>
  <c r="N6242"/>
  <c r="O6242" s="1"/>
  <c r="S6239"/>
  <c r="I6239"/>
  <c r="J6239" s="1"/>
  <c r="N6238"/>
  <c r="O6238" s="1"/>
  <c r="I6235"/>
  <c r="J6235" s="1"/>
  <c r="N6233"/>
  <c r="O6233" s="1"/>
  <c r="N6229"/>
  <c r="N6228" s="1"/>
  <c r="N6225"/>
  <c r="O6225" s="1"/>
  <c r="S6221"/>
  <c r="N6221"/>
  <c r="I6221"/>
  <c r="J6221" s="1"/>
  <c r="V6265"/>
  <c r="R6265"/>
  <c r="I6212"/>
  <c r="J6212" s="1"/>
  <c r="I6203"/>
  <c r="J6203" s="1"/>
  <c r="I6196"/>
  <c r="J6196" s="1"/>
  <c r="I6190"/>
  <c r="J6190" s="1"/>
  <c r="I6186"/>
  <c r="J6186" s="1"/>
  <c r="N6181"/>
  <c r="O6181" s="1"/>
  <c r="N6175"/>
  <c r="O6175" s="1"/>
  <c r="N6171"/>
  <c r="O6171" s="1"/>
  <c r="S6168"/>
  <c r="I6168"/>
  <c r="J6168" s="1"/>
  <c r="N6167"/>
  <c r="O6167" s="1"/>
  <c r="N6165"/>
  <c r="O6165" s="1"/>
  <c r="N6163"/>
  <c r="O6163" s="1"/>
  <c r="N6161"/>
  <c r="N6159" s="1"/>
  <c r="N6158"/>
  <c r="O6158" s="1"/>
  <c r="N6156"/>
  <c r="O6156" s="1"/>
  <c r="N6154"/>
  <c r="N6151"/>
  <c r="N6150" s="1"/>
  <c r="S6118"/>
  <c r="N6118"/>
  <c r="I6118"/>
  <c r="J6118" s="1"/>
  <c r="N6115"/>
  <c r="O6115" s="1"/>
  <c r="T6114"/>
  <c r="O6114"/>
  <c r="J6114"/>
  <c r="S6109"/>
  <c r="N6109"/>
  <c r="I6109"/>
  <c r="J6109" s="1"/>
  <c r="N6107"/>
  <c r="O6107" s="1"/>
  <c r="N6103"/>
  <c r="O6103" s="1"/>
  <c r="T6102"/>
  <c r="O6102"/>
  <c r="J6102"/>
  <c r="N6096"/>
  <c r="O6096" s="1"/>
  <c r="N6092"/>
  <c r="O6092" s="1"/>
  <c r="T6091"/>
  <c r="O6091"/>
  <c r="J6091"/>
  <c r="N6086"/>
  <c r="O6086" s="1"/>
  <c r="S6083"/>
  <c r="I6083"/>
  <c r="J6083" s="1"/>
  <c r="I6074"/>
  <c r="J6074" s="1"/>
  <c r="I6065"/>
  <c r="J6065" s="1"/>
  <c r="I6058"/>
  <c r="J6058" s="1"/>
  <c r="I6052"/>
  <c r="J6052" s="1"/>
  <c r="L6127"/>
  <c r="I6048"/>
  <c r="J6048" s="1"/>
  <c r="H6127"/>
  <c r="F6127"/>
  <c r="N6046"/>
  <c r="O6046" s="1"/>
  <c r="N6036"/>
  <c r="O6036" s="1"/>
  <c r="N6032"/>
  <c r="O6032" s="1"/>
  <c r="T6031"/>
  <c r="O6031"/>
  <c r="J6031"/>
  <c r="N6028"/>
  <c r="O6028" s="1"/>
  <c r="N6026"/>
  <c r="O6026" s="1"/>
  <c r="N6024"/>
  <c r="O6024" s="1"/>
  <c r="N6022"/>
  <c r="N6019"/>
  <c r="O6019" s="1"/>
  <c r="N6017"/>
  <c r="N6014"/>
  <c r="N6012" s="1"/>
  <c r="S5980"/>
  <c r="I5980"/>
  <c r="J5980" s="1"/>
  <c r="N5976"/>
  <c r="N5975" s="1"/>
  <c r="N5972"/>
  <c r="N5971" s="1"/>
  <c r="N5968"/>
  <c r="O5968" s="1"/>
  <c r="N5964"/>
  <c r="N5963" s="1"/>
  <c r="N5955"/>
  <c r="O5955" s="1"/>
  <c r="S5952"/>
  <c r="I5952"/>
  <c r="J5952" s="1"/>
  <c r="N5951"/>
  <c r="O5951" s="1"/>
  <c r="N5947"/>
  <c r="O5947" s="1"/>
  <c r="T5946"/>
  <c r="O5946"/>
  <c r="J5946"/>
  <c r="N5943"/>
  <c r="O5943" s="1"/>
  <c r="N5935"/>
  <c r="O5935" s="1"/>
  <c r="N5933"/>
  <c r="O5933" s="1"/>
  <c r="N5931"/>
  <c r="O5931" s="1"/>
  <c r="N5929"/>
  <c r="N5926"/>
  <c r="O5926" s="1"/>
  <c r="N5924"/>
  <c r="O5924" s="1"/>
  <c r="N5922"/>
  <c r="N5920" s="1"/>
  <c r="N5919"/>
  <c r="O5919" s="1"/>
  <c r="N5917"/>
  <c r="O5917" s="1"/>
  <c r="N5915"/>
  <c r="N5912"/>
  <c r="N5910" s="1"/>
  <c r="N5909"/>
  <c r="O5909" s="1"/>
  <c r="N5907"/>
  <c r="O5907" s="1"/>
  <c r="N5903"/>
  <c r="O5903" s="1"/>
  <c r="N5901"/>
  <c r="O5901" s="1"/>
  <c r="N5897"/>
  <c r="O5897" s="1"/>
  <c r="N5893"/>
  <c r="N5892" s="1"/>
  <c r="I5883"/>
  <c r="J5883" s="1"/>
  <c r="G5989"/>
  <c r="I5877"/>
  <c r="J5877" s="1"/>
  <c r="I5874"/>
  <c r="J5874" s="1"/>
  <c r="M5989"/>
  <c r="S5842"/>
  <c r="N5842"/>
  <c r="I5842"/>
  <c r="J5842" s="1"/>
  <c r="I5821"/>
  <c r="J5821" s="1"/>
  <c r="O5814"/>
  <c r="S5807"/>
  <c r="N5807"/>
  <c r="I5807"/>
  <c r="J5807" s="1"/>
  <c r="I5798"/>
  <c r="J5798" s="1"/>
  <c r="O5789"/>
  <c r="O5782"/>
  <c r="I5776"/>
  <c r="J5776" s="1"/>
  <c r="O5772"/>
  <c r="N5739"/>
  <c r="N5736"/>
  <c r="S5705"/>
  <c r="S5704" s="1"/>
  <c r="N5701"/>
  <c r="O5701" s="1"/>
  <c r="N5697"/>
  <c r="O5697" s="1"/>
  <c r="N5693"/>
  <c r="O5693" s="1"/>
  <c r="N5689"/>
  <c r="O5689" s="1"/>
  <c r="S5681"/>
  <c r="T5681" s="1"/>
  <c r="X5681" s="1"/>
  <c r="S5677"/>
  <c r="S5676" s="1"/>
  <c r="N5672"/>
  <c r="O5672" s="1"/>
  <c r="N5658"/>
  <c r="O5658" s="1"/>
  <c r="N5656"/>
  <c r="O5656" s="1"/>
  <c r="N5654"/>
  <c r="O5654" s="1"/>
  <c r="N5652"/>
  <c r="O5652" s="1"/>
  <c r="N5649"/>
  <c r="O5649" s="1"/>
  <c r="N5647"/>
  <c r="O5647" s="1"/>
  <c r="N5645"/>
  <c r="O5645" s="1"/>
  <c r="N5642"/>
  <c r="O5642" s="1"/>
  <c r="N5640"/>
  <c r="O5640" s="1"/>
  <c r="N5637"/>
  <c r="O5637" s="1"/>
  <c r="N5635"/>
  <c r="O5635" s="1"/>
  <c r="N5632"/>
  <c r="O5632" s="1"/>
  <c r="N5628"/>
  <c r="O5628" s="1"/>
  <c r="N5626"/>
  <c r="O5626" s="1"/>
  <c r="N5622"/>
  <c r="O5622" s="1"/>
  <c r="N5618"/>
  <c r="O5618" s="1"/>
  <c r="I5545"/>
  <c r="J5545" s="1"/>
  <c r="I5522"/>
  <c r="J5522" s="1"/>
  <c r="O5513"/>
  <c r="F5575"/>
  <c r="L5575"/>
  <c r="I4236"/>
  <c r="J4236" s="1"/>
  <c r="J4237"/>
  <c r="J4232"/>
  <c r="N4232"/>
  <c r="O4232" s="1"/>
  <c r="I4227"/>
  <c r="J4227" s="1"/>
  <c r="N4228"/>
  <c r="I4221"/>
  <c r="J4221" s="1"/>
  <c r="N4223"/>
  <c r="J4191"/>
  <c r="N4191"/>
  <c r="O4191" s="1"/>
  <c r="J4184"/>
  <c r="N4184"/>
  <c r="O4184" s="1"/>
  <c r="J4180"/>
  <c r="N4180"/>
  <c r="O4180" s="1"/>
  <c r="J4176"/>
  <c r="N4176"/>
  <c r="O4176" s="1"/>
  <c r="J4172"/>
  <c r="N4172"/>
  <c r="O4172" s="1"/>
  <c r="J4168"/>
  <c r="N4168"/>
  <c r="O4168" s="1"/>
  <c r="J4155"/>
  <c r="N4155"/>
  <c r="O4155" s="1"/>
  <c r="J4111"/>
  <c r="N4111"/>
  <c r="O4111" s="1"/>
  <c r="J4105"/>
  <c r="N4105"/>
  <c r="O4105" s="1"/>
  <c r="J4101"/>
  <c r="N4101"/>
  <c r="O4101" s="1"/>
  <c r="J4097"/>
  <c r="N4097"/>
  <c r="O4097" s="1"/>
  <c r="J4093"/>
  <c r="N4093"/>
  <c r="O4093" s="1"/>
  <c r="J4088"/>
  <c r="N4088"/>
  <c r="O4088" s="1"/>
  <c r="I4083"/>
  <c r="J4083" s="1"/>
  <c r="N4084"/>
  <c r="S4043"/>
  <c r="T4044"/>
  <c r="I4043"/>
  <c r="J4043" s="1"/>
  <c r="J4044"/>
  <c r="J4037"/>
  <c r="N4037"/>
  <c r="O4037" s="1"/>
  <c r="J4033"/>
  <c r="N4033"/>
  <c r="O4033" s="1"/>
  <c r="N4031"/>
  <c r="O4032"/>
  <c r="S4020"/>
  <c r="T4021"/>
  <c r="T4020" s="1"/>
  <c r="X4020" s="1"/>
  <c r="I4020"/>
  <c r="J4020" s="1"/>
  <c r="J4021"/>
  <c r="S5699"/>
  <c r="I5699"/>
  <c r="J5699" s="1"/>
  <c r="S5695"/>
  <c r="I5695"/>
  <c r="J5695" s="1"/>
  <c r="S5687"/>
  <c r="I5687"/>
  <c r="J5687" s="1"/>
  <c r="I5683"/>
  <c r="J5683" s="1"/>
  <c r="G5713"/>
  <c r="S5669"/>
  <c r="N5669"/>
  <c r="I5669"/>
  <c r="J5669" s="1"/>
  <c r="I5660"/>
  <c r="J5660" s="1"/>
  <c r="I5651"/>
  <c r="J5651" s="1"/>
  <c r="I5644"/>
  <c r="J5644" s="1"/>
  <c r="I5638"/>
  <c r="J5638" s="1"/>
  <c r="I5634"/>
  <c r="J5634" s="1"/>
  <c r="S5616"/>
  <c r="I5616"/>
  <c r="J5616" s="1"/>
  <c r="G5575"/>
  <c r="N5483"/>
  <c r="O5483" s="1"/>
  <c r="N5479"/>
  <c r="O5479" s="1"/>
  <c r="I5463"/>
  <c r="J5463" s="1"/>
  <c r="I5460"/>
  <c r="J5460" s="1"/>
  <c r="S5428"/>
  <c r="I5428"/>
  <c r="J5428" s="1"/>
  <c r="N5420"/>
  <c r="N5419" s="1"/>
  <c r="N5416"/>
  <c r="O5416" s="1"/>
  <c r="N5403"/>
  <c r="O5403" s="1"/>
  <c r="S5400"/>
  <c r="I5400"/>
  <c r="J5400" s="1"/>
  <c r="N5399"/>
  <c r="O5399" s="1"/>
  <c r="N5395"/>
  <c r="O5395" s="1"/>
  <c r="N5391"/>
  <c r="O5391" s="1"/>
  <c r="N5383"/>
  <c r="O5383" s="1"/>
  <c r="N5381"/>
  <c r="O5381" s="1"/>
  <c r="N5379"/>
  <c r="O5379" s="1"/>
  <c r="N5374"/>
  <c r="O5374" s="1"/>
  <c r="N5372"/>
  <c r="O5372" s="1"/>
  <c r="N5370"/>
  <c r="N5368" s="1"/>
  <c r="N5367"/>
  <c r="O5367" s="1"/>
  <c r="N5365"/>
  <c r="O5365" s="1"/>
  <c r="N5360"/>
  <c r="N5358" s="1"/>
  <c r="N5357"/>
  <c r="O5357" s="1"/>
  <c r="N5355"/>
  <c r="O5355" s="1"/>
  <c r="N5351"/>
  <c r="O5351" s="1"/>
  <c r="N5349"/>
  <c r="O5349" s="1"/>
  <c r="N5345"/>
  <c r="O5345" s="1"/>
  <c r="I5331"/>
  <c r="J5331" s="1"/>
  <c r="I5325"/>
  <c r="J5325" s="1"/>
  <c r="I5322"/>
  <c r="J5322" s="1"/>
  <c r="N5286"/>
  <c r="O5286" s="1"/>
  <c r="N5282"/>
  <c r="O5282" s="1"/>
  <c r="O5281" s="1"/>
  <c r="N5278"/>
  <c r="O5278" s="1"/>
  <c r="N5274"/>
  <c r="O5274" s="1"/>
  <c r="G5299"/>
  <c r="N5265"/>
  <c r="O5265" s="1"/>
  <c r="N5261"/>
  <c r="O5261" s="1"/>
  <c r="N5257"/>
  <c r="O5257" s="1"/>
  <c r="N5253"/>
  <c r="O5253" s="1"/>
  <c r="N5245"/>
  <c r="O5245" s="1"/>
  <c r="N5243"/>
  <c r="O5243" s="1"/>
  <c r="N5241"/>
  <c r="O5241" s="1"/>
  <c r="N5239"/>
  <c r="O5239" s="1"/>
  <c r="N5236"/>
  <c r="O5236" s="1"/>
  <c r="N5234"/>
  <c r="O5234" s="1"/>
  <c r="N5232"/>
  <c r="O5232" s="1"/>
  <c r="N5229"/>
  <c r="O5229" s="1"/>
  <c r="N5227"/>
  <c r="O5227" s="1"/>
  <c r="N5222"/>
  <c r="O5222" s="1"/>
  <c r="N5219"/>
  <c r="O5219" s="1"/>
  <c r="N5217"/>
  <c r="O5217" s="1"/>
  <c r="N5213"/>
  <c r="O5213" s="1"/>
  <c r="N5211"/>
  <c r="O5211" s="1"/>
  <c r="N5207"/>
  <c r="O5207" s="1"/>
  <c r="N5203"/>
  <c r="O5203" s="1"/>
  <c r="I5187"/>
  <c r="J5187" s="1"/>
  <c r="I5184"/>
  <c r="J5184" s="1"/>
  <c r="S5152"/>
  <c r="I5152"/>
  <c r="J5152" s="1"/>
  <c r="N5144"/>
  <c r="N5143" s="1"/>
  <c r="G5161"/>
  <c r="N5140"/>
  <c r="O5140" s="1"/>
  <c r="N5127"/>
  <c r="O5127" s="1"/>
  <c r="S5124"/>
  <c r="I5124"/>
  <c r="J5124" s="1"/>
  <c r="N5123"/>
  <c r="O5123" s="1"/>
  <c r="N5119"/>
  <c r="O5119" s="1"/>
  <c r="N5115"/>
  <c r="O5115" s="1"/>
  <c r="N5107"/>
  <c r="O5107" s="1"/>
  <c r="N5105"/>
  <c r="O5105" s="1"/>
  <c r="N5103"/>
  <c r="O5103" s="1"/>
  <c r="N5098"/>
  <c r="O5098" s="1"/>
  <c r="N5096"/>
  <c r="O5096" s="1"/>
  <c r="N5094"/>
  <c r="N5092" s="1"/>
  <c r="N5091"/>
  <c r="O5091" s="1"/>
  <c r="N5089"/>
  <c r="O5089" s="1"/>
  <c r="N5084"/>
  <c r="N5082" s="1"/>
  <c r="N5081"/>
  <c r="O5081" s="1"/>
  <c r="N5079"/>
  <c r="O5079" s="1"/>
  <c r="N5075"/>
  <c r="O5075" s="1"/>
  <c r="N5073"/>
  <c r="O5073" s="1"/>
  <c r="N5069"/>
  <c r="O5069" s="1"/>
  <c r="I5055"/>
  <c r="J5055" s="1"/>
  <c r="N5015"/>
  <c r="N5014" s="1"/>
  <c r="N5012"/>
  <c r="O5012" s="1"/>
  <c r="S5009"/>
  <c r="I5009"/>
  <c r="J5009" s="1"/>
  <c r="N5008"/>
  <c r="O5008" s="1"/>
  <c r="S5005"/>
  <c r="I5005"/>
  <c r="J5005" s="1"/>
  <c r="N5004"/>
  <c r="O5004" s="1"/>
  <c r="N5000"/>
  <c r="O5000" s="1"/>
  <c r="S4997"/>
  <c r="I4997"/>
  <c r="J4997" s="1"/>
  <c r="N4996"/>
  <c r="O4996" s="1"/>
  <c r="I4993"/>
  <c r="J4993" s="1"/>
  <c r="N4991"/>
  <c r="O4991" s="1"/>
  <c r="N4987"/>
  <c r="N4986" s="1"/>
  <c r="N4983"/>
  <c r="O4983" s="1"/>
  <c r="S4979"/>
  <c r="N4979"/>
  <c r="I4979"/>
  <c r="J4979" s="1"/>
  <c r="V5023"/>
  <c r="R5023"/>
  <c r="I4970"/>
  <c r="J4970" s="1"/>
  <c r="I4961"/>
  <c r="J4961" s="1"/>
  <c r="I4954"/>
  <c r="J4954" s="1"/>
  <c r="I4948"/>
  <c r="J4948" s="1"/>
  <c r="M5023"/>
  <c r="I4944"/>
  <c r="J4944" s="1"/>
  <c r="G5023"/>
  <c r="N4939"/>
  <c r="O4939" s="1"/>
  <c r="N4933"/>
  <c r="O4933" s="1"/>
  <c r="N4929"/>
  <c r="O4929" s="1"/>
  <c r="S4926"/>
  <c r="I4926"/>
  <c r="J4926" s="1"/>
  <c r="N4925"/>
  <c r="O4925" s="1"/>
  <c r="N4923"/>
  <c r="O4923" s="1"/>
  <c r="N4921"/>
  <c r="O4921" s="1"/>
  <c r="N4916"/>
  <c r="O4916" s="1"/>
  <c r="N4914"/>
  <c r="O4914" s="1"/>
  <c r="N4909"/>
  <c r="N4908" s="1"/>
  <c r="S4876"/>
  <c r="N4876"/>
  <c r="I4876"/>
  <c r="J4876" s="1"/>
  <c r="N4873"/>
  <c r="O4873" s="1"/>
  <c r="S4867"/>
  <c r="N4867"/>
  <c r="I4867"/>
  <c r="J4867" s="1"/>
  <c r="N4865"/>
  <c r="O4865" s="1"/>
  <c r="N4861"/>
  <c r="O4861" s="1"/>
  <c r="N4854"/>
  <c r="O4854" s="1"/>
  <c r="N4850"/>
  <c r="O4850" s="1"/>
  <c r="N4844"/>
  <c r="O4844" s="1"/>
  <c r="S4841"/>
  <c r="I4841"/>
  <c r="J4841" s="1"/>
  <c r="I4832"/>
  <c r="J4832" s="1"/>
  <c r="I4823"/>
  <c r="J4823" s="1"/>
  <c r="I4816"/>
  <c r="J4816" s="1"/>
  <c r="I4810"/>
  <c r="J4810" s="1"/>
  <c r="I4806"/>
  <c r="J4806" s="1"/>
  <c r="N4804"/>
  <c r="O4804" s="1"/>
  <c r="N4794"/>
  <c r="O4794" s="1"/>
  <c r="N4790"/>
  <c r="O4790" s="1"/>
  <c r="N4786"/>
  <c r="O4786" s="1"/>
  <c r="N4784"/>
  <c r="O4784" s="1"/>
  <c r="N4782"/>
  <c r="O4782" s="1"/>
  <c r="N4777"/>
  <c r="O4777" s="1"/>
  <c r="N4772"/>
  <c r="N4770" s="1"/>
  <c r="N4743"/>
  <c r="O4743" s="1"/>
  <c r="N4739"/>
  <c r="N4738" s="1"/>
  <c r="N4736"/>
  <c r="O4736" s="1"/>
  <c r="S4733"/>
  <c r="I4733"/>
  <c r="J4733" s="1"/>
  <c r="N4732"/>
  <c r="O4732" s="1"/>
  <c r="S4729"/>
  <c r="I4729"/>
  <c r="J4729" s="1"/>
  <c r="N4728"/>
  <c r="O4728" s="1"/>
  <c r="N4724"/>
  <c r="O4724" s="1"/>
  <c r="S4721"/>
  <c r="I4721"/>
  <c r="J4721" s="1"/>
  <c r="N4720"/>
  <c r="O4720" s="1"/>
  <c r="I4717"/>
  <c r="J4717" s="1"/>
  <c r="N4715"/>
  <c r="O4715" s="1"/>
  <c r="N4711"/>
  <c r="N4710" s="1"/>
  <c r="N4707"/>
  <c r="O4707" s="1"/>
  <c r="S4703"/>
  <c r="N4703"/>
  <c r="I4703"/>
  <c r="J4703" s="1"/>
  <c r="V4747"/>
  <c r="R4747"/>
  <c r="I4694"/>
  <c r="J4694" s="1"/>
  <c r="I4685"/>
  <c r="J4685" s="1"/>
  <c r="I4678"/>
  <c r="J4678" s="1"/>
  <c r="I4672"/>
  <c r="J4672" s="1"/>
  <c r="M4747"/>
  <c r="I4668"/>
  <c r="J4668" s="1"/>
  <c r="G4747"/>
  <c r="N4663"/>
  <c r="O4663" s="1"/>
  <c r="N4657"/>
  <c r="O4657" s="1"/>
  <c r="N4653"/>
  <c r="O4653" s="1"/>
  <c r="S4650"/>
  <c r="I4650"/>
  <c r="J4650" s="1"/>
  <c r="N4649"/>
  <c r="O4649" s="1"/>
  <c r="N4647"/>
  <c r="O4647" s="1"/>
  <c r="N4645"/>
  <c r="O4645" s="1"/>
  <c r="N4640"/>
  <c r="O4640" s="1"/>
  <c r="N4638"/>
  <c r="O4638" s="1"/>
  <c r="N4633"/>
  <c r="N4632" s="1"/>
  <c r="S4600"/>
  <c r="N4600"/>
  <c r="I4600"/>
  <c r="J4600" s="1"/>
  <c r="N4597"/>
  <c r="O4597" s="1"/>
  <c r="S4591"/>
  <c r="N4591"/>
  <c r="I4591"/>
  <c r="J4591" s="1"/>
  <c r="N4589"/>
  <c r="O4589" s="1"/>
  <c r="N4585"/>
  <c r="O4585" s="1"/>
  <c r="N4578"/>
  <c r="O4578" s="1"/>
  <c r="N4574"/>
  <c r="O4574" s="1"/>
  <c r="N4568"/>
  <c r="O4568" s="1"/>
  <c r="S4565"/>
  <c r="I4565"/>
  <c r="J4565" s="1"/>
  <c r="I4556"/>
  <c r="J4556" s="1"/>
  <c r="I4547"/>
  <c r="J4547" s="1"/>
  <c r="I4540"/>
  <c r="J4540" s="1"/>
  <c r="I4534"/>
  <c r="J4534" s="1"/>
  <c r="I4530"/>
  <c r="J4530" s="1"/>
  <c r="N4528"/>
  <c r="O4528" s="1"/>
  <c r="N4518"/>
  <c r="O4518" s="1"/>
  <c r="N4514"/>
  <c r="O4514" s="1"/>
  <c r="N4510"/>
  <c r="O4510" s="1"/>
  <c r="N4508"/>
  <c r="O4508" s="1"/>
  <c r="N4506"/>
  <c r="O4506" s="1"/>
  <c r="N4501"/>
  <c r="O4501" s="1"/>
  <c r="N4496"/>
  <c r="N4494" s="1"/>
  <c r="S4462"/>
  <c r="I4462"/>
  <c r="J4462" s="1"/>
  <c r="N4454"/>
  <c r="N4453" s="1"/>
  <c r="N4450"/>
  <c r="O4450" s="1"/>
  <c r="N4437"/>
  <c r="O4437" s="1"/>
  <c r="S4434"/>
  <c r="I4434"/>
  <c r="J4434" s="1"/>
  <c r="N4433"/>
  <c r="O4433" s="1"/>
  <c r="N4429"/>
  <c r="O4429" s="1"/>
  <c r="N4425"/>
  <c r="O4425" s="1"/>
  <c r="N4417"/>
  <c r="O4417" s="1"/>
  <c r="N4415"/>
  <c r="O4415" s="1"/>
  <c r="N4413"/>
  <c r="O4413" s="1"/>
  <c r="N4408"/>
  <c r="O4408" s="1"/>
  <c r="N4406"/>
  <c r="O4406" s="1"/>
  <c r="N4404"/>
  <c r="N4402" s="1"/>
  <c r="N4401"/>
  <c r="O4401" s="1"/>
  <c r="N4399"/>
  <c r="O4399" s="1"/>
  <c r="N4394"/>
  <c r="N4392" s="1"/>
  <c r="N4391"/>
  <c r="O4391" s="1"/>
  <c r="N4389"/>
  <c r="O4389" s="1"/>
  <c r="N4385"/>
  <c r="O4385" s="1"/>
  <c r="N4383"/>
  <c r="O4383" s="1"/>
  <c r="N4379"/>
  <c r="O4379" s="1"/>
  <c r="I4365"/>
  <c r="J4365" s="1"/>
  <c r="I4359"/>
  <c r="J4359" s="1"/>
  <c r="I4356"/>
  <c r="J4356" s="1"/>
  <c r="N4326"/>
  <c r="O4326" s="1"/>
  <c r="N4323"/>
  <c r="O4323" s="1"/>
  <c r="S4319"/>
  <c r="N4319"/>
  <c r="I4319"/>
  <c r="J4319" s="1"/>
  <c r="N4317"/>
  <c r="O4317" s="1"/>
  <c r="N4311"/>
  <c r="O4311" s="1"/>
  <c r="S4307"/>
  <c r="N4307"/>
  <c r="I4307"/>
  <c r="J4307" s="1"/>
  <c r="H4333"/>
  <c r="F4333"/>
  <c r="I4303"/>
  <c r="J4303" s="1"/>
  <c r="N4300"/>
  <c r="O4300" s="1"/>
  <c r="S4296"/>
  <c r="N4296"/>
  <c r="I4296"/>
  <c r="J4296" s="1"/>
  <c r="N4294"/>
  <c r="O4294" s="1"/>
  <c r="N4286"/>
  <c r="O4286" s="1"/>
  <c r="N4278"/>
  <c r="O4278" s="1"/>
  <c r="N4276"/>
  <c r="O4276" s="1"/>
  <c r="N4274"/>
  <c r="O4274" s="1"/>
  <c r="N4269"/>
  <c r="O4269" s="1"/>
  <c r="N4267"/>
  <c r="O4267" s="1"/>
  <c r="N4265"/>
  <c r="N4264" s="1"/>
  <c r="N4262"/>
  <c r="O4262" s="1"/>
  <c r="N4257"/>
  <c r="O4257" s="1"/>
  <c r="N4250"/>
  <c r="O4250" s="1"/>
  <c r="N4248"/>
  <c r="O4248" s="1"/>
  <c r="N4246"/>
  <c r="O4246" s="1"/>
  <c r="N4244"/>
  <c r="O4244" s="1"/>
  <c r="N4240"/>
  <c r="O4240" s="1"/>
  <c r="S4236"/>
  <c r="N4183"/>
  <c r="O4183" s="1"/>
  <c r="N4179"/>
  <c r="O4179" s="1"/>
  <c r="N4175"/>
  <c r="O4175" s="1"/>
  <c r="N4171"/>
  <c r="O4171" s="1"/>
  <c r="N4154"/>
  <c r="O4154" s="1"/>
  <c r="N4140"/>
  <c r="O4140" s="1"/>
  <c r="N4138"/>
  <c r="O4138" s="1"/>
  <c r="N4136"/>
  <c r="O4136" s="1"/>
  <c r="N4134"/>
  <c r="O4134" s="1"/>
  <c r="N4131"/>
  <c r="O4131" s="1"/>
  <c r="N4129"/>
  <c r="O4129" s="1"/>
  <c r="N4127"/>
  <c r="O4127" s="1"/>
  <c r="N4124"/>
  <c r="O4124" s="1"/>
  <c r="N4122"/>
  <c r="O4122" s="1"/>
  <c r="N4119"/>
  <c r="O4119" s="1"/>
  <c r="N4117"/>
  <c r="O4117" s="1"/>
  <c r="N4114"/>
  <c r="O4114" s="1"/>
  <c r="N4110"/>
  <c r="O4110" s="1"/>
  <c r="N4108"/>
  <c r="O4108" s="1"/>
  <c r="N4104"/>
  <c r="O4104" s="1"/>
  <c r="N4100"/>
  <c r="O4100" s="1"/>
  <c r="L4057"/>
  <c r="G4057"/>
  <c r="O2841"/>
  <c r="N4236"/>
  <c r="O4237"/>
  <c r="J4234"/>
  <c r="N4234"/>
  <c r="O4234" s="1"/>
  <c r="J4230"/>
  <c r="N4230"/>
  <c r="O4230" s="1"/>
  <c r="J4225"/>
  <c r="N4225"/>
  <c r="O4225" s="1"/>
  <c r="I4218"/>
  <c r="N4220"/>
  <c r="N4218" s="1"/>
  <c r="I4186"/>
  <c r="J4186" s="1"/>
  <c r="N4187"/>
  <c r="N4186" s="1"/>
  <c r="J4163"/>
  <c r="N4163"/>
  <c r="O4163" s="1"/>
  <c r="I4158"/>
  <c r="J4158" s="1"/>
  <c r="N4159"/>
  <c r="N4158" s="1"/>
  <c r="J4095"/>
  <c r="N4095"/>
  <c r="O4095" s="1"/>
  <c r="I4089"/>
  <c r="J4089" s="1"/>
  <c r="N4091"/>
  <c r="N4089" s="1"/>
  <c r="J4086"/>
  <c r="N4086"/>
  <c r="O4086" s="1"/>
  <c r="I4080"/>
  <c r="J4080" s="1"/>
  <c r="N4081"/>
  <c r="N4080" s="1"/>
  <c r="J4045"/>
  <c r="N4045"/>
  <c r="O4045" s="1"/>
  <c r="T4032"/>
  <c r="I4031"/>
  <c r="J4031" s="1"/>
  <c r="J4032"/>
  <c r="J4026"/>
  <c r="N4026"/>
  <c r="O4026" s="1"/>
  <c r="J4022"/>
  <c r="N4022"/>
  <c r="O4022" s="1"/>
  <c r="N5463"/>
  <c r="N5460"/>
  <c r="N5428"/>
  <c r="S5423"/>
  <c r="I5423"/>
  <c r="J5423" s="1"/>
  <c r="S5411"/>
  <c r="I5411"/>
  <c r="J5411" s="1"/>
  <c r="I5407"/>
  <c r="J5407" s="1"/>
  <c r="N5400"/>
  <c r="S5393"/>
  <c r="N5393"/>
  <c r="I5393"/>
  <c r="J5393" s="1"/>
  <c r="I5384"/>
  <c r="J5384" s="1"/>
  <c r="I5375"/>
  <c r="J5375" s="1"/>
  <c r="I5362"/>
  <c r="J5362" s="1"/>
  <c r="S5340"/>
  <c r="I5340"/>
  <c r="J5340" s="1"/>
  <c r="N5331"/>
  <c r="N5325"/>
  <c r="N5322"/>
  <c r="O5290"/>
  <c r="I5269"/>
  <c r="J5269" s="1"/>
  <c r="O5262"/>
  <c r="S5255"/>
  <c r="N5255"/>
  <c r="I5255"/>
  <c r="J5255" s="1"/>
  <c r="I5246"/>
  <c r="J5246" s="1"/>
  <c r="O5237"/>
  <c r="O5230"/>
  <c r="I5224"/>
  <c r="J5224" s="1"/>
  <c r="O5220"/>
  <c r="N5187"/>
  <c r="N5184"/>
  <c r="N5152"/>
  <c r="S5147"/>
  <c r="I5147"/>
  <c r="J5147" s="1"/>
  <c r="S5135"/>
  <c r="I5135"/>
  <c r="J5135" s="1"/>
  <c r="I5131"/>
  <c r="J5131" s="1"/>
  <c r="N5124"/>
  <c r="S5117"/>
  <c r="N5117"/>
  <c r="I5117"/>
  <c r="J5117" s="1"/>
  <c r="I5108"/>
  <c r="J5108" s="1"/>
  <c r="I5099"/>
  <c r="J5099" s="1"/>
  <c r="I5086"/>
  <c r="J5086" s="1"/>
  <c r="S5064"/>
  <c r="I5064"/>
  <c r="J5064" s="1"/>
  <c r="N5055"/>
  <c r="N5009"/>
  <c r="N5005"/>
  <c r="N4997"/>
  <c r="N4961"/>
  <c r="N4948"/>
  <c r="N4944"/>
  <c r="N4926"/>
  <c r="I4917"/>
  <c r="J4917" s="1"/>
  <c r="I4911"/>
  <c r="J4911" s="1"/>
  <c r="S4871"/>
  <c r="N4871"/>
  <c r="I4871"/>
  <c r="J4871" s="1"/>
  <c r="S4859"/>
  <c r="N4859"/>
  <c r="I4859"/>
  <c r="J4859" s="1"/>
  <c r="S4848"/>
  <c r="N4848"/>
  <c r="I4848"/>
  <c r="J4848" s="1"/>
  <c r="H4885"/>
  <c r="F4885"/>
  <c r="N4841"/>
  <c r="W4885"/>
  <c r="U4885"/>
  <c r="Q4885"/>
  <c r="L4885"/>
  <c r="N4823"/>
  <c r="N4816"/>
  <c r="N4810"/>
  <c r="N4806"/>
  <c r="S4788"/>
  <c r="N4788"/>
  <c r="I4788"/>
  <c r="J4788" s="1"/>
  <c r="I4779"/>
  <c r="J4779" s="1"/>
  <c r="I4773"/>
  <c r="J4773" s="1"/>
  <c r="N4733"/>
  <c r="N4729"/>
  <c r="N4721"/>
  <c r="N4685"/>
  <c r="N4672"/>
  <c r="N4668"/>
  <c r="N4650"/>
  <c r="I4641"/>
  <c r="J4641" s="1"/>
  <c r="I4635"/>
  <c r="J4635" s="1"/>
  <c r="S4595"/>
  <c r="N4595"/>
  <c r="I4595"/>
  <c r="J4595" s="1"/>
  <c r="S4583"/>
  <c r="N4583"/>
  <c r="I4583"/>
  <c r="J4583" s="1"/>
  <c r="S4572"/>
  <c r="N4572"/>
  <c r="I4572"/>
  <c r="J4572" s="1"/>
  <c r="H4609"/>
  <c r="F4609"/>
  <c r="N4565"/>
  <c r="N4547"/>
  <c r="N4540"/>
  <c r="N4534"/>
  <c r="N4530"/>
  <c r="S4512"/>
  <c r="N4512"/>
  <c r="I4512"/>
  <c r="J4512" s="1"/>
  <c r="I4503"/>
  <c r="J4503" s="1"/>
  <c r="I4497"/>
  <c r="J4497" s="1"/>
  <c r="N4462"/>
  <c r="S4457"/>
  <c r="I4457"/>
  <c r="J4457" s="1"/>
  <c r="S4445"/>
  <c r="I4445"/>
  <c r="J4445" s="1"/>
  <c r="I4441"/>
  <c r="J4441" s="1"/>
  <c r="N4434"/>
  <c r="S4427"/>
  <c r="N4427"/>
  <c r="I4427"/>
  <c r="J4427" s="1"/>
  <c r="V4471"/>
  <c r="R4471"/>
  <c r="I4418"/>
  <c r="J4418" s="1"/>
  <c r="I4409"/>
  <c r="J4409" s="1"/>
  <c r="G4471"/>
  <c r="I4396"/>
  <c r="J4396" s="1"/>
  <c r="M4471"/>
  <c r="S4374"/>
  <c r="I4374"/>
  <c r="J4374" s="1"/>
  <c r="N4365"/>
  <c r="N4359"/>
  <c r="N4356"/>
  <c r="S4324"/>
  <c r="N4324"/>
  <c r="I4324"/>
  <c r="J4324" s="1"/>
  <c r="S4315"/>
  <c r="N4315"/>
  <c r="I4315"/>
  <c r="J4315" s="1"/>
  <c r="T4296"/>
  <c r="X4296" s="1"/>
  <c r="S4289"/>
  <c r="I4289"/>
  <c r="J4289" s="1"/>
  <c r="I4280"/>
  <c r="J4280" s="1"/>
  <c r="I4271"/>
  <c r="J4271" s="1"/>
  <c r="I4258"/>
  <c r="J4258" s="1"/>
  <c r="I4254"/>
  <c r="J4254" s="1"/>
  <c r="N4181"/>
  <c r="N4177"/>
  <c r="N4169"/>
  <c r="V4195"/>
  <c r="R4195"/>
  <c r="N4133"/>
  <c r="N4126"/>
  <c r="N4120"/>
  <c r="N4116"/>
  <c r="N4098"/>
  <c r="L4195"/>
  <c r="H4195"/>
  <c r="N4044"/>
  <c r="S4037"/>
  <c r="T4037" s="1"/>
  <c r="X4037" s="1"/>
  <c r="S4033"/>
  <c r="T4033" s="1"/>
  <c r="X4033" s="1"/>
  <c r="F4057"/>
  <c r="N4030"/>
  <c r="O4030" s="1"/>
  <c r="N4025"/>
  <c r="O4025" s="1"/>
  <c r="N4021"/>
  <c r="W4057"/>
  <c r="U4057"/>
  <c r="Q4057"/>
  <c r="O3719"/>
  <c r="O3702"/>
  <c r="O3568"/>
  <c r="O2753"/>
  <c r="O2736"/>
  <c r="S2668"/>
  <c r="T2669"/>
  <c r="X2669" s="1"/>
  <c r="I2668"/>
  <c r="J2668" s="1"/>
  <c r="J2669"/>
  <c r="S2659"/>
  <c r="T2660"/>
  <c r="X2660" s="1"/>
  <c r="I2659"/>
  <c r="J2659" s="1"/>
  <c r="J2660"/>
  <c r="J2655"/>
  <c r="N2655"/>
  <c r="O2655" s="1"/>
  <c r="J2623"/>
  <c r="N2623"/>
  <c r="O2623" s="1"/>
  <c r="J2619"/>
  <c r="N2619"/>
  <c r="O2619" s="1"/>
  <c r="J2614"/>
  <c r="N2614"/>
  <c r="O2614" s="1"/>
  <c r="J2610"/>
  <c r="N2610"/>
  <c r="O2610" s="1"/>
  <c r="J2605"/>
  <c r="N2605"/>
  <c r="O2605" s="1"/>
  <c r="J2600"/>
  <c r="N2600"/>
  <c r="O2600" s="1"/>
  <c r="N3995"/>
  <c r="N3988"/>
  <c r="N3982"/>
  <c r="N3978"/>
  <c r="S3960"/>
  <c r="I3960"/>
  <c r="J3960" s="1"/>
  <c r="I3951"/>
  <c r="J3951" s="1"/>
  <c r="I3945"/>
  <c r="J3945" s="1"/>
  <c r="N3901"/>
  <c r="N3857"/>
  <c r="N3844"/>
  <c r="N3840"/>
  <c r="I3813"/>
  <c r="J3813" s="1"/>
  <c r="I3807"/>
  <c r="J3807" s="1"/>
  <c r="O3763"/>
  <c r="N3706"/>
  <c r="I3669"/>
  <c r="J3669" s="1"/>
  <c r="S3629"/>
  <c r="I3629"/>
  <c r="J3629" s="1"/>
  <c r="S3617"/>
  <c r="I3617"/>
  <c r="J3617" s="1"/>
  <c r="S3606"/>
  <c r="I3606"/>
  <c r="J3606" s="1"/>
  <c r="H3643"/>
  <c r="F3643"/>
  <c r="N3581"/>
  <c r="N3574"/>
  <c r="N3564"/>
  <c r="S3546"/>
  <c r="I3546"/>
  <c r="J3546" s="1"/>
  <c r="I3537"/>
  <c r="J3537" s="1"/>
  <c r="O3496"/>
  <c r="I3475"/>
  <c r="J3475" s="1"/>
  <c r="S3461"/>
  <c r="I3461"/>
  <c r="J3461" s="1"/>
  <c r="V3505"/>
  <c r="R3505"/>
  <c r="M3505"/>
  <c r="I3452"/>
  <c r="J3452" s="1"/>
  <c r="G3505"/>
  <c r="I3430"/>
  <c r="J3430" s="1"/>
  <c r="N3393"/>
  <c r="N3390"/>
  <c r="S3353"/>
  <c r="I3353"/>
  <c r="J3353" s="1"/>
  <c r="S3341"/>
  <c r="I3341"/>
  <c r="J3341" s="1"/>
  <c r="O3323"/>
  <c r="N3255"/>
  <c r="N3252"/>
  <c r="S3220"/>
  <c r="I3220"/>
  <c r="J3220" s="1"/>
  <c r="S3211"/>
  <c r="I3211"/>
  <c r="J3211" s="1"/>
  <c r="I3167"/>
  <c r="J3167" s="1"/>
  <c r="I3150"/>
  <c r="J3150" s="1"/>
  <c r="N3123"/>
  <c r="O3082"/>
  <c r="I3061"/>
  <c r="J3061" s="1"/>
  <c r="S3047"/>
  <c r="I3047"/>
  <c r="J3047" s="1"/>
  <c r="M3091"/>
  <c r="I3038"/>
  <c r="J3038" s="1"/>
  <c r="I3016"/>
  <c r="J3016" s="1"/>
  <c r="N2979"/>
  <c r="N2976"/>
  <c r="S2944"/>
  <c r="I2944"/>
  <c r="J2944" s="1"/>
  <c r="S2935"/>
  <c r="I2935"/>
  <c r="J2935" s="1"/>
  <c r="I2891"/>
  <c r="J2891" s="1"/>
  <c r="I2874"/>
  <c r="J2874" s="1"/>
  <c r="N2847"/>
  <c r="O2797"/>
  <c r="G2815"/>
  <c r="N2740"/>
  <c r="V2677"/>
  <c r="R2677"/>
  <c r="G2677"/>
  <c r="J2670"/>
  <c r="N2670"/>
  <c r="O2670" s="1"/>
  <c r="J2667"/>
  <c r="N2667"/>
  <c r="O2667" s="1"/>
  <c r="J2661"/>
  <c r="N2661"/>
  <c r="O2661" s="1"/>
  <c r="J2644"/>
  <c r="N2644"/>
  <c r="O2644" s="1"/>
  <c r="J2621"/>
  <c r="N2621"/>
  <c r="O2621" s="1"/>
  <c r="J2617"/>
  <c r="N2617"/>
  <c r="O2617" s="1"/>
  <c r="J2612"/>
  <c r="N2612"/>
  <c r="O2612" s="1"/>
  <c r="J2607"/>
  <c r="N2607"/>
  <c r="O2607" s="1"/>
  <c r="S4181"/>
  <c r="I4181"/>
  <c r="J4181" s="1"/>
  <c r="S4177"/>
  <c r="I4177"/>
  <c r="J4177" s="1"/>
  <c r="S4169"/>
  <c r="I4169"/>
  <c r="J4169" s="1"/>
  <c r="I4165"/>
  <c r="J4165" s="1"/>
  <c r="G4195"/>
  <c r="S4151"/>
  <c r="N4151"/>
  <c r="I4151"/>
  <c r="J4151" s="1"/>
  <c r="M4195"/>
  <c r="I4142"/>
  <c r="J4142" s="1"/>
  <c r="I4133"/>
  <c r="J4133" s="1"/>
  <c r="I4126"/>
  <c r="J4126" s="1"/>
  <c r="I4120"/>
  <c r="J4120" s="1"/>
  <c r="I4116"/>
  <c r="J4116" s="1"/>
  <c r="S4098"/>
  <c r="I4098"/>
  <c r="J4098" s="1"/>
  <c r="S4048"/>
  <c r="N4048"/>
  <c r="I4048"/>
  <c r="J4048" s="1"/>
  <c r="S4039"/>
  <c r="N4039"/>
  <c r="I4039"/>
  <c r="J4039" s="1"/>
  <c r="H4057"/>
  <c r="N4016"/>
  <c r="O4016" s="1"/>
  <c r="S4013"/>
  <c r="I4013"/>
  <c r="J4013" s="1"/>
  <c r="I4004"/>
  <c r="J4004" s="1"/>
  <c r="I3995"/>
  <c r="J3995" s="1"/>
  <c r="I3988"/>
  <c r="J3988" s="1"/>
  <c r="I3982"/>
  <c r="J3982" s="1"/>
  <c r="I3978"/>
  <c r="J3978" s="1"/>
  <c r="N3976"/>
  <c r="O3976" s="1"/>
  <c r="N3966"/>
  <c r="O3966" s="1"/>
  <c r="N3962"/>
  <c r="O3962" s="1"/>
  <c r="T3961"/>
  <c r="O3961"/>
  <c r="J3961"/>
  <c r="N3958"/>
  <c r="O3958" s="1"/>
  <c r="N3956"/>
  <c r="O3956" s="1"/>
  <c r="N3954"/>
  <c r="O3954" s="1"/>
  <c r="N3952"/>
  <c r="N3951" s="1"/>
  <c r="N3949"/>
  <c r="O3949" s="1"/>
  <c r="N3947"/>
  <c r="N3945" s="1"/>
  <c r="N3944"/>
  <c r="N3942" s="1"/>
  <c r="N3915"/>
  <c r="O3915" s="1"/>
  <c r="N3911"/>
  <c r="N3910" s="1"/>
  <c r="N3908"/>
  <c r="O3908" s="1"/>
  <c r="S3905"/>
  <c r="I3905"/>
  <c r="J3905" s="1"/>
  <c r="N3904"/>
  <c r="O3904" s="1"/>
  <c r="S3901"/>
  <c r="I3901"/>
  <c r="J3901" s="1"/>
  <c r="N3900"/>
  <c r="O3900" s="1"/>
  <c r="N3896"/>
  <c r="O3896" s="1"/>
  <c r="S3893"/>
  <c r="I3893"/>
  <c r="J3893" s="1"/>
  <c r="N3892"/>
  <c r="O3892" s="1"/>
  <c r="I3889"/>
  <c r="J3889" s="1"/>
  <c r="N3887"/>
  <c r="O3887" s="1"/>
  <c r="N3883"/>
  <c r="N3882" s="1"/>
  <c r="N3879"/>
  <c r="O3879" s="1"/>
  <c r="S3875"/>
  <c r="N3875"/>
  <c r="I3875"/>
  <c r="J3875" s="1"/>
  <c r="V3919"/>
  <c r="R3919"/>
  <c r="M3919"/>
  <c r="I3866"/>
  <c r="J3866" s="1"/>
  <c r="I3857"/>
  <c r="J3857" s="1"/>
  <c r="G3919"/>
  <c r="I3850"/>
  <c r="J3850" s="1"/>
  <c r="I3844"/>
  <c r="J3844" s="1"/>
  <c r="I3840"/>
  <c r="J3840" s="1"/>
  <c r="N3835"/>
  <c r="O3835" s="1"/>
  <c r="N3829"/>
  <c r="O3829" s="1"/>
  <c r="N3825"/>
  <c r="O3825" s="1"/>
  <c r="S3822"/>
  <c r="I3822"/>
  <c r="J3822" s="1"/>
  <c r="N3821"/>
  <c r="O3821" s="1"/>
  <c r="N3819"/>
  <c r="O3819" s="1"/>
  <c r="N3817"/>
  <c r="O3817" s="1"/>
  <c r="N3815"/>
  <c r="N3812"/>
  <c r="O3812" s="1"/>
  <c r="N3810"/>
  <c r="O3810" s="1"/>
  <c r="N3808"/>
  <c r="N3807" s="1"/>
  <c r="N3805"/>
  <c r="N3804" s="1"/>
  <c r="N3777"/>
  <c r="O3777" s="1"/>
  <c r="N3773"/>
  <c r="O3773" s="1"/>
  <c r="O3772" s="1"/>
  <c r="N3770"/>
  <c r="O3770" s="1"/>
  <c r="N3766"/>
  <c r="O3766" s="1"/>
  <c r="N3762"/>
  <c r="O3762" s="1"/>
  <c r="N3758"/>
  <c r="O3758" s="1"/>
  <c r="N3754"/>
  <c r="O3754" s="1"/>
  <c r="I3751"/>
  <c r="J3751" s="1"/>
  <c r="N3749"/>
  <c r="O3749" s="1"/>
  <c r="N3745"/>
  <c r="O3745" s="1"/>
  <c r="O3744" s="1"/>
  <c r="N3741"/>
  <c r="O3741" s="1"/>
  <c r="S3737"/>
  <c r="N3737"/>
  <c r="I3737"/>
  <c r="J3737" s="1"/>
  <c r="V3781"/>
  <c r="R3781"/>
  <c r="I3728"/>
  <c r="J3728" s="1"/>
  <c r="I3706"/>
  <c r="J3706" s="1"/>
  <c r="M3781"/>
  <c r="G3781"/>
  <c r="N3697"/>
  <c r="O3697" s="1"/>
  <c r="N3691"/>
  <c r="O3691" s="1"/>
  <c r="N3687"/>
  <c r="O3687" s="1"/>
  <c r="N3683"/>
  <c r="O3683" s="1"/>
  <c r="N3681"/>
  <c r="O3681" s="1"/>
  <c r="N3679"/>
  <c r="O3679" s="1"/>
  <c r="N3677"/>
  <c r="O3677" s="1"/>
  <c r="N3674"/>
  <c r="O3674" s="1"/>
  <c r="N3672"/>
  <c r="O3672" s="1"/>
  <c r="N3670"/>
  <c r="N3669" s="1"/>
  <c r="N3667"/>
  <c r="N3666" s="1"/>
  <c r="S3634"/>
  <c r="N3634"/>
  <c r="I3634"/>
  <c r="J3634" s="1"/>
  <c r="N3631"/>
  <c r="O3631" s="1"/>
  <c r="T3630"/>
  <c r="X3630" s="1"/>
  <c r="O3630"/>
  <c r="J3630"/>
  <c r="S3625"/>
  <c r="N3625"/>
  <c r="I3625"/>
  <c r="J3625" s="1"/>
  <c r="N3623"/>
  <c r="O3623" s="1"/>
  <c r="N3619"/>
  <c r="O3619" s="1"/>
  <c r="T3618"/>
  <c r="X3618" s="1"/>
  <c r="O3618"/>
  <c r="J3618"/>
  <c r="N3612"/>
  <c r="O3612" s="1"/>
  <c r="N3608"/>
  <c r="O3608" s="1"/>
  <c r="T3607"/>
  <c r="X3607" s="1"/>
  <c r="O3607"/>
  <c r="J3607"/>
  <c r="N3602"/>
  <c r="O3602" s="1"/>
  <c r="I3581"/>
  <c r="J3581" s="1"/>
  <c r="I3574"/>
  <c r="J3574" s="1"/>
  <c r="I3564"/>
  <c r="J3564" s="1"/>
  <c r="N3562"/>
  <c r="O3562" s="1"/>
  <c r="N3552"/>
  <c r="O3552" s="1"/>
  <c r="N3548"/>
  <c r="O3548" s="1"/>
  <c r="T3547"/>
  <c r="O3547"/>
  <c r="J3547"/>
  <c r="N3544"/>
  <c r="O3544" s="1"/>
  <c r="N3542"/>
  <c r="O3542" s="1"/>
  <c r="N3540"/>
  <c r="O3540" s="1"/>
  <c r="N3538"/>
  <c r="N3537" s="1"/>
  <c r="N3535"/>
  <c r="O3535" s="1"/>
  <c r="N3533"/>
  <c r="O3533" s="1"/>
  <c r="N3530"/>
  <c r="O3530" s="1"/>
  <c r="N3492"/>
  <c r="O3492" s="1"/>
  <c r="N3488"/>
  <c r="O3488" s="1"/>
  <c r="O3487" s="1"/>
  <c r="N3484"/>
  <c r="O3484" s="1"/>
  <c r="N3480"/>
  <c r="O3480" s="1"/>
  <c r="N3471"/>
  <c r="O3471" s="1"/>
  <c r="O3468" s="1"/>
  <c r="N3467"/>
  <c r="O3467" s="1"/>
  <c r="N3463"/>
  <c r="O3463" s="1"/>
  <c r="T3462"/>
  <c r="X3462" s="1"/>
  <c r="O3462"/>
  <c r="J3462"/>
  <c r="N3459"/>
  <c r="O3459" s="1"/>
  <c r="N3451"/>
  <c r="O3451" s="1"/>
  <c r="N3449"/>
  <c r="O3449" s="1"/>
  <c r="N3447"/>
  <c r="O3447" s="1"/>
  <c r="N3445"/>
  <c r="O3445" s="1"/>
  <c r="O3443" s="1"/>
  <c r="N3442"/>
  <c r="O3442" s="1"/>
  <c r="N3440"/>
  <c r="O3440" s="1"/>
  <c r="N3438"/>
  <c r="O3438" s="1"/>
  <c r="O3436" s="1"/>
  <c r="N3435"/>
  <c r="O3435" s="1"/>
  <c r="N3433"/>
  <c r="O3433" s="1"/>
  <c r="N3431"/>
  <c r="N3428"/>
  <c r="O3428" s="1"/>
  <c r="O3426" s="1"/>
  <c r="N3425"/>
  <c r="O3425" s="1"/>
  <c r="N3423"/>
  <c r="O3423" s="1"/>
  <c r="N3419"/>
  <c r="O3419" s="1"/>
  <c r="N3417"/>
  <c r="O3417" s="1"/>
  <c r="N3413"/>
  <c r="O3413" s="1"/>
  <c r="N3409"/>
  <c r="O3409" s="1"/>
  <c r="I3393"/>
  <c r="J3393" s="1"/>
  <c r="I3390"/>
  <c r="J3390" s="1"/>
  <c r="S3358"/>
  <c r="N3358"/>
  <c r="I3358"/>
  <c r="J3358" s="1"/>
  <c r="N3355"/>
  <c r="O3355" s="1"/>
  <c r="T3354"/>
  <c r="X3354" s="1"/>
  <c r="O3354"/>
  <c r="J3354"/>
  <c r="S3349"/>
  <c r="N3349"/>
  <c r="I3349"/>
  <c r="J3349" s="1"/>
  <c r="N3347"/>
  <c r="O3347" s="1"/>
  <c r="N3343"/>
  <c r="O3343" s="1"/>
  <c r="T3342"/>
  <c r="J3342"/>
  <c r="L3367"/>
  <c r="S3340"/>
  <c r="T3340" s="1"/>
  <c r="X3340" s="1"/>
  <c r="H3367"/>
  <c r="F3367"/>
  <c r="S3285"/>
  <c r="T3285" s="1"/>
  <c r="X3285" s="1"/>
  <c r="S3277"/>
  <c r="T3277" s="1"/>
  <c r="X3277" s="1"/>
  <c r="S3275"/>
  <c r="T3275" s="1"/>
  <c r="X3275" s="1"/>
  <c r="S3273"/>
  <c r="T3273" s="1"/>
  <c r="X3273" s="1"/>
  <c r="I3255"/>
  <c r="J3255" s="1"/>
  <c r="I3252"/>
  <c r="J3252" s="1"/>
  <c r="N3222"/>
  <c r="O3222" s="1"/>
  <c r="T3221"/>
  <c r="X3221" s="1"/>
  <c r="O3221"/>
  <c r="J3221"/>
  <c r="N3219"/>
  <c r="O3219" s="1"/>
  <c r="S3215"/>
  <c r="N3215"/>
  <c r="I3215"/>
  <c r="J3215" s="1"/>
  <c r="N3213"/>
  <c r="O3213" s="1"/>
  <c r="T3212"/>
  <c r="X3212" s="1"/>
  <c r="O3212"/>
  <c r="J3212"/>
  <c r="N3207"/>
  <c r="O3207" s="1"/>
  <c r="S3203"/>
  <c r="N3203"/>
  <c r="I3203"/>
  <c r="J3203" s="1"/>
  <c r="N3196"/>
  <c r="O3196" s="1"/>
  <c r="S3192"/>
  <c r="N3192"/>
  <c r="I3192"/>
  <c r="J3192" s="1"/>
  <c r="N3190"/>
  <c r="O3190" s="1"/>
  <c r="N3186"/>
  <c r="O3186" s="1"/>
  <c r="N3182"/>
  <c r="O3182" s="1"/>
  <c r="N3174"/>
  <c r="O3174" s="1"/>
  <c r="N3172"/>
  <c r="O3172" s="1"/>
  <c r="N3170"/>
  <c r="O3170" s="1"/>
  <c r="N3168"/>
  <c r="N3165"/>
  <c r="O3165" s="1"/>
  <c r="N3163"/>
  <c r="O3163" s="1"/>
  <c r="N3161"/>
  <c r="N3160" s="1"/>
  <c r="N3158"/>
  <c r="O3158" s="1"/>
  <c r="N3156"/>
  <c r="O3156" s="1"/>
  <c r="O3154" s="1"/>
  <c r="N3153"/>
  <c r="O3153" s="1"/>
  <c r="N3151"/>
  <c r="N3150" s="1"/>
  <c r="N3146"/>
  <c r="O3146" s="1"/>
  <c r="N3144"/>
  <c r="O3144" s="1"/>
  <c r="N3142"/>
  <c r="O3142" s="1"/>
  <c r="N3140"/>
  <c r="O3140" s="1"/>
  <c r="N3136"/>
  <c r="O3136" s="1"/>
  <c r="S3132"/>
  <c r="N3132"/>
  <c r="I3132"/>
  <c r="J3132" s="1"/>
  <c r="I3123"/>
  <c r="J3123" s="1"/>
  <c r="N3078"/>
  <c r="O3078" s="1"/>
  <c r="N3074"/>
  <c r="O3074" s="1"/>
  <c r="O3073" s="1"/>
  <c r="N3070"/>
  <c r="O3070" s="1"/>
  <c r="N3066"/>
  <c r="O3066" s="1"/>
  <c r="N3057"/>
  <c r="O3057" s="1"/>
  <c r="O3054" s="1"/>
  <c r="N3053"/>
  <c r="O3053" s="1"/>
  <c r="N3049"/>
  <c r="O3049" s="1"/>
  <c r="T3048"/>
  <c r="X3048" s="1"/>
  <c r="O3048"/>
  <c r="J3048"/>
  <c r="N3045"/>
  <c r="O3045" s="1"/>
  <c r="N3037"/>
  <c r="O3037" s="1"/>
  <c r="N3035"/>
  <c r="O3035" s="1"/>
  <c r="N3033"/>
  <c r="O3033" s="1"/>
  <c r="N3031"/>
  <c r="O3031" s="1"/>
  <c r="O3029" s="1"/>
  <c r="N3028"/>
  <c r="O3028" s="1"/>
  <c r="N3026"/>
  <c r="O3026" s="1"/>
  <c r="N3024"/>
  <c r="O3024" s="1"/>
  <c r="O3022" s="1"/>
  <c r="N3021"/>
  <c r="O3021" s="1"/>
  <c r="N3019"/>
  <c r="O3019" s="1"/>
  <c r="N3017"/>
  <c r="N3016" s="1"/>
  <c r="N3014"/>
  <c r="O3014" s="1"/>
  <c r="O3012" s="1"/>
  <c r="N3011"/>
  <c r="O3011" s="1"/>
  <c r="N3009"/>
  <c r="O3009" s="1"/>
  <c r="N3005"/>
  <c r="O3005" s="1"/>
  <c r="N3003"/>
  <c r="O3003" s="1"/>
  <c r="N2999"/>
  <c r="O2999" s="1"/>
  <c r="N2995"/>
  <c r="O2995" s="1"/>
  <c r="I2979"/>
  <c r="J2979" s="1"/>
  <c r="I2976"/>
  <c r="J2976" s="1"/>
  <c r="N2946"/>
  <c r="O2946" s="1"/>
  <c r="T2945"/>
  <c r="X2945" s="1"/>
  <c r="O2945"/>
  <c r="J2945"/>
  <c r="N2943"/>
  <c r="O2943" s="1"/>
  <c r="S2939"/>
  <c r="N2939"/>
  <c r="I2939"/>
  <c r="J2939" s="1"/>
  <c r="N2937"/>
  <c r="O2937" s="1"/>
  <c r="T2936"/>
  <c r="X2936" s="1"/>
  <c r="O2936"/>
  <c r="J2936"/>
  <c r="N2931"/>
  <c r="O2931" s="1"/>
  <c r="S2927"/>
  <c r="N2927"/>
  <c r="I2927"/>
  <c r="J2927" s="1"/>
  <c r="N2920"/>
  <c r="O2920" s="1"/>
  <c r="S2916"/>
  <c r="N2916"/>
  <c r="I2916"/>
  <c r="J2916" s="1"/>
  <c r="N2914"/>
  <c r="O2914" s="1"/>
  <c r="N2910"/>
  <c r="O2910" s="1"/>
  <c r="N2906"/>
  <c r="O2906" s="1"/>
  <c r="N2898"/>
  <c r="O2898" s="1"/>
  <c r="N2896"/>
  <c r="O2896" s="1"/>
  <c r="N2894"/>
  <c r="O2894" s="1"/>
  <c r="N2892"/>
  <c r="N2889"/>
  <c r="O2889" s="1"/>
  <c r="N2887"/>
  <c r="O2887" s="1"/>
  <c r="N2885"/>
  <c r="N2884" s="1"/>
  <c r="N2882"/>
  <c r="O2882" s="1"/>
  <c r="N2880"/>
  <c r="O2880" s="1"/>
  <c r="N2877"/>
  <c r="O2877" s="1"/>
  <c r="N2875"/>
  <c r="N2874" s="1"/>
  <c r="N2870"/>
  <c r="O2870" s="1"/>
  <c r="N2868"/>
  <c r="O2868" s="1"/>
  <c r="N2866"/>
  <c r="O2866" s="1"/>
  <c r="N2864"/>
  <c r="O2864" s="1"/>
  <c r="N2860"/>
  <c r="O2860" s="1"/>
  <c r="S2856"/>
  <c r="N2856"/>
  <c r="I2856"/>
  <c r="J2856" s="1"/>
  <c r="I2847"/>
  <c r="J2847" s="1"/>
  <c r="N2811"/>
  <c r="O2811" s="1"/>
  <c r="N2807"/>
  <c r="O2807" s="1"/>
  <c r="O2806" s="1"/>
  <c r="N2804"/>
  <c r="O2804" s="1"/>
  <c r="N2800"/>
  <c r="O2800" s="1"/>
  <c r="N2796"/>
  <c r="O2796" s="1"/>
  <c r="N2792"/>
  <c r="O2792" s="1"/>
  <c r="N2788"/>
  <c r="O2788" s="1"/>
  <c r="I2785"/>
  <c r="J2785" s="1"/>
  <c r="N2783"/>
  <c r="O2783" s="1"/>
  <c r="N2779"/>
  <c r="O2779" s="1"/>
  <c r="O2778" s="1"/>
  <c r="N2775"/>
  <c r="O2775" s="1"/>
  <c r="S2771"/>
  <c r="N2771"/>
  <c r="I2771"/>
  <c r="J2771" s="1"/>
  <c r="I2762"/>
  <c r="J2762" s="1"/>
  <c r="I2740"/>
  <c r="J2740" s="1"/>
  <c r="N2731"/>
  <c r="O2731" s="1"/>
  <c r="N2725"/>
  <c r="O2725" s="1"/>
  <c r="N2721"/>
  <c r="O2721" s="1"/>
  <c r="N2717"/>
  <c r="O2717" s="1"/>
  <c r="N2715"/>
  <c r="O2715" s="1"/>
  <c r="N2713"/>
  <c r="O2713" s="1"/>
  <c r="N2711"/>
  <c r="O2711" s="1"/>
  <c r="N2710"/>
  <c r="O2710" s="1"/>
  <c r="N2707"/>
  <c r="O2707" s="1"/>
  <c r="N2705"/>
  <c r="O2705" s="1"/>
  <c r="N2702"/>
  <c r="O2702" s="1"/>
  <c r="N2669"/>
  <c r="N2666"/>
  <c r="O2666" s="1"/>
  <c r="N2660"/>
  <c r="S2655"/>
  <c r="T2655" s="1"/>
  <c r="X2655" s="1"/>
  <c r="N2643"/>
  <c r="O2643" s="1"/>
  <c r="N2630"/>
  <c r="O2630" s="1"/>
  <c r="M2677"/>
  <c r="J1960"/>
  <c r="S1960"/>
  <c r="T1960" s="1"/>
  <c r="X1960" s="1"/>
  <c r="J1897"/>
  <c r="S1897"/>
  <c r="T1897" s="1"/>
  <c r="X1897" s="1"/>
  <c r="J1895"/>
  <c r="S1895"/>
  <c r="T1895" s="1"/>
  <c r="X1895" s="1"/>
  <c r="J1893"/>
  <c r="S1893"/>
  <c r="T1893" s="1"/>
  <c r="X1893" s="1"/>
  <c r="J1891"/>
  <c r="S1891"/>
  <c r="T1891" s="1"/>
  <c r="J1837"/>
  <c r="N1837"/>
  <c r="O1837" s="1"/>
  <c r="O1186"/>
  <c r="S2525"/>
  <c r="I2525"/>
  <c r="J2525" s="1"/>
  <c r="S2513"/>
  <c r="I2513"/>
  <c r="J2513" s="1"/>
  <c r="S2502"/>
  <c r="I2502"/>
  <c r="J2502" s="1"/>
  <c r="H2539"/>
  <c r="F2539"/>
  <c r="W2539"/>
  <c r="U2539"/>
  <c r="Q2539"/>
  <c r="L2539"/>
  <c r="N2477"/>
  <c r="N2470"/>
  <c r="N2464"/>
  <c r="N2460"/>
  <c r="S2442"/>
  <c r="I2442"/>
  <c r="J2442" s="1"/>
  <c r="I2433"/>
  <c r="J2433" s="1"/>
  <c r="I2427"/>
  <c r="J2427" s="1"/>
  <c r="N2392"/>
  <c r="S2387"/>
  <c r="I2387"/>
  <c r="J2387" s="1"/>
  <c r="S2375"/>
  <c r="I2375"/>
  <c r="J2375" s="1"/>
  <c r="I2371"/>
  <c r="J2371" s="1"/>
  <c r="S2357"/>
  <c r="I2357"/>
  <c r="J2357" s="1"/>
  <c r="V2401"/>
  <c r="R2401"/>
  <c r="I2348"/>
  <c r="J2348" s="1"/>
  <c r="I2339"/>
  <c r="J2339" s="1"/>
  <c r="G2401"/>
  <c r="I2326"/>
  <c r="J2326" s="1"/>
  <c r="M2401"/>
  <c r="S2304"/>
  <c r="I2304"/>
  <c r="J2304" s="1"/>
  <c r="N2295"/>
  <c r="N2289"/>
  <c r="N2286"/>
  <c r="S2254"/>
  <c r="I2254"/>
  <c r="J2254" s="1"/>
  <c r="S2245"/>
  <c r="I2245"/>
  <c r="J2245" s="1"/>
  <c r="T2226"/>
  <c r="X2226" s="1"/>
  <c r="S2219"/>
  <c r="I2219"/>
  <c r="J2219" s="1"/>
  <c r="I2210"/>
  <c r="J2210" s="1"/>
  <c r="I2201"/>
  <c r="J2201" s="1"/>
  <c r="I2188"/>
  <c r="J2188" s="1"/>
  <c r="I2184"/>
  <c r="J2184" s="1"/>
  <c r="N2157"/>
  <c r="N2151"/>
  <c r="N2107"/>
  <c r="N2063"/>
  <c r="N2050"/>
  <c r="N2046"/>
  <c r="I2019"/>
  <c r="J2019" s="1"/>
  <c r="I2013"/>
  <c r="J2013" s="1"/>
  <c r="S1973"/>
  <c r="I1973"/>
  <c r="J1973" s="1"/>
  <c r="O1943"/>
  <c r="J1962"/>
  <c r="N1962"/>
  <c r="O1962" s="1"/>
  <c r="J1905"/>
  <c r="S1905"/>
  <c r="T1905" s="1"/>
  <c r="X1905" s="1"/>
  <c r="J1839"/>
  <c r="N1839"/>
  <c r="O1839" s="1"/>
  <c r="O1835" s="1"/>
  <c r="N1182"/>
  <c r="O1183"/>
  <c r="I2703"/>
  <c r="J2703" s="1"/>
  <c r="I2700"/>
  <c r="J2700" s="1"/>
  <c r="S2663"/>
  <c r="N2663"/>
  <c r="I2663"/>
  <c r="J2663" s="1"/>
  <c r="S2651"/>
  <c r="N2651"/>
  <c r="I2651"/>
  <c r="J2651" s="1"/>
  <c r="S2640"/>
  <c r="I2640"/>
  <c r="J2640" s="1"/>
  <c r="N2595"/>
  <c r="O2595" s="1"/>
  <c r="N2579"/>
  <c r="O2579" s="1"/>
  <c r="N2577"/>
  <c r="O2577" s="1"/>
  <c r="N2575"/>
  <c r="O2575" s="1"/>
  <c r="N2573"/>
  <c r="O2573" s="1"/>
  <c r="N2570"/>
  <c r="O2570" s="1"/>
  <c r="N2568"/>
  <c r="O2568" s="1"/>
  <c r="S2530"/>
  <c r="N2530"/>
  <c r="I2530"/>
  <c r="J2530" s="1"/>
  <c r="N2527"/>
  <c r="O2527" s="1"/>
  <c r="T2526"/>
  <c r="O2526"/>
  <c r="J2526"/>
  <c r="S2521"/>
  <c r="N2521"/>
  <c r="I2521"/>
  <c r="J2521" s="1"/>
  <c r="N2519"/>
  <c r="O2519" s="1"/>
  <c r="N2515"/>
  <c r="O2515" s="1"/>
  <c r="T2514"/>
  <c r="O2514"/>
  <c r="J2514"/>
  <c r="N2508"/>
  <c r="O2508" s="1"/>
  <c r="N2504"/>
  <c r="O2504" s="1"/>
  <c r="T2503"/>
  <c r="T2502" s="1"/>
  <c r="X2502" s="1"/>
  <c r="O2503"/>
  <c r="J2503"/>
  <c r="N2498"/>
  <c r="O2498" s="1"/>
  <c r="S2495"/>
  <c r="I2495"/>
  <c r="J2495" s="1"/>
  <c r="I2486"/>
  <c r="J2486" s="1"/>
  <c r="I2477"/>
  <c r="J2477" s="1"/>
  <c r="I2470"/>
  <c r="J2470" s="1"/>
  <c r="I2464"/>
  <c r="J2464" s="1"/>
  <c r="I2460"/>
  <c r="J2460" s="1"/>
  <c r="N2458"/>
  <c r="O2458" s="1"/>
  <c r="N2448"/>
  <c r="O2448" s="1"/>
  <c r="N2444"/>
  <c r="O2444" s="1"/>
  <c r="T2443"/>
  <c r="O2443"/>
  <c r="J2443"/>
  <c r="N2440"/>
  <c r="O2440" s="1"/>
  <c r="N2438"/>
  <c r="O2438" s="1"/>
  <c r="N2436"/>
  <c r="O2436" s="1"/>
  <c r="N2434"/>
  <c r="N2433" s="1"/>
  <c r="N2431"/>
  <c r="O2431" s="1"/>
  <c r="N2429"/>
  <c r="N2427" s="1"/>
  <c r="N2426"/>
  <c r="N2424" s="1"/>
  <c r="S2392"/>
  <c r="I2392"/>
  <c r="J2392" s="1"/>
  <c r="N2388"/>
  <c r="N2387" s="1"/>
  <c r="N2384"/>
  <c r="N2383" s="1"/>
  <c r="N2380"/>
  <c r="O2380" s="1"/>
  <c r="N2376"/>
  <c r="N2375" s="1"/>
  <c r="N2367"/>
  <c r="O2367" s="1"/>
  <c r="S2364"/>
  <c r="I2364"/>
  <c r="J2364" s="1"/>
  <c r="N2363"/>
  <c r="O2363" s="1"/>
  <c r="N2359"/>
  <c r="O2359" s="1"/>
  <c r="T2358"/>
  <c r="O2358"/>
  <c r="J2358"/>
  <c r="N2355"/>
  <c r="O2355" s="1"/>
  <c r="N2347"/>
  <c r="O2347" s="1"/>
  <c r="N2345"/>
  <c r="O2345" s="1"/>
  <c r="N2343"/>
  <c r="O2343" s="1"/>
  <c r="N2341"/>
  <c r="N2339" s="1"/>
  <c r="N2338"/>
  <c r="O2338" s="1"/>
  <c r="N2336"/>
  <c r="O2336" s="1"/>
  <c r="N2334"/>
  <c r="N2332" s="1"/>
  <c r="N2331"/>
  <c r="O2331" s="1"/>
  <c r="N2329"/>
  <c r="O2329" s="1"/>
  <c r="N2327"/>
  <c r="N2326" s="1"/>
  <c r="N2324"/>
  <c r="N2322" s="1"/>
  <c r="N2321"/>
  <c r="O2321" s="1"/>
  <c r="N2319"/>
  <c r="O2319" s="1"/>
  <c r="N2315"/>
  <c r="O2315" s="1"/>
  <c r="N2313"/>
  <c r="O2313" s="1"/>
  <c r="N2309"/>
  <c r="O2309" s="1"/>
  <c r="N2305"/>
  <c r="N2304" s="1"/>
  <c r="I2295"/>
  <c r="J2295" s="1"/>
  <c r="I2289"/>
  <c r="J2289" s="1"/>
  <c r="I2286"/>
  <c r="J2286" s="1"/>
  <c r="N2256"/>
  <c r="O2256" s="1"/>
  <c r="T2255"/>
  <c r="O2255"/>
  <c r="J2255"/>
  <c r="N2253"/>
  <c r="O2253" s="1"/>
  <c r="S2249"/>
  <c r="N2249"/>
  <c r="I2249"/>
  <c r="J2249" s="1"/>
  <c r="N2247"/>
  <c r="O2247" s="1"/>
  <c r="T2246"/>
  <c r="O2246"/>
  <c r="J2246"/>
  <c r="N2241"/>
  <c r="O2241" s="1"/>
  <c r="S2237"/>
  <c r="N2237"/>
  <c r="I2237"/>
  <c r="J2237" s="1"/>
  <c r="I2233"/>
  <c r="J2233" s="1"/>
  <c r="N2230"/>
  <c r="O2230" s="1"/>
  <c r="S2226"/>
  <c r="N2226"/>
  <c r="I2226"/>
  <c r="J2226" s="1"/>
  <c r="H2263"/>
  <c r="F2263"/>
  <c r="N2224"/>
  <c r="O2224" s="1"/>
  <c r="N2220"/>
  <c r="N2219" s="1"/>
  <c r="N2216"/>
  <c r="O2216" s="1"/>
  <c r="N2208"/>
  <c r="O2208" s="1"/>
  <c r="N2206"/>
  <c r="O2206" s="1"/>
  <c r="N2204"/>
  <c r="O2204" s="1"/>
  <c r="N2202"/>
  <c r="N2201" s="1"/>
  <c r="N2199"/>
  <c r="O2199" s="1"/>
  <c r="N2197"/>
  <c r="O2197" s="1"/>
  <c r="N2195"/>
  <c r="N2194" s="1"/>
  <c r="N2192"/>
  <c r="O2192" s="1"/>
  <c r="N2190"/>
  <c r="N2188" s="1"/>
  <c r="N2187"/>
  <c r="O2187" s="1"/>
  <c r="N2185"/>
  <c r="N2184" s="1"/>
  <c r="N2180"/>
  <c r="O2180" s="1"/>
  <c r="N2178"/>
  <c r="O2178" s="1"/>
  <c r="N2176"/>
  <c r="O2176" s="1"/>
  <c r="N2174"/>
  <c r="O2174" s="1"/>
  <c r="N2170"/>
  <c r="O2170" s="1"/>
  <c r="S2166"/>
  <c r="N2166"/>
  <c r="I2166"/>
  <c r="J2166" s="1"/>
  <c r="I2157"/>
  <c r="J2157" s="1"/>
  <c r="I2151"/>
  <c r="J2151" s="1"/>
  <c r="I2148"/>
  <c r="N2121"/>
  <c r="O2121" s="1"/>
  <c r="N2117"/>
  <c r="N2116" s="1"/>
  <c r="N2114"/>
  <c r="O2114" s="1"/>
  <c r="S2111"/>
  <c r="I2111"/>
  <c r="J2111" s="1"/>
  <c r="N2110"/>
  <c r="O2110" s="1"/>
  <c r="S2107"/>
  <c r="I2107"/>
  <c r="J2107" s="1"/>
  <c r="N2106"/>
  <c r="O2106" s="1"/>
  <c r="N2102"/>
  <c r="O2102" s="1"/>
  <c r="S2099"/>
  <c r="I2099"/>
  <c r="J2099" s="1"/>
  <c r="N2098"/>
  <c r="O2098" s="1"/>
  <c r="I2095"/>
  <c r="J2095" s="1"/>
  <c r="N2093"/>
  <c r="O2093" s="1"/>
  <c r="N2089"/>
  <c r="N2088" s="1"/>
  <c r="G2125"/>
  <c r="N2085"/>
  <c r="O2085" s="1"/>
  <c r="S2081"/>
  <c r="N2081"/>
  <c r="I2081"/>
  <c r="J2081" s="1"/>
  <c r="V2125"/>
  <c r="R2125"/>
  <c r="M2125"/>
  <c r="I2072"/>
  <c r="J2072" s="1"/>
  <c r="I2063"/>
  <c r="J2063" s="1"/>
  <c r="I2056"/>
  <c r="J2056" s="1"/>
  <c r="I2050"/>
  <c r="J2050" s="1"/>
  <c r="I2046"/>
  <c r="J2046" s="1"/>
  <c r="N2041"/>
  <c r="O2041" s="1"/>
  <c r="N2035"/>
  <c r="O2035" s="1"/>
  <c r="N2031"/>
  <c r="O2031" s="1"/>
  <c r="S2028"/>
  <c r="I2028"/>
  <c r="J2028" s="1"/>
  <c r="N2027"/>
  <c r="O2027" s="1"/>
  <c r="N2025"/>
  <c r="O2025" s="1"/>
  <c r="N2023"/>
  <c r="O2023" s="1"/>
  <c r="N2021"/>
  <c r="N2019" s="1"/>
  <c r="N2018"/>
  <c r="O2018" s="1"/>
  <c r="N2016"/>
  <c r="O2016" s="1"/>
  <c r="N2014"/>
  <c r="N2013" s="1"/>
  <c r="N2011"/>
  <c r="N2010" s="1"/>
  <c r="S1978"/>
  <c r="N1978"/>
  <c r="I1978"/>
  <c r="J1978" s="1"/>
  <c r="N1975"/>
  <c r="O1975" s="1"/>
  <c r="T1974"/>
  <c r="O1974"/>
  <c r="J1974"/>
  <c r="S1969"/>
  <c r="N1969"/>
  <c r="I1969"/>
  <c r="J1969" s="1"/>
  <c r="H1987"/>
  <c r="N1967"/>
  <c r="O1967" s="1"/>
  <c r="N1964"/>
  <c r="O1964" s="1"/>
  <c r="N1930"/>
  <c r="O1930" s="1"/>
  <c r="N1926"/>
  <c r="O1926" s="1"/>
  <c r="N1921"/>
  <c r="O1921" s="1"/>
  <c r="N1916"/>
  <c r="O1916" s="1"/>
  <c r="N1911"/>
  <c r="O1911" s="1"/>
  <c r="N1906"/>
  <c r="O1906" s="1"/>
  <c r="N1904"/>
  <c r="O1904" s="1"/>
  <c r="N1900"/>
  <c r="O1900" s="1"/>
  <c r="N1886"/>
  <c r="O1886" s="1"/>
  <c r="N1882"/>
  <c r="O1882" s="1"/>
  <c r="N1879"/>
  <c r="O1879" s="1"/>
  <c r="N1877"/>
  <c r="O1877" s="1"/>
  <c r="N1874"/>
  <c r="O1874" s="1"/>
  <c r="S1145"/>
  <c r="T1146"/>
  <c r="X1146" s="1"/>
  <c r="I1145"/>
  <c r="J1145" s="1"/>
  <c r="J1146"/>
  <c r="F1987"/>
  <c r="N1833"/>
  <c r="O1833" s="1"/>
  <c r="O1831" s="1"/>
  <c r="N1829"/>
  <c r="O1829" s="1"/>
  <c r="N1827"/>
  <c r="O1827" s="1"/>
  <c r="N1825"/>
  <c r="O1825" s="1"/>
  <c r="O1823" s="1"/>
  <c r="N1818"/>
  <c r="O1818" s="1"/>
  <c r="N1816"/>
  <c r="O1816" s="1"/>
  <c r="N1814"/>
  <c r="O1814" s="1"/>
  <c r="O1812" s="1"/>
  <c r="N1810"/>
  <c r="O1810" s="1"/>
  <c r="N1808"/>
  <c r="O1808" s="1"/>
  <c r="N1806"/>
  <c r="O1806" s="1"/>
  <c r="W1849"/>
  <c r="U1849"/>
  <c r="Q1849"/>
  <c r="N1802"/>
  <c r="O1802" s="1"/>
  <c r="N1794"/>
  <c r="O1794" s="1"/>
  <c r="N1792"/>
  <c r="O1792" s="1"/>
  <c r="N1790"/>
  <c r="O1790" s="1"/>
  <c r="N1785"/>
  <c r="O1785" s="1"/>
  <c r="N1783"/>
  <c r="O1783" s="1"/>
  <c r="N1781"/>
  <c r="N1780" s="1"/>
  <c r="N1778"/>
  <c r="O1778" s="1"/>
  <c r="N1773"/>
  <c r="O1773" s="1"/>
  <c r="N1766"/>
  <c r="O1766" s="1"/>
  <c r="N1764"/>
  <c r="O1764" s="1"/>
  <c r="N1762"/>
  <c r="O1762" s="1"/>
  <c r="N1760"/>
  <c r="O1760" s="1"/>
  <c r="N1756"/>
  <c r="O1756" s="1"/>
  <c r="S1752"/>
  <c r="N1752"/>
  <c r="I1752"/>
  <c r="J1752" s="1"/>
  <c r="I1743"/>
  <c r="J1743" s="1"/>
  <c r="I1737"/>
  <c r="J1737" s="1"/>
  <c r="I1734"/>
  <c r="J1734" s="1"/>
  <c r="S1702"/>
  <c r="I1702"/>
  <c r="J1702" s="1"/>
  <c r="N1694"/>
  <c r="N1693" s="1"/>
  <c r="N1690"/>
  <c r="O1690" s="1"/>
  <c r="N1677"/>
  <c r="O1677" s="1"/>
  <c r="S1674"/>
  <c r="I1674"/>
  <c r="J1674" s="1"/>
  <c r="N1673"/>
  <c r="O1673" s="1"/>
  <c r="N1669"/>
  <c r="O1669" s="1"/>
  <c r="N1665"/>
  <c r="O1665" s="1"/>
  <c r="N1657"/>
  <c r="O1657" s="1"/>
  <c r="N1655"/>
  <c r="O1655" s="1"/>
  <c r="N1653"/>
  <c r="O1653" s="1"/>
  <c r="N1648"/>
  <c r="O1648" s="1"/>
  <c r="N1646"/>
  <c r="O1646" s="1"/>
  <c r="N1644"/>
  <c r="N1642" s="1"/>
  <c r="N1641"/>
  <c r="O1641" s="1"/>
  <c r="N1639"/>
  <c r="O1639" s="1"/>
  <c r="N1631"/>
  <c r="O1631" s="1"/>
  <c r="N1627"/>
  <c r="O1627" s="1"/>
  <c r="S1564"/>
  <c r="N1564"/>
  <c r="I1564"/>
  <c r="J1564" s="1"/>
  <c r="N1561"/>
  <c r="O1561" s="1"/>
  <c r="S1555"/>
  <c r="N1555"/>
  <c r="I1555"/>
  <c r="J1555" s="1"/>
  <c r="H1573"/>
  <c r="N1553"/>
  <c r="O1553" s="1"/>
  <c r="N1549"/>
  <c r="O1549" s="1"/>
  <c r="N1542"/>
  <c r="O1542" s="1"/>
  <c r="N1538"/>
  <c r="O1538" s="1"/>
  <c r="N1532"/>
  <c r="O1532" s="1"/>
  <c r="I1511"/>
  <c r="J1511" s="1"/>
  <c r="I1504"/>
  <c r="J1504" s="1"/>
  <c r="I1494"/>
  <c r="J1494" s="1"/>
  <c r="N1492"/>
  <c r="O1492" s="1"/>
  <c r="N1482"/>
  <c r="O1482" s="1"/>
  <c r="N1478"/>
  <c r="O1478" s="1"/>
  <c r="N1474"/>
  <c r="O1474" s="1"/>
  <c r="N1472"/>
  <c r="O1472" s="1"/>
  <c r="N1470"/>
  <c r="O1470" s="1"/>
  <c r="N1465"/>
  <c r="O1465" s="1"/>
  <c r="N1463"/>
  <c r="O1463" s="1"/>
  <c r="N1460"/>
  <c r="O1460" s="1"/>
  <c r="N1422"/>
  <c r="O1422" s="1"/>
  <c r="N1418"/>
  <c r="O1418" s="1"/>
  <c r="O1417" s="1"/>
  <c r="N1414"/>
  <c r="O1414" s="1"/>
  <c r="N1410"/>
  <c r="O1410" s="1"/>
  <c r="G1435"/>
  <c r="N1401"/>
  <c r="O1401" s="1"/>
  <c r="N1397"/>
  <c r="O1397" s="1"/>
  <c r="N1393"/>
  <c r="O1393" s="1"/>
  <c r="N1389"/>
  <c r="O1389" s="1"/>
  <c r="N1381"/>
  <c r="O1381" s="1"/>
  <c r="N1379"/>
  <c r="O1379" s="1"/>
  <c r="N1377"/>
  <c r="O1377" s="1"/>
  <c r="N1375"/>
  <c r="O1375" s="1"/>
  <c r="N1372"/>
  <c r="O1372" s="1"/>
  <c r="N1370"/>
  <c r="O1370" s="1"/>
  <c r="N1368"/>
  <c r="O1368" s="1"/>
  <c r="N1365"/>
  <c r="O1365" s="1"/>
  <c r="N1363"/>
  <c r="O1363" s="1"/>
  <c r="N1358"/>
  <c r="O1358" s="1"/>
  <c r="N1355"/>
  <c r="O1355" s="1"/>
  <c r="N1353"/>
  <c r="O1353" s="1"/>
  <c r="N1349"/>
  <c r="O1349" s="1"/>
  <c r="N1347"/>
  <c r="O1347" s="1"/>
  <c r="N1343"/>
  <c r="O1343" s="1"/>
  <c r="N1339"/>
  <c r="O1339" s="1"/>
  <c r="I1323"/>
  <c r="J1323" s="1"/>
  <c r="I1320"/>
  <c r="J1320" s="1"/>
  <c r="N1290"/>
  <c r="O1290" s="1"/>
  <c r="N1287"/>
  <c r="O1287" s="1"/>
  <c r="S1283"/>
  <c r="N1283"/>
  <c r="I1283"/>
  <c r="J1283" s="1"/>
  <c r="N1281"/>
  <c r="O1281" s="1"/>
  <c r="N1275"/>
  <c r="O1275" s="1"/>
  <c r="S1271"/>
  <c r="N1271"/>
  <c r="I1271"/>
  <c r="J1271" s="1"/>
  <c r="N1264"/>
  <c r="O1264" s="1"/>
  <c r="S1260"/>
  <c r="N1260"/>
  <c r="I1260"/>
  <c r="J1260" s="1"/>
  <c r="N1258"/>
  <c r="O1258" s="1"/>
  <c r="N1254"/>
  <c r="O1254" s="1"/>
  <c r="N1250"/>
  <c r="O1250" s="1"/>
  <c r="N1242"/>
  <c r="O1242" s="1"/>
  <c r="N1240"/>
  <c r="O1240" s="1"/>
  <c r="N1238"/>
  <c r="O1238" s="1"/>
  <c r="N1233"/>
  <c r="O1233" s="1"/>
  <c r="N1231"/>
  <c r="O1231" s="1"/>
  <c r="N1229"/>
  <c r="N1228" s="1"/>
  <c r="N1226"/>
  <c r="O1226" s="1"/>
  <c r="N1224"/>
  <c r="O1224" s="1"/>
  <c r="N1221"/>
  <c r="O1221" s="1"/>
  <c r="N1214"/>
  <c r="O1214" s="1"/>
  <c r="N1212"/>
  <c r="O1212" s="1"/>
  <c r="N1210"/>
  <c r="O1210" s="1"/>
  <c r="N1208"/>
  <c r="O1208" s="1"/>
  <c r="N1204"/>
  <c r="O1204" s="1"/>
  <c r="S1200"/>
  <c r="N1200"/>
  <c r="I1200"/>
  <c r="J1200" s="1"/>
  <c r="N1197"/>
  <c r="O1197" s="1"/>
  <c r="N1195"/>
  <c r="O1195" s="1"/>
  <c r="N1193"/>
  <c r="O1193" s="1"/>
  <c r="N1190"/>
  <c r="O1190" s="1"/>
  <c r="N1188"/>
  <c r="O1188" s="1"/>
  <c r="N1155"/>
  <c r="O1155" s="1"/>
  <c r="O1084"/>
  <c r="I1185"/>
  <c r="J1185" s="1"/>
  <c r="J1186"/>
  <c r="I1182"/>
  <c r="J1183"/>
  <c r="J1147"/>
  <c r="N1147"/>
  <c r="O1147" s="1"/>
  <c r="O1146"/>
  <c r="I1796"/>
  <c r="J1796" s="1"/>
  <c r="I1787"/>
  <c r="J1787" s="1"/>
  <c r="I1774"/>
  <c r="J1774" s="1"/>
  <c r="I1770"/>
  <c r="J1770" s="1"/>
  <c r="N1743"/>
  <c r="N1737"/>
  <c r="N1702"/>
  <c r="S1697"/>
  <c r="I1697"/>
  <c r="J1697" s="1"/>
  <c r="S1685"/>
  <c r="I1685"/>
  <c r="J1685" s="1"/>
  <c r="I1681"/>
  <c r="J1681" s="1"/>
  <c r="N1674"/>
  <c r="S1667"/>
  <c r="N1667"/>
  <c r="I1667"/>
  <c r="J1667" s="1"/>
  <c r="V1711"/>
  <c r="R1711"/>
  <c r="I1658"/>
  <c r="J1658" s="1"/>
  <c r="I1649"/>
  <c r="J1649" s="1"/>
  <c r="I1636"/>
  <c r="J1636" s="1"/>
  <c r="M1711"/>
  <c r="G1711"/>
  <c r="S1559"/>
  <c r="N1559"/>
  <c r="I1559"/>
  <c r="J1559" s="1"/>
  <c r="S1547"/>
  <c r="N1547"/>
  <c r="I1547"/>
  <c r="J1547" s="1"/>
  <c r="F1573"/>
  <c r="S1536"/>
  <c r="N1536"/>
  <c r="I1536"/>
  <c r="J1536" s="1"/>
  <c r="N1511"/>
  <c r="N1504"/>
  <c r="N1494"/>
  <c r="S1476"/>
  <c r="N1476"/>
  <c r="I1476"/>
  <c r="J1476" s="1"/>
  <c r="I1467"/>
  <c r="J1467" s="1"/>
  <c r="O1461"/>
  <c r="O1458"/>
  <c r="O1426"/>
  <c r="I1405"/>
  <c r="J1405" s="1"/>
  <c r="O1398"/>
  <c r="S1391"/>
  <c r="N1391"/>
  <c r="I1391"/>
  <c r="J1391" s="1"/>
  <c r="I1382"/>
  <c r="J1382" s="1"/>
  <c r="O1373"/>
  <c r="O1366"/>
  <c r="I1360"/>
  <c r="J1360" s="1"/>
  <c r="O1356"/>
  <c r="N1323"/>
  <c r="N1320"/>
  <c r="S1288"/>
  <c r="N1288"/>
  <c r="I1288"/>
  <c r="J1288" s="1"/>
  <c r="S1279"/>
  <c r="N1279"/>
  <c r="I1279"/>
  <c r="J1279" s="1"/>
  <c r="I1235"/>
  <c r="J1235" s="1"/>
  <c r="O1222"/>
  <c r="I1218"/>
  <c r="J1218" s="1"/>
  <c r="N1191"/>
  <c r="W1159"/>
  <c r="U1159"/>
  <c r="Q1159"/>
  <c r="L1159"/>
  <c r="O915"/>
  <c r="S846"/>
  <c r="T847"/>
  <c r="X847" s="1"/>
  <c r="I846"/>
  <c r="J846" s="1"/>
  <c r="J847"/>
  <c r="J842"/>
  <c r="N842"/>
  <c r="O842" s="1"/>
  <c r="J461"/>
  <c r="I597"/>
  <c r="I1191"/>
  <c r="J1191" s="1"/>
  <c r="S1150"/>
  <c r="N1150"/>
  <c r="I1150"/>
  <c r="J1150" s="1"/>
  <c r="S1141"/>
  <c r="N1141"/>
  <c r="I1141"/>
  <c r="J1141" s="1"/>
  <c r="N1139"/>
  <c r="O1139" s="1"/>
  <c r="N1135"/>
  <c r="O1135" s="1"/>
  <c r="N1128"/>
  <c r="O1128" s="1"/>
  <c r="N1124"/>
  <c r="O1124" s="1"/>
  <c r="N1118"/>
  <c r="O1118" s="1"/>
  <c r="I1097"/>
  <c r="J1097" s="1"/>
  <c r="I1090"/>
  <c r="J1090" s="1"/>
  <c r="I1080"/>
  <c r="J1080" s="1"/>
  <c r="N1078"/>
  <c r="O1078" s="1"/>
  <c r="N1068"/>
  <c r="O1068" s="1"/>
  <c r="N1064"/>
  <c r="O1064" s="1"/>
  <c r="N1060"/>
  <c r="O1060" s="1"/>
  <c r="N1058"/>
  <c r="O1058" s="1"/>
  <c r="N1056"/>
  <c r="O1056" s="1"/>
  <c r="N1051"/>
  <c r="O1051" s="1"/>
  <c r="N1049"/>
  <c r="O1049" s="1"/>
  <c r="N1046"/>
  <c r="O1046" s="1"/>
  <c r="N1008"/>
  <c r="O1008" s="1"/>
  <c r="O1007" s="1"/>
  <c r="N1004"/>
  <c r="O1004" s="1"/>
  <c r="O1003" s="1"/>
  <c r="N1000"/>
  <c r="O1000" s="1"/>
  <c r="N996"/>
  <c r="O996" s="1"/>
  <c r="G1021"/>
  <c r="N987"/>
  <c r="O987" s="1"/>
  <c r="N983"/>
  <c r="O983" s="1"/>
  <c r="N979"/>
  <c r="O979" s="1"/>
  <c r="N975"/>
  <c r="O975" s="1"/>
  <c r="N967"/>
  <c r="O967" s="1"/>
  <c r="N965"/>
  <c r="O965" s="1"/>
  <c r="N963"/>
  <c r="O963" s="1"/>
  <c r="N961"/>
  <c r="O961" s="1"/>
  <c r="N958"/>
  <c r="O958" s="1"/>
  <c r="N956"/>
  <c r="O956" s="1"/>
  <c r="N954"/>
  <c r="O954" s="1"/>
  <c r="N951"/>
  <c r="O951" s="1"/>
  <c r="N949"/>
  <c r="O949" s="1"/>
  <c r="N944"/>
  <c r="O944" s="1"/>
  <c r="N941"/>
  <c r="O941" s="1"/>
  <c r="N939"/>
  <c r="O939" s="1"/>
  <c r="N935"/>
  <c r="O935" s="1"/>
  <c r="N933"/>
  <c r="O933" s="1"/>
  <c r="N929"/>
  <c r="O929" s="1"/>
  <c r="N925"/>
  <c r="O925" s="1"/>
  <c r="I909"/>
  <c r="J909" s="1"/>
  <c r="I906"/>
  <c r="J906" s="1"/>
  <c r="N876"/>
  <c r="O876" s="1"/>
  <c r="N873"/>
  <c r="O873" s="1"/>
  <c r="S869"/>
  <c r="N869"/>
  <c r="I869"/>
  <c r="J869" s="1"/>
  <c r="N867"/>
  <c r="O867" s="1"/>
  <c r="N861"/>
  <c r="O861" s="1"/>
  <c r="S857"/>
  <c r="N857"/>
  <c r="I857"/>
  <c r="J857" s="1"/>
  <c r="N845"/>
  <c r="O845" s="1"/>
  <c r="N841"/>
  <c r="O841" s="1"/>
  <c r="N837"/>
  <c r="O837" s="1"/>
  <c r="N829"/>
  <c r="O829" s="1"/>
  <c r="N827"/>
  <c r="O827" s="1"/>
  <c r="N825"/>
  <c r="O825" s="1"/>
  <c r="N823"/>
  <c r="O823" s="1"/>
  <c r="N820"/>
  <c r="O820" s="1"/>
  <c r="N818"/>
  <c r="O818" s="1"/>
  <c r="N816"/>
  <c r="O816" s="1"/>
  <c r="N813"/>
  <c r="O813" s="1"/>
  <c r="N811"/>
  <c r="O811" s="1"/>
  <c r="N809"/>
  <c r="O809" s="1"/>
  <c r="N806"/>
  <c r="O806" s="1"/>
  <c r="O771"/>
  <c r="O683"/>
  <c r="O666"/>
  <c r="F89" i="1"/>
  <c r="F88"/>
  <c r="F71"/>
  <c r="F80"/>
  <c r="F59"/>
  <c r="F37"/>
  <c r="F33"/>
  <c r="F30"/>
  <c r="H25"/>
  <c r="F23"/>
  <c r="J848" i="2"/>
  <c r="N848"/>
  <c r="O848" s="1"/>
  <c r="N846"/>
  <c r="O847"/>
  <c r="J426"/>
  <c r="I429"/>
  <c r="J361"/>
  <c r="I419"/>
  <c r="J419" s="1"/>
  <c r="I169"/>
  <c r="J22"/>
  <c r="S1133"/>
  <c r="N1133"/>
  <c r="I1133"/>
  <c r="J1133" s="1"/>
  <c r="S1122"/>
  <c r="N1122"/>
  <c r="I1122"/>
  <c r="J1122" s="1"/>
  <c r="N1097"/>
  <c r="N1090"/>
  <c r="N1080"/>
  <c r="S1062"/>
  <c r="N1062"/>
  <c r="I1062"/>
  <c r="J1062" s="1"/>
  <c r="I1053"/>
  <c r="J1053" s="1"/>
  <c r="O1012"/>
  <c r="I991"/>
  <c r="J991" s="1"/>
  <c r="S977"/>
  <c r="N977"/>
  <c r="I977"/>
  <c r="J977" s="1"/>
  <c r="I968"/>
  <c r="J968" s="1"/>
  <c r="I946"/>
  <c r="J946" s="1"/>
  <c r="N909"/>
  <c r="N906"/>
  <c r="S874"/>
  <c r="N874"/>
  <c r="I874"/>
  <c r="J874" s="1"/>
  <c r="S865"/>
  <c r="N865"/>
  <c r="I865"/>
  <c r="J865" s="1"/>
  <c r="N821"/>
  <c r="N814"/>
  <c r="N804"/>
  <c r="F95" i="1"/>
  <c r="I86"/>
  <c r="G86"/>
  <c r="F76"/>
  <c r="F58"/>
  <c r="H56"/>
  <c r="F36"/>
  <c r="F32"/>
  <c r="F31"/>
  <c r="I25"/>
  <c r="G25"/>
  <c r="N777" i="2"/>
  <c r="O727"/>
  <c r="G745"/>
  <c r="N670"/>
  <c r="I633"/>
  <c r="J633" s="1"/>
  <c r="G301"/>
  <c r="J587"/>
  <c r="J545"/>
  <c r="J537"/>
  <c r="J525"/>
  <c r="J517"/>
  <c r="J504"/>
  <c r="J482"/>
  <c r="J472"/>
  <c r="J466"/>
  <c r="G429"/>
  <c r="J427"/>
  <c r="G419"/>
  <c r="J413"/>
  <c r="J407"/>
  <c r="J400"/>
  <c r="J392"/>
  <c r="J384"/>
  <c r="J362"/>
  <c r="H169"/>
  <c r="F169"/>
  <c r="J152"/>
  <c r="J140"/>
  <c r="J122"/>
  <c r="J109"/>
  <c r="J91"/>
  <c r="J66"/>
  <c r="J59"/>
  <c r="J48"/>
  <c r="J34"/>
  <c r="J23"/>
  <c r="F96" i="1"/>
  <c r="F94"/>
  <c r="F92"/>
  <c r="F90"/>
  <c r="F79"/>
  <c r="H77"/>
  <c r="F74"/>
  <c r="F72"/>
  <c r="F70"/>
  <c r="H68"/>
  <c r="I821" i="2"/>
  <c r="J821" s="1"/>
  <c r="I814"/>
  <c r="J814" s="1"/>
  <c r="I804"/>
  <c r="J804" s="1"/>
  <c r="N802"/>
  <c r="O802" s="1"/>
  <c r="N800"/>
  <c r="O800" s="1"/>
  <c r="N794"/>
  <c r="O794" s="1"/>
  <c r="N790"/>
  <c r="O790" s="1"/>
  <c r="I777"/>
  <c r="J777" s="1"/>
  <c r="N741"/>
  <c r="O741" s="1"/>
  <c r="N737"/>
  <c r="O737" s="1"/>
  <c r="O736" s="1"/>
  <c r="N734"/>
  <c r="O734" s="1"/>
  <c r="N730"/>
  <c r="O730" s="1"/>
  <c r="N726"/>
  <c r="O726" s="1"/>
  <c r="N722"/>
  <c r="O722" s="1"/>
  <c r="N718"/>
  <c r="O718" s="1"/>
  <c r="I715"/>
  <c r="J715" s="1"/>
  <c r="N713"/>
  <c r="O713" s="1"/>
  <c r="N709"/>
  <c r="O709" s="1"/>
  <c r="O708" s="1"/>
  <c r="N705"/>
  <c r="O705" s="1"/>
  <c r="S701"/>
  <c r="N701"/>
  <c r="I701"/>
  <c r="J701" s="1"/>
  <c r="I692"/>
  <c r="J692" s="1"/>
  <c r="I670"/>
  <c r="J670" s="1"/>
  <c r="N661"/>
  <c r="O661" s="1"/>
  <c r="N655"/>
  <c r="O655" s="1"/>
  <c r="N651"/>
  <c r="O651" s="1"/>
  <c r="N647"/>
  <c r="O647" s="1"/>
  <c r="N645"/>
  <c r="O645" s="1"/>
  <c r="N643"/>
  <c r="O643" s="1"/>
  <c r="N641"/>
  <c r="O641" s="1"/>
  <c r="N638"/>
  <c r="O638" s="1"/>
  <c r="N636"/>
  <c r="O636" s="1"/>
  <c r="N634"/>
  <c r="N633" s="1"/>
  <c r="N631"/>
  <c r="N630" s="1"/>
  <c r="F93" i="1"/>
  <c r="F91"/>
  <c r="F83"/>
  <c r="I77"/>
  <c r="F78"/>
  <c r="F75"/>
  <c r="F73"/>
  <c r="I68"/>
  <c r="F69"/>
  <c r="F60"/>
  <c r="F28"/>
  <c r="G187" i="2"/>
  <c r="H40" i="1" s="1"/>
  <c r="L187" i="2"/>
  <c r="Q187"/>
  <c r="S187"/>
  <c r="U187"/>
  <c r="W187"/>
  <c r="F190"/>
  <c r="G41" i="1" s="1"/>
  <c r="H190" i="2"/>
  <c r="I41" i="1" s="1"/>
  <c r="M190" i="2"/>
  <c r="R190"/>
  <c r="T190"/>
  <c r="V190"/>
  <c r="F196"/>
  <c r="H196"/>
  <c r="M196"/>
  <c r="R196"/>
  <c r="T196"/>
  <c r="V196"/>
  <c r="F204"/>
  <c r="H204"/>
  <c r="M204"/>
  <c r="R204"/>
  <c r="T204"/>
  <c r="V204"/>
  <c r="G205"/>
  <c r="L205"/>
  <c r="Q205"/>
  <c r="U205"/>
  <c r="W205"/>
  <c r="F187"/>
  <c r="G40" i="1" s="1"/>
  <c r="H187" i="2"/>
  <c r="I40" i="1" s="1"/>
  <c r="M187" i="2"/>
  <c r="R187"/>
  <c r="T187"/>
  <c r="V187"/>
  <c r="G190"/>
  <c r="H41" i="1" s="1"/>
  <c r="L190" i="2"/>
  <c r="Q190"/>
  <c r="S190"/>
  <c r="U190"/>
  <c r="W190"/>
  <c r="G196"/>
  <c r="L196"/>
  <c r="Q196"/>
  <c r="S196"/>
  <c r="U196"/>
  <c r="W196"/>
  <c r="G204"/>
  <c r="I204"/>
  <c r="J204" s="1"/>
  <c r="L204"/>
  <c r="Q204"/>
  <c r="S204"/>
  <c r="U204"/>
  <c r="W204"/>
  <c r="F205"/>
  <c r="H205"/>
  <c r="M205"/>
  <c r="R205"/>
  <c r="V205"/>
  <c r="G223"/>
  <c r="L223"/>
  <c r="Q223"/>
  <c r="S223"/>
  <c r="U223"/>
  <c r="W223"/>
  <c r="G227"/>
  <c r="L227"/>
  <c r="Q227"/>
  <c r="S227"/>
  <c r="U227"/>
  <c r="W227"/>
  <c r="G233"/>
  <c r="L233"/>
  <c r="Q233"/>
  <c r="S233"/>
  <c r="U233"/>
  <c r="W233"/>
  <c r="F236"/>
  <c r="H236"/>
  <c r="M236"/>
  <c r="O236"/>
  <c r="R236"/>
  <c r="T236"/>
  <c r="V236"/>
  <c r="G237"/>
  <c r="I237"/>
  <c r="J237" s="1"/>
  <c r="L237"/>
  <c r="Q237"/>
  <c r="S237"/>
  <c r="F223"/>
  <c r="H223"/>
  <c r="M223"/>
  <c r="R223"/>
  <c r="T223"/>
  <c r="V223"/>
  <c r="F227"/>
  <c r="H227"/>
  <c r="M227"/>
  <c r="R227"/>
  <c r="T227"/>
  <c r="V227"/>
  <c r="F233"/>
  <c r="H233"/>
  <c r="M233"/>
  <c r="R233"/>
  <c r="T233"/>
  <c r="V233"/>
  <c r="G236"/>
  <c r="I236"/>
  <c r="J236" s="1"/>
  <c r="L236"/>
  <c r="N236"/>
  <c r="Q236"/>
  <c r="S236"/>
  <c r="U236"/>
  <c r="W236"/>
  <c r="F237"/>
  <c r="H237"/>
  <c r="M237"/>
  <c r="T237"/>
  <c r="V237"/>
  <c r="G238"/>
  <c r="I238"/>
  <c r="J238" s="1"/>
  <c r="L238"/>
  <c r="N238"/>
  <c r="Q238"/>
  <c r="S238"/>
  <c r="U238"/>
  <c r="W238"/>
  <c r="F239"/>
  <c r="H239"/>
  <c r="M239"/>
  <c r="R239"/>
  <c r="T239"/>
  <c r="V239"/>
  <c r="G240"/>
  <c r="L240"/>
  <c r="Q240"/>
  <c r="S240"/>
  <c r="U240"/>
  <c r="W240"/>
  <c r="F249"/>
  <c r="G63" i="1" s="1"/>
  <c r="H249" i="2"/>
  <c r="I63" i="1" s="1"/>
  <c r="M249" i="2"/>
  <c r="O249"/>
  <c r="R249"/>
  <c r="T249"/>
  <c r="V249"/>
  <c r="F255"/>
  <c r="H255"/>
  <c r="M255"/>
  <c r="O255"/>
  <c r="R255"/>
  <c r="T255"/>
  <c r="V255"/>
  <c r="G256"/>
  <c r="H47" i="1" s="1"/>
  <c r="I256" i="2"/>
  <c r="J256" s="1"/>
  <c r="L256"/>
  <c r="Q256"/>
  <c r="S256"/>
  <c r="U256"/>
  <c r="W256"/>
  <c r="F257"/>
  <c r="H257"/>
  <c r="M257"/>
  <c r="O257"/>
  <c r="R257"/>
  <c r="T257"/>
  <c r="V257"/>
  <c r="G258"/>
  <c r="L258"/>
  <c r="Q258"/>
  <c r="U258"/>
  <c r="W258"/>
  <c r="F265"/>
  <c r="H265"/>
  <c r="M265"/>
  <c r="R265"/>
  <c r="V265"/>
  <c r="F269"/>
  <c r="H269"/>
  <c r="M269"/>
  <c r="O269"/>
  <c r="R269"/>
  <c r="T269"/>
  <c r="V269"/>
  <c r="G270"/>
  <c r="I270"/>
  <c r="J270" s="1"/>
  <c r="L270"/>
  <c r="Q270"/>
  <c r="U270"/>
  <c r="W270"/>
  <c r="F271"/>
  <c r="H271"/>
  <c r="M271"/>
  <c r="O271"/>
  <c r="R271"/>
  <c r="T271"/>
  <c r="V271"/>
  <c r="G272"/>
  <c r="H51" i="1" s="1"/>
  <c r="L272" i="2"/>
  <c r="N272"/>
  <c r="Q272"/>
  <c r="S272"/>
  <c r="U272"/>
  <c r="W272"/>
  <c r="F275"/>
  <c r="H275"/>
  <c r="M275"/>
  <c r="R275"/>
  <c r="T275"/>
  <c r="V275"/>
  <c r="G276"/>
  <c r="L276"/>
  <c r="Q276"/>
  <c r="U276"/>
  <c r="W276"/>
  <c r="G284"/>
  <c r="L284"/>
  <c r="Q284"/>
  <c r="U284"/>
  <c r="W284"/>
  <c r="F287"/>
  <c r="H287"/>
  <c r="M287"/>
  <c r="R287"/>
  <c r="T287"/>
  <c r="V287"/>
  <c r="G288"/>
  <c r="H50" i="1" s="1"/>
  <c r="L288" i="2"/>
  <c r="Q288"/>
  <c r="U288"/>
  <c r="W288"/>
  <c r="F293"/>
  <c r="G52" i="1" s="1"/>
  <c r="H293" i="2"/>
  <c r="I52" i="1" s="1"/>
  <c r="M293" i="2"/>
  <c r="R293"/>
  <c r="V293"/>
  <c r="F297"/>
  <c r="G55" i="1" s="1"/>
  <c r="H297" i="2"/>
  <c r="I55" i="1" s="1"/>
  <c r="M297" i="2"/>
  <c r="O297"/>
  <c r="R297"/>
  <c r="R237"/>
  <c r="U237"/>
  <c r="W237"/>
  <c r="F238"/>
  <c r="H238"/>
  <c r="M238"/>
  <c r="O238"/>
  <c r="R238"/>
  <c r="T238"/>
  <c r="V238"/>
  <c r="G239"/>
  <c r="I239"/>
  <c r="J239" s="1"/>
  <c r="L239"/>
  <c r="Q239"/>
  <c r="S239"/>
  <c r="U239"/>
  <c r="W239"/>
  <c r="F240"/>
  <c r="H240"/>
  <c r="M240"/>
  <c r="R240"/>
  <c r="T240"/>
  <c r="V240"/>
  <c r="G249"/>
  <c r="H63" i="1" s="1"/>
  <c r="L249" i="2"/>
  <c r="N249"/>
  <c r="Q249"/>
  <c r="S249"/>
  <c r="U249"/>
  <c r="W249"/>
  <c r="G255"/>
  <c r="I255"/>
  <c r="J255" s="1"/>
  <c r="L255"/>
  <c r="N255"/>
  <c r="Q255"/>
  <c r="S255"/>
  <c r="U255"/>
  <c r="W255"/>
  <c r="F256"/>
  <c r="G47" i="1" s="1"/>
  <c r="H256" i="2"/>
  <c r="I47" i="1" s="1"/>
  <c r="M256" i="2"/>
  <c r="R256"/>
  <c r="T256"/>
  <c r="V256"/>
  <c r="G257"/>
  <c r="I257"/>
  <c r="J257" s="1"/>
  <c r="L257"/>
  <c r="N257"/>
  <c r="Q257"/>
  <c r="S257"/>
  <c r="U257"/>
  <c r="W257"/>
  <c r="F258"/>
  <c r="H258"/>
  <c r="M258"/>
  <c r="R258"/>
  <c r="V258"/>
  <c r="G265"/>
  <c r="L265"/>
  <c r="Q265"/>
  <c r="U265"/>
  <c r="W265"/>
  <c r="G269"/>
  <c r="I269"/>
  <c r="J269" s="1"/>
  <c r="L269"/>
  <c r="N269"/>
  <c r="Q269"/>
  <c r="S269"/>
  <c r="U269"/>
  <c r="W269"/>
  <c r="F270"/>
  <c r="H270"/>
  <c r="M270"/>
  <c r="R270"/>
  <c r="V270"/>
  <c r="G271"/>
  <c r="I271"/>
  <c r="J271" s="1"/>
  <c r="L271"/>
  <c r="N271"/>
  <c r="Q271"/>
  <c r="S271"/>
  <c r="U271"/>
  <c r="W271"/>
  <c r="F272"/>
  <c r="G51" i="1" s="1"/>
  <c r="H272" i="2"/>
  <c r="I51" i="1" s="1"/>
  <c r="M272" i="2"/>
  <c r="O272"/>
  <c r="R272"/>
  <c r="T272"/>
  <c r="X272" s="1"/>
  <c r="V272"/>
  <c r="G275"/>
  <c r="I275"/>
  <c r="J275" s="1"/>
  <c r="L275"/>
  <c r="Q275"/>
  <c r="S275"/>
  <c r="U275"/>
  <c r="W275"/>
  <c r="F276"/>
  <c r="H276"/>
  <c r="M276"/>
  <c r="R276"/>
  <c r="V276"/>
  <c r="F284"/>
  <c r="H284"/>
  <c r="M284"/>
  <c r="R284"/>
  <c r="V284"/>
  <c r="G287"/>
  <c r="I287"/>
  <c r="J287" s="1"/>
  <c r="L287"/>
  <c r="Q287"/>
  <c r="S287"/>
  <c r="U287"/>
  <c r="W287"/>
  <c r="F288"/>
  <c r="G50" i="1" s="1"/>
  <c r="F50" s="1"/>
  <c r="H288" i="2"/>
  <c r="I50" i="1" s="1"/>
  <c r="M288" i="2"/>
  <c r="R288"/>
  <c r="V288"/>
  <c r="G293"/>
  <c r="H52" i="1" s="1"/>
  <c r="L293" i="2"/>
  <c r="Q293"/>
  <c r="U293"/>
  <c r="W293"/>
  <c r="G297"/>
  <c r="H55" i="1" s="1"/>
  <c r="I297" i="2"/>
  <c r="J297" s="1"/>
  <c r="L297"/>
  <c r="N297"/>
  <c r="Q297"/>
  <c r="S297"/>
  <c r="U297"/>
  <c r="V301"/>
  <c r="R301"/>
  <c r="M301"/>
  <c r="W297"/>
  <c r="T297"/>
  <c r="F188"/>
  <c r="H188"/>
  <c r="M188"/>
  <c r="R188"/>
  <c r="T188"/>
  <c r="V188"/>
  <c r="G189"/>
  <c r="I189"/>
  <c r="J189" s="1"/>
  <c r="L189"/>
  <c r="Q189"/>
  <c r="S189"/>
  <c r="U189"/>
  <c r="W189"/>
  <c r="G191"/>
  <c r="I191"/>
  <c r="J191" s="1"/>
  <c r="L191"/>
  <c r="N191"/>
  <c r="Q191"/>
  <c r="S191"/>
  <c r="U191"/>
  <c r="W191"/>
  <c r="F192"/>
  <c r="H192"/>
  <c r="M192"/>
  <c r="R192"/>
  <c r="T192"/>
  <c r="V192"/>
  <c r="G193"/>
  <c r="I193"/>
  <c r="J193" s="1"/>
  <c r="L193"/>
  <c r="Q193"/>
  <c r="S193"/>
  <c r="U193"/>
  <c r="W193"/>
  <c r="F194"/>
  <c r="H194"/>
  <c r="M194"/>
  <c r="R194"/>
  <c r="T194"/>
  <c r="V194"/>
  <c r="G195"/>
  <c r="I195"/>
  <c r="J195" s="1"/>
  <c r="L195"/>
  <c r="Q195"/>
  <c r="S195"/>
  <c r="U195"/>
  <c r="W195"/>
  <c r="G197"/>
  <c r="I197"/>
  <c r="J197" s="1"/>
  <c r="L197"/>
  <c r="N197"/>
  <c r="Q197"/>
  <c r="S197"/>
  <c r="U197"/>
  <c r="W197"/>
  <c r="F198"/>
  <c r="H198"/>
  <c r="M198"/>
  <c r="R198"/>
  <c r="T198"/>
  <c r="V198"/>
  <c r="G199"/>
  <c r="I199"/>
  <c r="J199" s="1"/>
  <c r="L199"/>
  <c r="N199"/>
  <c r="Q199"/>
  <c r="S199"/>
  <c r="U199"/>
  <c r="W199"/>
  <c r="F200"/>
  <c r="H200"/>
  <c r="M200"/>
  <c r="R200"/>
  <c r="T200"/>
  <c r="V200"/>
  <c r="G201"/>
  <c r="I201"/>
  <c r="J201" s="1"/>
  <c r="L201"/>
  <c r="N201"/>
  <c r="Q201"/>
  <c r="S201"/>
  <c r="U201"/>
  <c r="W201"/>
  <c r="F202"/>
  <c r="H202"/>
  <c r="M202"/>
  <c r="R202"/>
  <c r="T202"/>
  <c r="V202"/>
  <c r="G203"/>
  <c r="I203"/>
  <c r="J203" s="1"/>
  <c r="L203"/>
  <c r="N203"/>
  <c r="Q203"/>
  <c r="S203"/>
  <c r="U203"/>
  <c r="W203"/>
  <c r="F206"/>
  <c r="H206"/>
  <c r="M206"/>
  <c r="R206"/>
  <c r="V206"/>
  <c r="G207"/>
  <c r="I207"/>
  <c r="J207" s="1"/>
  <c r="L207"/>
  <c r="N207"/>
  <c r="Q207"/>
  <c r="S207"/>
  <c r="U207"/>
  <c r="W207"/>
  <c r="F208"/>
  <c r="H208"/>
  <c r="M208"/>
  <c r="R208"/>
  <c r="T208"/>
  <c r="V208"/>
  <c r="G188"/>
  <c r="I188"/>
  <c r="J188" s="1"/>
  <c r="L188"/>
  <c r="N188"/>
  <c r="Q188"/>
  <c r="S188"/>
  <c r="U188"/>
  <c r="W188"/>
  <c r="F189"/>
  <c r="H189"/>
  <c r="M189"/>
  <c r="R189"/>
  <c r="T189"/>
  <c r="V189"/>
  <c r="F191"/>
  <c r="H191"/>
  <c r="M191"/>
  <c r="R191"/>
  <c r="T191"/>
  <c r="X191" s="1"/>
  <c r="V191"/>
  <c r="G192"/>
  <c r="I192"/>
  <c r="J192" s="1"/>
  <c r="L192"/>
  <c r="Q192"/>
  <c r="S192"/>
  <c r="U192"/>
  <c r="W192"/>
  <c r="F193"/>
  <c r="H193"/>
  <c r="M193"/>
  <c r="R193"/>
  <c r="T193"/>
  <c r="V193"/>
  <c r="G194"/>
  <c r="I194"/>
  <c r="J194" s="1"/>
  <c r="L194"/>
  <c r="Q194"/>
  <c r="S194"/>
  <c r="U194"/>
  <c r="W194"/>
  <c r="F195"/>
  <c r="H195"/>
  <c r="M195"/>
  <c r="R195"/>
  <c r="T195"/>
  <c r="X195" s="1"/>
  <c r="V195"/>
  <c r="F197"/>
  <c r="H197"/>
  <c r="M197"/>
  <c r="R197"/>
  <c r="T197"/>
  <c r="V197"/>
  <c r="G198"/>
  <c r="I198"/>
  <c r="J198" s="1"/>
  <c r="L198"/>
  <c r="Q198"/>
  <c r="S198"/>
  <c r="U198"/>
  <c r="W198"/>
  <c r="F199"/>
  <c r="H199"/>
  <c r="M199"/>
  <c r="O199"/>
  <c r="R199"/>
  <c r="T199"/>
  <c r="X199" s="1"/>
  <c r="V199"/>
  <c r="G200"/>
  <c r="I200"/>
  <c r="J200" s="1"/>
  <c r="L200"/>
  <c r="Q200"/>
  <c r="S200"/>
  <c r="U200"/>
  <c r="W200"/>
  <c r="F201"/>
  <c r="H201"/>
  <c r="M201"/>
  <c r="O201"/>
  <c r="R201"/>
  <c r="T201"/>
  <c r="V201"/>
  <c r="G202"/>
  <c r="I202"/>
  <c r="J202" s="1"/>
  <c r="L202"/>
  <c r="Q202"/>
  <c r="S202"/>
  <c r="U202"/>
  <c r="W202"/>
  <c r="F203"/>
  <c r="H203"/>
  <c r="M203"/>
  <c r="O203"/>
  <c r="R203"/>
  <c r="T203"/>
  <c r="X203" s="1"/>
  <c r="V203"/>
  <c r="G206"/>
  <c r="I206"/>
  <c r="J206" s="1"/>
  <c r="L206"/>
  <c r="Q206"/>
  <c r="S206"/>
  <c r="U206"/>
  <c r="F207"/>
  <c r="O207"/>
  <c r="T207"/>
  <c r="I208"/>
  <c r="J208" s="1"/>
  <c r="S208"/>
  <c r="W208"/>
  <c r="G209"/>
  <c r="I209"/>
  <c r="J209" s="1"/>
  <c r="L209"/>
  <c r="N209"/>
  <c r="Q209"/>
  <c r="S209"/>
  <c r="U209"/>
  <c r="W209"/>
  <c r="F210"/>
  <c r="H210"/>
  <c r="M210"/>
  <c r="R210"/>
  <c r="T210"/>
  <c r="V210"/>
  <c r="G211"/>
  <c r="I211"/>
  <c r="J211" s="1"/>
  <c r="L211"/>
  <c r="N211"/>
  <c r="Q211"/>
  <c r="S211"/>
  <c r="U211"/>
  <c r="W211"/>
  <c r="F212"/>
  <c r="H212"/>
  <c r="M212"/>
  <c r="R212"/>
  <c r="T212"/>
  <c r="V212"/>
  <c r="G213"/>
  <c r="I213"/>
  <c r="J213" s="1"/>
  <c r="L213"/>
  <c r="N213"/>
  <c r="Q213"/>
  <c r="S213"/>
  <c r="U213"/>
  <c r="W213"/>
  <c r="F214"/>
  <c r="H214"/>
  <c r="M214"/>
  <c r="R214"/>
  <c r="T214"/>
  <c r="V214"/>
  <c r="G215"/>
  <c r="I215"/>
  <c r="J215" s="1"/>
  <c r="L215"/>
  <c r="Q215"/>
  <c r="S215"/>
  <c r="U215"/>
  <c r="W215"/>
  <c r="F216"/>
  <c r="H216"/>
  <c r="M216"/>
  <c r="R216"/>
  <c r="T216"/>
  <c r="V216"/>
  <c r="G217"/>
  <c r="I217"/>
  <c r="J217" s="1"/>
  <c r="L217"/>
  <c r="Q217"/>
  <c r="S217"/>
  <c r="U217"/>
  <c r="W217"/>
  <c r="F218"/>
  <c r="H218"/>
  <c r="M218"/>
  <c r="R218"/>
  <c r="T218"/>
  <c r="V218"/>
  <c r="G219"/>
  <c r="I219"/>
  <c r="J219" s="1"/>
  <c r="L219"/>
  <c r="N219"/>
  <c r="Q219"/>
  <c r="S219"/>
  <c r="U219"/>
  <c r="W219"/>
  <c r="F220"/>
  <c r="H220"/>
  <c r="M220"/>
  <c r="R220"/>
  <c r="T220"/>
  <c r="V220"/>
  <c r="G221"/>
  <c r="I221"/>
  <c r="J221" s="1"/>
  <c r="L221"/>
  <c r="N221"/>
  <c r="Q221"/>
  <c r="S221"/>
  <c r="U221"/>
  <c r="W221"/>
  <c r="F222"/>
  <c r="H222"/>
  <c r="M222"/>
  <c r="R222"/>
  <c r="T222"/>
  <c r="V222"/>
  <c r="F224"/>
  <c r="H224"/>
  <c r="M224"/>
  <c r="R224"/>
  <c r="T224"/>
  <c r="V224"/>
  <c r="G225"/>
  <c r="I225"/>
  <c r="J225" s="1"/>
  <c r="L225"/>
  <c r="Q225"/>
  <c r="S225"/>
  <c r="U225"/>
  <c r="W225"/>
  <c r="F226"/>
  <c r="H226"/>
  <c r="M226"/>
  <c r="O226"/>
  <c r="R226"/>
  <c r="T226"/>
  <c r="V226"/>
  <c r="F228"/>
  <c r="H228"/>
  <c r="M228"/>
  <c r="R228"/>
  <c r="T228"/>
  <c r="V228"/>
  <c r="G229"/>
  <c r="I229"/>
  <c r="J229" s="1"/>
  <c r="L229"/>
  <c r="N229"/>
  <c r="Q229"/>
  <c r="S229"/>
  <c r="U229"/>
  <c r="W229"/>
  <c r="F230"/>
  <c r="H230"/>
  <c r="M230"/>
  <c r="R230"/>
  <c r="T230"/>
  <c r="V230"/>
  <c r="G231"/>
  <c r="I231"/>
  <c r="J231" s="1"/>
  <c r="L231"/>
  <c r="N231"/>
  <c r="Q231"/>
  <c r="S231"/>
  <c r="U231"/>
  <c r="W231"/>
  <c r="F232"/>
  <c r="H232"/>
  <c r="M232"/>
  <c r="R232"/>
  <c r="T232"/>
  <c r="V232"/>
  <c r="F234"/>
  <c r="H234"/>
  <c r="M234"/>
  <c r="R234"/>
  <c r="T234"/>
  <c r="V234"/>
  <c r="G235"/>
  <c r="I235"/>
  <c r="J235" s="1"/>
  <c r="L235"/>
  <c r="Q235"/>
  <c r="S235"/>
  <c r="U235"/>
  <c r="W235"/>
  <c r="W206"/>
  <c r="H207"/>
  <c r="M207"/>
  <c r="R207"/>
  <c r="V207"/>
  <c r="G208"/>
  <c r="L208"/>
  <c r="Q208"/>
  <c r="U208"/>
  <c r="F209"/>
  <c r="H209"/>
  <c r="M209"/>
  <c r="O209"/>
  <c r="R209"/>
  <c r="T209"/>
  <c r="V209"/>
  <c r="G210"/>
  <c r="I210"/>
  <c r="J210" s="1"/>
  <c r="L210"/>
  <c r="Q210"/>
  <c r="S210"/>
  <c r="U210"/>
  <c r="W210"/>
  <c r="F211"/>
  <c r="H211"/>
  <c r="M211"/>
  <c r="O211"/>
  <c r="R211"/>
  <c r="T211"/>
  <c r="X211" s="1"/>
  <c r="V211"/>
  <c r="G212"/>
  <c r="I212"/>
  <c r="J212" s="1"/>
  <c r="L212"/>
  <c r="Q212"/>
  <c r="S212"/>
  <c r="U212"/>
  <c r="W212"/>
  <c r="F213"/>
  <c r="H213"/>
  <c r="M213"/>
  <c r="O213"/>
  <c r="R213"/>
  <c r="T213"/>
  <c r="V213"/>
  <c r="G214"/>
  <c r="I214"/>
  <c r="J214" s="1"/>
  <c r="L214"/>
  <c r="Q214"/>
  <c r="S214"/>
  <c r="U214"/>
  <c r="W214"/>
  <c r="F215"/>
  <c r="H215"/>
  <c r="M215"/>
  <c r="R215"/>
  <c r="T215"/>
  <c r="V215"/>
  <c r="G216"/>
  <c r="I216"/>
  <c r="J216" s="1"/>
  <c r="L216"/>
  <c r="Q216"/>
  <c r="S216"/>
  <c r="U216"/>
  <c r="W216"/>
  <c r="F217"/>
  <c r="H217"/>
  <c r="M217"/>
  <c r="R217"/>
  <c r="T217"/>
  <c r="V217"/>
  <c r="G218"/>
  <c r="I218"/>
  <c r="J218" s="1"/>
  <c r="L218"/>
  <c r="Q218"/>
  <c r="S218"/>
  <c r="U218"/>
  <c r="W218"/>
  <c r="F219"/>
  <c r="H219"/>
  <c r="M219"/>
  <c r="O219"/>
  <c r="R219"/>
  <c r="T219"/>
  <c r="X219" s="1"/>
  <c r="V219"/>
  <c r="G220"/>
  <c r="I220"/>
  <c r="J220" s="1"/>
  <c r="L220"/>
  <c r="Q220"/>
  <c r="S220"/>
  <c r="U220"/>
  <c r="W220"/>
  <c r="F221"/>
  <c r="H221"/>
  <c r="M221"/>
  <c r="O221"/>
  <c r="R221"/>
  <c r="T221"/>
  <c r="V221"/>
  <c r="G222"/>
  <c r="I222"/>
  <c r="J222" s="1"/>
  <c r="L222"/>
  <c r="Q222"/>
  <c r="S222"/>
  <c r="U222"/>
  <c r="W222"/>
  <c r="G224"/>
  <c r="I224"/>
  <c r="J224" s="1"/>
  <c r="L224"/>
  <c r="N224"/>
  <c r="Q224"/>
  <c r="S224"/>
  <c r="U224"/>
  <c r="W224"/>
  <c r="F225"/>
  <c r="H225"/>
  <c r="M225"/>
  <c r="R225"/>
  <c r="T225"/>
  <c r="X225" s="1"/>
  <c r="V225"/>
  <c r="G226"/>
  <c r="I226"/>
  <c r="J226" s="1"/>
  <c r="L226"/>
  <c r="N226"/>
  <c r="Q226"/>
  <c r="S226"/>
  <c r="U226"/>
  <c r="W226"/>
  <c r="G228"/>
  <c r="I228"/>
  <c r="J228" s="1"/>
  <c r="L228"/>
  <c r="Q228"/>
  <c r="S228"/>
  <c r="U228"/>
  <c r="W228"/>
  <c r="F229"/>
  <c r="H229"/>
  <c r="M229"/>
  <c r="R229"/>
  <c r="T229"/>
  <c r="V229"/>
  <c r="G230"/>
  <c r="I230"/>
  <c r="J230" s="1"/>
  <c r="L230"/>
  <c r="Q230"/>
  <c r="S230"/>
  <c r="U230"/>
  <c r="W230"/>
  <c r="F231"/>
  <c r="H231"/>
  <c r="M231"/>
  <c r="O231"/>
  <c r="R231"/>
  <c r="T231"/>
  <c r="X231" s="1"/>
  <c r="V231"/>
  <c r="G232"/>
  <c r="I232"/>
  <c r="J232" s="1"/>
  <c r="L232"/>
  <c r="Q232"/>
  <c r="S232"/>
  <c r="U232"/>
  <c r="W232"/>
  <c r="G234"/>
  <c r="I234"/>
  <c r="J234" s="1"/>
  <c r="L234"/>
  <c r="N234"/>
  <c r="Q234"/>
  <c r="S234"/>
  <c r="U234"/>
  <c r="W234"/>
  <c r="F235"/>
  <c r="H235"/>
  <c r="M235"/>
  <c r="R235"/>
  <c r="T235"/>
  <c r="V235"/>
  <c r="F241"/>
  <c r="H241"/>
  <c r="M241"/>
  <c r="R241"/>
  <c r="T241"/>
  <c r="V241"/>
  <c r="G242"/>
  <c r="I242"/>
  <c r="J242" s="1"/>
  <c r="L242"/>
  <c r="Q242"/>
  <c r="S242"/>
  <c r="U242"/>
  <c r="W242"/>
  <c r="F243"/>
  <c r="H243"/>
  <c r="M243"/>
  <c r="O243"/>
  <c r="R243"/>
  <c r="T243"/>
  <c r="V243"/>
  <c r="G244"/>
  <c r="I244"/>
  <c r="J244" s="1"/>
  <c r="L244"/>
  <c r="Q244"/>
  <c r="S244"/>
  <c r="U244"/>
  <c r="W244"/>
  <c r="F245"/>
  <c r="H245"/>
  <c r="M245"/>
  <c r="O245"/>
  <c r="R245"/>
  <c r="T245"/>
  <c r="V245"/>
  <c r="G246"/>
  <c r="I246"/>
  <c r="J246" s="1"/>
  <c r="L246"/>
  <c r="Q246"/>
  <c r="S246"/>
  <c r="U246"/>
  <c r="W246"/>
  <c r="F247"/>
  <c r="H247"/>
  <c r="M247"/>
  <c r="O247"/>
  <c r="R247"/>
  <c r="T247"/>
  <c r="V247"/>
  <c r="G248"/>
  <c r="I248"/>
  <c r="J248" s="1"/>
  <c r="L248"/>
  <c r="Q248"/>
  <c r="S248"/>
  <c r="U248"/>
  <c r="W248"/>
  <c r="G250"/>
  <c r="I250"/>
  <c r="J250" s="1"/>
  <c r="L250"/>
  <c r="N250"/>
  <c r="Q250"/>
  <c r="S250"/>
  <c r="U250"/>
  <c r="W250"/>
  <c r="F251"/>
  <c r="H251"/>
  <c r="M251"/>
  <c r="O251"/>
  <c r="R251"/>
  <c r="T251"/>
  <c r="V251"/>
  <c r="G252"/>
  <c r="I252"/>
  <c r="J252" s="1"/>
  <c r="L252"/>
  <c r="N252"/>
  <c r="Q252"/>
  <c r="S252"/>
  <c r="U252"/>
  <c r="W252"/>
  <c r="F253"/>
  <c r="H253"/>
  <c r="M253"/>
  <c r="O253"/>
  <c r="R253"/>
  <c r="T253"/>
  <c r="V253"/>
  <c r="G254"/>
  <c r="I254"/>
  <c r="J254" s="1"/>
  <c r="L254"/>
  <c r="N254"/>
  <c r="Q254"/>
  <c r="S254"/>
  <c r="U254"/>
  <c r="W254"/>
  <c r="F259"/>
  <c r="H259"/>
  <c r="M259"/>
  <c r="R259"/>
  <c r="V259"/>
  <c r="G260"/>
  <c r="I260"/>
  <c r="J260" s="1"/>
  <c r="L260"/>
  <c r="Q260"/>
  <c r="S260"/>
  <c r="U260"/>
  <c r="W260"/>
  <c r="F261"/>
  <c r="H261"/>
  <c r="M261"/>
  <c r="O261"/>
  <c r="R261"/>
  <c r="T261"/>
  <c r="V261"/>
  <c r="G262"/>
  <c r="I262"/>
  <c r="J262" s="1"/>
  <c r="L262"/>
  <c r="Q262"/>
  <c r="S262"/>
  <c r="U262"/>
  <c r="W262"/>
  <c r="F263"/>
  <c r="H263"/>
  <c r="M263"/>
  <c r="O263"/>
  <c r="R263"/>
  <c r="T263"/>
  <c r="V263"/>
  <c r="G264"/>
  <c r="I264"/>
  <c r="J264" s="1"/>
  <c r="L264"/>
  <c r="Q264"/>
  <c r="S264"/>
  <c r="U264"/>
  <c r="W264"/>
  <c r="G266"/>
  <c r="I266"/>
  <c r="J266" s="1"/>
  <c r="L266"/>
  <c r="Q266"/>
  <c r="S266"/>
  <c r="U266"/>
  <c r="W266"/>
  <c r="F267"/>
  <c r="H267"/>
  <c r="M267"/>
  <c r="O267"/>
  <c r="R267"/>
  <c r="T267"/>
  <c r="V267"/>
  <c r="G268"/>
  <c r="I268"/>
  <c r="J268" s="1"/>
  <c r="L268"/>
  <c r="Q268"/>
  <c r="S268"/>
  <c r="U268"/>
  <c r="W268"/>
  <c r="F273"/>
  <c r="H273"/>
  <c r="M273"/>
  <c r="O273"/>
  <c r="R273"/>
  <c r="T273"/>
  <c r="V273"/>
  <c r="G274"/>
  <c r="I274"/>
  <c r="J274" s="1"/>
  <c r="L274"/>
  <c r="N274"/>
  <c r="Q274"/>
  <c r="S274"/>
  <c r="U274"/>
  <c r="W274"/>
  <c r="F277"/>
  <c r="H277"/>
  <c r="M277"/>
  <c r="R277"/>
  <c r="V277"/>
  <c r="G278"/>
  <c r="I278"/>
  <c r="J278" s="1"/>
  <c r="L278"/>
  <c r="N278"/>
  <c r="Q278"/>
  <c r="S278"/>
  <c r="U278"/>
  <c r="W278"/>
  <c r="F279"/>
  <c r="H279"/>
  <c r="M279"/>
  <c r="R279"/>
  <c r="T279"/>
  <c r="V279"/>
  <c r="G280"/>
  <c r="I280"/>
  <c r="J280" s="1"/>
  <c r="L280"/>
  <c r="N280"/>
  <c r="Q280"/>
  <c r="S280"/>
  <c r="U280"/>
  <c r="W280"/>
  <c r="F281"/>
  <c r="H281"/>
  <c r="M281"/>
  <c r="O281"/>
  <c r="R281"/>
  <c r="T281"/>
  <c r="V281"/>
  <c r="G282"/>
  <c r="I282"/>
  <c r="J282" s="1"/>
  <c r="L282"/>
  <c r="N282"/>
  <c r="Q282"/>
  <c r="S282"/>
  <c r="U282"/>
  <c r="W282"/>
  <c r="F283"/>
  <c r="H283"/>
  <c r="M283"/>
  <c r="O283"/>
  <c r="R283"/>
  <c r="T283"/>
  <c r="V283"/>
  <c r="F285"/>
  <c r="H285"/>
  <c r="M285"/>
  <c r="R285"/>
  <c r="V285"/>
  <c r="G286"/>
  <c r="I286"/>
  <c r="J286" s="1"/>
  <c r="L286"/>
  <c r="N286"/>
  <c r="Q286"/>
  <c r="S286"/>
  <c r="U286"/>
  <c r="W286"/>
  <c r="F289"/>
  <c r="H289"/>
  <c r="M289"/>
  <c r="R289"/>
  <c r="V289"/>
  <c r="G290"/>
  <c r="I290"/>
  <c r="J290" s="1"/>
  <c r="L290"/>
  <c r="N290"/>
  <c r="Q290"/>
  <c r="S290"/>
  <c r="U290"/>
  <c r="W290"/>
  <c r="F291"/>
  <c r="H291"/>
  <c r="M291"/>
  <c r="O291"/>
  <c r="R291"/>
  <c r="T291"/>
  <c r="V291"/>
  <c r="G292"/>
  <c r="I292"/>
  <c r="J292" s="1"/>
  <c r="L292"/>
  <c r="N292"/>
  <c r="Q292"/>
  <c r="S292"/>
  <c r="U292"/>
  <c r="W292"/>
  <c r="G294"/>
  <c r="H53" i="1" s="1"/>
  <c r="I294" i="2"/>
  <c r="J294" s="1"/>
  <c r="L294"/>
  <c r="N294"/>
  <c r="Q294"/>
  <c r="S294"/>
  <c r="U294"/>
  <c r="W294"/>
  <c r="F295"/>
  <c r="H295"/>
  <c r="M295"/>
  <c r="R295"/>
  <c r="T295"/>
  <c r="V295"/>
  <c r="G296"/>
  <c r="H54" i="1" s="1"/>
  <c r="I296" i="2"/>
  <c r="J296" s="1"/>
  <c r="L296"/>
  <c r="N296"/>
  <c r="Q296"/>
  <c r="S296"/>
  <c r="U296"/>
  <c r="W296"/>
  <c r="G241"/>
  <c r="I241"/>
  <c r="J241" s="1"/>
  <c r="L241"/>
  <c r="N241"/>
  <c r="Q241"/>
  <c r="S241"/>
  <c r="U241"/>
  <c r="W241"/>
  <c r="F242"/>
  <c r="H242"/>
  <c r="M242"/>
  <c r="R242"/>
  <c r="T242"/>
  <c r="V242"/>
  <c r="G243"/>
  <c r="I243"/>
  <c r="J243" s="1"/>
  <c r="L243"/>
  <c r="N243"/>
  <c r="Q243"/>
  <c r="S243"/>
  <c r="U243"/>
  <c r="W243"/>
  <c r="F244"/>
  <c r="H244"/>
  <c r="M244"/>
  <c r="R244"/>
  <c r="T244"/>
  <c r="X244" s="1"/>
  <c r="V244"/>
  <c r="G245"/>
  <c r="I245"/>
  <c r="J245" s="1"/>
  <c r="L245"/>
  <c r="N245"/>
  <c r="Q245"/>
  <c r="S245"/>
  <c r="U245"/>
  <c r="W245"/>
  <c r="F246"/>
  <c r="H246"/>
  <c r="M246"/>
  <c r="R246"/>
  <c r="T246"/>
  <c r="V246"/>
  <c r="G247"/>
  <c r="I247"/>
  <c r="J247" s="1"/>
  <c r="L247"/>
  <c r="N247"/>
  <c r="Q247"/>
  <c r="S247"/>
  <c r="U247"/>
  <c r="W247"/>
  <c r="F248"/>
  <c r="H248"/>
  <c r="M248"/>
  <c r="R248"/>
  <c r="T248"/>
  <c r="X248" s="1"/>
  <c r="V248"/>
  <c r="F250"/>
  <c r="H250"/>
  <c r="M250"/>
  <c r="O250"/>
  <c r="R250"/>
  <c r="T250"/>
  <c r="V250"/>
  <c r="G251"/>
  <c r="I251"/>
  <c r="J251" s="1"/>
  <c r="L251"/>
  <c r="N251"/>
  <c r="Q251"/>
  <c r="S251"/>
  <c r="U251"/>
  <c r="W251"/>
  <c r="F252"/>
  <c r="H252"/>
  <c r="M252"/>
  <c r="O252"/>
  <c r="R252"/>
  <c r="T252"/>
  <c r="X252" s="1"/>
  <c r="V252"/>
  <c r="G253"/>
  <c r="I253"/>
  <c r="J253" s="1"/>
  <c r="L253"/>
  <c r="N253"/>
  <c r="Q253"/>
  <c r="S253"/>
  <c r="U253"/>
  <c r="W253"/>
  <c r="F254"/>
  <c r="H254"/>
  <c r="M254"/>
  <c r="O254"/>
  <c r="R254"/>
  <c r="T254"/>
  <c r="V254"/>
  <c r="G259"/>
  <c r="I259"/>
  <c r="J259" s="1"/>
  <c r="L259"/>
  <c r="N259"/>
  <c r="Q259"/>
  <c r="S259"/>
  <c r="U259"/>
  <c r="W259"/>
  <c r="F260"/>
  <c r="H260"/>
  <c r="M260"/>
  <c r="R260"/>
  <c r="T260"/>
  <c r="X260" s="1"/>
  <c r="V260"/>
  <c r="G261"/>
  <c r="I261"/>
  <c r="J261" s="1"/>
  <c r="L261"/>
  <c r="N261"/>
  <c r="Q261"/>
  <c r="S261"/>
  <c r="U261"/>
  <c r="W261"/>
  <c r="F262"/>
  <c r="H262"/>
  <c r="M262"/>
  <c r="R262"/>
  <c r="T262"/>
  <c r="V262"/>
  <c r="G263"/>
  <c r="I263"/>
  <c r="J263" s="1"/>
  <c r="L263"/>
  <c r="N263"/>
  <c r="Q263"/>
  <c r="S263"/>
  <c r="U263"/>
  <c r="W263"/>
  <c r="F264"/>
  <c r="H264"/>
  <c r="M264"/>
  <c r="R264"/>
  <c r="T264"/>
  <c r="X264" s="1"/>
  <c r="V264"/>
  <c r="F266"/>
  <c r="H266"/>
  <c r="M266"/>
  <c r="R266"/>
  <c r="V266"/>
  <c r="G267"/>
  <c r="I267"/>
  <c r="J267" s="1"/>
  <c r="L267"/>
  <c r="N267"/>
  <c r="Q267"/>
  <c r="S267"/>
  <c r="U267"/>
  <c r="W267"/>
  <c r="F268"/>
  <c r="H268"/>
  <c r="M268"/>
  <c r="R268"/>
  <c r="T268"/>
  <c r="X268" s="1"/>
  <c r="V268"/>
  <c r="G273"/>
  <c r="I273"/>
  <c r="J273" s="1"/>
  <c r="L273"/>
  <c r="N273"/>
  <c r="Q273"/>
  <c r="S273"/>
  <c r="U273"/>
  <c r="W273"/>
  <c r="F274"/>
  <c r="H274"/>
  <c r="M274"/>
  <c r="O274"/>
  <c r="R274"/>
  <c r="T274"/>
  <c r="V274"/>
  <c r="G277"/>
  <c r="I277"/>
  <c r="J277" s="1"/>
  <c r="L277"/>
  <c r="N277"/>
  <c r="Q277"/>
  <c r="S277"/>
  <c r="U277"/>
  <c r="W277"/>
  <c r="F278"/>
  <c r="H278"/>
  <c r="M278"/>
  <c r="O278"/>
  <c r="R278"/>
  <c r="T278"/>
  <c r="X278" s="1"/>
  <c r="V278"/>
  <c r="G279"/>
  <c r="I279"/>
  <c r="J279" s="1"/>
  <c r="L279"/>
  <c r="Q279"/>
  <c r="S279"/>
  <c r="U279"/>
  <c r="W279"/>
  <c r="F280"/>
  <c r="H280"/>
  <c r="M280"/>
  <c r="O280"/>
  <c r="R280"/>
  <c r="T280"/>
  <c r="V280"/>
  <c r="G281"/>
  <c r="I281"/>
  <c r="J281" s="1"/>
  <c r="L281"/>
  <c r="N281"/>
  <c r="Q281"/>
  <c r="S281"/>
  <c r="U281"/>
  <c r="W281"/>
  <c r="F282"/>
  <c r="H282"/>
  <c r="M282"/>
  <c r="O282"/>
  <c r="R282"/>
  <c r="T282"/>
  <c r="X282" s="1"/>
  <c r="V282"/>
  <c r="G283"/>
  <c r="I283"/>
  <c r="J283" s="1"/>
  <c r="L283"/>
  <c r="N283"/>
  <c r="Q283"/>
  <c r="S283"/>
  <c r="U283"/>
  <c r="W283"/>
  <c r="G285"/>
  <c r="I285"/>
  <c r="J285" s="1"/>
  <c r="L285"/>
  <c r="Q285"/>
  <c r="S285"/>
  <c r="U285"/>
  <c r="W285"/>
  <c r="F286"/>
  <c r="H286"/>
  <c r="M286"/>
  <c r="O286"/>
  <c r="R286"/>
  <c r="T286"/>
  <c r="V286"/>
  <c r="G289"/>
  <c r="I289"/>
  <c r="J289" s="1"/>
  <c r="L289"/>
  <c r="N289"/>
  <c r="Q289"/>
  <c r="S289"/>
  <c r="U289"/>
  <c r="W289"/>
  <c r="F290"/>
  <c r="H290"/>
  <c r="M290"/>
  <c r="O290"/>
  <c r="R290"/>
  <c r="T290"/>
  <c r="X290" s="1"/>
  <c r="V290"/>
  <c r="G291"/>
  <c r="I291"/>
  <c r="J291" s="1"/>
  <c r="L291"/>
  <c r="N291"/>
  <c r="Q291"/>
  <c r="S291"/>
  <c r="U291"/>
  <c r="W291"/>
  <c r="F292"/>
  <c r="H292"/>
  <c r="M292"/>
  <c r="O292"/>
  <c r="R292"/>
  <c r="T292"/>
  <c r="V292"/>
  <c r="F294"/>
  <c r="G53" i="1" s="1"/>
  <c r="H294" i="2"/>
  <c r="I53" i="1" s="1"/>
  <c r="M294" i="2"/>
  <c r="R294"/>
  <c r="V294"/>
  <c r="G295"/>
  <c r="I295"/>
  <c r="J295" s="1"/>
  <c r="L295"/>
  <c r="Q295"/>
  <c r="S295"/>
  <c r="U295"/>
  <c r="W295"/>
  <c r="F296"/>
  <c r="G54" i="1" s="1"/>
  <c r="H296" i="2"/>
  <c r="I54" i="1" s="1"/>
  <c r="M296" i="2"/>
  <c r="O296"/>
  <c r="R296"/>
  <c r="T296"/>
  <c r="V296"/>
  <c r="W301"/>
  <c r="U301"/>
  <c r="Q301"/>
  <c r="F301"/>
  <c r="F445" s="1"/>
  <c r="V297"/>
  <c r="H66" i="1"/>
  <c r="F56"/>
  <c r="F25"/>
  <c r="I22"/>
  <c r="F86"/>
  <c r="I66"/>
  <c r="H22"/>
  <c r="F87"/>
  <c r="G77"/>
  <c r="F77" s="1"/>
  <c r="G68"/>
  <c r="F57"/>
  <c r="F26"/>
  <c r="G22"/>
  <c r="B3"/>
  <c r="X6537" i="2"/>
  <c r="N6527"/>
  <c r="O6528"/>
  <c r="O6527" s="1"/>
  <c r="T6515"/>
  <c r="X6515" s="1"/>
  <c r="X6516"/>
  <c r="X6261"/>
  <c r="I6127"/>
  <c r="J6012"/>
  <c r="T5837"/>
  <c r="X5837" s="1"/>
  <c r="X5838"/>
  <c r="T5833"/>
  <c r="X5833" s="1"/>
  <c r="X5834"/>
  <c r="T5825"/>
  <c r="X5825" s="1"/>
  <c r="X5826"/>
  <c r="T5754"/>
  <c r="T5734"/>
  <c r="X5755"/>
  <c r="T5561"/>
  <c r="X5561" s="1"/>
  <c r="X5562"/>
  <c r="T5557"/>
  <c r="X5557" s="1"/>
  <c r="X5558"/>
  <c r="T5549"/>
  <c r="X5549" s="1"/>
  <c r="X5550"/>
  <c r="T5478"/>
  <c r="X5478" s="1"/>
  <c r="T5458"/>
  <c r="X5479"/>
  <c r="T5285"/>
  <c r="X5285" s="1"/>
  <c r="X5286"/>
  <c r="T5281"/>
  <c r="X5281" s="1"/>
  <c r="X5282"/>
  <c r="T5273"/>
  <c r="X5273" s="1"/>
  <c r="X5274"/>
  <c r="T5202"/>
  <c r="X5202" s="1"/>
  <c r="T5182"/>
  <c r="X5203"/>
  <c r="T6389"/>
  <c r="X6389" s="1"/>
  <c r="O6389"/>
  <c r="T6377"/>
  <c r="X6377" s="1"/>
  <c r="O6377"/>
  <c r="O6366"/>
  <c r="T6306"/>
  <c r="O6306"/>
  <c r="T6221"/>
  <c r="X6221" s="1"/>
  <c r="O6221"/>
  <c r="T6118"/>
  <c r="X6118" s="1"/>
  <c r="O6118"/>
  <c r="O6109"/>
  <c r="S6127"/>
  <c r="S5989"/>
  <c r="S5713"/>
  <c r="S5437"/>
  <c r="S5161"/>
  <c r="N6532"/>
  <c r="O6533"/>
  <c r="O6532" s="1"/>
  <c r="O6516"/>
  <c r="O6467"/>
  <c r="X6445"/>
  <c r="T6444"/>
  <c r="X6444" s="1"/>
  <c r="I6403"/>
  <c r="J6288"/>
  <c r="X5985"/>
  <c r="T5814"/>
  <c r="X5814" s="1"/>
  <c r="X5815"/>
  <c r="J5736"/>
  <c r="X5709"/>
  <c r="X5571"/>
  <c r="T5566"/>
  <c r="X5566" s="1"/>
  <c r="X5567"/>
  <c r="T5538"/>
  <c r="X5538" s="1"/>
  <c r="X5539"/>
  <c r="X5433"/>
  <c r="X5295"/>
  <c r="T5290"/>
  <c r="X5290" s="1"/>
  <c r="X5291"/>
  <c r="T5262"/>
  <c r="X5262" s="1"/>
  <c r="X5263"/>
  <c r="X5157"/>
  <c r="T6394"/>
  <c r="X6394" s="1"/>
  <c r="O6394"/>
  <c r="T6385"/>
  <c r="X6385" s="1"/>
  <c r="O6385"/>
  <c r="S6403"/>
  <c r="S6265"/>
  <c r="T6113"/>
  <c r="X6113" s="1"/>
  <c r="O6113"/>
  <c r="T6101"/>
  <c r="X6101" s="1"/>
  <c r="O6101"/>
  <c r="T6090"/>
  <c r="X6090" s="1"/>
  <c r="O6090"/>
  <c r="T6030"/>
  <c r="O6030"/>
  <c r="T5945"/>
  <c r="X5945" s="1"/>
  <c r="O5945"/>
  <c r="T5842"/>
  <c r="X5842" s="1"/>
  <c r="O5842"/>
  <c r="O5837"/>
  <c r="O5825"/>
  <c r="O5807"/>
  <c r="O5754"/>
  <c r="O5745"/>
  <c r="T5669"/>
  <c r="X5669" s="1"/>
  <c r="O5669"/>
  <c r="O5561"/>
  <c r="O5549"/>
  <c r="O5531"/>
  <c r="O5478"/>
  <c r="O5469"/>
  <c r="T5393"/>
  <c r="X5393" s="1"/>
  <c r="O5393"/>
  <c r="O5285"/>
  <c r="O5273"/>
  <c r="O5255"/>
  <c r="O5202"/>
  <c r="O5193"/>
  <c r="T5117"/>
  <c r="X5117" s="1"/>
  <c r="O5117"/>
  <c r="J5019"/>
  <c r="I5023"/>
  <c r="I4885"/>
  <c r="J4770"/>
  <c r="X4743"/>
  <c r="I4609"/>
  <c r="J4494"/>
  <c r="X4467"/>
  <c r="I4333"/>
  <c r="J4218"/>
  <c r="X4191"/>
  <c r="I4057"/>
  <c r="J3942"/>
  <c r="X3915"/>
  <c r="T3767"/>
  <c r="X3767" s="1"/>
  <c r="X3768"/>
  <c r="T3763"/>
  <c r="X3763" s="1"/>
  <c r="X3764"/>
  <c r="T3755"/>
  <c r="X3755" s="1"/>
  <c r="X3756"/>
  <c r="T3684"/>
  <c r="X3684" s="1"/>
  <c r="T3664"/>
  <c r="X3685"/>
  <c r="T3599"/>
  <c r="X3599" s="1"/>
  <c r="X3600"/>
  <c r="T3491"/>
  <c r="X3491" s="1"/>
  <c r="X3492"/>
  <c r="T3487"/>
  <c r="X3487" s="1"/>
  <c r="X3488"/>
  <c r="T3479"/>
  <c r="X3479" s="1"/>
  <c r="X3480"/>
  <c r="T3408"/>
  <c r="X3408" s="1"/>
  <c r="T3388"/>
  <c r="X3409"/>
  <c r="I6532"/>
  <c r="J6532" s="1"/>
  <c r="I6527"/>
  <c r="J6527" s="1"/>
  <c r="N6526"/>
  <c r="O6526" s="1"/>
  <c r="O287" s="1"/>
  <c r="N6524"/>
  <c r="N285" s="1"/>
  <c r="N6518"/>
  <c r="O6518" s="1"/>
  <c r="O279" s="1"/>
  <c r="S6515"/>
  <c r="I6515"/>
  <c r="J6515" s="1"/>
  <c r="N6505"/>
  <c r="I6504"/>
  <c r="J6504" s="1"/>
  <c r="N6503"/>
  <c r="O6503" s="1"/>
  <c r="N6499"/>
  <c r="O6499" s="1"/>
  <c r="O6497" s="1"/>
  <c r="T6497"/>
  <c r="X6497" s="1"/>
  <c r="N6487"/>
  <c r="O6487" s="1"/>
  <c r="N6481"/>
  <c r="I6479"/>
  <c r="J6479" s="1"/>
  <c r="N6478"/>
  <c r="O6478" s="1"/>
  <c r="N6474"/>
  <c r="N6471"/>
  <c r="O6471" s="1"/>
  <c r="N6462"/>
  <c r="I6462"/>
  <c r="J6462" s="1"/>
  <c r="N6461"/>
  <c r="O6461" s="1"/>
  <c r="N6459"/>
  <c r="O6459" s="1"/>
  <c r="N6453"/>
  <c r="O6453" s="1"/>
  <c r="N6449"/>
  <c r="O6449" s="1"/>
  <c r="N6445"/>
  <c r="S6444"/>
  <c r="I6444"/>
  <c r="J6444" s="1"/>
  <c r="N6443"/>
  <c r="O6443" s="1"/>
  <c r="N6441"/>
  <c r="O6441" s="1"/>
  <c r="T6533"/>
  <c r="J6533"/>
  <c r="J6530"/>
  <c r="T6528"/>
  <c r="J6528"/>
  <c r="T6524"/>
  <c r="J6524"/>
  <c r="J6522"/>
  <c r="J6516"/>
  <c r="J6514"/>
  <c r="J6512"/>
  <c r="J6509"/>
  <c r="T6505"/>
  <c r="J6489"/>
  <c r="J6485"/>
  <c r="J6483"/>
  <c r="J6476"/>
  <c r="J6474"/>
  <c r="J6469"/>
  <c r="J6467"/>
  <c r="I6466"/>
  <c r="J6466" s="1"/>
  <c r="J6455"/>
  <c r="J6451"/>
  <c r="O6437"/>
  <c r="O6435" s="1"/>
  <c r="J6437"/>
  <c r="O6430"/>
  <c r="O6429" s="1"/>
  <c r="J6430"/>
  <c r="O6427"/>
  <c r="J6427"/>
  <c r="X6395"/>
  <c r="X6390"/>
  <c r="X6386"/>
  <c r="X6378"/>
  <c r="J6375"/>
  <c r="X6367"/>
  <c r="T6360"/>
  <c r="O6360"/>
  <c r="O6359" s="1"/>
  <c r="J6360"/>
  <c r="J6352"/>
  <c r="O6342"/>
  <c r="O6341" s="1"/>
  <c r="J6342"/>
  <c r="O6335"/>
  <c r="O6334" s="1"/>
  <c r="J6335"/>
  <c r="O6330"/>
  <c r="O6328" s="1"/>
  <c r="J6330"/>
  <c r="O6325"/>
  <c r="O6324" s="1"/>
  <c r="J6325"/>
  <c r="X6307"/>
  <c r="O6298"/>
  <c r="O6297" s="1"/>
  <c r="J6298"/>
  <c r="O6293"/>
  <c r="O6291" s="1"/>
  <c r="J6293"/>
  <c r="O6290"/>
  <c r="J6290"/>
  <c r="O6288"/>
  <c r="T6286"/>
  <c r="I6265"/>
  <c r="T6257"/>
  <c r="O6257"/>
  <c r="O6256" s="1"/>
  <c r="J6257"/>
  <c r="T6252"/>
  <c r="O6252"/>
  <c r="O6251" s="1"/>
  <c r="J6252"/>
  <c r="T6248"/>
  <c r="O6248"/>
  <c r="O6247" s="1"/>
  <c r="J6248"/>
  <c r="T6240"/>
  <c r="O6240"/>
  <c r="O6239" s="1"/>
  <c r="J6240"/>
  <c r="J6236"/>
  <c r="T6229"/>
  <c r="O6229"/>
  <c r="O6228" s="1"/>
  <c r="J6229"/>
  <c r="X6222"/>
  <c r="J6213"/>
  <c r="O6205"/>
  <c r="O6203" s="1"/>
  <c r="J6205"/>
  <c r="O6198"/>
  <c r="O6196" s="1"/>
  <c r="J6198"/>
  <c r="O6191"/>
  <c r="O6190" s="1"/>
  <c r="J6191"/>
  <c r="O6188"/>
  <c r="O6186" s="1"/>
  <c r="J6188"/>
  <c r="T6169"/>
  <c r="O6169"/>
  <c r="O6168" s="1"/>
  <c r="J6169"/>
  <c r="O6161"/>
  <c r="O6159" s="1"/>
  <c r="J6161"/>
  <c r="O6154"/>
  <c r="O6153" s="1"/>
  <c r="J6154"/>
  <c r="O6151"/>
  <c r="J6151"/>
  <c r="X6119"/>
  <c r="X6114"/>
  <c r="X6110"/>
  <c r="X6102"/>
  <c r="J6099"/>
  <c r="X6091"/>
  <c r="T6084"/>
  <c r="O6084"/>
  <c r="O6083" s="1"/>
  <c r="J6084"/>
  <c r="J6076"/>
  <c r="O6066"/>
  <c r="O6065" s="1"/>
  <c r="J6066"/>
  <c r="O6059"/>
  <c r="O6058" s="1"/>
  <c r="J6059"/>
  <c r="O6054"/>
  <c r="O6052" s="1"/>
  <c r="J6054"/>
  <c r="O6049"/>
  <c r="O6048" s="1"/>
  <c r="J6049"/>
  <c r="X6031"/>
  <c r="O6022"/>
  <c r="O6021" s="1"/>
  <c r="J6022"/>
  <c r="O6017"/>
  <c r="O6015" s="1"/>
  <c r="J6017"/>
  <c r="O6014"/>
  <c r="O6010" s="1"/>
  <c r="J6014"/>
  <c r="T6010"/>
  <c r="I5989"/>
  <c r="T5981"/>
  <c r="O5981"/>
  <c r="O5980" s="1"/>
  <c r="J5981"/>
  <c r="T5976"/>
  <c r="O5976"/>
  <c r="O5975" s="1"/>
  <c r="J5976"/>
  <c r="T5972"/>
  <c r="O5972"/>
  <c r="O5971" s="1"/>
  <c r="J5972"/>
  <c r="T5964"/>
  <c r="O5964"/>
  <c r="O5963" s="1"/>
  <c r="J5964"/>
  <c r="J5960"/>
  <c r="T5953"/>
  <c r="O5953"/>
  <c r="O5952" s="1"/>
  <c r="J5953"/>
  <c r="X5946"/>
  <c r="J5937"/>
  <c r="O5929"/>
  <c r="O5927" s="1"/>
  <c r="J5929"/>
  <c r="O5922"/>
  <c r="O5920" s="1"/>
  <c r="J5922"/>
  <c r="O5915"/>
  <c r="O5914" s="1"/>
  <c r="J5915"/>
  <c r="O5912"/>
  <c r="O5910" s="1"/>
  <c r="J5912"/>
  <c r="T5893"/>
  <c r="O5893"/>
  <c r="O5892" s="1"/>
  <c r="J5893"/>
  <c r="O5885"/>
  <c r="O5883" s="1"/>
  <c r="J5885"/>
  <c r="O5878"/>
  <c r="O5877" s="1"/>
  <c r="J5878"/>
  <c r="O5875"/>
  <c r="J5875"/>
  <c r="X5843"/>
  <c r="S5837"/>
  <c r="N5837"/>
  <c r="I5837"/>
  <c r="J5837" s="1"/>
  <c r="S5833"/>
  <c r="N5833"/>
  <c r="I5833"/>
  <c r="J5833" s="1"/>
  <c r="S5825"/>
  <c r="N5825"/>
  <c r="I5825"/>
  <c r="J5825" s="1"/>
  <c r="S5814"/>
  <c r="N5814"/>
  <c r="I5814"/>
  <c r="J5814" s="1"/>
  <c r="T5807"/>
  <c r="X5807" s="1"/>
  <c r="N5789"/>
  <c r="I5789"/>
  <c r="J5789" s="1"/>
  <c r="N5782"/>
  <c r="I5782"/>
  <c r="J5782" s="1"/>
  <c r="N5772"/>
  <c r="I5772"/>
  <c r="J5772" s="1"/>
  <c r="S5754"/>
  <c r="N5754"/>
  <c r="I5754"/>
  <c r="J5754" s="1"/>
  <c r="N5745"/>
  <c r="I5745"/>
  <c r="J5745" s="1"/>
  <c r="I5713"/>
  <c r="T5705"/>
  <c r="O5705"/>
  <c r="O5704" s="1"/>
  <c r="J5705"/>
  <c r="T5700"/>
  <c r="O5700"/>
  <c r="O5699" s="1"/>
  <c r="J5700"/>
  <c r="T5696"/>
  <c r="O5696"/>
  <c r="O5695" s="1"/>
  <c r="J5696"/>
  <c r="T5688"/>
  <c r="O5688"/>
  <c r="O5687" s="1"/>
  <c r="J5688"/>
  <c r="J5684"/>
  <c r="T5677"/>
  <c r="O5677"/>
  <c r="O5676" s="1"/>
  <c r="J5677"/>
  <c r="X5670"/>
  <c r="J5661"/>
  <c r="O5653"/>
  <c r="O5651" s="1"/>
  <c r="J5653"/>
  <c r="O5646"/>
  <c r="O5644" s="1"/>
  <c r="J5646"/>
  <c r="O5639"/>
  <c r="O5638" s="1"/>
  <c r="J5639"/>
  <c r="O5636"/>
  <c r="O5634" s="1"/>
  <c r="J5636"/>
  <c r="T5617"/>
  <c r="O5617"/>
  <c r="O5616" s="1"/>
  <c r="J5617"/>
  <c r="O5609"/>
  <c r="O5607" s="1"/>
  <c r="J5609"/>
  <c r="O5602"/>
  <c r="O5601" s="1"/>
  <c r="J5602"/>
  <c r="O5599"/>
  <c r="J5599"/>
  <c r="S5566"/>
  <c r="N5566"/>
  <c r="I5566"/>
  <c r="J5566" s="1"/>
  <c r="S5561"/>
  <c r="N5561"/>
  <c r="I5561"/>
  <c r="J5561" s="1"/>
  <c r="S5557"/>
  <c r="N5557"/>
  <c r="I5557"/>
  <c r="J5557" s="1"/>
  <c r="S5549"/>
  <c r="N5549"/>
  <c r="I5549"/>
  <c r="J5549" s="1"/>
  <c r="S5538"/>
  <c r="N5538"/>
  <c r="I5538"/>
  <c r="J5538" s="1"/>
  <c r="T5531"/>
  <c r="X5531" s="1"/>
  <c r="N5513"/>
  <c r="I5513"/>
  <c r="J5513" s="1"/>
  <c r="N5506"/>
  <c r="I5506"/>
  <c r="J5506" s="1"/>
  <c r="N5496"/>
  <c r="I5496"/>
  <c r="J5496" s="1"/>
  <c r="S5478"/>
  <c r="N5478"/>
  <c r="I5478"/>
  <c r="J5478" s="1"/>
  <c r="N5469"/>
  <c r="I5469"/>
  <c r="J5469" s="1"/>
  <c r="I5437"/>
  <c r="T5429"/>
  <c r="O5429"/>
  <c r="O5428" s="1"/>
  <c r="J5429"/>
  <c r="T5424"/>
  <c r="O5424"/>
  <c r="O5423" s="1"/>
  <c r="J5424"/>
  <c r="T5420"/>
  <c r="O5420"/>
  <c r="O5419" s="1"/>
  <c r="J5420"/>
  <c r="T5412"/>
  <c r="O5412"/>
  <c r="O5411" s="1"/>
  <c r="J5412"/>
  <c r="J5408"/>
  <c r="T5401"/>
  <c r="O5401"/>
  <c r="O5400" s="1"/>
  <c r="J5401"/>
  <c r="X5394"/>
  <c r="J5385"/>
  <c r="O5377"/>
  <c r="O5375" s="1"/>
  <c r="J5377"/>
  <c r="O5370"/>
  <c r="O5368" s="1"/>
  <c r="J5370"/>
  <c r="O5363"/>
  <c r="O5362" s="1"/>
  <c r="J5363"/>
  <c r="O5360"/>
  <c r="O5358" s="1"/>
  <c r="J5360"/>
  <c r="T5341"/>
  <c r="O5341"/>
  <c r="O5340" s="1"/>
  <c r="J5341"/>
  <c r="O5333"/>
  <c r="O5331" s="1"/>
  <c r="J5333"/>
  <c r="O5326"/>
  <c r="O5325" s="1"/>
  <c r="J5326"/>
  <c r="O5323"/>
  <c r="J5323"/>
  <c r="S5290"/>
  <c r="N5290"/>
  <c r="I5290"/>
  <c r="J5290" s="1"/>
  <c r="S5285"/>
  <c r="N5285"/>
  <c r="I5285"/>
  <c r="J5285" s="1"/>
  <c r="S5281"/>
  <c r="N5281"/>
  <c r="I5281"/>
  <c r="J5281" s="1"/>
  <c r="S5273"/>
  <c r="N5273"/>
  <c r="I5273"/>
  <c r="J5273" s="1"/>
  <c r="S5262"/>
  <c r="N5262"/>
  <c r="I5262"/>
  <c r="J5262" s="1"/>
  <c r="T5255"/>
  <c r="X5255" s="1"/>
  <c r="N5237"/>
  <c r="I5237"/>
  <c r="J5237" s="1"/>
  <c r="N5230"/>
  <c r="I5230"/>
  <c r="J5230" s="1"/>
  <c r="N5220"/>
  <c r="I5220"/>
  <c r="J5220" s="1"/>
  <c r="S5202"/>
  <c r="N5202"/>
  <c r="I5202"/>
  <c r="J5202" s="1"/>
  <c r="N5193"/>
  <c r="I5193"/>
  <c r="J5193" s="1"/>
  <c r="T5153"/>
  <c r="O5153"/>
  <c r="O5152" s="1"/>
  <c r="J5153"/>
  <c r="T5148"/>
  <c r="O5148"/>
  <c r="O5147" s="1"/>
  <c r="J5148"/>
  <c r="T5144"/>
  <c r="O5144"/>
  <c r="O5143" s="1"/>
  <c r="J5144"/>
  <c r="T5136"/>
  <c r="O5136"/>
  <c r="O5135" s="1"/>
  <c r="J5136"/>
  <c r="J5132"/>
  <c r="T5125"/>
  <c r="O5125"/>
  <c r="O5124" s="1"/>
  <c r="J5125"/>
  <c r="X5118"/>
  <c r="J5109"/>
  <c r="O5101"/>
  <c r="O5099" s="1"/>
  <c r="J5101"/>
  <c r="O5094"/>
  <c r="O5092" s="1"/>
  <c r="J5094"/>
  <c r="O5087"/>
  <c r="O5086" s="1"/>
  <c r="J5087"/>
  <c r="O5084"/>
  <c r="O5082" s="1"/>
  <c r="J5084"/>
  <c r="T5065"/>
  <c r="O5065"/>
  <c r="O5064" s="1"/>
  <c r="J5065"/>
  <c r="O5057"/>
  <c r="O5055" s="1"/>
  <c r="J5057"/>
  <c r="N5053"/>
  <c r="O5053" s="1"/>
  <c r="O194" s="1"/>
  <c r="N5051"/>
  <c r="N192" s="1"/>
  <c r="N5048"/>
  <c r="N189" s="1"/>
  <c r="T4979"/>
  <c r="X4979" s="1"/>
  <c r="O4979"/>
  <c r="O4876"/>
  <c r="O4867"/>
  <c r="S4885"/>
  <c r="T4703"/>
  <c r="X4703" s="1"/>
  <c r="O4703"/>
  <c r="T4600"/>
  <c r="X4600" s="1"/>
  <c r="O4600"/>
  <c r="T4591"/>
  <c r="X4591" s="1"/>
  <c r="O4591"/>
  <c r="S4609"/>
  <c r="T4427"/>
  <c r="X4427" s="1"/>
  <c r="O4427"/>
  <c r="O4324"/>
  <c r="O4315"/>
  <c r="S4333"/>
  <c r="T4151"/>
  <c r="X4151" s="1"/>
  <c r="O4151"/>
  <c r="T4048"/>
  <c r="X4048" s="1"/>
  <c r="O4048"/>
  <c r="T4039"/>
  <c r="X4039" s="1"/>
  <c r="O4039"/>
  <c r="T3875"/>
  <c r="X3875" s="1"/>
  <c r="O3875"/>
  <c r="O3629"/>
  <c r="O3617"/>
  <c r="O3606"/>
  <c r="T3526"/>
  <c r="O3546"/>
  <c r="O3358"/>
  <c r="O3349"/>
  <c r="X3777"/>
  <c r="T3772"/>
  <c r="X3772" s="1"/>
  <c r="X3773"/>
  <c r="T3744"/>
  <c r="X3744" s="1"/>
  <c r="X3745"/>
  <c r="X3501"/>
  <c r="T3496"/>
  <c r="X3496" s="1"/>
  <c r="X3497"/>
  <c r="T3468"/>
  <c r="X3468" s="1"/>
  <c r="X3469"/>
  <c r="S6509"/>
  <c r="T6509" s="1"/>
  <c r="X6509" s="1"/>
  <c r="J5822"/>
  <c r="J5799"/>
  <c r="O5777"/>
  <c r="O5776" s="1"/>
  <c r="J5777"/>
  <c r="O5740"/>
  <c r="O5739" s="1"/>
  <c r="J5740"/>
  <c r="O5737"/>
  <c r="J5737"/>
  <c r="I5575"/>
  <c r="J5546"/>
  <c r="J5523"/>
  <c r="O5501"/>
  <c r="O5500" s="1"/>
  <c r="J5501"/>
  <c r="O5464"/>
  <c r="O5463" s="1"/>
  <c r="J5464"/>
  <c r="O5461"/>
  <c r="J5461"/>
  <c r="J5270"/>
  <c r="J5247"/>
  <c r="O5225"/>
  <c r="O5224" s="1"/>
  <c r="J5225"/>
  <c r="O5188"/>
  <c r="O5187" s="1"/>
  <c r="J5188"/>
  <c r="O5185"/>
  <c r="J5185"/>
  <c r="I5049"/>
  <c r="J5049" s="1"/>
  <c r="I5046"/>
  <c r="J5046" s="1"/>
  <c r="T4871"/>
  <c r="X4871" s="1"/>
  <c r="O4871"/>
  <c r="T4859"/>
  <c r="X4859" s="1"/>
  <c r="O4859"/>
  <c r="T4848"/>
  <c r="X4848" s="1"/>
  <c r="O4848"/>
  <c r="T4788"/>
  <c r="O4788"/>
  <c r="S4747"/>
  <c r="T4595"/>
  <c r="X4595" s="1"/>
  <c r="O4595"/>
  <c r="T4583"/>
  <c r="X4583" s="1"/>
  <c r="O4583"/>
  <c r="O4572"/>
  <c r="T4512"/>
  <c r="O4512"/>
  <c r="S4471"/>
  <c r="T4319"/>
  <c r="X4319" s="1"/>
  <c r="O4319"/>
  <c r="T4307"/>
  <c r="X4307" s="1"/>
  <c r="O4307"/>
  <c r="O4296"/>
  <c r="T4236"/>
  <c r="O4236"/>
  <c r="S4195"/>
  <c r="T4043"/>
  <c r="X4043" s="1"/>
  <c r="T4031"/>
  <c r="X4031" s="1"/>
  <c r="O4031"/>
  <c r="T3960"/>
  <c r="O3960"/>
  <c r="S3919"/>
  <c r="O3767"/>
  <c r="O3755"/>
  <c r="O3737"/>
  <c r="O3684"/>
  <c r="O3675"/>
  <c r="O3634"/>
  <c r="O3625"/>
  <c r="O3599"/>
  <c r="O3531"/>
  <c r="O3528"/>
  <c r="O3491"/>
  <c r="O3479"/>
  <c r="O3461"/>
  <c r="O3408"/>
  <c r="O3399"/>
  <c r="O3353"/>
  <c r="I3292"/>
  <c r="J3292" s="1"/>
  <c r="J3293"/>
  <c r="T3271"/>
  <c r="S3270"/>
  <c r="J3271"/>
  <c r="I3270"/>
  <c r="J3270" s="1"/>
  <c r="T3185"/>
  <c r="X3185" s="1"/>
  <c r="X3186"/>
  <c r="T3077"/>
  <c r="X3077" s="1"/>
  <c r="X3078"/>
  <c r="T3073"/>
  <c r="X3073" s="1"/>
  <c r="X3074"/>
  <c r="T3065"/>
  <c r="X3065" s="1"/>
  <c r="X3066"/>
  <c r="T2994"/>
  <c r="X2994" s="1"/>
  <c r="T2974"/>
  <c r="X2995"/>
  <c r="T2909"/>
  <c r="X2909" s="1"/>
  <c r="X2910"/>
  <c r="X2811"/>
  <c r="T2806"/>
  <c r="X2806" s="1"/>
  <c r="X2807"/>
  <c r="T2778"/>
  <c r="X2778" s="1"/>
  <c r="X2779"/>
  <c r="T5015"/>
  <c r="O5015"/>
  <c r="O5014" s="1"/>
  <c r="J5015"/>
  <c r="T5010"/>
  <c r="O5010"/>
  <c r="O5009" s="1"/>
  <c r="J5010"/>
  <c r="T5006"/>
  <c r="O5006"/>
  <c r="O5005" s="1"/>
  <c r="J5006"/>
  <c r="T4998"/>
  <c r="O4998"/>
  <c r="O4997" s="1"/>
  <c r="J4998"/>
  <c r="J4994"/>
  <c r="T4987"/>
  <c r="O4987"/>
  <c r="O4986" s="1"/>
  <c r="J4987"/>
  <c r="X4980"/>
  <c r="J4971"/>
  <c r="O4963"/>
  <c r="O4961" s="1"/>
  <c r="J4963"/>
  <c r="O4956"/>
  <c r="O4954" s="1"/>
  <c r="J4956"/>
  <c r="O4949"/>
  <c r="O4948" s="1"/>
  <c r="J4949"/>
  <c r="O4946"/>
  <c r="O4944" s="1"/>
  <c r="J4946"/>
  <c r="T4927"/>
  <c r="O4927"/>
  <c r="O4926" s="1"/>
  <c r="J4927"/>
  <c r="O4919"/>
  <c r="O4917" s="1"/>
  <c r="J4919"/>
  <c r="O4912"/>
  <c r="O4911" s="1"/>
  <c r="J4912"/>
  <c r="O4909"/>
  <c r="J4909"/>
  <c r="X4877"/>
  <c r="X4872"/>
  <c r="X4868"/>
  <c r="X4860"/>
  <c r="J4857"/>
  <c r="X4849"/>
  <c r="T4842"/>
  <c r="O4842"/>
  <c r="O4841" s="1"/>
  <c r="J4842"/>
  <c r="J4834"/>
  <c r="O4824"/>
  <c r="O4823" s="1"/>
  <c r="J4824"/>
  <c r="O4817"/>
  <c r="O4816" s="1"/>
  <c r="J4817"/>
  <c r="O4812"/>
  <c r="O4810" s="1"/>
  <c r="J4812"/>
  <c r="O4807"/>
  <c r="O4806" s="1"/>
  <c r="J4807"/>
  <c r="X4789"/>
  <c r="O4780"/>
  <c r="O4779" s="1"/>
  <c r="J4780"/>
  <c r="O4775"/>
  <c r="O4773" s="1"/>
  <c r="J4775"/>
  <c r="O4772"/>
  <c r="J4772"/>
  <c r="O4770"/>
  <c r="T4768"/>
  <c r="I4747"/>
  <c r="T4739"/>
  <c r="O4739"/>
  <c r="O4738" s="1"/>
  <c r="J4739"/>
  <c r="T4734"/>
  <c r="O4734"/>
  <c r="O4733" s="1"/>
  <c r="J4734"/>
  <c r="T4730"/>
  <c r="O4730"/>
  <c r="O4729" s="1"/>
  <c r="J4730"/>
  <c r="T4722"/>
  <c r="O4722"/>
  <c r="O4721" s="1"/>
  <c r="J4722"/>
  <c r="J4718"/>
  <c r="T4711"/>
  <c r="O4711"/>
  <c r="O4710" s="1"/>
  <c r="J4711"/>
  <c r="X4704"/>
  <c r="J4695"/>
  <c r="O4687"/>
  <c r="O4685" s="1"/>
  <c r="J4687"/>
  <c r="O4680"/>
  <c r="O4678" s="1"/>
  <c r="J4680"/>
  <c r="O4673"/>
  <c r="O4672" s="1"/>
  <c r="J4673"/>
  <c r="O4670"/>
  <c r="O4668" s="1"/>
  <c r="J4670"/>
  <c r="T4651"/>
  <c r="O4651"/>
  <c r="O4650" s="1"/>
  <c r="J4651"/>
  <c r="O4643"/>
  <c r="O4641" s="1"/>
  <c r="J4643"/>
  <c r="O4636"/>
  <c r="O4635" s="1"/>
  <c r="J4636"/>
  <c r="O4633"/>
  <c r="J4633"/>
  <c r="X4601"/>
  <c r="X4596"/>
  <c r="X4592"/>
  <c r="X4584"/>
  <c r="J4581"/>
  <c r="X4573"/>
  <c r="T4566"/>
  <c r="O4566"/>
  <c r="O4565" s="1"/>
  <c r="J4566"/>
  <c r="J4558"/>
  <c r="O4548"/>
  <c r="O4547" s="1"/>
  <c r="J4548"/>
  <c r="O4541"/>
  <c r="O4540" s="1"/>
  <c r="J4541"/>
  <c r="O4536"/>
  <c r="O4534" s="1"/>
  <c r="J4536"/>
  <c r="O4531"/>
  <c r="O4530" s="1"/>
  <c r="J4531"/>
  <c r="X4513"/>
  <c r="O4504"/>
  <c r="O4503" s="1"/>
  <c r="J4504"/>
  <c r="O4499"/>
  <c r="O4497" s="1"/>
  <c r="J4499"/>
  <c r="O4496"/>
  <c r="O4492" s="1"/>
  <c r="J4496"/>
  <c r="O4494"/>
  <c r="T4492"/>
  <c r="I4471"/>
  <c r="T4463"/>
  <c r="O4463"/>
  <c r="O4462" s="1"/>
  <c r="J4463"/>
  <c r="T4458"/>
  <c r="O4458"/>
  <c r="O4457" s="1"/>
  <c r="J4458"/>
  <c r="T4454"/>
  <c r="O4454"/>
  <c r="O4453" s="1"/>
  <c r="J4454"/>
  <c r="T4446"/>
  <c r="O4446"/>
  <c r="O4445" s="1"/>
  <c r="J4446"/>
  <c r="J4442"/>
  <c r="T4435"/>
  <c r="O4435"/>
  <c r="O4434" s="1"/>
  <c r="J4435"/>
  <c r="X4428"/>
  <c r="J4419"/>
  <c r="O4411"/>
  <c r="O4409" s="1"/>
  <c r="J4411"/>
  <c r="O4404"/>
  <c r="O4402" s="1"/>
  <c r="J4404"/>
  <c r="O4397"/>
  <c r="O4396" s="1"/>
  <c r="J4397"/>
  <c r="O4394"/>
  <c r="O4392" s="1"/>
  <c r="J4394"/>
  <c r="T4375"/>
  <c r="O4375"/>
  <c r="O4374" s="1"/>
  <c r="J4375"/>
  <c r="O4367"/>
  <c r="O4365" s="1"/>
  <c r="J4367"/>
  <c r="O4360"/>
  <c r="O4359" s="1"/>
  <c r="J4360"/>
  <c r="O4357"/>
  <c r="J4357"/>
  <c r="X4325"/>
  <c r="X4320"/>
  <c r="X4316"/>
  <c r="X4308"/>
  <c r="J4305"/>
  <c r="X4297"/>
  <c r="T4290"/>
  <c r="O4290"/>
  <c r="O4289" s="1"/>
  <c r="J4290"/>
  <c r="J4282"/>
  <c r="O4272"/>
  <c r="O4271" s="1"/>
  <c r="J4272"/>
  <c r="O4265"/>
  <c r="O4264" s="1"/>
  <c r="J4265"/>
  <c r="O4260"/>
  <c r="O4258" s="1"/>
  <c r="J4260"/>
  <c r="O4255"/>
  <c r="O4254" s="1"/>
  <c r="J4255"/>
  <c r="X4237"/>
  <c r="O4228"/>
  <c r="O4227" s="1"/>
  <c r="J4228"/>
  <c r="O4223"/>
  <c r="O4221" s="1"/>
  <c r="J4223"/>
  <c r="O4220"/>
  <c r="J4220"/>
  <c r="O4218"/>
  <c r="T4216"/>
  <c r="I4195"/>
  <c r="T4187"/>
  <c r="O4187"/>
  <c r="O4186" s="1"/>
  <c r="J4187"/>
  <c r="T4182"/>
  <c r="O4182"/>
  <c r="O4181" s="1"/>
  <c r="J4182"/>
  <c r="T4178"/>
  <c r="O4178"/>
  <c r="O4177" s="1"/>
  <c r="J4178"/>
  <c r="T4170"/>
  <c r="O4170"/>
  <c r="O4169" s="1"/>
  <c r="J4170"/>
  <c r="J4166"/>
  <c r="T4159"/>
  <c r="O4159"/>
  <c r="O4158" s="1"/>
  <c r="J4159"/>
  <c r="X4152"/>
  <c r="J4143"/>
  <c r="O4135"/>
  <c r="O4133" s="1"/>
  <c r="J4135"/>
  <c r="O4128"/>
  <c r="O4126" s="1"/>
  <c r="J4128"/>
  <c r="O4121"/>
  <c r="O4120" s="1"/>
  <c r="J4121"/>
  <c r="O4118"/>
  <c r="O4116" s="1"/>
  <c r="J4118"/>
  <c r="T4099"/>
  <c r="O4099"/>
  <c r="O4098" s="1"/>
  <c r="J4099"/>
  <c r="O4091"/>
  <c r="O4089" s="1"/>
  <c r="J4091"/>
  <c r="O4084"/>
  <c r="O4083" s="1"/>
  <c r="J4084"/>
  <c r="O4081"/>
  <c r="J4081"/>
  <c r="X4049"/>
  <c r="X4044"/>
  <c r="X4040"/>
  <c r="X4032"/>
  <c r="J4029"/>
  <c r="X4021"/>
  <c r="T4014"/>
  <c r="O4014"/>
  <c r="O4013" s="1"/>
  <c r="J4014"/>
  <c r="J4006"/>
  <c r="O3996"/>
  <c r="O3995" s="1"/>
  <c r="J3996"/>
  <c r="O3989"/>
  <c r="O3988" s="1"/>
  <c r="J3989"/>
  <c r="O3984"/>
  <c r="O3982" s="1"/>
  <c r="J3984"/>
  <c r="O3979"/>
  <c r="O3978" s="1"/>
  <c r="J3979"/>
  <c r="X3961"/>
  <c r="O3952"/>
  <c r="O3951" s="1"/>
  <c r="J3952"/>
  <c r="O3947"/>
  <c r="O3945" s="1"/>
  <c r="J3947"/>
  <c r="O3944"/>
  <c r="J3944"/>
  <c r="O3942"/>
  <c r="T3940"/>
  <c r="I3919"/>
  <c r="T3911"/>
  <c r="O3911"/>
  <c r="O3910" s="1"/>
  <c r="J3911"/>
  <c r="T3906"/>
  <c r="O3906"/>
  <c r="O3905" s="1"/>
  <c r="J3906"/>
  <c r="T3902"/>
  <c r="O3902"/>
  <c r="O3901" s="1"/>
  <c r="J3902"/>
  <c r="T3894"/>
  <c r="O3894"/>
  <c r="O3893" s="1"/>
  <c r="J3894"/>
  <c r="J3890"/>
  <c r="T3883"/>
  <c r="O3883"/>
  <c r="O3882" s="1"/>
  <c r="J3883"/>
  <c r="X3876"/>
  <c r="J3867"/>
  <c r="O3859"/>
  <c r="O3857" s="1"/>
  <c r="J3859"/>
  <c r="O3852"/>
  <c r="O3850" s="1"/>
  <c r="J3852"/>
  <c r="O3845"/>
  <c r="O3844" s="1"/>
  <c r="J3845"/>
  <c r="O3842"/>
  <c r="O3840" s="1"/>
  <c r="J3842"/>
  <c r="T3823"/>
  <c r="O3823"/>
  <c r="O3822" s="1"/>
  <c r="J3823"/>
  <c r="O3815"/>
  <c r="O3813" s="1"/>
  <c r="J3815"/>
  <c r="O3808"/>
  <c r="O3807" s="1"/>
  <c r="J3808"/>
  <c r="O3805"/>
  <c r="J3805"/>
  <c r="S3772"/>
  <c r="N3772"/>
  <c r="I3772"/>
  <c r="J3772" s="1"/>
  <c r="S3767"/>
  <c r="N3767"/>
  <c r="I3767"/>
  <c r="J3767" s="1"/>
  <c r="S3763"/>
  <c r="N3763"/>
  <c r="I3763"/>
  <c r="J3763" s="1"/>
  <c r="S3755"/>
  <c r="N3755"/>
  <c r="I3755"/>
  <c r="J3755" s="1"/>
  <c r="S3744"/>
  <c r="N3744"/>
  <c r="I3744"/>
  <c r="J3744" s="1"/>
  <c r="T3737"/>
  <c r="X3737" s="1"/>
  <c r="N3719"/>
  <c r="I3719"/>
  <c r="J3719" s="1"/>
  <c r="N3712"/>
  <c r="I3712"/>
  <c r="J3712" s="1"/>
  <c r="N3702"/>
  <c r="I3702"/>
  <c r="J3702" s="1"/>
  <c r="S3684"/>
  <c r="N3684"/>
  <c r="I3684"/>
  <c r="J3684" s="1"/>
  <c r="N3675"/>
  <c r="I3675"/>
  <c r="J3675" s="1"/>
  <c r="T3634"/>
  <c r="X3634" s="1"/>
  <c r="T3629"/>
  <c r="X3629" s="1"/>
  <c r="T3625"/>
  <c r="X3625" s="1"/>
  <c r="T3617"/>
  <c r="X3617" s="1"/>
  <c r="I3613"/>
  <c r="J3613" s="1"/>
  <c r="T3606"/>
  <c r="X3606" s="1"/>
  <c r="S3599"/>
  <c r="S3643" s="1"/>
  <c r="N3599"/>
  <c r="I3599"/>
  <c r="J3599" s="1"/>
  <c r="I3590"/>
  <c r="J3590" s="1"/>
  <c r="N3568"/>
  <c r="I3568"/>
  <c r="J3568" s="1"/>
  <c r="T3546"/>
  <c r="N3531"/>
  <c r="I3531"/>
  <c r="J3531" s="1"/>
  <c r="N3528"/>
  <c r="I3528"/>
  <c r="S3496"/>
  <c r="N3496"/>
  <c r="I3496"/>
  <c r="J3496" s="1"/>
  <c r="S3491"/>
  <c r="N3491"/>
  <c r="I3491"/>
  <c r="J3491" s="1"/>
  <c r="S3487"/>
  <c r="N3487"/>
  <c r="I3487"/>
  <c r="J3487" s="1"/>
  <c r="S3479"/>
  <c r="N3479"/>
  <c r="I3479"/>
  <c r="J3479" s="1"/>
  <c r="S3468"/>
  <c r="N3468"/>
  <c r="I3468"/>
  <c r="J3468" s="1"/>
  <c r="T3461"/>
  <c r="X3461" s="1"/>
  <c r="N3443"/>
  <c r="I3443"/>
  <c r="J3443" s="1"/>
  <c r="N3436"/>
  <c r="I3436"/>
  <c r="J3436" s="1"/>
  <c r="N3426"/>
  <c r="I3426"/>
  <c r="J3426" s="1"/>
  <c r="S3408"/>
  <c r="S3505" s="1"/>
  <c r="N3408"/>
  <c r="I3408"/>
  <c r="J3408" s="1"/>
  <c r="N3399"/>
  <c r="I3399"/>
  <c r="J3399" s="1"/>
  <c r="T3358"/>
  <c r="X3358" s="1"/>
  <c r="T3353"/>
  <c r="X3353" s="1"/>
  <c r="T3349"/>
  <c r="X3349" s="1"/>
  <c r="T3341"/>
  <c r="X3341" s="1"/>
  <c r="O3341"/>
  <c r="N3341"/>
  <c r="T3330"/>
  <c r="X3330" s="1"/>
  <c r="S3330"/>
  <c r="I3330"/>
  <c r="J3330" s="1"/>
  <c r="T3323"/>
  <c r="X3323" s="1"/>
  <c r="I3305"/>
  <c r="J3305" s="1"/>
  <c r="I3298"/>
  <c r="J3298" s="1"/>
  <c r="I3288"/>
  <c r="J3288" s="1"/>
  <c r="O3215"/>
  <c r="O3203"/>
  <c r="O3192"/>
  <c r="T3112"/>
  <c r="O3132"/>
  <c r="O2939"/>
  <c r="O2927"/>
  <c r="O2916"/>
  <c r="O2878"/>
  <c r="T2836"/>
  <c r="O2856"/>
  <c r="O2801"/>
  <c r="O2789"/>
  <c r="O2771"/>
  <c r="O2718"/>
  <c r="O2709"/>
  <c r="I3337"/>
  <c r="J3337" s="1"/>
  <c r="J3338"/>
  <c r="I3314"/>
  <c r="J3314" s="1"/>
  <c r="J3315"/>
  <c r="X3087"/>
  <c r="T3082"/>
  <c r="X3082" s="1"/>
  <c r="X3083"/>
  <c r="T3054"/>
  <c r="X3054" s="1"/>
  <c r="X3055"/>
  <c r="T2801"/>
  <c r="X2801" s="1"/>
  <c r="X2802"/>
  <c r="T2797"/>
  <c r="X2797" s="1"/>
  <c r="X2798"/>
  <c r="T2789"/>
  <c r="X2789" s="1"/>
  <c r="X2790"/>
  <c r="T2718"/>
  <c r="X2718" s="1"/>
  <c r="T2698"/>
  <c r="X2719"/>
  <c r="I3781"/>
  <c r="J3752"/>
  <c r="J3729"/>
  <c r="O3707"/>
  <c r="O3706" s="1"/>
  <c r="J3707"/>
  <c r="O3670"/>
  <c r="O3669" s="1"/>
  <c r="J3670"/>
  <c r="O3667"/>
  <c r="J3667"/>
  <c r="O3582"/>
  <c r="O3581" s="1"/>
  <c r="J3582"/>
  <c r="O3575"/>
  <c r="O3574" s="1"/>
  <c r="J3575"/>
  <c r="O3565"/>
  <c r="O3564" s="1"/>
  <c r="J3565"/>
  <c r="X3547"/>
  <c r="O3538"/>
  <c r="O3537" s="1"/>
  <c r="J3538"/>
  <c r="I3505"/>
  <c r="J3476"/>
  <c r="J3453"/>
  <c r="O3431"/>
  <c r="O3430" s="1"/>
  <c r="J3431"/>
  <c r="O3394"/>
  <c r="O3393" s="1"/>
  <c r="J3394"/>
  <c r="O3391"/>
  <c r="J3391"/>
  <c r="X3342"/>
  <c r="N3340"/>
  <c r="O3340" s="1"/>
  <c r="N3335"/>
  <c r="O3335" s="1"/>
  <c r="N3333"/>
  <c r="O3333" s="1"/>
  <c r="X3331"/>
  <c r="N3331"/>
  <c r="S3323"/>
  <c r="N3323"/>
  <c r="I3323"/>
  <c r="J3323" s="1"/>
  <c r="N3313"/>
  <c r="O3313" s="1"/>
  <c r="N3311"/>
  <c r="O3311" s="1"/>
  <c r="N3309"/>
  <c r="O3309" s="1"/>
  <c r="N3307"/>
  <c r="N3304"/>
  <c r="O3304" s="1"/>
  <c r="N3302"/>
  <c r="O3302" s="1"/>
  <c r="N3300"/>
  <c r="N3297"/>
  <c r="O3297" s="1"/>
  <c r="N3295"/>
  <c r="O3295" s="1"/>
  <c r="N3293"/>
  <c r="N228" s="1"/>
  <c r="N3290"/>
  <c r="N3285"/>
  <c r="O3285" s="1"/>
  <c r="N3281"/>
  <c r="O3281" s="1"/>
  <c r="N3279"/>
  <c r="O3279" s="1"/>
  <c r="N3277"/>
  <c r="O3277" s="1"/>
  <c r="N3275"/>
  <c r="O3275" s="1"/>
  <c r="N3273"/>
  <c r="O3273" s="1"/>
  <c r="N3271"/>
  <c r="O3261"/>
  <c r="O3220"/>
  <c r="O3211"/>
  <c r="O3185"/>
  <c r="O3117"/>
  <c r="O3114"/>
  <c r="O3077"/>
  <c r="O3065"/>
  <c r="O3047"/>
  <c r="O2994"/>
  <c r="O2985"/>
  <c r="O2944"/>
  <c r="O2935"/>
  <c r="O2909"/>
  <c r="O2663"/>
  <c r="O2651"/>
  <c r="I2624"/>
  <c r="J2624" s="1"/>
  <c r="J2625"/>
  <c r="N2602"/>
  <c r="O2603"/>
  <c r="O2602" s="1"/>
  <c r="N2565"/>
  <c r="O2566"/>
  <c r="O2565" s="1"/>
  <c r="N2562"/>
  <c r="O2563"/>
  <c r="O1913"/>
  <c r="N3261"/>
  <c r="I3261"/>
  <c r="T3220"/>
  <c r="X3220" s="1"/>
  <c r="T3215"/>
  <c r="X3215" s="1"/>
  <c r="T3211"/>
  <c r="X3211" s="1"/>
  <c r="T3203"/>
  <c r="X3203" s="1"/>
  <c r="I3199"/>
  <c r="J3199" s="1"/>
  <c r="T3192"/>
  <c r="X3192" s="1"/>
  <c r="S3185"/>
  <c r="S3229" s="1"/>
  <c r="N3185"/>
  <c r="I3185"/>
  <c r="J3185" s="1"/>
  <c r="I3176"/>
  <c r="J3176" s="1"/>
  <c r="N3154"/>
  <c r="I3154"/>
  <c r="J3154" s="1"/>
  <c r="T3132"/>
  <c r="N3117"/>
  <c r="I3117"/>
  <c r="J3117" s="1"/>
  <c r="N3114"/>
  <c r="I3114"/>
  <c r="S3082"/>
  <c r="N3082"/>
  <c r="I3082"/>
  <c r="J3082" s="1"/>
  <c r="S3077"/>
  <c r="N3077"/>
  <c r="I3077"/>
  <c r="J3077" s="1"/>
  <c r="S3073"/>
  <c r="N3073"/>
  <c r="I3073"/>
  <c r="J3073" s="1"/>
  <c r="S3065"/>
  <c r="N3065"/>
  <c r="I3065"/>
  <c r="J3065" s="1"/>
  <c r="S3054"/>
  <c r="N3054"/>
  <c r="I3054"/>
  <c r="J3054" s="1"/>
  <c r="T3047"/>
  <c r="X3047" s="1"/>
  <c r="N3029"/>
  <c r="I3029"/>
  <c r="J3029" s="1"/>
  <c r="N3022"/>
  <c r="I3022"/>
  <c r="J3022" s="1"/>
  <c r="N3012"/>
  <c r="I3012"/>
  <c r="J3012" s="1"/>
  <c r="S2994"/>
  <c r="N2994"/>
  <c r="I2994"/>
  <c r="J2994" s="1"/>
  <c r="N2985"/>
  <c r="I2985"/>
  <c r="J2985" s="1"/>
  <c r="T2944"/>
  <c r="X2944" s="1"/>
  <c r="T2939"/>
  <c r="X2939" s="1"/>
  <c r="T2935"/>
  <c r="X2935" s="1"/>
  <c r="T2927"/>
  <c r="X2927" s="1"/>
  <c r="I2923"/>
  <c r="J2923" s="1"/>
  <c r="T2916"/>
  <c r="X2916" s="1"/>
  <c r="S2909"/>
  <c r="S2953" s="1"/>
  <c r="N2909"/>
  <c r="I2909"/>
  <c r="J2909" s="1"/>
  <c r="I2900"/>
  <c r="J2900" s="1"/>
  <c r="N2878"/>
  <c r="I2878"/>
  <c r="J2878" s="1"/>
  <c r="T2856"/>
  <c r="N2841"/>
  <c r="I2841"/>
  <c r="J2841" s="1"/>
  <c r="N2838"/>
  <c r="I2838"/>
  <c r="S2806"/>
  <c r="N2806"/>
  <c r="I2806"/>
  <c r="J2806" s="1"/>
  <c r="S2801"/>
  <c r="N2801"/>
  <c r="I2801"/>
  <c r="J2801" s="1"/>
  <c r="S2797"/>
  <c r="N2797"/>
  <c r="I2797"/>
  <c r="J2797" s="1"/>
  <c r="S2789"/>
  <c r="N2789"/>
  <c r="I2789"/>
  <c r="J2789" s="1"/>
  <c r="S2778"/>
  <c r="N2778"/>
  <c r="I2778"/>
  <c r="J2778" s="1"/>
  <c r="T2771"/>
  <c r="X2771" s="1"/>
  <c r="N2753"/>
  <c r="I2753"/>
  <c r="J2753" s="1"/>
  <c r="N2746"/>
  <c r="I2746"/>
  <c r="J2746" s="1"/>
  <c r="N2736"/>
  <c r="I2736"/>
  <c r="J2736" s="1"/>
  <c r="S2718"/>
  <c r="N2718"/>
  <c r="I2718"/>
  <c r="J2718" s="1"/>
  <c r="N2709"/>
  <c r="I2709"/>
  <c r="J2709" s="1"/>
  <c r="T2668"/>
  <c r="X2668" s="1"/>
  <c r="T2663"/>
  <c r="X2663" s="1"/>
  <c r="T2659"/>
  <c r="X2659" s="1"/>
  <c r="T2651"/>
  <c r="X2651" s="1"/>
  <c r="I2647"/>
  <c r="J2647" s="1"/>
  <c r="O2640"/>
  <c r="T2640"/>
  <c r="X2640" s="1"/>
  <c r="N2640"/>
  <c r="S2633"/>
  <c r="I2633"/>
  <c r="J2633" s="1"/>
  <c r="N2615"/>
  <c r="N2608"/>
  <c r="N2598"/>
  <c r="N2571"/>
  <c r="T2560"/>
  <c r="T2525"/>
  <c r="X2525" s="1"/>
  <c r="O2525"/>
  <c r="T2513"/>
  <c r="X2513" s="1"/>
  <c r="O2513"/>
  <c r="O2502"/>
  <c r="T2442"/>
  <c r="O2442"/>
  <c r="S2401"/>
  <c r="T2249"/>
  <c r="X2249" s="1"/>
  <c r="O2249"/>
  <c r="T2237"/>
  <c r="X2237" s="1"/>
  <c r="O2237"/>
  <c r="O2226"/>
  <c r="T2166"/>
  <c r="O2166"/>
  <c r="S2125"/>
  <c r="T1973"/>
  <c r="X1973" s="1"/>
  <c r="O1973"/>
  <c r="T1870"/>
  <c r="I2602"/>
  <c r="J2602" s="1"/>
  <c r="J2603"/>
  <c r="I2565"/>
  <c r="J2565" s="1"/>
  <c r="J2566"/>
  <c r="I2562"/>
  <c r="J2563"/>
  <c r="I2539"/>
  <c r="J2424"/>
  <c r="X2397"/>
  <c r="I2263"/>
  <c r="J2148"/>
  <c r="X2121"/>
  <c r="O3256"/>
  <c r="O3255" s="1"/>
  <c r="J3256"/>
  <c r="O3253"/>
  <c r="J3253"/>
  <c r="O3168"/>
  <c r="O3167" s="1"/>
  <c r="J3168"/>
  <c r="O3161"/>
  <c r="O3160" s="1"/>
  <c r="J3161"/>
  <c r="O3151"/>
  <c r="O3150" s="1"/>
  <c r="J3151"/>
  <c r="X3133"/>
  <c r="O3124"/>
  <c r="O3123" s="1"/>
  <c r="J3124"/>
  <c r="J3062"/>
  <c r="J3039"/>
  <c r="O3017"/>
  <c r="O3016" s="1"/>
  <c r="J3017"/>
  <c r="O2980"/>
  <c r="O2979" s="1"/>
  <c r="J2980"/>
  <c r="O2977"/>
  <c r="J2977"/>
  <c r="O2892"/>
  <c r="O2891" s="1"/>
  <c r="J2892"/>
  <c r="O2885"/>
  <c r="O2884" s="1"/>
  <c r="J2885"/>
  <c r="O2875"/>
  <c r="O2874" s="1"/>
  <c r="J2875"/>
  <c r="X2857"/>
  <c r="O2848"/>
  <c r="O2847" s="1"/>
  <c r="J2848"/>
  <c r="J2786"/>
  <c r="J2763"/>
  <c r="O2741"/>
  <c r="O2740" s="1"/>
  <c r="J2741"/>
  <c r="O2704"/>
  <c r="O2703" s="1"/>
  <c r="J2704"/>
  <c r="O2701"/>
  <c r="J2701"/>
  <c r="N2639"/>
  <c r="O2639" s="1"/>
  <c r="O264" s="1"/>
  <c r="N2637"/>
  <c r="O2637" s="1"/>
  <c r="O262" s="1"/>
  <c r="N2635"/>
  <c r="O2635" s="1"/>
  <c r="O2633" s="1"/>
  <c r="T2633"/>
  <c r="X2633" s="1"/>
  <c r="N2631"/>
  <c r="O2631" s="1"/>
  <c r="O256" s="1"/>
  <c r="O2615"/>
  <c r="I2615"/>
  <c r="J2615" s="1"/>
  <c r="O2608"/>
  <c r="I2608"/>
  <c r="J2608" s="1"/>
  <c r="O2598"/>
  <c r="I2598"/>
  <c r="J2598" s="1"/>
  <c r="N2597"/>
  <c r="O2597" s="1"/>
  <c r="O222" s="1"/>
  <c r="N2593"/>
  <c r="O2593" s="1"/>
  <c r="O2580" s="1"/>
  <c r="T2580"/>
  <c r="S2580"/>
  <c r="S2677" s="1"/>
  <c r="I2580"/>
  <c r="J2580" s="1"/>
  <c r="O2571"/>
  <c r="I2571"/>
  <c r="J2571" s="1"/>
  <c r="T2530"/>
  <c r="X2530" s="1"/>
  <c r="O2530"/>
  <c r="T2521"/>
  <c r="X2521" s="1"/>
  <c r="O2521"/>
  <c r="S2539"/>
  <c r="T2357"/>
  <c r="X2357" s="1"/>
  <c r="O2357"/>
  <c r="T2254"/>
  <c r="X2254" s="1"/>
  <c r="O2254"/>
  <c r="T2245"/>
  <c r="X2245" s="1"/>
  <c r="O2245"/>
  <c r="S2263"/>
  <c r="T2081"/>
  <c r="X2081" s="1"/>
  <c r="O2081"/>
  <c r="T1978"/>
  <c r="X1978" s="1"/>
  <c r="O1978"/>
  <c r="T1969"/>
  <c r="X1969" s="1"/>
  <c r="O1969"/>
  <c r="I1957"/>
  <c r="J1957" s="1"/>
  <c r="J1958"/>
  <c r="I1934"/>
  <c r="J1934" s="1"/>
  <c r="J1935"/>
  <c r="N1875"/>
  <c r="O1876"/>
  <c r="O1875" s="1"/>
  <c r="N1872"/>
  <c r="O1873"/>
  <c r="X1707"/>
  <c r="O1600"/>
  <c r="X2531"/>
  <c r="X2526"/>
  <c r="X2522"/>
  <c r="X2514"/>
  <c r="J2511"/>
  <c r="X2503"/>
  <c r="T2496"/>
  <c r="O2496"/>
  <c r="O2495" s="1"/>
  <c r="J2496"/>
  <c r="J2488"/>
  <c r="O2478"/>
  <c r="O2477" s="1"/>
  <c r="J2478"/>
  <c r="O2471"/>
  <c r="O2470" s="1"/>
  <c r="J2471"/>
  <c r="O2466"/>
  <c r="O2464" s="1"/>
  <c r="J2466"/>
  <c r="O2461"/>
  <c r="O2460" s="1"/>
  <c r="J2461"/>
  <c r="X2443"/>
  <c r="O2434"/>
  <c r="O2433" s="1"/>
  <c r="J2434"/>
  <c r="O2429"/>
  <c r="O2427" s="1"/>
  <c r="J2429"/>
  <c r="O2426"/>
  <c r="J2426"/>
  <c r="O2424"/>
  <c r="T2422"/>
  <c r="I2401"/>
  <c r="T2393"/>
  <c r="O2393"/>
  <c r="O2392" s="1"/>
  <c r="J2393"/>
  <c r="T2388"/>
  <c r="O2388"/>
  <c r="O2387" s="1"/>
  <c r="J2388"/>
  <c r="T2384"/>
  <c r="O2384"/>
  <c r="O2383" s="1"/>
  <c r="J2384"/>
  <c r="T2376"/>
  <c r="O2376"/>
  <c r="O2375" s="1"/>
  <c r="J2376"/>
  <c r="J2372"/>
  <c r="T2365"/>
  <c r="O2365"/>
  <c r="O2364" s="1"/>
  <c r="J2365"/>
  <c r="X2358"/>
  <c r="J2349"/>
  <c r="O2341"/>
  <c r="O2339" s="1"/>
  <c r="J2341"/>
  <c r="O2334"/>
  <c r="O2332" s="1"/>
  <c r="J2334"/>
  <c r="O2327"/>
  <c r="O2326" s="1"/>
  <c r="J2327"/>
  <c r="O2324"/>
  <c r="O2322" s="1"/>
  <c r="J2324"/>
  <c r="T2305"/>
  <c r="O2305"/>
  <c r="O2304" s="1"/>
  <c r="J2305"/>
  <c r="O2297"/>
  <c r="O2295" s="1"/>
  <c r="J2297"/>
  <c r="O2290"/>
  <c r="O2289" s="1"/>
  <c r="J2290"/>
  <c r="O2287"/>
  <c r="J2287"/>
  <c r="X2255"/>
  <c r="X2250"/>
  <c r="X2246"/>
  <c r="X2238"/>
  <c r="J2235"/>
  <c r="X2227"/>
  <c r="T2220"/>
  <c r="T259" s="1"/>
  <c r="O2220"/>
  <c r="O2219" s="1"/>
  <c r="J2220"/>
  <c r="J2212"/>
  <c r="O2202"/>
  <c r="O2201" s="1"/>
  <c r="J2202"/>
  <c r="O2195"/>
  <c r="O2194" s="1"/>
  <c r="J2195"/>
  <c r="O2190"/>
  <c r="O2188" s="1"/>
  <c r="J2190"/>
  <c r="O2185"/>
  <c r="O2184" s="1"/>
  <c r="J2185"/>
  <c r="X2167"/>
  <c r="O2158"/>
  <c r="O2157" s="1"/>
  <c r="J2158"/>
  <c r="O2153"/>
  <c r="O2151" s="1"/>
  <c r="J2153"/>
  <c r="O2150"/>
  <c r="O2146" s="1"/>
  <c r="J2150"/>
  <c r="O2148"/>
  <c r="T2146"/>
  <c r="I2125"/>
  <c r="T2117"/>
  <c r="O2117"/>
  <c r="O2116" s="1"/>
  <c r="J2117"/>
  <c r="T2112"/>
  <c r="O2112"/>
  <c r="O2111" s="1"/>
  <c r="J2112"/>
  <c r="T2108"/>
  <c r="O2108"/>
  <c r="O2107" s="1"/>
  <c r="J2108"/>
  <c r="T2100"/>
  <c r="O2100"/>
  <c r="O2099" s="1"/>
  <c r="J2100"/>
  <c r="J2096"/>
  <c r="T2089"/>
  <c r="O2089"/>
  <c r="O2088" s="1"/>
  <c r="J2089"/>
  <c r="X2082"/>
  <c r="J2073"/>
  <c r="O2065"/>
  <c r="O2063" s="1"/>
  <c r="J2065"/>
  <c r="O2058"/>
  <c r="O2056" s="1"/>
  <c r="J2058"/>
  <c r="O2051"/>
  <c r="O2050" s="1"/>
  <c r="J2051"/>
  <c r="O2048"/>
  <c r="O2046" s="1"/>
  <c r="J2048"/>
  <c r="T2029"/>
  <c r="T206" s="1"/>
  <c r="O2029"/>
  <c r="O2028" s="1"/>
  <c r="J2029"/>
  <c r="O2021"/>
  <c r="O2019" s="1"/>
  <c r="J2021"/>
  <c r="O2014"/>
  <c r="O2013" s="1"/>
  <c r="J2014"/>
  <c r="O2011"/>
  <c r="J2011"/>
  <c r="X1979"/>
  <c r="X1974"/>
  <c r="X1970"/>
  <c r="T1961"/>
  <c r="X1961" s="1"/>
  <c r="S1961"/>
  <c r="I1961"/>
  <c r="J1961" s="1"/>
  <c r="N1960"/>
  <c r="O1960" s="1"/>
  <c r="O275" s="1"/>
  <c r="N1955"/>
  <c r="O1955" s="1"/>
  <c r="O270" s="1"/>
  <c r="N1953"/>
  <c r="O1953" s="1"/>
  <c r="O268" s="1"/>
  <c r="N1951"/>
  <c r="N266" s="1"/>
  <c r="S1943"/>
  <c r="N1943"/>
  <c r="I1943"/>
  <c r="J1943" s="1"/>
  <c r="N1933"/>
  <c r="O1933" s="1"/>
  <c r="O248" s="1"/>
  <c r="N1931"/>
  <c r="O1931" s="1"/>
  <c r="O246" s="1"/>
  <c r="N1929"/>
  <c r="O1929" s="1"/>
  <c r="O244" s="1"/>
  <c r="N1927"/>
  <c r="N242" s="1"/>
  <c r="N1924"/>
  <c r="O1924" s="1"/>
  <c r="O239" s="1"/>
  <c r="N1922"/>
  <c r="O1922" s="1"/>
  <c r="O237" s="1"/>
  <c r="N1920"/>
  <c r="N235" s="1"/>
  <c r="N1917"/>
  <c r="O1917" s="1"/>
  <c r="O232" s="1"/>
  <c r="N1915"/>
  <c r="O1915" s="1"/>
  <c r="O230" s="1"/>
  <c r="N1910"/>
  <c r="N1905"/>
  <c r="O1905" s="1"/>
  <c r="N1901"/>
  <c r="O1901" s="1"/>
  <c r="N1899"/>
  <c r="O1899" s="1"/>
  <c r="N1897"/>
  <c r="O1897" s="1"/>
  <c r="N1895"/>
  <c r="O1895" s="1"/>
  <c r="N1893"/>
  <c r="O1893" s="1"/>
  <c r="X1891"/>
  <c r="N1891"/>
  <c r="N1889"/>
  <c r="O1889" s="1"/>
  <c r="N1887"/>
  <c r="O1887" s="1"/>
  <c r="N1885"/>
  <c r="O1885" s="1"/>
  <c r="N1883"/>
  <c r="N1842"/>
  <c r="O1842" s="1"/>
  <c r="O1840" s="1"/>
  <c r="T1840"/>
  <c r="X1840" s="1"/>
  <c r="S1835"/>
  <c r="N1835"/>
  <c r="I1835"/>
  <c r="J1835" s="1"/>
  <c r="S1831"/>
  <c r="N1831"/>
  <c r="I1831"/>
  <c r="J1831" s="1"/>
  <c r="S1823"/>
  <c r="N1823"/>
  <c r="I1823"/>
  <c r="J1823" s="1"/>
  <c r="S1812"/>
  <c r="N1812"/>
  <c r="I1812"/>
  <c r="J1812" s="1"/>
  <c r="T1805"/>
  <c r="X1805" s="1"/>
  <c r="S1805"/>
  <c r="I1805"/>
  <c r="H1849"/>
  <c r="H301" s="1"/>
  <c r="H445" s="1"/>
  <c r="F1849"/>
  <c r="L1849"/>
  <c r="L301" s="1"/>
  <c r="T1667"/>
  <c r="X1667" s="1"/>
  <c r="O1667"/>
  <c r="I1912"/>
  <c r="J1912" s="1"/>
  <c r="J1913"/>
  <c r="I1875"/>
  <c r="J1875" s="1"/>
  <c r="J1876"/>
  <c r="I1872"/>
  <c r="J1873"/>
  <c r="N1596"/>
  <c r="O1597"/>
  <c r="O1961"/>
  <c r="N1961"/>
  <c r="T1950"/>
  <c r="X1950" s="1"/>
  <c r="S1950"/>
  <c r="I1950"/>
  <c r="J1950" s="1"/>
  <c r="T1943"/>
  <c r="X1943" s="1"/>
  <c r="I1925"/>
  <c r="J1925" s="1"/>
  <c r="I1918"/>
  <c r="J1918" s="1"/>
  <c r="I1908"/>
  <c r="J1908" s="1"/>
  <c r="T1890"/>
  <c r="S1890"/>
  <c r="I1890"/>
  <c r="J1890" s="1"/>
  <c r="I1881"/>
  <c r="J1881" s="1"/>
  <c r="S1840"/>
  <c r="N1840"/>
  <c r="I1840"/>
  <c r="J1840" s="1"/>
  <c r="T1835"/>
  <c r="X1835" s="1"/>
  <c r="T1831"/>
  <c r="X1831" s="1"/>
  <c r="T1823"/>
  <c r="X1823" s="1"/>
  <c r="T1812"/>
  <c r="X1812" s="1"/>
  <c r="O1805"/>
  <c r="N1805"/>
  <c r="T1752"/>
  <c r="O1752"/>
  <c r="T1529"/>
  <c r="X1529" s="1"/>
  <c r="X1530"/>
  <c r="X1431"/>
  <c r="T1426"/>
  <c r="X1426" s="1"/>
  <c r="X1427"/>
  <c r="T1398"/>
  <c r="X1398" s="1"/>
  <c r="X1399"/>
  <c r="J1798"/>
  <c r="O1788"/>
  <c r="O1787" s="1"/>
  <c r="J1788"/>
  <c r="O1781"/>
  <c r="O1780" s="1"/>
  <c r="J1781"/>
  <c r="O1776"/>
  <c r="O1774" s="1"/>
  <c r="J1776"/>
  <c r="O1771"/>
  <c r="O1770" s="1"/>
  <c r="J1771"/>
  <c r="X1753"/>
  <c r="O1744"/>
  <c r="O1743" s="1"/>
  <c r="J1744"/>
  <c r="O1739"/>
  <c r="O1737" s="1"/>
  <c r="J1739"/>
  <c r="O1736"/>
  <c r="J1736"/>
  <c r="O1734"/>
  <c r="T1732"/>
  <c r="T1703"/>
  <c r="T294" s="1"/>
  <c r="X294" s="1"/>
  <c r="O1703"/>
  <c r="O1702" s="1"/>
  <c r="J1703"/>
  <c r="T1698"/>
  <c r="T289" s="1"/>
  <c r="O1698"/>
  <c r="O1697" s="1"/>
  <c r="J1698"/>
  <c r="T1694"/>
  <c r="O1694"/>
  <c r="O1693" s="1"/>
  <c r="J1694"/>
  <c r="T1686"/>
  <c r="T277" s="1"/>
  <c r="O1686"/>
  <c r="O1685" s="1"/>
  <c r="J1686"/>
  <c r="J1682"/>
  <c r="T1675"/>
  <c r="T266" s="1"/>
  <c r="O1675"/>
  <c r="O1674" s="1"/>
  <c r="J1675"/>
  <c r="X1668"/>
  <c r="J1659"/>
  <c r="O1651"/>
  <c r="O1649" s="1"/>
  <c r="J1651"/>
  <c r="O1644"/>
  <c r="O1642" s="1"/>
  <c r="J1644"/>
  <c r="O1637"/>
  <c r="O1636" s="1"/>
  <c r="J1637"/>
  <c r="N1634"/>
  <c r="N225" s="1"/>
  <c r="N1629"/>
  <c r="O1629" s="1"/>
  <c r="O220" s="1"/>
  <c r="N1625"/>
  <c r="O1625" s="1"/>
  <c r="O216" s="1"/>
  <c r="N1623"/>
  <c r="O1623" s="1"/>
  <c r="O214" s="1"/>
  <c r="N1621"/>
  <c r="O1621" s="1"/>
  <c r="O212" s="1"/>
  <c r="N1619"/>
  <c r="O1619" s="1"/>
  <c r="O210" s="1"/>
  <c r="N1617"/>
  <c r="O1617" s="1"/>
  <c r="O208" s="1"/>
  <c r="N1615"/>
  <c r="N206" s="1"/>
  <c r="N1613"/>
  <c r="O1613" s="1"/>
  <c r="O204" s="1"/>
  <c r="N1611"/>
  <c r="O1611" s="1"/>
  <c r="O202" s="1"/>
  <c r="N1609"/>
  <c r="O1609" s="1"/>
  <c r="N1607"/>
  <c r="N198" s="1"/>
  <c r="N1604"/>
  <c r="O1604" s="1"/>
  <c r="O195" s="1"/>
  <c r="N1602"/>
  <c r="O1602" s="1"/>
  <c r="O193" s="1"/>
  <c r="O1559"/>
  <c r="O1547"/>
  <c r="O1536"/>
  <c r="O1498"/>
  <c r="T1456"/>
  <c r="O1476"/>
  <c r="O1421"/>
  <c r="O1409"/>
  <c r="O1391"/>
  <c r="O1338"/>
  <c r="O1329"/>
  <c r="O1288"/>
  <c r="O1279"/>
  <c r="O1253"/>
  <c r="O1185"/>
  <c r="O1182"/>
  <c r="T1614"/>
  <c r="X1614" s="1"/>
  <c r="T1594"/>
  <c r="I1599"/>
  <c r="J1599" s="1"/>
  <c r="J1600"/>
  <c r="I1596"/>
  <c r="J1596" s="1"/>
  <c r="J1597"/>
  <c r="T1421"/>
  <c r="X1421" s="1"/>
  <c r="X1422"/>
  <c r="T1417"/>
  <c r="X1417" s="1"/>
  <c r="X1418"/>
  <c r="T1409"/>
  <c r="X1409" s="1"/>
  <c r="X1410"/>
  <c r="T1338"/>
  <c r="X1338" s="1"/>
  <c r="T1318"/>
  <c r="X1339"/>
  <c r="T1253"/>
  <c r="X1253" s="1"/>
  <c r="X1254"/>
  <c r="J1182"/>
  <c r="I1632"/>
  <c r="J1632" s="1"/>
  <c r="S1614"/>
  <c r="S1711" s="1"/>
  <c r="I1614"/>
  <c r="J1614" s="1"/>
  <c r="I1605"/>
  <c r="J1605" s="1"/>
  <c r="O1564"/>
  <c r="O1555"/>
  <c r="O1529"/>
  <c r="O1283"/>
  <c r="O1271"/>
  <c r="O1260"/>
  <c r="T1180"/>
  <c r="O1200"/>
  <c r="T1115"/>
  <c r="X1115" s="1"/>
  <c r="X1116"/>
  <c r="X1017"/>
  <c r="T1012"/>
  <c r="X1012" s="1"/>
  <c r="X1013"/>
  <c r="T984"/>
  <c r="X984" s="1"/>
  <c r="X985"/>
  <c r="T1564"/>
  <c r="X1564" s="1"/>
  <c r="T1559"/>
  <c r="X1559" s="1"/>
  <c r="T1555"/>
  <c r="X1555" s="1"/>
  <c r="T1547"/>
  <c r="X1547" s="1"/>
  <c r="I1543"/>
  <c r="J1543" s="1"/>
  <c r="T1536"/>
  <c r="X1536" s="1"/>
  <c r="S1529"/>
  <c r="S1573" s="1"/>
  <c r="N1529"/>
  <c r="I1529"/>
  <c r="J1529" s="1"/>
  <c r="I1520"/>
  <c r="J1520" s="1"/>
  <c r="N1498"/>
  <c r="I1498"/>
  <c r="J1498" s="1"/>
  <c r="T1476"/>
  <c r="N1461"/>
  <c r="I1461"/>
  <c r="J1461" s="1"/>
  <c r="N1458"/>
  <c r="I1458"/>
  <c r="S1426"/>
  <c r="N1426"/>
  <c r="I1426"/>
  <c r="J1426" s="1"/>
  <c r="S1421"/>
  <c r="N1421"/>
  <c r="I1421"/>
  <c r="J1421" s="1"/>
  <c r="S1417"/>
  <c r="N1417"/>
  <c r="I1417"/>
  <c r="J1417" s="1"/>
  <c r="S1409"/>
  <c r="N1409"/>
  <c r="I1409"/>
  <c r="J1409" s="1"/>
  <c r="S1398"/>
  <c r="N1398"/>
  <c r="I1398"/>
  <c r="J1398" s="1"/>
  <c r="T1391"/>
  <c r="X1391" s="1"/>
  <c r="N1373"/>
  <c r="I1373"/>
  <c r="J1373" s="1"/>
  <c r="N1366"/>
  <c r="I1366"/>
  <c r="J1366" s="1"/>
  <c r="N1356"/>
  <c r="I1356"/>
  <c r="J1356" s="1"/>
  <c r="S1338"/>
  <c r="N1338"/>
  <c r="I1338"/>
  <c r="J1338" s="1"/>
  <c r="N1329"/>
  <c r="I1329"/>
  <c r="J1329" s="1"/>
  <c r="T1288"/>
  <c r="X1288" s="1"/>
  <c r="T1283"/>
  <c r="X1283" s="1"/>
  <c r="T1279"/>
  <c r="X1279" s="1"/>
  <c r="T1271"/>
  <c r="X1271" s="1"/>
  <c r="I1267"/>
  <c r="J1267" s="1"/>
  <c r="T1260"/>
  <c r="X1260" s="1"/>
  <c r="S1253"/>
  <c r="S1297" s="1"/>
  <c r="N1253"/>
  <c r="I1253"/>
  <c r="J1253" s="1"/>
  <c r="I1244"/>
  <c r="J1244" s="1"/>
  <c r="N1222"/>
  <c r="I1222"/>
  <c r="J1222" s="1"/>
  <c r="T1200"/>
  <c r="O1145"/>
  <c r="O1133"/>
  <c r="O1122"/>
  <c r="T1042"/>
  <c r="O1062"/>
  <c r="O995"/>
  <c r="O977"/>
  <c r="O924"/>
  <c r="O874"/>
  <c r="O865"/>
  <c r="O839"/>
  <c r="T1007"/>
  <c r="X1007" s="1"/>
  <c r="X1008"/>
  <c r="T1003"/>
  <c r="X1003" s="1"/>
  <c r="X1004"/>
  <c r="T995"/>
  <c r="X995" s="1"/>
  <c r="X996"/>
  <c r="T924"/>
  <c r="X924" s="1"/>
  <c r="T904"/>
  <c r="X925"/>
  <c r="T839"/>
  <c r="X839" s="1"/>
  <c r="X840"/>
  <c r="O1512"/>
  <c r="O1511" s="1"/>
  <c r="J1512"/>
  <c r="O1505"/>
  <c r="O1504" s="1"/>
  <c r="J1505"/>
  <c r="O1495"/>
  <c r="O1494" s="1"/>
  <c r="J1495"/>
  <c r="X1477"/>
  <c r="O1468"/>
  <c r="O1467" s="1"/>
  <c r="O1573" s="1"/>
  <c r="J1468"/>
  <c r="I1435"/>
  <c r="J1406"/>
  <c r="J1383"/>
  <c r="O1361"/>
  <c r="O1360" s="1"/>
  <c r="J1361"/>
  <c r="O1324"/>
  <c r="O1323" s="1"/>
  <c r="J1324"/>
  <c r="O1321"/>
  <c r="J1321"/>
  <c r="O1236"/>
  <c r="O1235" s="1"/>
  <c r="J1236"/>
  <c r="O1229"/>
  <c r="O1228" s="1"/>
  <c r="J1229"/>
  <c r="O1219"/>
  <c r="O1218" s="1"/>
  <c r="J1219"/>
  <c r="X1201"/>
  <c r="O1192"/>
  <c r="O1191" s="1"/>
  <c r="J1192"/>
  <c r="O1150"/>
  <c r="O1141"/>
  <c r="O1115"/>
  <c r="O1047"/>
  <c r="O1044"/>
  <c r="O984"/>
  <c r="O959"/>
  <c r="O952"/>
  <c r="O942"/>
  <c r="O869"/>
  <c r="O857"/>
  <c r="O846"/>
  <c r="O808"/>
  <c r="X741"/>
  <c r="T736"/>
  <c r="X736" s="1"/>
  <c r="X737"/>
  <c r="T708"/>
  <c r="X708" s="1"/>
  <c r="X709"/>
  <c r="T1150"/>
  <c r="X1150" s="1"/>
  <c r="T1145"/>
  <c r="X1145" s="1"/>
  <c r="T1141"/>
  <c r="X1141" s="1"/>
  <c r="T1133"/>
  <c r="X1133" s="1"/>
  <c r="I1129"/>
  <c r="J1129" s="1"/>
  <c r="T1122"/>
  <c r="X1122" s="1"/>
  <c r="S1115"/>
  <c r="S1159" s="1"/>
  <c r="N1115"/>
  <c r="I1115"/>
  <c r="J1115" s="1"/>
  <c r="I1106"/>
  <c r="J1106" s="1"/>
  <c r="N1084"/>
  <c r="I1084"/>
  <c r="J1084" s="1"/>
  <c r="T1062"/>
  <c r="N1047"/>
  <c r="I1047"/>
  <c r="J1047" s="1"/>
  <c r="N1044"/>
  <c r="I1044"/>
  <c r="S1012"/>
  <c r="N1012"/>
  <c r="I1012"/>
  <c r="J1012" s="1"/>
  <c r="S1007"/>
  <c r="N1007"/>
  <c r="I1007"/>
  <c r="J1007" s="1"/>
  <c r="S1003"/>
  <c r="N1003"/>
  <c r="I1003"/>
  <c r="J1003" s="1"/>
  <c r="S995"/>
  <c r="N995"/>
  <c r="I995"/>
  <c r="J995" s="1"/>
  <c r="S984"/>
  <c r="N984"/>
  <c r="I984"/>
  <c r="J984" s="1"/>
  <c r="T977"/>
  <c r="X977" s="1"/>
  <c r="N959"/>
  <c r="I959"/>
  <c r="J959" s="1"/>
  <c r="N952"/>
  <c r="I952"/>
  <c r="J952" s="1"/>
  <c r="N942"/>
  <c r="I942"/>
  <c r="J942" s="1"/>
  <c r="S924"/>
  <c r="N924"/>
  <c r="I924"/>
  <c r="J924" s="1"/>
  <c r="N915"/>
  <c r="I915"/>
  <c r="J915" s="1"/>
  <c r="T874"/>
  <c r="X874" s="1"/>
  <c r="T869"/>
  <c r="X869" s="1"/>
  <c r="T865"/>
  <c r="X865" s="1"/>
  <c r="T857"/>
  <c r="X857" s="1"/>
  <c r="I853"/>
  <c r="J853" s="1"/>
  <c r="T846"/>
  <c r="X846" s="1"/>
  <c r="S839"/>
  <c r="N839"/>
  <c r="I839"/>
  <c r="J839" s="1"/>
  <c r="I830"/>
  <c r="J830" s="1"/>
  <c r="N808"/>
  <c r="I808"/>
  <c r="J808" s="1"/>
  <c r="T766"/>
  <c r="O731"/>
  <c r="O719"/>
  <c r="O701"/>
  <c r="O258" s="1"/>
  <c r="O648"/>
  <c r="O639"/>
  <c r="T731"/>
  <c r="X731" s="1"/>
  <c r="X732"/>
  <c r="T727"/>
  <c r="X727" s="1"/>
  <c r="X728"/>
  <c r="T719"/>
  <c r="X719" s="1"/>
  <c r="X720"/>
  <c r="T648"/>
  <c r="X648" s="1"/>
  <c r="T628"/>
  <c r="X649"/>
  <c r="O1098"/>
  <c r="O1097" s="1"/>
  <c r="J1098"/>
  <c r="O1091"/>
  <c r="O1090" s="1"/>
  <c r="J1091"/>
  <c r="O1081"/>
  <c r="O1080" s="1"/>
  <c r="J1081"/>
  <c r="X1063"/>
  <c r="O1054"/>
  <c r="O1053" s="1"/>
  <c r="J1054"/>
  <c r="J992"/>
  <c r="J969"/>
  <c r="O947"/>
  <c r="O946" s="1"/>
  <c r="J947"/>
  <c r="O910"/>
  <c r="O909" s="1"/>
  <c r="J910"/>
  <c r="O907"/>
  <c r="J907"/>
  <c r="O822"/>
  <c r="O821" s="1"/>
  <c r="J822"/>
  <c r="O815"/>
  <c r="O814" s="1"/>
  <c r="J815"/>
  <c r="O805"/>
  <c r="O804" s="1"/>
  <c r="J805"/>
  <c r="N798"/>
  <c r="O798" s="1"/>
  <c r="O217" s="1"/>
  <c r="N796"/>
  <c r="O796" s="1"/>
  <c r="O786" s="1"/>
  <c r="S786"/>
  <c r="S883" s="1"/>
  <c r="I786"/>
  <c r="J786" s="1"/>
  <c r="T786"/>
  <c r="N771"/>
  <c r="I771"/>
  <c r="J771" s="1"/>
  <c r="N768"/>
  <c r="I768"/>
  <c r="I187" s="1"/>
  <c r="J187" s="1"/>
  <c r="S736"/>
  <c r="S293" s="1"/>
  <c r="N736"/>
  <c r="I736"/>
  <c r="J736" s="1"/>
  <c r="S731"/>
  <c r="S288" s="1"/>
  <c r="N731"/>
  <c r="I731"/>
  <c r="J731" s="1"/>
  <c r="S727"/>
  <c r="N727"/>
  <c r="I727"/>
  <c r="J727" s="1"/>
  <c r="S719"/>
  <c r="N719"/>
  <c r="I719"/>
  <c r="J719" s="1"/>
  <c r="S708"/>
  <c r="S265" s="1"/>
  <c r="N708"/>
  <c r="I708"/>
  <c r="J708" s="1"/>
  <c r="T701"/>
  <c r="X701" s="1"/>
  <c r="N683"/>
  <c r="I683"/>
  <c r="J683" s="1"/>
  <c r="N676"/>
  <c r="I676"/>
  <c r="J676" s="1"/>
  <c r="N666"/>
  <c r="I666"/>
  <c r="J666" s="1"/>
  <c r="S648"/>
  <c r="N648"/>
  <c r="I648"/>
  <c r="J648" s="1"/>
  <c r="N639"/>
  <c r="N745" s="1"/>
  <c r="I639"/>
  <c r="J639" s="1"/>
  <c r="X787"/>
  <c r="O778"/>
  <c r="O777" s="1"/>
  <c r="J778"/>
  <c r="J716"/>
  <c r="J693"/>
  <c r="O671"/>
  <c r="O670" s="1"/>
  <c r="J671"/>
  <c r="O634"/>
  <c r="O633" s="1"/>
  <c r="J634"/>
  <c r="O631"/>
  <c r="J631"/>
  <c r="T285" l="1"/>
  <c r="X285" s="1"/>
  <c r="S284"/>
  <c r="O200"/>
  <c r="O188"/>
  <c r="S1849"/>
  <c r="S205"/>
  <c r="O766"/>
  <c r="Q148" i="3"/>
  <c r="Q150"/>
  <c r="Q152"/>
  <c r="Q154"/>
  <c r="Q151"/>
  <c r="Q153"/>
  <c r="N2659" i="2"/>
  <c r="O2660"/>
  <c r="O2659" s="1"/>
  <c r="O284" s="1"/>
  <c r="N2668"/>
  <c r="O2669"/>
  <c r="O2668" s="1"/>
  <c r="O293" s="1"/>
  <c r="V30" i="3"/>
  <c r="V145" s="1"/>
  <c r="V132"/>
  <c r="V131" s="1"/>
  <c r="U131"/>
  <c r="U145" s="1"/>
  <c r="O6012" i="2"/>
  <c r="O1732"/>
  <c r="S1987"/>
  <c r="O2422"/>
  <c r="I2815"/>
  <c r="O2953"/>
  <c r="I3091"/>
  <c r="S2815"/>
  <c r="N3781"/>
  <c r="O4216"/>
  <c r="O4768"/>
  <c r="I5299"/>
  <c r="S5575"/>
  <c r="O6286"/>
  <c r="N295"/>
  <c r="N279"/>
  <c r="O277"/>
  <c r="N264"/>
  <c r="N260"/>
  <c r="N246"/>
  <c r="N232"/>
  <c r="O229"/>
  <c r="N220"/>
  <c r="N216"/>
  <c r="N212"/>
  <c r="O234"/>
  <c r="O218"/>
  <c r="N217"/>
  <c r="N208"/>
  <c r="N200"/>
  <c r="O197"/>
  <c r="N193"/>
  <c r="N287"/>
  <c r="N275"/>
  <c r="T270"/>
  <c r="X270" s="1"/>
  <c r="I265"/>
  <c r="J265" s="1"/>
  <c r="I249"/>
  <c r="J249" s="1"/>
  <c r="I284"/>
  <c r="J284" s="1"/>
  <c r="I276"/>
  <c r="J276" s="1"/>
  <c r="S270"/>
  <c r="N270"/>
  <c r="I258"/>
  <c r="J258" s="1"/>
  <c r="I233"/>
  <c r="J233" s="1"/>
  <c r="I227"/>
  <c r="J227" s="1"/>
  <c r="I223"/>
  <c r="J223" s="1"/>
  <c r="I205"/>
  <c r="J205" s="1"/>
  <c r="N1053"/>
  <c r="N1159" s="1"/>
  <c r="N946"/>
  <c r="N227" s="1"/>
  <c r="N1235"/>
  <c r="N240" s="1"/>
  <c r="N1636"/>
  <c r="N1787"/>
  <c r="N1360"/>
  <c r="N1435" s="1"/>
  <c r="N1770"/>
  <c r="N2245"/>
  <c r="N2357"/>
  <c r="N2401" s="1"/>
  <c r="N2364"/>
  <c r="N2442"/>
  <c r="N2495"/>
  <c r="N2502"/>
  <c r="N2525"/>
  <c r="N2891"/>
  <c r="N3813"/>
  <c r="N2700"/>
  <c r="N187" s="1"/>
  <c r="N2944"/>
  <c r="N3220"/>
  <c r="N3353"/>
  <c r="N3461"/>
  <c r="N3617"/>
  <c r="N3822"/>
  <c r="N3893"/>
  <c r="N3905"/>
  <c r="N3960"/>
  <c r="N4013"/>
  <c r="S5023"/>
  <c r="N4083"/>
  <c r="N4195" s="1"/>
  <c r="N4221"/>
  <c r="N4227"/>
  <c r="N4271"/>
  <c r="N4374"/>
  <c r="N4409"/>
  <c r="N4503"/>
  <c r="N4773"/>
  <c r="N4917"/>
  <c r="N5086"/>
  <c r="N5224"/>
  <c r="N5299" s="1"/>
  <c r="N5914"/>
  <c r="N5927"/>
  <c r="N6015"/>
  <c r="N6021"/>
  <c r="N6153"/>
  <c r="N6341"/>
  <c r="N6359"/>
  <c r="S6497"/>
  <c r="S258" s="1"/>
  <c r="N5531"/>
  <c r="N5575" s="1"/>
  <c r="N4258"/>
  <c r="N4635"/>
  <c r="N5135"/>
  <c r="N5362"/>
  <c r="N5616"/>
  <c r="N5638"/>
  <c r="N5651"/>
  <c r="N5687"/>
  <c r="N5699"/>
  <c r="N5945"/>
  <c r="N5952"/>
  <c r="N6030"/>
  <c r="N6101"/>
  <c r="N6394"/>
  <c r="N6291"/>
  <c r="N4020"/>
  <c r="O4021"/>
  <c r="O4020" s="1"/>
  <c r="N4043"/>
  <c r="O4044"/>
  <c r="O4043" s="1"/>
  <c r="O288" s="1"/>
  <c r="F54" i="1"/>
  <c r="O294" i="2"/>
  <c r="O260"/>
  <c r="O295"/>
  <c r="N268"/>
  <c r="N262"/>
  <c r="O259"/>
  <c r="N248"/>
  <c r="N244"/>
  <c r="O241"/>
  <c r="N230"/>
  <c r="N222"/>
  <c r="N218"/>
  <c r="X215"/>
  <c r="O215"/>
  <c r="N214"/>
  <c r="N210"/>
  <c r="O224"/>
  <c r="N215"/>
  <c r="N202"/>
  <c r="N194"/>
  <c r="O191"/>
  <c r="N195"/>
  <c r="O192"/>
  <c r="I293"/>
  <c r="J293" s="1"/>
  <c r="F47" i="1"/>
  <c r="X240" i="2"/>
  <c r="N239"/>
  <c r="I288"/>
  <c r="J288" s="1"/>
  <c r="I272"/>
  <c r="J272" s="1"/>
  <c r="N256"/>
  <c r="I240"/>
  <c r="J240" s="1"/>
  <c r="X233"/>
  <c r="X223"/>
  <c r="N237"/>
  <c r="N204"/>
  <c r="I196"/>
  <c r="J196" s="1"/>
  <c r="I190"/>
  <c r="J190" s="1"/>
  <c r="G445"/>
  <c r="N1145"/>
  <c r="N288" s="1"/>
  <c r="N1467"/>
  <c r="N1573" s="1"/>
  <c r="N1649"/>
  <c r="N1218"/>
  <c r="N223" s="1"/>
  <c r="N1685"/>
  <c r="N276" s="1"/>
  <c r="N1774"/>
  <c r="N1973"/>
  <c r="N2028"/>
  <c r="N2099"/>
  <c r="N2111"/>
  <c r="N2254"/>
  <c r="N293" s="1"/>
  <c r="N2513"/>
  <c r="N1185"/>
  <c r="N1297" s="1"/>
  <c r="N3167"/>
  <c r="N3229" s="1"/>
  <c r="N3430"/>
  <c r="N3505" s="1"/>
  <c r="N2703"/>
  <c r="N2935"/>
  <c r="N3047"/>
  <c r="N3091" s="1"/>
  <c r="N3211"/>
  <c r="N3546"/>
  <c r="N3643" s="1"/>
  <c r="N3606"/>
  <c r="N3629"/>
  <c r="S4031"/>
  <c r="S4057" s="1"/>
  <c r="N4289"/>
  <c r="N4396"/>
  <c r="N4497"/>
  <c r="N4609" s="1"/>
  <c r="N4641"/>
  <c r="N4779"/>
  <c r="N5064"/>
  <c r="N5099"/>
  <c r="N5411"/>
  <c r="N4254"/>
  <c r="N4445"/>
  <c r="N4911"/>
  <c r="N5023" s="1"/>
  <c r="N5340"/>
  <c r="N5375"/>
  <c r="N5634"/>
  <c r="N5644"/>
  <c r="N5695"/>
  <c r="N6083"/>
  <c r="N6090"/>
  <c r="N6113"/>
  <c r="N6168"/>
  <c r="N6239"/>
  <c r="N6251"/>
  <c r="N6385"/>
  <c r="N5607"/>
  <c r="N5776"/>
  <c r="N5851" s="1"/>
  <c r="N6297"/>
  <c r="AA145" i="3"/>
  <c r="AE145" s="1"/>
  <c r="G66" i="1"/>
  <c r="F66" s="1"/>
  <c r="F68"/>
  <c r="X296" i="2"/>
  <c r="F53" i="1"/>
  <c r="X292" i="2"/>
  <c r="X286"/>
  <c r="X280"/>
  <c r="X274"/>
  <c r="X266"/>
  <c r="X262"/>
  <c r="X254"/>
  <c r="X250"/>
  <c r="X246"/>
  <c r="X242"/>
  <c r="X291"/>
  <c r="X281"/>
  <c r="X277"/>
  <c r="X267"/>
  <c r="X261"/>
  <c r="X253"/>
  <c r="X247"/>
  <c r="X243"/>
  <c r="X235"/>
  <c r="X229"/>
  <c r="X221"/>
  <c r="X217"/>
  <c r="X213"/>
  <c r="X209"/>
  <c r="X234"/>
  <c r="X230"/>
  <c r="X226"/>
  <c r="X222"/>
  <c r="X218"/>
  <c r="X214"/>
  <c r="X210"/>
  <c r="X207"/>
  <c r="X201"/>
  <c r="X197"/>
  <c r="X193"/>
  <c r="X189"/>
  <c r="X206"/>
  <c r="X200"/>
  <c r="X194"/>
  <c r="X188"/>
  <c r="X297"/>
  <c r="F51" i="1"/>
  <c r="X256" i="2"/>
  <c r="X238"/>
  <c r="F52" i="1"/>
  <c r="X287" i="2"/>
  <c r="G49" i="1"/>
  <c r="X271" i="2"/>
  <c r="I48" i="1"/>
  <c r="X255" i="2"/>
  <c r="I46" i="1"/>
  <c r="F63"/>
  <c r="X239" i="2"/>
  <c r="X227"/>
  <c r="I44" i="1"/>
  <c r="X236" i="2"/>
  <c r="I45" i="1"/>
  <c r="G43"/>
  <c r="H42"/>
  <c r="X187" i="2"/>
  <c r="X196"/>
  <c r="I42" i="1"/>
  <c r="I39" s="1"/>
  <c r="F41"/>
  <c r="H39"/>
  <c r="F22"/>
  <c r="F40"/>
  <c r="X295" i="2"/>
  <c r="X289"/>
  <c r="X283"/>
  <c r="X279"/>
  <c r="X273"/>
  <c r="X263"/>
  <c r="X259"/>
  <c r="X251"/>
  <c r="X245"/>
  <c r="X241"/>
  <c r="X232"/>
  <c r="X228"/>
  <c r="X224"/>
  <c r="X220"/>
  <c r="X216"/>
  <c r="X212"/>
  <c r="X208"/>
  <c r="X202"/>
  <c r="X198"/>
  <c r="X192"/>
  <c r="H49" i="1"/>
  <c r="H48"/>
  <c r="H46"/>
  <c r="F55"/>
  <c r="X275" i="2"/>
  <c r="I49" i="1"/>
  <c r="X269" i="2"/>
  <c r="G48" i="1"/>
  <c r="X257" i="2"/>
  <c r="G46" i="1"/>
  <c r="F46" s="1"/>
  <c r="X249" i="2"/>
  <c r="X237"/>
  <c r="H45" i="1"/>
  <c r="G44"/>
  <c r="G45"/>
  <c r="H44"/>
  <c r="I43"/>
  <c r="H43"/>
  <c r="X204" i="2"/>
  <c r="G42" i="1"/>
  <c r="X190" i="2"/>
  <c r="O628"/>
  <c r="O630"/>
  <c r="O1318"/>
  <c r="O1320"/>
  <c r="O1435" s="1"/>
  <c r="X1200"/>
  <c r="T1297"/>
  <c r="X1297" s="1"/>
  <c r="O1634"/>
  <c r="N1632"/>
  <c r="X1694"/>
  <c r="T1693"/>
  <c r="X1693" s="1"/>
  <c r="X1703"/>
  <c r="T1702"/>
  <c r="X1702" s="1"/>
  <c r="X1890"/>
  <c r="T1987"/>
  <c r="X1987" s="1"/>
  <c r="I1987"/>
  <c r="J1872"/>
  <c r="O1883"/>
  <c r="O1881" s="1"/>
  <c r="N1881"/>
  <c r="O1891"/>
  <c r="O1890" s="1"/>
  <c r="N1890"/>
  <c r="O1910"/>
  <c r="O1908" s="1"/>
  <c r="N1908"/>
  <c r="O1927"/>
  <c r="O1925" s="1"/>
  <c r="O240" s="1"/>
  <c r="N1925"/>
  <c r="O2010"/>
  <c r="O2125" s="1"/>
  <c r="O2008"/>
  <c r="X2089"/>
  <c r="T2088"/>
  <c r="X2088" s="1"/>
  <c r="X2100"/>
  <c r="T2099"/>
  <c r="X2099" s="1"/>
  <c r="X2112"/>
  <c r="T2111"/>
  <c r="X2111" s="1"/>
  <c r="J1993"/>
  <c r="J1994"/>
  <c r="J1997"/>
  <c r="J1999"/>
  <c r="J2000"/>
  <c r="J2002"/>
  <c r="J2004"/>
  <c r="J2008"/>
  <c r="J2125"/>
  <c r="J2128"/>
  <c r="J1992"/>
  <c r="J1995"/>
  <c r="J1996"/>
  <c r="J1998"/>
  <c r="J2001"/>
  <c r="J2003"/>
  <c r="J2005"/>
  <c r="J2006"/>
  <c r="J2007"/>
  <c r="J2009"/>
  <c r="T2284"/>
  <c r="X2305"/>
  <c r="T2304"/>
  <c r="X2384"/>
  <c r="T2383"/>
  <c r="X2383" s="1"/>
  <c r="X2393"/>
  <c r="T2392"/>
  <c r="X2392" s="1"/>
  <c r="X2496"/>
  <c r="T2495"/>
  <c r="X2495" s="1"/>
  <c r="O2698"/>
  <c r="O2700"/>
  <c r="O2815" s="1"/>
  <c r="O2974"/>
  <c r="O2976"/>
  <c r="O3091" s="1"/>
  <c r="O3252"/>
  <c r="J2130"/>
  <c r="J2133"/>
  <c r="J2134"/>
  <c r="J2136"/>
  <c r="J2139"/>
  <c r="J2141"/>
  <c r="J2143"/>
  <c r="J2144"/>
  <c r="J2145"/>
  <c r="J2147"/>
  <c r="J2131"/>
  <c r="J2132"/>
  <c r="J2135"/>
  <c r="J2137"/>
  <c r="J2138"/>
  <c r="J2140"/>
  <c r="J2142"/>
  <c r="J2146"/>
  <c r="J2263"/>
  <c r="J2266"/>
  <c r="J2406"/>
  <c r="J2409"/>
  <c r="J2410"/>
  <c r="J2412"/>
  <c r="J2415"/>
  <c r="J2417"/>
  <c r="J2419"/>
  <c r="J2420"/>
  <c r="J2421"/>
  <c r="J2423"/>
  <c r="J2407"/>
  <c r="J2408"/>
  <c r="J2411"/>
  <c r="J2413"/>
  <c r="J2414"/>
  <c r="J2416"/>
  <c r="J2418"/>
  <c r="J2422"/>
  <c r="J2539"/>
  <c r="J2542"/>
  <c r="J2562"/>
  <c r="I2677"/>
  <c r="X2166"/>
  <c r="J2838"/>
  <c r="I2953"/>
  <c r="X2856"/>
  <c r="T2953"/>
  <c r="X2953" s="1"/>
  <c r="J3261"/>
  <c r="I3367"/>
  <c r="O2560"/>
  <c r="O2562"/>
  <c r="O2677" s="1"/>
  <c r="O3290"/>
  <c r="O3288" s="1"/>
  <c r="N3288"/>
  <c r="O3300"/>
  <c r="O3298" s="1"/>
  <c r="N3298"/>
  <c r="O3331"/>
  <c r="O3330" s="1"/>
  <c r="N3330"/>
  <c r="J3372"/>
  <c r="J3375"/>
  <c r="J3376"/>
  <c r="J3378"/>
  <c r="J3381"/>
  <c r="J3383"/>
  <c r="J3385"/>
  <c r="J3386"/>
  <c r="J3387"/>
  <c r="J3389"/>
  <c r="J3373"/>
  <c r="J3374"/>
  <c r="J3377"/>
  <c r="J3379"/>
  <c r="J3380"/>
  <c r="J3382"/>
  <c r="J3384"/>
  <c r="J3388"/>
  <c r="J3505"/>
  <c r="J3508"/>
  <c r="J3648"/>
  <c r="J3651"/>
  <c r="J3652"/>
  <c r="J3654"/>
  <c r="J3657"/>
  <c r="J3659"/>
  <c r="J3661"/>
  <c r="J3662"/>
  <c r="J3663"/>
  <c r="J3665"/>
  <c r="J3649"/>
  <c r="J3650"/>
  <c r="J3653"/>
  <c r="J3655"/>
  <c r="J3656"/>
  <c r="J3658"/>
  <c r="J3660"/>
  <c r="J3664"/>
  <c r="J3781"/>
  <c r="J3784"/>
  <c r="J3528"/>
  <c r="I3643"/>
  <c r="X3546"/>
  <c r="T3643"/>
  <c r="X3643" s="1"/>
  <c r="T3802"/>
  <c r="X3823"/>
  <c r="T3822"/>
  <c r="X3902"/>
  <c r="T3901"/>
  <c r="X3901" s="1"/>
  <c r="X3911"/>
  <c r="T3910"/>
  <c r="X3910" s="1"/>
  <c r="X4014"/>
  <c r="T4013"/>
  <c r="X4013" s="1"/>
  <c r="O4080"/>
  <c r="O4195" s="1"/>
  <c r="O4078"/>
  <c r="X4159"/>
  <c r="T4158"/>
  <c r="X4158" s="1"/>
  <c r="X4170"/>
  <c r="T4169"/>
  <c r="X4169" s="1"/>
  <c r="X4182"/>
  <c r="T4181"/>
  <c r="X4181" s="1"/>
  <c r="J4063"/>
  <c r="J4064"/>
  <c r="J4067"/>
  <c r="J4069"/>
  <c r="J4070"/>
  <c r="J4072"/>
  <c r="J4074"/>
  <c r="J4078"/>
  <c r="J4195"/>
  <c r="J4198"/>
  <c r="J4062"/>
  <c r="J4065"/>
  <c r="J4066"/>
  <c r="J4068"/>
  <c r="J4071"/>
  <c r="J4073"/>
  <c r="J4075"/>
  <c r="J4076"/>
  <c r="J4077"/>
  <c r="J4079"/>
  <c r="T4354"/>
  <c r="X4375"/>
  <c r="T4374"/>
  <c r="X4454"/>
  <c r="T4453"/>
  <c r="X4453" s="1"/>
  <c r="X4463"/>
  <c r="T4462"/>
  <c r="X4462" s="1"/>
  <c r="X4566"/>
  <c r="T4565"/>
  <c r="X4565" s="1"/>
  <c r="O4632"/>
  <c r="O4747" s="1"/>
  <c r="O4630"/>
  <c r="X4711"/>
  <c r="T4710"/>
  <c r="X4710" s="1"/>
  <c r="X4722"/>
  <c r="T4721"/>
  <c r="X4721" s="1"/>
  <c r="X4734"/>
  <c r="T4733"/>
  <c r="X4733" s="1"/>
  <c r="J4615"/>
  <c r="J4616"/>
  <c r="J4619"/>
  <c r="J4621"/>
  <c r="J4622"/>
  <c r="J4624"/>
  <c r="J4626"/>
  <c r="J4630"/>
  <c r="J4747"/>
  <c r="J4750"/>
  <c r="J4614"/>
  <c r="J4617"/>
  <c r="J4618"/>
  <c r="J4620"/>
  <c r="J4623"/>
  <c r="J4625"/>
  <c r="J4627"/>
  <c r="J4628"/>
  <c r="J4629"/>
  <c r="J4631"/>
  <c r="T4906"/>
  <c r="X4927"/>
  <c r="T4926"/>
  <c r="X5006"/>
  <c r="T5005"/>
  <c r="X5005" s="1"/>
  <c r="X5015"/>
  <c r="T5014"/>
  <c r="X5014" s="1"/>
  <c r="X4236"/>
  <c r="X4788"/>
  <c r="J5166"/>
  <c r="J5169"/>
  <c r="J5170"/>
  <c r="J5172"/>
  <c r="J5175"/>
  <c r="J5177"/>
  <c r="J5179"/>
  <c r="J5180"/>
  <c r="J5181"/>
  <c r="J5183"/>
  <c r="J5167"/>
  <c r="J5168"/>
  <c r="J5171"/>
  <c r="J5173"/>
  <c r="J5174"/>
  <c r="J5176"/>
  <c r="J5178"/>
  <c r="J5182"/>
  <c r="J5299"/>
  <c r="J5302"/>
  <c r="O5458"/>
  <c r="O5460"/>
  <c r="O5575" s="1"/>
  <c r="O5051"/>
  <c r="O5049" s="1"/>
  <c r="N5049"/>
  <c r="T5044"/>
  <c r="X5065"/>
  <c r="T5064"/>
  <c r="X5144"/>
  <c r="T5143"/>
  <c r="X5143" s="1"/>
  <c r="X5153"/>
  <c r="T5152"/>
  <c r="X5152" s="1"/>
  <c r="O5322"/>
  <c r="O5437" s="1"/>
  <c r="O5320"/>
  <c r="X5401"/>
  <c r="T5400"/>
  <c r="X5400" s="1"/>
  <c r="X5412"/>
  <c r="T5411"/>
  <c r="X5411" s="1"/>
  <c r="X5424"/>
  <c r="T5423"/>
  <c r="X5423" s="1"/>
  <c r="J5305"/>
  <c r="J5306"/>
  <c r="J5309"/>
  <c r="J5311"/>
  <c r="J5312"/>
  <c r="J5314"/>
  <c r="J5316"/>
  <c r="J5320"/>
  <c r="J5437"/>
  <c r="J5440"/>
  <c r="J5304"/>
  <c r="J5307"/>
  <c r="J5308"/>
  <c r="J5310"/>
  <c r="J5313"/>
  <c r="J5315"/>
  <c r="J5317"/>
  <c r="J5318"/>
  <c r="J5319"/>
  <c r="J5321"/>
  <c r="T5596"/>
  <c r="X5617"/>
  <c r="T5616"/>
  <c r="X5696"/>
  <c r="T5695"/>
  <c r="X5695" s="1"/>
  <c r="X5705"/>
  <c r="T5704"/>
  <c r="X5704" s="1"/>
  <c r="O5874"/>
  <c r="O5989" s="1"/>
  <c r="O5872"/>
  <c r="X5953"/>
  <c r="T5952"/>
  <c r="X5952" s="1"/>
  <c r="X5964"/>
  <c r="T5963"/>
  <c r="X5963" s="1"/>
  <c r="X5976"/>
  <c r="T5975"/>
  <c r="X5975" s="1"/>
  <c r="J5857"/>
  <c r="J5858"/>
  <c r="J5861"/>
  <c r="J5863"/>
  <c r="J5864"/>
  <c r="J5866"/>
  <c r="J5868"/>
  <c r="J5872"/>
  <c r="J5989"/>
  <c r="J5992"/>
  <c r="J5856"/>
  <c r="J5859"/>
  <c r="J5860"/>
  <c r="J5862"/>
  <c r="J5865"/>
  <c r="J5867"/>
  <c r="J5869"/>
  <c r="J5870"/>
  <c r="J5871"/>
  <c r="J5873"/>
  <c r="T6148"/>
  <c r="X6169"/>
  <c r="T6168"/>
  <c r="X6248"/>
  <c r="T6247"/>
  <c r="X6247" s="1"/>
  <c r="X6257"/>
  <c r="T6256"/>
  <c r="X6256" s="1"/>
  <c r="X6360"/>
  <c r="T6359"/>
  <c r="X6359" s="1"/>
  <c r="O6426"/>
  <c r="X6524"/>
  <c r="T6523"/>
  <c r="X6523" s="1"/>
  <c r="T6527"/>
  <c r="X6527" s="1"/>
  <c r="X6528"/>
  <c r="O6481"/>
  <c r="O6479" s="1"/>
  <c r="N6479"/>
  <c r="O6505"/>
  <c r="O6504" s="1"/>
  <c r="N6504"/>
  <c r="N6523"/>
  <c r="O6524"/>
  <c r="O6523" s="1"/>
  <c r="J4891"/>
  <c r="J4892"/>
  <c r="J4895"/>
  <c r="J4897"/>
  <c r="J4898"/>
  <c r="J4900"/>
  <c r="J4902"/>
  <c r="J4906"/>
  <c r="J4890"/>
  <c r="J4893"/>
  <c r="J4894"/>
  <c r="J4896"/>
  <c r="J4899"/>
  <c r="J4901"/>
  <c r="J4903"/>
  <c r="J4904"/>
  <c r="J4905"/>
  <c r="J4907"/>
  <c r="J5023"/>
  <c r="J5026"/>
  <c r="X6030"/>
  <c r="J6270"/>
  <c r="J6273"/>
  <c r="J6274"/>
  <c r="J6276"/>
  <c r="J6279"/>
  <c r="J6281"/>
  <c r="J6283"/>
  <c r="J6284"/>
  <c r="J6285"/>
  <c r="J6287"/>
  <c r="J6271"/>
  <c r="J6272"/>
  <c r="J6275"/>
  <c r="J6277"/>
  <c r="J6278"/>
  <c r="J6280"/>
  <c r="J6282"/>
  <c r="J6286"/>
  <c r="J6403"/>
  <c r="J6406"/>
  <c r="X5754"/>
  <c r="T5851"/>
  <c r="X5851" s="1"/>
  <c r="J5994"/>
  <c r="J5997"/>
  <c r="J5998"/>
  <c r="J6000"/>
  <c r="J6003"/>
  <c r="J6005"/>
  <c r="J6007"/>
  <c r="J6008"/>
  <c r="J6009"/>
  <c r="J6011"/>
  <c r="J5995"/>
  <c r="J5996"/>
  <c r="J5999"/>
  <c r="J6001"/>
  <c r="J6002"/>
  <c r="J6004"/>
  <c r="J6006"/>
  <c r="J6010"/>
  <c r="J6127"/>
  <c r="J6130"/>
  <c r="O1042"/>
  <c r="O1159"/>
  <c r="O1456"/>
  <c r="O1297"/>
  <c r="O2263"/>
  <c r="N1599"/>
  <c r="N2580"/>
  <c r="N2633"/>
  <c r="O3112"/>
  <c r="O1912"/>
  <c r="O227" s="1"/>
  <c r="O3229"/>
  <c r="O4333"/>
  <c r="O4885"/>
  <c r="T2815"/>
  <c r="X2815" s="1"/>
  <c r="S3367"/>
  <c r="O3643"/>
  <c r="T3505"/>
  <c r="X3505" s="1"/>
  <c r="T3781"/>
  <c r="X3781" s="1"/>
  <c r="S5299"/>
  <c r="S5851"/>
  <c r="O6127"/>
  <c r="I6541"/>
  <c r="S6541"/>
  <c r="T5299"/>
  <c r="X5299" s="1"/>
  <c r="T5575"/>
  <c r="X5575" s="1"/>
  <c r="I5851"/>
  <c r="O6466"/>
  <c r="N6515"/>
  <c r="O904"/>
  <c r="O906"/>
  <c r="O1021" s="1"/>
  <c r="J768"/>
  <c r="I883"/>
  <c r="X786"/>
  <c r="T883"/>
  <c r="X883" s="1"/>
  <c r="J1044"/>
  <c r="I1159"/>
  <c r="X1062"/>
  <c r="T1159"/>
  <c r="X1159" s="1"/>
  <c r="J1302"/>
  <c r="J1305"/>
  <c r="J1306"/>
  <c r="J1308"/>
  <c r="J1311"/>
  <c r="J1313"/>
  <c r="J1315"/>
  <c r="J1316"/>
  <c r="J1317"/>
  <c r="J1319"/>
  <c r="J1303"/>
  <c r="J1304"/>
  <c r="J1307"/>
  <c r="J1309"/>
  <c r="J1310"/>
  <c r="J1312"/>
  <c r="J1314"/>
  <c r="J1318"/>
  <c r="J1435"/>
  <c r="J1438"/>
  <c r="J1458"/>
  <c r="I1573"/>
  <c r="X1476"/>
  <c r="T1573"/>
  <c r="X1573" s="1"/>
  <c r="O1607"/>
  <c r="N1605"/>
  <c r="O1615"/>
  <c r="N1614"/>
  <c r="X1675"/>
  <c r="T1674"/>
  <c r="X1674" s="1"/>
  <c r="X1686"/>
  <c r="T1685"/>
  <c r="X1685" s="1"/>
  <c r="X1698"/>
  <c r="T1697"/>
  <c r="X1697" s="1"/>
  <c r="X1752"/>
  <c r="T1849"/>
  <c r="X1849" s="1"/>
  <c r="O1594"/>
  <c r="O1596"/>
  <c r="J1805"/>
  <c r="I1849"/>
  <c r="O1920"/>
  <c r="O1918" s="1"/>
  <c r="O233" s="1"/>
  <c r="N1918"/>
  <c r="N233" s="1"/>
  <c r="O1951"/>
  <c r="O1950" s="1"/>
  <c r="O265" s="1"/>
  <c r="N1950"/>
  <c r="N265" s="1"/>
  <c r="T2008"/>
  <c r="X2029"/>
  <c r="T2028"/>
  <c r="X2108"/>
  <c r="T2107"/>
  <c r="X2107" s="1"/>
  <c r="X2117"/>
  <c r="T2116"/>
  <c r="X2116" s="1"/>
  <c r="X2220"/>
  <c r="T2219"/>
  <c r="X2219" s="1"/>
  <c r="O2286"/>
  <c r="O2401" s="1"/>
  <c r="O2284"/>
  <c r="X2365"/>
  <c r="T2364"/>
  <c r="X2364" s="1"/>
  <c r="X2376"/>
  <c r="T2375"/>
  <c r="X2375" s="1"/>
  <c r="X2388"/>
  <c r="T2387"/>
  <c r="X2387" s="1"/>
  <c r="J2269"/>
  <c r="J2270"/>
  <c r="J2273"/>
  <c r="J2275"/>
  <c r="J2276"/>
  <c r="J2278"/>
  <c r="J2280"/>
  <c r="J2284"/>
  <c r="J2401"/>
  <c r="J2404"/>
  <c r="J2268"/>
  <c r="J2271"/>
  <c r="J2272"/>
  <c r="J2274"/>
  <c r="J2277"/>
  <c r="J2279"/>
  <c r="J2281"/>
  <c r="J2282"/>
  <c r="J2283"/>
  <c r="J2285"/>
  <c r="O1872"/>
  <c r="O1987" s="1"/>
  <c r="X2580"/>
  <c r="T2677"/>
  <c r="X2677" s="1"/>
  <c r="J2682"/>
  <c r="J2685"/>
  <c r="J2686"/>
  <c r="J2688"/>
  <c r="J2691"/>
  <c r="J2693"/>
  <c r="J2695"/>
  <c r="J2696"/>
  <c r="J2697"/>
  <c r="J2699"/>
  <c r="J2683"/>
  <c r="J2684"/>
  <c r="J2687"/>
  <c r="J2689"/>
  <c r="J2690"/>
  <c r="J2692"/>
  <c r="J2694"/>
  <c r="J2698"/>
  <c r="J2815"/>
  <c r="J2818"/>
  <c r="J2958"/>
  <c r="J2961"/>
  <c r="J2962"/>
  <c r="J2964"/>
  <c r="J2967"/>
  <c r="J2969"/>
  <c r="J2971"/>
  <c r="J2972"/>
  <c r="J2973"/>
  <c r="J2975"/>
  <c r="J2959"/>
  <c r="J2960"/>
  <c r="J2963"/>
  <c r="J2965"/>
  <c r="J2966"/>
  <c r="J2968"/>
  <c r="J2970"/>
  <c r="J2974"/>
  <c r="J3091"/>
  <c r="J3094"/>
  <c r="X2442"/>
  <c r="T2539"/>
  <c r="X2539" s="1"/>
  <c r="J3114"/>
  <c r="I3229"/>
  <c r="X3132"/>
  <c r="T3229"/>
  <c r="X3229" s="1"/>
  <c r="O3271"/>
  <c r="O3270" s="1"/>
  <c r="N3270"/>
  <c r="N3292"/>
  <c r="O3293"/>
  <c r="O3292" s="1"/>
  <c r="O3307"/>
  <c r="O3305" s="1"/>
  <c r="N3305"/>
  <c r="O3388"/>
  <c r="O3390"/>
  <c r="O3505" s="1"/>
  <c r="O3664"/>
  <c r="O3666"/>
  <c r="O3781" s="1"/>
  <c r="O3804"/>
  <c r="O3919" s="1"/>
  <c r="O3802"/>
  <c r="X3883"/>
  <c r="T3882"/>
  <c r="X3882" s="1"/>
  <c r="X3894"/>
  <c r="T3893"/>
  <c r="X3893" s="1"/>
  <c r="X3906"/>
  <c r="T3905"/>
  <c r="X3905" s="1"/>
  <c r="J3787"/>
  <c r="J3788"/>
  <c r="J3791"/>
  <c r="J3793"/>
  <c r="J3794"/>
  <c r="J3796"/>
  <c r="J3798"/>
  <c r="J3802"/>
  <c r="J3919"/>
  <c r="J3922"/>
  <c r="J3786"/>
  <c r="J3789"/>
  <c r="J3790"/>
  <c r="J3792"/>
  <c r="J3795"/>
  <c r="J3797"/>
  <c r="J3799"/>
  <c r="J3800"/>
  <c r="J3801"/>
  <c r="J3803"/>
  <c r="T4078"/>
  <c r="X4099"/>
  <c r="T4098"/>
  <c r="X4178"/>
  <c r="T4177"/>
  <c r="X4177" s="1"/>
  <c r="X4187"/>
  <c r="T4186"/>
  <c r="X4186" s="1"/>
  <c r="X4290"/>
  <c r="T4289"/>
  <c r="X4289" s="1"/>
  <c r="O4356"/>
  <c r="O4471" s="1"/>
  <c r="O4354"/>
  <c r="X4435"/>
  <c r="T4434"/>
  <c r="X4434" s="1"/>
  <c r="X4446"/>
  <c r="T4445"/>
  <c r="X4445" s="1"/>
  <c r="X4458"/>
  <c r="T4457"/>
  <c r="X4457" s="1"/>
  <c r="J4339"/>
  <c r="J4340"/>
  <c r="J4343"/>
  <c r="J4345"/>
  <c r="J4346"/>
  <c r="J4348"/>
  <c r="J4350"/>
  <c r="J4354"/>
  <c r="J4471"/>
  <c r="J4474"/>
  <c r="J4338"/>
  <c r="J4341"/>
  <c r="J4342"/>
  <c r="J4344"/>
  <c r="J4347"/>
  <c r="J4349"/>
  <c r="J4351"/>
  <c r="J4352"/>
  <c r="J4353"/>
  <c r="J4355"/>
  <c r="T4630"/>
  <c r="X4651"/>
  <c r="T4650"/>
  <c r="X4730"/>
  <c r="T4729"/>
  <c r="X4729" s="1"/>
  <c r="X4739"/>
  <c r="T4738"/>
  <c r="X4738" s="1"/>
  <c r="X4842"/>
  <c r="T4841"/>
  <c r="X4841" s="1"/>
  <c r="O4908"/>
  <c r="O5023" s="1"/>
  <c r="O4906"/>
  <c r="X4987"/>
  <c r="T4986"/>
  <c r="X4986" s="1"/>
  <c r="X4998"/>
  <c r="T4997"/>
  <c r="X4997" s="1"/>
  <c r="X5010"/>
  <c r="T5009"/>
  <c r="X5009" s="1"/>
  <c r="T3270"/>
  <c r="T3250"/>
  <c r="X3271"/>
  <c r="X3960"/>
  <c r="X4512"/>
  <c r="T4609"/>
  <c r="X4609" s="1"/>
  <c r="O5182"/>
  <c r="O5184"/>
  <c r="O5299" s="1"/>
  <c r="J5442"/>
  <c r="J5445"/>
  <c r="J5446"/>
  <c r="J5448"/>
  <c r="J5451"/>
  <c r="J5453"/>
  <c r="J5455"/>
  <c r="J5456"/>
  <c r="J5457"/>
  <c r="J5459"/>
  <c r="J5443"/>
  <c r="J5444"/>
  <c r="J5447"/>
  <c r="J5449"/>
  <c r="J5450"/>
  <c r="J5452"/>
  <c r="J5454"/>
  <c r="J5458"/>
  <c r="J5575"/>
  <c r="J5578"/>
  <c r="O5734"/>
  <c r="O5736"/>
  <c r="O5851" s="1"/>
  <c r="O5048"/>
  <c r="O189" s="1"/>
  <c r="N5046"/>
  <c r="X5125"/>
  <c r="T5124"/>
  <c r="X5124" s="1"/>
  <c r="X5136"/>
  <c r="T5135"/>
  <c r="X5135" s="1"/>
  <c r="X5148"/>
  <c r="T5147"/>
  <c r="X5147" s="1"/>
  <c r="T5320"/>
  <c r="X5341"/>
  <c r="T5340"/>
  <c r="X5420"/>
  <c r="T5419"/>
  <c r="X5419" s="1"/>
  <c r="X5429"/>
  <c r="T5428"/>
  <c r="X5428" s="1"/>
  <c r="O5598"/>
  <c r="O5713" s="1"/>
  <c r="O5596"/>
  <c r="X5677"/>
  <c r="T5676"/>
  <c r="X5676" s="1"/>
  <c r="X5688"/>
  <c r="T5687"/>
  <c r="X5687" s="1"/>
  <c r="X5700"/>
  <c r="T5699"/>
  <c r="X5699" s="1"/>
  <c r="J5581"/>
  <c r="J5582"/>
  <c r="J5585"/>
  <c r="J5587"/>
  <c r="J5588"/>
  <c r="J5590"/>
  <c r="J5592"/>
  <c r="J5596"/>
  <c r="J5713"/>
  <c r="J5716"/>
  <c r="J5580"/>
  <c r="J5583"/>
  <c r="J5584"/>
  <c r="J5586"/>
  <c r="J5589"/>
  <c r="J5591"/>
  <c r="J5593"/>
  <c r="J5594"/>
  <c r="J5595"/>
  <c r="J5597"/>
  <c r="T5872"/>
  <c r="X5893"/>
  <c r="T5892"/>
  <c r="X5972"/>
  <c r="T5971"/>
  <c r="X5971" s="1"/>
  <c r="X5981"/>
  <c r="T5980"/>
  <c r="X5980" s="1"/>
  <c r="X6084"/>
  <c r="T6083"/>
  <c r="X6083" s="1"/>
  <c r="O6150"/>
  <c r="O6265" s="1"/>
  <c r="O6148"/>
  <c r="X6229"/>
  <c r="T6228"/>
  <c r="X6228" s="1"/>
  <c r="X6240"/>
  <c r="T6239"/>
  <c r="X6239" s="1"/>
  <c r="X6252"/>
  <c r="T6251"/>
  <c r="X6251" s="1"/>
  <c r="J6133"/>
  <c r="J6134"/>
  <c r="J6137"/>
  <c r="J6139"/>
  <c r="J6140"/>
  <c r="J6142"/>
  <c r="J6144"/>
  <c r="J6148"/>
  <c r="J6265"/>
  <c r="J6268"/>
  <c r="J6132"/>
  <c r="J6135"/>
  <c r="J6136"/>
  <c r="J6138"/>
  <c r="J6141"/>
  <c r="J6143"/>
  <c r="J6145"/>
  <c r="J6146"/>
  <c r="J6147"/>
  <c r="J6149"/>
  <c r="X6505"/>
  <c r="T6504"/>
  <c r="X6504" s="1"/>
  <c r="T6532"/>
  <c r="X6532" s="1"/>
  <c r="X6533"/>
  <c r="O6445"/>
  <c r="O6444" s="1"/>
  <c r="N6444"/>
  <c r="N6472"/>
  <c r="O6474"/>
  <c r="O6472" s="1"/>
  <c r="J3924"/>
  <c r="J3927"/>
  <c r="J3928"/>
  <c r="J3930"/>
  <c r="J3933"/>
  <c r="J3935"/>
  <c r="J3937"/>
  <c r="J3938"/>
  <c r="J3939"/>
  <c r="J3941"/>
  <c r="J3925"/>
  <c r="J3926"/>
  <c r="J3929"/>
  <c r="J3931"/>
  <c r="J3932"/>
  <c r="J3934"/>
  <c r="J3936"/>
  <c r="J3940"/>
  <c r="J4057"/>
  <c r="J4060"/>
  <c r="J4200"/>
  <c r="J4203"/>
  <c r="J4204"/>
  <c r="J4206"/>
  <c r="J4209"/>
  <c r="J4211"/>
  <c r="J4213"/>
  <c r="J4214"/>
  <c r="J4215"/>
  <c r="J4217"/>
  <c r="J4201"/>
  <c r="J4202"/>
  <c r="J4205"/>
  <c r="J4207"/>
  <c r="J4208"/>
  <c r="J4210"/>
  <c r="J4212"/>
  <c r="J4216"/>
  <c r="J4333"/>
  <c r="J4336"/>
  <c r="J4476"/>
  <c r="J4479"/>
  <c r="J4480"/>
  <c r="J4482"/>
  <c r="J4485"/>
  <c r="J4487"/>
  <c r="J4489"/>
  <c r="J4490"/>
  <c r="J4491"/>
  <c r="J4493"/>
  <c r="J4477"/>
  <c r="J4478"/>
  <c r="J4481"/>
  <c r="J4483"/>
  <c r="J4484"/>
  <c r="J4486"/>
  <c r="J4488"/>
  <c r="J4492"/>
  <c r="J4609"/>
  <c r="J4612"/>
  <c r="J4752"/>
  <c r="J4755"/>
  <c r="J4756"/>
  <c r="J4758"/>
  <c r="J4761"/>
  <c r="J4763"/>
  <c r="J4765"/>
  <c r="J4766"/>
  <c r="J4767"/>
  <c r="J4769"/>
  <c r="J4753"/>
  <c r="J4754"/>
  <c r="J4757"/>
  <c r="J4759"/>
  <c r="J4760"/>
  <c r="J4762"/>
  <c r="J4764"/>
  <c r="J4768"/>
  <c r="J4885"/>
  <c r="J4888"/>
  <c r="X6306"/>
  <c r="T6403"/>
  <c r="X6403" s="1"/>
  <c r="I745"/>
  <c r="O883"/>
  <c r="S745"/>
  <c r="N786"/>
  <c r="N883" s="1"/>
  <c r="I1021"/>
  <c r="S1021"/>
  <c r="T745"/>
  <c r="O1180"/>
  <c r="S1435"/>
  <c r="T1021"/>
  <c r="X1021" s="1"/>
  <c r="I1297"/>
  <c r="I1711"/>
  <c r="O1849"/>
  <c r="T1435"/>
  <c r="X1435" s="1"/>
  <c r="O2539"/>
  <c r="O1599"/>
  <c r="O190" s="1"/>
  <c r="O2836"/>
  <c r="N2953"/>
  <c r="S3091"/>
  <c r="N3367"/>
  <c r="N1912"/>
  <c r="N2677"/>
  <c r="T3091"/>
  <c r="X3091" s="1"/>
  <c r="O3526"/>
  <c r="S3781"/>
  <c r="O4057"/>
  <c r="O4609"/>
  <c r="I5161"/>
  <c r="O6403"/>
  <c r="N6497"/>
  <c r="T6424"/>
  <c r="N6466"/>
  <c r="O6515"/>
  <c r="O276" s="1"/>
  <c r="N6435"/>
  <c r="T205" l="1"/>
  <c r="X205" s="1"/>
  <c r="T1711"/>
  <c r="X1711" s="1"/>
  <c r="S301"/>
  <c r="O1632"/>
  <c r="O223" s="1"/>
  <c r="O225"/>
  <c r="N6541"/>
  <c r="N1987"/>
  <c r="N5161"/>
  <c r="T4057"/>
  <c r="X4057" s="1"/>
  <c r="O1870"/>
  <c r="N1711"/>
  <c r="F42" i="1"/>
  <c r="F48"/>
  <c r="N5713" i="2"/>
  <c r="N5437"/>
  <c r="N196"/>
  <c r="T293"/>
  <c r="X293" s="1"/>
  <c r="T258"/>
  <c r="X258" s="1"/>
  <c r="O228"/>
  <c r="O289"/>
  <c r="N4747"/>
  <c r="N6265"/>
  <c r="N6127"/>
  <c r="N5989"/>
  <c r="N4885"/>
  <c r="N4333"/>
  <c r="N4057"/>
  <c r="N3919"/>
  <c r="N2263"/>
  <c r="T276"/>
  <c r="X276" s="1"/>
  <c r="T288"/>
  <c r="X288" s="1"/>
  <c r="O235"/>
  <c r="O242"/>
  <c r="N1021"/>
  <c r="N301" s="1"/>
  <c r="V28" i="3"/>
  <c r="N190" i="2"/>
  <c r="S276"/>
  <c r="N205"/>
  <c r="X745"/>
  <c r="O1614"/>
  <c r="O205" s="1"/>
  <c r="O206"/>
  <c r="O1605"/>
  <c r="O196" s="1"/>
  <c r="O198"/>
  <c r="O745"/>
  <c r="I301"/>
  <c r="I445" s="1"/>
  <c r="I598" s="1"/>
  <c r="N2125"/>
  <c r="T284"/>
  <c r="X284" s="1"/>
  <c r="N6403"/>
  <c r="N4471"/>
  <c r="N2539"/>
  <c r="N1849"/>
  <c r="T265"/>
  <c r="X265" s="1"/>
  <c r="O285"/>
  <c r="O266"/>
  <c r="O3940"/>
  <c r="N2815"/>
  <c r="N258"/>
  <c r="N284"/>
  <c r="G38" i="1"/>
  <c r="F45"/>
  <c r="H38"/>
  <c r="H64" s="1"/>
  <c r="G39"/>
  <c r="F39" s="1"/>
  <c r="F43"/>
  <c r="F49"/>
  <c r="F44"/>
  <c r="I38"/>
  <c r="I64" s="1"/>
  <c r="J5029" i="2"/>
  <c r="J5030"/>
  <c r="J5033"/>
  <c r="J5035"/>
  <c r="J5036"/>
  <c r="J5038"/>
  <c r="J5040"/>
  <c r="J5044"/>
  <c r="J5034"/>
  <c r="J5037"/>
  <c r="J5041"/>
  <c r="J5042"/>
  <c r="J5043"/>
  <c r="J5045"/>
  <c r="J5161"/>
  <c r="J5164"/>
  <c r="J5028"/>
  <c r="J5031"/>
  <c r="J5032"/>
  <c r="J5039"/>
  <c r="J1578"/>
  <c r="J1581"/>
  <c r="J1582"/>
  <c r="J1584"/>
  <c r="J1587"/>
  <c r="J1589"/>
  <c r="J1591"/>
  <c r="J1592"/>
  <c r="J1593"/>
  <c r="J1595"/>
  <c r="J1579"/>
  <c r="J1580"/>
  <c r="J1583"/>
  <c r="J1585"/>
  <c r="J1586"/>
  <c r="J1588"/>
  <c r="J1590"/>
  <c r="J1594"/>
  <c r="J1711"/>
  <c r="J1714"/>
  <c r="X5892"/>
  <c r="T5989"/>
  <c r="X5989" s="1"/>
  <c r="J5714"/>
  <c r="J5715"/>
  <c r="X3270"/>
  <c r="T3367"/>
  <c r="X3367" s="1"/>
  <c r="X4098"/>
  <c r="T4195"/>
  <c r="X4195" s="1"/>
  <c r="J3920"/>
  <c r="J3921"/>
  <c r="J3093"/>
  <c r="J3092"/>
  <c r="J2817"/>
  <c r="J2816"/>
  <c r="J2402"/>
  <c r="J2403"/>
  <c r="J1716"/>
  <c r="J1719"/>
  <c r="J1720"/>
  <c r="J1722"/>
  <c r="J1725"/>
  <c r="J1727"/>
  <c r="J1729"/>
  <c r="J1730"/>
  <c r="J1731"/>
  <c r="J1733"/>
  <c r="J1717"/>
  <c r="J1718"/>
  <c r="J1721"/>
  <c r="J1723"/>
  <c r="J1724"/>
  <c r="J1726"/>
  <c r="J1728"/>
  <c r="J1732"/>
  <c r="J1849"/>
  <c r="J1852"/>
  <c r="J1441"/>
  <c r="J1442"/>
  <c r="J1445"/>
  <c r="J1447"/>
  <c r="J1448"/>
  <c r="J1450"/>
  <c r="J1452"/>
  <c r="J1456"/>
  <c r="J1573"/>
  <c r="J1576"/>
  <c r="J1440"/>
  <c r="J1443"/>
  <c r="J1444"/>
  <c r="J1446"/>
  <c r="J1449"/>
  <c r="J1451"/>
  <c r="J1453"/>
  <c r="J1454"/>
  <c r="J1455"/>
  <c r="J1457"/>
  <c r="J1027"/>
  <c r="J1028"/>
  <c r="J1031"/>
  <c r="J1033"/>
  <c r="J1034"/>
  <c r="J1036"/>
  <c r="J1038"/>
  <c r="J1042"/>
  <c r="J1159"/>
  <c r="J1162"/>
  <c r="J1026"/>
  <c r="J1029"/>
  <c r="J1030"/>
  <c r="J1032"/>
  <c r="J1035"/>
  <c r="J1037"/>
  <c r="J1039"/>
  <c r="J1040"/>
  <c r="J1041"/>
  <c r="J1043"/>
  <c r="J751"/>
  <c r="J752"/>
  <c r="J755"/>
  <c r="J757"/>
  <c r="J758"/>
  <c r="J760"/>
  <c r="J762"/>
  <c r="J766"/>
  <c r="J750"/>
  <c r="J753"/>
  <c r="J754"/>
  <c r="J756"/>
  <c r="J759"/>
  <c r="J761"/>
  <c r="J763"/>
  <c r="J764"/>
  <c r="J765"/>
  <c r="J767"/>
  <c r="J883"/>
  <c r="J886"/>
  <c r="X6168"/>
  <c r="T6265"/>
  <c r="X6265" s="1"/>
  <c r="J5990"/>
  <c r="J5991"/>
  <c r="X5064"/>
  <c r="T5161"/>
  <c r="X5161" s="1"/>
  <c r="J5301"/>
  <c r="J5300"/>
  <c r="X4374"/>
  <c r="T4471"/>
  <c r="X4471" s="1"/>
  <c r="J4196"/>
  <c r="J4197"/>
  <c r="J3511"/>
  <c r="J3512"/>
  <c r="J3515"/>
  <c r="J3517"/>
  <c r="J3518"/>
  <c r="J3520"/>
  <c r="J3522"/>
  <c r="J3526"/>
  <c r="J3643"/>
  <c r="J3646"/>
  <c r="J3510"/>
  <c r="J3513"/>
  <c r="J3514"/>
  <c r="J3516"/>
  <c r="J3519"/>
  <c r="J3521"/>
  <c r="J3523"/>
  <c r="J3524"/>
  <c r="J3525"/>
  <c r="J3527"/>
  <c r="J3234"/>
  <c r="J3237"/>
  <c r="J3238"/>
  <c r="J3240"/>
  <c r="J3243"/>
  <c r="J3245"/>
  <c r="J3247"/>
  <c r="J3248"/>
  <c r="J3249"/>
  <c r="J3251"/>
  <c r="J3235"/>
  <c r="J3236"/>
  <c r="J3239"/>
  <c r="J3241"/>
  <c r="J3242"/>
  <c r="J3244"/>
  <c r="J3246"/>
  <c r="J3250"/>
  <c r="J3367"/>
  <c r="J3370"/>
  <c r="J2821"/>
  <c r="J2822"/>
  <c r="J2825"/>
  <c r="J2827"/>
  <c r="J2828"/>
  <c r="J2830"/>
  <c r="J2832"/>
  <c r="J2836"/>
  <c r="J2953"/>
  <c r="J2956"/>
  <c r="J2820"/>
  <c r="J2823"/>
  <c r="J2824"/>
  <c r="J2826"/>
  <c r="J2829"/>
  <c r="J2831"/>
  <c r="J2833"/>
  <c r="J2834"/>
  <c r="J2835"/>
  <c r="J2837"/>
  <c r="J2545"/>
  <c r="J2546"/>
  <c r="J2549"/>
  <c r="J2551"/>
  <c r="J2552"/>
  <c r="J2554"/>
  <c r="J2556"/>
  <c r="J2544"/>
  <c r="J2547"/>
  <c r="J2548"/>
  <c r="J2550"/>
  <c r="J2553"/>
  <c r="J2555"/>
  <c r="J2557"/>
  <c r="J2558"/>
  <c r="J2559"/>
  <c r="J2561"/>
  <c r="J2560"/>
  <c r="J2677"/>
  <c r="J2680"/>
  <c r="X2304"/>
  <c r="T2401"/>
  <c r="X2401" s="1"/>
  <c r="J2126"/>
  <c r="J2127"/>
  <c r="J1854"/>
  <c r="J1857"/>
  <c r="J1858"/>
  <c r="J1860"/>
  <c r="J1863"/>
  <c r="J1865"/>
  <c r="J1867"/>
  <c r="J1868"/>
  <c r="J1869"/>
  <c r="J1871"/>
  <c r="J1855"/>
  <c r="J1856"/>
  <c r="J1859"/>
  <c r="J1864"/>
  <c r="J1870"/>
  <c r="J1861"/>
  <c r="J1862"/>
  <c r="J1866"/>
  <c r="J1987"/>
  <c r="J1990"/>
  <c r="O1711"/>
  <c r="T6541"/>
  <c r="X6541" s="1"/>
  <c r="T6127"/>
  <c r="X6127" s="1"/>
  <c r="O6424"/>
  <c r="T2263"/>
  <c r="X2263" s="1"/>
  <c r="O3367"/>
  <c r="J1165"/>
  <c r="J1166"/>
  <c r="J1169"/>
  <c r="J1171"/>
  <c r="J1172"/>
  <c r="J1174"/>
  <c r="J1176"/>
  <c r="J1180"/>
  <c r="J1297"/>
  <c r="J1300"/>
  <c r="J1164"/>
  <c r="J1167"/>
  <c r="J1168"/>
  <c r="J1170"/>
  <c r="J1173"/>
  <c r="J1175"/>
  <c r="J1177"/>
  <c r="J1178"/>
  <c r="J1179"/>
  <c r="J1181"/>
  <c r="J888"/>
  <c r="J891"/>
  <c r="J892"/>
  <c r="J894"/>
  <c r="J897"/>
  <c r="J899"/>
  <c r="J901"/>
  <c r="J902"/>
  <c r="J903"/>
  <c r="J905"/>
  <c r="J889"/>
  <c r="J890"/>
  <c r="J893"/>
  <c r="J895"/>
  <c r="J896"/>
  <c r="J898"/>
  <c r="J900"/>
  <c r="J904"/>
  <c r="J1021"/>
  <c r="J1024"/>
  <c r="J612"/>
  <c r="J615"/>
  <c r="J616"/>
  <c r="J618"/>
  <c r="J621"/>
  <c r="J623"/>
  <c r="J625"/>
  <c r="J626"/>
  <c r="J627"/>
  <c r="J629"/>
  <c r="J613"/>
  <c r="J614"/>
  <c r="J617"/>
  <c r="J619"/>
  <c r="J620"/>
  <c r="J622"/>
  <c r="J624"/>
  <c r="J628"/>
  <c r="J745"/>
  <c r="J748"/>
  <c r="J4887"/>
  <c r="J4886"/>
  <c r="J4611"/>
  <c r="J4610"/>
  <c r="J4335"/>
  <c r="J4334"/>
  <c r="J4059"/>
  <c r="J4058"/>
  <c r="J6266"/>
  <c r="J6267"/>
  <c r="X5340"/>
  <c r="T5437"/>
  <c r="X5437" s="1"/>
  <c r="O5046"/>
  <c r="O5161" s="1"/>
  <c r="O5044"/>
  <c r="J5577"/>
  <c r="J5576"/>
  <c r="X4650"/>
  <c r="T4747"/>
  <c r="X4747" s="1"/>
  <c r="J4472"/>
  <c r="J4473"/>
  <c r="J3097"/>
  <c r="J3098"/>
  <c r="J3101"/>
  <c r="J3103"/>
  <c r="J3104"/>
  <c r="J3106"/>
  <c r="J3108"/>
  <c r="J3112"/>
  <c r="J3229"/>
  <c r="J3232"/>
  <c r="J3096"/>
  <c r="J3099"/>
  <c r="J3100"/>
  <c r="J3102"/>
  <c r="J3105"/>
  <c r="J3107"/>
  <c r="J3109"/>
  <c r="J3110"/>
  <c r="J3111"/>
  <c r="J3113"/>
  <c r="X2028"/>
  <c r="T2125"/>
  <c r="X2125" s="1"/>
  <c r="J1437"/>
  <c r="J1436"/>
  <c r="J5718"/>
  <c r="J5721"/>
  <c r="J5722"/>
  <c r="J5724"/>
  <c r="J5727"/>
  <c r="J5729"/>
  <c r="J5731"/>
  <c r="J5732"/>
  <c r="J5733"/>
  <c r="J5735"/>
  <c r="J5719"/>
  <c r="J5720"/>
  <c r="J5723"/>
  <c r="J5725"/>
  <c r="J5726"/>
  <c r="J5728"/>
  <c r="J5730"/>
  <c r="J5734"/>
  <c r="J5851"/>
  <c r="J5854"/>
  <c r="J6409"/>
  <c r="J6410"/>
  <c r="J6413"/>
  <c r="J6415"/>
  <c r="J6416"/>
  <c r="J6418"/>
  <c r="J6420"/>
  <c r="J6424"/>
  <c r="J6541"/>
  <c r="J6408"/>
  <c r="J6411"/>
  <c r="J6412"/>
  <c r="J6414"/>
  <c r="J6417"/>
  <c r="J6419"/>
  <c r="J6421"/>
  <c r="J6422"/>
  <c r="J6423"/>
  <c r="J6425"/>
  <c r="J6544"/>
  <c r="J6129"/>
  <c r="J6128"/>
  <c r="J6405"/>
  <c r="J6404"/>
  <c r="J5025"/>
  <c r="J5024"/>
  <c r="X5616"/>
  <c r="T5713"/>
  <c r="X5713" s="1"/>
  <c r="J5438"/>
  <c r="J5439"/>
  <c r="X4926"/>
  <c r="T5023"/>
  <c r="X5023" s="1"/>
  <c r="J4748"/>
  <c r="J4749"/>
  <c r="X3822"/>
  <c r="T3919"/>
  <c r="X3919" s="1"/>
  <c r="J3783"/>
  <c r="J3782"/>
  <c r="J3507"/>
  <c r="J3506"/>
  <c r="J2541"/>
  <c r="J2540"/>
  <c r="J2265"/>
  <c r="J2264"/>
  <c r="O6541"/>
  <c r="T4885"/>
  <c r="X4885" s="1"/>
  <c r="T4333"/>
  <c r="X4333" s="1"/>
  <c r="O3250"/>
  <c r="O301" l="1"/>
  <c r="O187"/>
  <c r="T301"/>
  <c r="X301" s="1"/>
  <c r="F38" i="1"/>
  <c r="F64" s="1"/>
  <c r="F65" s="1"/>
  <c r="G64"/>
  <c r="J6542" i="2"/>
  <c r="J6543"/>
  <c r="J5853"/>
  <c r="J5852"/>
  <c r="J3230"/>
  <c r="J3231"/>
  <c r="J747"/>
  <c r="J746"/>
  <c r="J1023"/>
  <c r="J1022"/>
  <c r="J1298"/>
  <c r="J1299"/>
  <c r="J1989"/>
  <c r="J1988"/>
  <c r="J2678"/>
  <c r="J2679"/>
  <c r="J2954"/>
  <c r="J2955"/>
  <c r="J3368"/>
  <c r="J3369"/>
  <c r="J3644"/>
  <c r="J3645"/>
  <c r="J884"/>
  <c r="J885"/>
  <c r="J1160"/>
  <c r="J1161"/>
  <c r="J1574"/>
  <c r="J1575"/>
  <c r="J1850"/>
  <c r="J1851"/>
  <c r="J1712"/>
  <c r="J1713"/>
  <c r="J5162"/>
  <c r="J5163"/>
</calcChain>
</file>

<file path=xl/comments1.xml><?xml version="1.0" encoding="utf-8"?>
<comments xmlns="http://schemas.openxmlformats.org/spreadsheetml/2006/main">
  <authors>
    <author>DBoyadzhieva</author>
    <author>Мариан Георгиев</author>
    <author>PKyuchukov</author>
  </authors>
  <commentList>
    <comment ref="D125" authorId="0">
      <text>
        <r>
          <rPr>
            <i/>
            <u/>
            <sz val="9"/>
            <color indexed="81"/>
            <rFont val="Tahoma"/>
            <family val="2"/>
            <charset val="204"/>
          </rPr>
          <t>Забележка:</t>
        </r>
        <r>
          <rPr>
            <sz val="9"/>
            <color indexed="81"/>
            <rFont val="Tahoma"/>
            <family val="2"/>
            <charset val="204"/>
          </rPr>
          <t xml:space="preserve"> За целите на касовото изпълнение сумите по § 40-00 се представят като приходна позиция, с изключение на § 40-71, който се представя  като намаление на съответната разходна позиция по бюджета на Държавната агенция "Държавен резерв и военновременни запаси".
</t>
        </r>
      </text>
    </comment>
    <comment ref="D170" authorId="1">
      <text>
        <r>
          <rPr>
            <b/>
            <sz val="12"/>
            <color indexed="81"/>
            <rFont val="Tahoma"/>
            <family val="2"/>
            <charset val="204"/>
          </rPr>
          <t xml:space="preserve">Забележка: </t>
        </r>
        <r>
          <rPr>
            <sz val="12"/>
            <color indexed="81"/>
            <rFont val="Tahoma"/>
            <family val="2"/>
            <charset val="204"/>
          </rPr>
          <t>В полето се въвежда само стойността на данъка върху таксиметров превоз на пътници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21" authorId="0">
      <text>
        <r>
          <rPr>
            <i/>
            <u/>
            <sz val="9"/>
            <color indexed="81"/>
            <rFont val="Tahoma"/>
            <family val="2"/>
            <charset val="204"/>
          </rPr>
          <t>Забележка:</t>
        </r>
        <r>
          <rPr>
            <sz val="9"/>
            <color indexed="81"/>
            <rFont val="Tahoma"/>
            <family val="2"/>
            <charset val="204"/>
          </rPr>
          <t xml:space="preserve"> В § 10-92 не се включват наказателните лихви за данъци и осигурителни вноски, както и административните санкции, които подлежат на отчитане по разходен § 19-00.</t>
        </r>
      </text>
    </comment>
    <comment ref="D246" authorId="1">
      <text>
        <r>
          <rPr>
            <b/>
            <sz val="11"/>
            <color indexed="81"/>
            <rFont val="Tahoma"/>
            <family val="2"/>
            <charset val="204"/>
          </rPr>
          <t xml:space="preserve">Забележка: </t>
        </r>
        <r>
          <rPr>
            <sz val="11"/>
            <color indexed="81"/>
            <rFont val="Tahoma"/>
            <family val="2"/>
            <charset val="204"/>
          </rPr>
          <t>По § 29-90 се отчитат всички лихви (включително и лихви за просрочие), дължими от бюджетните организации по заеми, предоставени им от централния бюджет, други бюджети, и от сметки за средствата от Европейския съюз.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96" authorId="2">
      <text>
        <r>
          <rPr>
            <b/>
            <sz val="10"/>
            <color indexed="81"/>
            <rFont val="Tahoma"/>
            <family val="2"/>
            <charset val="204"/>
          </rPr>
          <t xml:space="preserve">Забележка: </t>
        </r>
        <r>
          <rPr>
            <sz val="10"/>
            <color indexed="81"/>
            <rFont val="Tahoma"/>
            <family val="2"/>
            <charset val="204"/>
          </rPr>
          <t>За целите на касовото изпълнение на бюджета и извънбюджетните сметки и фондове сумите по § 40-00 се представят като приходна позиция, с изключение на § 40-71, който се представя  като намаление на съответната разходна позиция по бюджета на Държавната агенция "Държавен резерв и военновременни запаси".</t>
        </r>
      </text>
    </comment>
    <comment ref="C468" authorId="1">
      <text>
        <r>
          <rPr>
            <b/>
            <sz val="11"/>
            <color indexed="81"/>
            <rFont val="Tahoma"/>
            <family val="2"/>
            <charset val="204"/>
          </rPr>
          <t xml:space="preserve">Забележка: </t>
        </r>
        <r>
          <rPr>
            <sz val="11"/>
            <color indexed="81"/>
            <rFont val="Tahoma"/>
            <family val="2"/>
            <charset val="204"/>
          </rPr>
          <t>§ 72-00 включва и възмездна финансова помощ, при която не се дължи лихва.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591" authorId="0">
      <text>
        <r>
          <rPr>
            <i/>
            <u/>
            <sz val="9"/>
            <color indexed="81"/>
            <rFont val="Tahoma"/>
            <family val="2"/>
            <charset val="204"/>
          </rPr>
          <t>Забележка:</t>
        </r>
        <r>
          <rPr>
            <sz val="9"/>
            <color indexed="81"/>
            <rFont val="Tahoma"/>
            <family val="2"/>
            <charset val="204"/>
          </rPr>
          <t xml:space="preserve"> Всеки подпараграф на § 98-00 следва да е равен на нула, с изключение на § 98-90.</t>
        </r>
      </text>
    </comment>
  </commentList>
</comments>
</file>

<file path=xl/comments2.xml><?xml version="1.0" encoding="utf-8"?>
<comments xmlns="http://schemas.openxmlformats.org/spreadsheetml/2006/main">
  <authors>
    <author>Мариан Георгиев</author>
    <author>PKyuchukov</author>
  </authors>
  <commentList>
    <comment ref="D6485" authorId="0">
      <text>
        <r>
          <rPr>
            <b/>
            <sz val="11"/>
            <color indexed="81"/>
            <rFont val="Tahoma"/>
            <family val="2"/>
            <charset val="204"/>
          </rPr>
          <t xml:space="preserve">Забележка: </t>
        </r>
        <r>
          <rPr>
            <sz val="11"/>
            <color indexed="81"/>
            <rFont val="Tahoma"/>
            <family val="2"/>
            <charset val="204"/>
          </rPr>
          <t xml:space="preserve">По § 29-90 се отчитат всички лихви (включително и лихви за просрочие), дължими от бюджетните организации по заеми, предоставени им от централния бюджет, други бюджети, и от сметки за средствата от Европейския съюз.
</t>
        </r>
      </text>
    </comment>
    <comment ref="D6535" authorId="1">
      <text>
        <r>
          <rPr>
            <b/>
            <sz val="10"/>
            <color indexed="81"/>
            <rFont val="Tahoma"/>
            <family val="2"/>
            <charset val="204"/>
          </rPr>
          <t xml:space="preserve">Забележка: </t>
        </r>
        <r>
          <rPr>
            <sz val="10"/>
            <color indexed="81"/>
            <rFont val="Tahoma"/>
            <family val="2"/>
            <charset val="204"/>
          </rPr>
          <t>За целите на касовото изпълнение на бюджета и извънбюджетните сметки и фондове сумите по § 40-00 се представят като приходна позиция, с изключение на § 40-71, който се представя  като намаление на съответната разходна позиция по бюджета на Държавната агенция "Държавен резерв и военновременни запаси".</t>
        </r>
      </text>
    </comment>
  </commentList>
</comments>
</file>

<file path=xl/comments3.xml><?xml version="1.0" encoding="utf-8"?>
<comments xmlns="http://schemas.openxmlformats.org/spreadsheetml/2006/main">
  <authors>
    <author>npavlov</author>
    <author>NPavlov</author>
  </authors>
  <commentList>
    <comment ref="B310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B313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B314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B316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A3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08/2009 г.</t>
        </r>
      </text>
    </comment>
    <comment ref="B317" authorId="0">
      <text>
        <r>
          <rPr>
            <sz val="10"/>
            <color indexed="81"/>
            <rFont val="Times New Roman"/>
            <family val="1"/>
            <charset val="204"/>
          </rPr>
          <t xml:space="preserve">Променено наименова-ние с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A318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A342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A343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08/2013 г.</t>
        </r>
      </text>
    </comment>
    <comment ref="A547" authorId="1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D547" authorId="1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A564" authorId="1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D564" authorId="1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sharedStrings.xml><?xml version="1.0" encoding="utf-8"?>
<sst xmlns="http://schemas.openxmlformats.org/spreadsheetml/2006/main" count="10040" uniqueCount="1819">
  <si>
    <t>755 Приложни и научни изследвания  в областта на опазване на културата</t>
  </si>
  <si>
    <t>758 Международни програми и споразумения, дарения и помощи от чужбина</t>
  </si>
  <si>
    <t>759 Други дейности по културата</t>
  </si>
  <si>
    <t>761 Контрол и регулиране на дейностите по религиозно дело</t>
  </si>
  <si>
    <t>762 Субсидии и други разходи за дейности по религиозно дело</t>
  </si>
  <si>
    <t>768 Международни програми и споразумения, дарения и помощи от чужбина</t>
  </si>
  <si>
    <t>801 Управление, контрол и регулиране на минното дело и дейностите по енергетиката</t>
  </si>
  <si>
    <t>802 Изследвания, измервания и анализи на горивата и енергията</t>
  </si>
  <si>
    <t>803 Безопасност и съхраняване на радиоактивни отпадъци</t>
  </si>
  <si>
    <t>804 Извеждане на ядрени съоръжения от експлоатация</t>
  </si>
  <si>
    <t>805 Приложни и научни изследвания  в областта на минното дело, горивата и енергията</t>
  </si>
  <si>
    <t>807 Международни програми и споразумения, дарения и помощи от чужбина</t>
  </si>
  <si>
    <t>808 Други дейности по минното дело</t>
  </si>
  <si>
    <t>809 Други дейности по горивата и енергията</t>
  </si>
  <si>
    <t>811 Управление, контрол и регулиране на дейностите по растениевъдство</t>
  </si>
  <si>
    <t>813 Областни земеделски служби</t>
  </si>
  <si>
    <t>814 Управление, контрол и регулиране на дейностите по горското стопанство</t>
  </si>
  <si>
    <t>815 Управление, контрол и регулиране на дейностите по лова и риболова</t>
  </si>
  <si>
    <t>816 Машинно-изпитателни центрове и контролно технически инспекции</t>
  </si>
  <si>
    <t>817 Ветеринарно-медицински служби</t>
  </si>
  <si>
    <t>821 Други служби по поземлената реформа</t>
  </si>
  <si>
    <t>824 Национални доплащания и съфинансиране към директните плащания за земеделски производители</t>
  </si>
  <si>
    <t>825 Приложни и научни изследвания  в областта на земеделието и горите</t>
  </si>
  <si>
    <t>826 Рибарство</t>
  </si>
  <si>
    <t>827 Развитие на селските райони</t>
  </si>
  <si>
    <t>828 Международни програми и споразумения, дарения и помощи от чужбина</t>
  </si>
  <si>
    <t>829 Други дейности по селско и горско стопанство, лов и риболов</t>
  </si>
  <si>
    <t>831 Управление,контрол и регулиране на дейностите по транспорта и пътищата</t>
  </si>
  <si>
    <t>832 Служби и дейности по поддържане, ремонт и изграждане на пътищата</t>
  </si>
  <si>
    <t>833 Проучвания, измервания и анализи на пътната мрежа</t>
  </si>
  <si>
    <t>834 Дейности по автомобилния транспорт</t>
  </si>
  <si>
    <t>БЮДЖЕТ - НАЧАЛЕН ПЛАН
ПО ПЪЛНА ЕДИННА БЮДЖЕТНА КЛАСИФИКАЦИЯ</t>
  </si>
  <si>
    <t>край на дейност</t>
  </si>
  <si>
    <t>Осигурителни вноски</t>
  </si>
  <si>
    <r>
      <t>клирингови разчети - п</t>
    </r>
    <r>
      <rPr>
        <b/>
        <i/>
        <sz val="12"/>
        <rFont val="Times New Roman CYR"/>
        <family val="1"/>
        <charset val="204"/>
      </rPr>
      <t>асивни и активни салда</t>
    </r>
    <r>
      <rPr>
        <sz val="12"/>
        <rFont val="Times New Roman CYR"/>
        <family val="1"/>
        <charset val="204"/>
      </rPr>
      <t xml:space="preserve"> (-/+)</t>
    </r>
  </si>
  <si>
    <t>Уточнен план</t>
  </si>
  <si>
    <r>
      <t xml:space="preserve">корпоративен данък от </t>
    </r>
    <r>
      <rPr>
        <b/>
        <i/>
        <sz val="12"/>
        <rFont val="Times New Roman CYR"/>
        <family val="1"/>
        <charset val="204"/>
      </rPr>
      <t>финансови институции</t>
    </r>
  </si>
  <si>
    <r>
      <t xml:space="preserve">корпоративен данък от </t>
    </r>
    <r>
      <rPr>
        <b/>
        <i/>
        <sz val="12"/>
        <rFont val="Times New Roman CYR"/>
        <family val="1"/>
        <charset val="204"/>
      </rPr>
      <t>юридически лица с нестопанска цел</t>
    </r>
  </si>
  <si>
    <r>
      <t xml:space="preserve">корпоративен данък от </t>
    </r>
    <r>
      <rPr>
        <b/>
        <i/>
        <sz val="12"/>
        <rFont val="Times New Roman CYR"/>
        <family val="1"/>
        <charset val="204"/>
      </rPr>
      <t>застрахователни дружества</t>
    </r>
  </si>
  <si>
    <t>Данъци върху дивидентите, ликвидационните дялове и доходите на местни и чуждестранни лица:</t>
  </si>
  <si>
    <r>
      <t xml:space="preserve">данък върху </t>
    </r>
    <r>
      <rPr>
        <b/>
        <sz val="12"/>
        <rFont val="Times New Roman CYR"/>
        <family val="1"/>
        <charset val="204"/>
      </rPr>
      <t>дивидентите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 xml:space="preserve">ликвидационните дялове </t>
    </r>
    <r>
      <rPr>
        <sz val="12"/>
        <rFont val="Times New Roman CYR"/>
        <family val="1"/>
        <charset val="204"/>
      </rPr>
      <t xml:space="preserve">на </t>
    </r>
    <r>
      <rPr>
        <b/>
        <i/>
        <sz val="12"/>
        <rFont val="Times New Roman CYR"/>
        <family val="1"/>
        <charset val="204"/>
      </rPr>
      <t>местни юридически лица</t>
    </r>
  </si>
  <si>
    <r>
      <t xml:space="preserve">данък върху </t>
    </r>
    <r>
      <rPr>
        <b/>
        <sz val="12"/>
        <rFont val="Times New Roman CYR"/>
        <family val="1"/>
        <charset val="204"/>
      </rPr>
      <t>дивидентите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ликвидационните дялове</t>
    </r>
    <r>
      <rPr>
        <sz val="12"/>
        <rFont val="Times New Roman CYR"/>
        <family val="1"/>
        <charset val="204"/>
      </rPr>
      <t xml:space="preserve"> на </t>
    </r>
    <r>
      <rPr>
        <b/>
        <i/>
        <sz val="12"/>
        <rFont val="Times New Roman CYR"/>
        <family val="1"/>
        <charset val="204"/>
      </rPr>
      <t>бюджетни предприятия</t>
    </r>
  </si>
  <si>
    <r>
      <t xml:space="preserve">данък върху </t>
    </r>
    <r>
      <rPr>
        <b/>
        <sz val="12"/>
        <rFont val="Times New Roman CYR"/>
        <family val="1"/>
        <charset val="204"/>
      </rPr>
      <t>дивидентите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ликвидационните дялове</t>
    </r>
    <r>
      <rPr>
        <sz val="12"/>
        <rFont val="Times New Roman CYR"/>
        <family val="1"/>
        <charset val="204"/>
      </rPr>
      <t xml:space="preserve"> на </t>
    </r>
    <r>
      <rPr>
        <b/>
        <i/>
        <sz val="12"/>
        <rFont val="Times New Roman CYR"/>
        <family val="1"/>
        <charset val="204"/>
      </rPr>
      <t>чуждестрани юридически лица</t>
    </r>
  </si>
  <si>
    <r>
      <t xml:space="preserve">данък върху доходите на </t>
    </r>
    <r>
      <rPr>
        <b/>
        <i/>
        <sz val="12"/>
        <rFont val="Times New Roman CYR"/>
        <family val="1"/>
        <charset val="204"/>
      </rPr>
      <t>чуждестранни юридически лица</t>
    </r>
  </si>
  <si>
    <r>
      <t xml:space="preserve">вноски за работници и служители </t>
    </r>
    <r>
      <rPr>
        <b/>
        <i/>
        <sz val="12"/>
        <rFont val="Times New Roman CYR"/>
        <family val="1"/>
        <charset val="204"/>
      </rPr>
      <t>от работодатели</t>
    </r>
  </si>
  <si>
    <r>
      <t xml:space="preserve">вноски от работници и служители </t>
    </r>
    <r>
      <rPr>
        <b/>
        <i/>
        <sz val="12"/>
        <rFont val="Times New Roman CYR"/>
        <family val="1"/>
        <charset val="204"/>
      </rPr>
      <t>(лична вноска)</t>
    </r>
    <r>
      <rPr>
        <sz val="12"/>
        <rFont val="Times New Roman CYR"/>
        <family val="1"/>
        <charset val="204"/>
      </rPr>
      <t xml:space="preserve"> </t>
    </r>
  </si>
  <si>
    <r>
      <t xml:space="preserve">вноски от </t>
    </r>
    <r>
      <rPr>
        <b/>
        <i/>
        <sz val="12"/>
        <rFont val="Times New Roman CYR"/>
        <family val="1"/>
        <charset val="204"/>
      </rPr>
      <t>самонаети лица</t>
    </r>
    <r>
      <rPr>
        <sz val="12"/>
        <rFont val="Times New Roman CYR"/>
        <family val="1"/>
        <charset val="204"/>
      </rPr>
      <t xml:space="preserve"> (самоосигуряващи се лица) </t>
    </r>
  </si>
  <si>
    <r>
      <t>вноски  за</t>
    </r>
    <r>
      <rPr>
        <b/>
        <i/>
        <sz val="12"/>
        <rFont val="Times New Roman CYR"/>
        <charset val="204"/>
      </rPr>
      <t xml:space="preserve"> други категории </t>
    </r>
    <r>
      <rPr>
        <sz val="12"/>
        <rFont val="Times New Roman CYR"/>
        <family val="1"/>
        <charset val="204"/>
      </rPr>
      <t>осигурени лица</t>
    </r>
  </si>
  <si>
    <t>Здравно-осигурителни вноски</t>
  </si>
  <si>
    <r>
      <t xml:space="preserve">здравно-осигурителни вноски за работници и служители </t>
    </r>
    <r>
      <rPr>
        <b/>
        <i/>
        <sz val="12"/>
        <rFont val="Times New Roman CYR"/>
        <family val="1"/>
        <charset val="204"/>
      </rPr>
      <t>от работодатели</t>
    </r>
  </si>
  <si>
    <r>
      <t xml:space="preserve">здравно-осигурителни вноски от работници и служители </t>
    </r>
    <r>
      <rPr>
        <b/>
        <i/>
        <sz val="12"/>
        <rFont val="Times New Roman CYR"/>
        <family val="1"/>
        <charset val="204"/>
      </rPr>
      <t>(лична вноска)</t>
    </r>
    <r>
      <rPr>
        <sz val="12"/>
        <rFont val="Times New Roman CYR"/>
        <family val="1"/>
        <charset val="204"/>
      </rPr>
      <t xml:space="preserve"> </t>
    </r>
  </si>
  <si>
    <r>
      <t xml:space="preserve">здравно-осигурителни вноски от самонаети </t>
    </r>
    <r>
      <rPr>
        <b/>
        <i/>
        <sz val="12"/>
        <rFont val="Times New Roman CYR"/>
        <family val="1"/>
        <charset val="204"/>
      </rPr>
      <t>(самоосигуряващи се лица)</t>
    </r>
    <r>
      <rPr>
        <sz val="12"/>
        <rFont val="Times New Roman CYR"/>
        <family val="1"/>
        <charset val="204"/>
      </rPr>
      <t xml:space="preserve"> </t>
    </r>
  </si>
  <si>
    <r>
      <t xml:space="preserve">здравно-осигур.вноски  за </t>
    </r>
    <r>
      <rPr>
        <b/>
        <i/>
        <sz val="12"/>
        <rFont val="Times New Roman CYR"/>
        <family val="1"/>
        <charset val="204"/>
      </rPr>
      <t>други категории</t>
    </r>
    <r>
      <rPr>
        <sz val="12"/>
        <rFont val="Times New Roman CYR"/>
        <family val="1"/>
        <charset val="204"/>
      </rPr>
      <t xml:space="preserve"> осигурени лица</t>
    </r>
  </si>
  <si>
    <t>Имуществени и други местни данъци :</t>
  </si>
  <si>
    <r>
      <t xml:space="preserve">данък върху </t>
    </r>
    <r>
      <rPr>
        <b/>
        <i/>
        <sz val="12"/>
        <rFont val="Times New Roman CYR"/>
        <family val="1"/>
        <charset val="204"/>
      </rPr>
      <t>недвижими имоти</t>
    </r>
  </si>
  <si>
    <r>
      <t xml:space="preserve">данък върху </t>
    </r>
    <r>
      <rPr>
        <b/>
        <i/>
        <sz val="12"/>
        <rFont val="Times New Roman CYR"/>
        <family val="1"/>
        <charset val="204"/>
      </rPr>
      <t>наследствата</t>
    </r>
  </si>
  <si>
    <r>
      <t xml:space="preserve">данък върху </t>
    </r>
    <r>
      <rPr>
        <b/>
        <i/>
        <sz val="12"/>
        <rFont val="Times New Roman CYR"/>
        <family val="1"/>
        <charset val="204"/>
      </rPr>
      <t>превозните средства</t>
    </r>
  </si>
  <si>
    <r>
      <t xml:space="preserve">данък при придобиване на имущество по </t>
    </r>
    <r>
      <rPr>
        <b/>
        <i/>
        <sz val="12"/>
        <rFont val="Times New Roman CYR"/>
        <family val="1"/>
        <charset val="204"/>
      </rPr>
      <t>дарения и възмезден начин</t>
    </r>
  </si>
  <si>
    <t>туристически данък</t>
  </si>
  <si>
    <t>Данък върху добавената стойност</t>
  </si>
  <si>
    <r>
      <t xml:space="preserve">данък върху добавената стойност при </t>
    </r>
    <r>
      <rPr>
        <b/>
        <i/>
        <sz val="12"/>
        <rFont val="Times New Roman CYR"/>
        <family val="1"/>
        <charset val="204"/>
      </rPr>
      <t>сделки в страната</t>
    </r>
  </si>
  <si>
    <r>
      <t xml:space="preserve">данък върху добавената стойност при </t>
    </r>
    <r>
      <rPr>
        <b/>
        <i/>
        <sz val="12"/>
        <rFont val="Times New Roman CYR"/>
        <family val="1"/>
        <charset val="204"/>
      </rPr>
      <t>внос</t>
    </r>
  </si>
  <si>
    <t xml:space="preserve">Акцизи </t>
  </si>
  <si>
    <r>
      <t>акциз</t>
    </r>
    <r>
      <rPr>
        <sz val="12"/>
        <rFont val="Times New Roman CYR"/>
        <family val="1"/>
        <charset val="204"/>
      </rPr>
      <t xml:space="preserve"> при сделки </t>
    </r>
    <r>
      <rPr>
        <b/>
        <i/>
        <sz val="12"/>
        <rFont val="Times New Roman CYR"/>
        <family val="1"/>
        <charset val="204"/>
      </rPr>
      <t>в страната</t>
    </r>
  </si>
  <si>
    <r>
      <t>акциз</t>
    </r>
    <r>
      <rPr>
        <sz val="12"/>
        <rFont val="Times New Roman CYR"/>
        <family val="1"/>
        <charset val="204"/>
      </rPr>
      <t xml:space="preserve"> при </t>
    </r>
    <r>
      <rPr>
        <b/>
        <i/>
        <sz val="12"/>
        <rFont val="Times New Roman CYR"/>
        <family val="1"/>
        <charset val="204"/>
      </rPr>
      <t>внос</t>
    </r>
  </si>
  <si>
    <t>Данък върху застрахователните премии</t>
  </si>
  <si>
    <t>Други данъци по Закона за корпоративното подоходно облагане:</t>
  </si>
  <si>
    <r>
      <t xml:space="preserve">данък върху </t>
    </r>
    <r>
      <rPr>
        <b/>
        <i/>
        <sz val="12"/>
        <rFont val="Times New Roman CYR"/>
        <family val="1"/>
        <charset val="204"/>
      </rPr>
      <t>представителните</t>
    </r>
    <r>
      <rPr>
        <sz val="12"/>
        <rFont val="Times New Roman CYR"/>
        <family val="1"/>
        <charset val="204"/>
      </rPr>
      <t xml:space="preserve"> разходи</t>
    </r>
  </si>
  <si>
    <r>
      <t xml:space="preserve">данък върху разходите за </t>
    </r>
    <r>
      <rPr>
        <b/>
        <i/>
        <sz val="12"/>
        <rFont val="Times New Roman CYR"/>
        <family val="1"/>
        <charset val="204"/>
      </rPr>
      <t>превозни средства</t>
    </r>
  </si>
  <si>
    <r>
      <t xml:space="preserve">окончателни данъци върху </t>
    </r>
    <r>
      <rPr>
        <b/>
        <i/>
        <sz val="12"/>
        <rFont val="Times New Roman CYR"/>
        <family val="1"/>
        <charset val="204"/>
      </rPr>
      <t>залози за хазартни игри и хазартни съоръжения</t>
    </r>
  </si>
  <si>
    <r>
      <t xml:space="preserve">данък върху </t>
    </r>
    <r>
      <rPr>
        <b/>
        <i/>
        <sz val="12"/>
        <rFont val="Times New Roman CYR"/>
        <charset val="204"/>
      </rPr>
      <t xml:space="preserve">дейността от опериране на </t>
    </r>
    <r>
      <rPr>
        <sz val="12"/>
        <rFont val="Times New Roman CYR"/>
        <family val="1"/>
        <charset val="204"/>
      </rPr>
      <t>кораби</t>
    </r>
  </si>
  <si>
    <r>
      <t xml:space="preserve">данък върху приходите на </t>
    </r>
    <r>
      <rPr>
        <b/>
        <i/>
        <sz val="12"/>
        <rFont val="Times New Roman CYR"/>
        <charset val="204"/>
      </rPr>
      <t>бюджетните предприятия</t>
    </r>
  </si>
  <si>
    <t>Мита и митнически такси:</t>
  </si>
  <si>
    <t>Други данъци</t>
  </si>
  <si>
    <t>Приходи и доходи от собственост</t>
  </si>
  <si>
    <r>
      <t>вноски</t>
    </r>
    <r>
      <rPr>
        <sz val="12"/>
        <rFont val="Times New Roman CYR"/>
        <family val="1"/>
        <charset val="204"/>
      </rPr>
      <t xml:space="preserve"> от приходи на държавни (общински) предприятия и институции</t>
    </r>
  </si>
  <si>
    <r>
      <t xml:space="preserve">превишение на приходите над разходите на </t>
    </r>
    <r>
      <rPr>
        <b/>
        <i/>
        <sz val="12"/>
        <rFont val="Times New Roman CYR"/>
        <family val="1"/>
        <charset val="204"/>
      </rPr>
      <t>БНБ</t>
    </r>
  </si>
  <si>
    <r>
      <t xml:space="preserve">нетни приходи от продажби на </t>
    </r>
    <r>
      <rPr>
        <b/>
        <i/>
        <sz val="12"/>
        <rFont val="Times New Roman CYR"/>
        <family val="1"/>
        <charset val="204"/>
      </rPr>
      <t>услуги, стоки и продукция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</si>
  <si>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наеми на имущество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</si>
  <si>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наеми на земя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</si>
  <si>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дивиденти</t>
    </r>
  </si>
  <si>
    <t>Трансфери за поети осигурителни вноски за здравно осигуряване</t>
  </si>
  <si>
    <t>a</t>
  </si>
  <si>
    <t>b</t>
  </si>
  <si>
    <t>c</t>
  </si>
  <si>
    <t>d</t>
  </si>
  <si>
    <t>e</t>
  </si>
  <si>
    <t>f</t>
  </si>
  <si>
    <t>print</t>
  </si>
  <si>
    <t>h</t>
  </si>
  <si>
    <t>i</t>
  </si>
  <si>
    <t>j</t>
  </si>
  <si>
    <t>k</t>
  </si>
  <si>
    <t>І. Информация за задължения</t>
  </si>
  <si>
    <t>ІІ. Информация за поети ангажименти</t>
  </si>
  <si>
    <t>Неплатени задължения към края на периода</t>
  </si>
  <si>
    <t>Налични
ангажименти
към края на отчетния период.</t>
  </si>
  <si>
    <t>От тях подлежащи на плащане през:</t>
  </si>
  <si>
    <t>Контрола</t>
  </si>
  <si>
    <t>І. (а)</t>
  </si>
  <si>
    <t>І. (б)</t>
  </si>
  <si>
    <t>І. (в)</t>
  </si>
  <si>
    <t>І. (г)</t>
  </si>
  <si>
    <t>ІІ. (1)</t>
  </si>
  <si>
    <t>ІІ. (2)</t>
  </si>
  <si>
    <t>ІІ. (3)</t>
  </si>
  <si>
    <t>ІІ. (4)</t>
  </si>
  <si>
    <t>§§ 01 - 48</t>
  </si>
  <si>
    <t xml:space="preserve">§§ 46 - 48  </t>
  </si>
  <si>
    <t>III. Трансфери</t>
  </si>
  <si>
    <t xml:space="preserve">1. Трансфери от/за ЦБ за/от други бюджети </t>
  </si>
  <si>
    <t>Разчети между първостепенни разпоредители  за централизация на средства и плащания в Себра</t>
  </si>
  <si>
    <r>
      <t>Събрани средства и извършени плащания за сметка на други бюджети, сметки и фондове - нето (+/-</t>
    </r>
    <r>
      <rPr>
        <sz val="12"/>
        <color indexed="12"/>
        <rFont val="Times New Roman CYR"/>
        <family val="1"/>
        <charset val="204"/>
      </rPr>
      <t>)</t>
    </r>
  </si>
  <si>
    <t>§§ 87; 88 и 93</t>
  </si>
  <si>
    <r>
      <t>Югозападен университет</t>
    </r>
    <r>
      <rPr>
        <b/>
        <i/>
        <sz val="12"/>
        <color indexed="18"/>
        <rFont val="Times New Roman Cyr"/>
        <family val="1"/>
      </rPr>
      <t xml:space="preserve"> </t>
    </r>
    <r>
      <rPr>
        <b/>
        <i/>
        <sz val="12"/>
        <color indexed="18"/>
        <rFont val="Times New Roman Bold"/>
      </rPr>
      <t>"Неофит Рилски"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Благоевград</t>
    </r>
  </si>
  <si>
    <t>1706</t>
  </si>
  <si>
    <r>
      <t xml:space="preserve">Шуменски университет </t>
    </r>
    <r>
      <rPr>
        <b/>
        <i/>
        <sz val="12"/>
        <color indexed="18"/>
        <rFont val="Times New Roman Bold"/>
      </rPr>
      <t>"Епископ Константин Преславски" - Шумен</t>
    </r>
  </si>
  <si>
    <t>1711</t>
  </si>
  <si>
    <r>
      <t xml:space="preserve">Русенски университет </t>
    </r>
    <r>
      <rPr>
        <b/>
        <i/>
        <sz val="12"/>
        <color indexed="18"/>
        <rFont val="Times New Roman Bold"/>
      </rPr>
      <t>"Ангел Кънчев"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Русе</t>
    </r>
  </si>
  <si>
    <t>1712</t>
  </si>
  <si>
    <r>
      <t>Технически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София</t>
    </r>
  </si>
  <si>
    <t>1713</t>
  </si>
  <si>
    <r>
      <t>Технически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София - филиал Пловдив</t>
    </r>
  </si>
  <si>
    <t>1714</t>
  </si>
  <si>
    <r>
      <t>Технически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Варна</t>
    </r>
  </si>
  <si>
    <t>1715</t>
  </si>
  <si>
    <r>
      <t>Технически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Габрово</t>
    </r>
  </si>
  <si>
    <t>1716</t>
  </si>
  <si>
    <r>
      <t xml:space="preserve">Университет по </t>
    </r>
    <r>
      <rPr>
        <b/>
        <i/>
        <sz val="12"/>
        <color indexed="18"/>
        <rFont val="Times New Roman Bold"/>
      </rPr>
      <t>архитектура, строителство и геодезия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</si>
  <si>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1717</t>
  </si>
  <si>
    <r>
      <t xml:space="preserve">Минно-геоложки университет </t>
    </r>
    <r>
      <rPr>
        <b/>
        <i/>
        <sz val="12"/>
        <color indexed="18"/>
        <rFont val="Times New Roman Bold"/>
      </rPr>
      <t>"Св. Ив. Рилски"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</si>
  <si>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1718</t>
  </si>
  <si>
    <r>
      <t>Лесотехнически</t>
    </r>
    <r>
      <rPr>
        <sz val="12"/>
        <color indexed="18"/>
        <rFont val="Times New Roman CYR"/>
        <family val="1"/>
      </rPr>
      <t xml:space="preserve"> университет -</t>
    </r>
    <r>
      <rPr>
        <b/>
        <i/>
        <sz val="12"/>
        <color indexed="18"/>
        <rFont val="Times New Roman Cyr"/>
        <family val="1"/>
      </rPr>
      <t xml:space="preserve"> </t>
    </r>
    <r>
      <rPr>
        <b/>
        <i/>
        <sz val="12"/>
        <color indexed="18"/>
        <rFont val="Times New Roman Bold"/>
      </rPr>
      <t>София</t>
    </r>
  </si>
  <si>
    <t>1719</t>
  </si>
  <si>
    <r>
      <t>Химико-технологичен и металургичен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София</t>
    </r>
  </si>
  <si>
    <t/>
  </si>
  <si>
    <t>1721</t>
  </si>
  <si>
    <r>
      <t xml:space="preserve">Университет по </t>
    </r>
    <r>
      <rPr>
        <b/>
        <i/>
        <sz val="12"/>
        <color indexed="18"/>
        <rFont val="Times New Roman Bold"/>
      </rPr>
      <t>хранителни технологии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Пловдив</t>
    </r>
  </si>
  <si>
    <t>1722</t>
  </si>
  <si>
    <r>
      <t>Аграрен</t>
    </r>
    <r>
      <rPr>
        <b/>
        <i/>
        <sz val="12"/>
        <color indexed="18"/>
        <rFont val="Times New Roman Cyr"/>
        <family val="1"/>
      </rPr>
      <t xml:space="preserve"> </t>
    </r>
    <r>
      <rPr>
        <sz val="12"/>
        <color indexed="18"/>
        <rFont val="Times New Roman CYR"/>
        <family val="1"/>
      </rPr>
      <t xml:space="preserve">университет - </t>
    </r>
    <r>
      <rPr>
        <b/>
        <i/>
        <sz val="12"/>
        <color indexed="18"/>
        <rFont val="Times New Roman Bold"/>
      </rPr>
      <t>Пловдив</t>
    </r>
  </si>
  <si>
    <t>1723</t>
  </si>
  <si>
    <r>
      <t>Тракийски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Стара Загора</t>
    </r>
  </si>
  <si>
    <t>1731</t>
  </si>
  <si>
    <r>
      <t>Медицински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София</t>
    </r>
  </si>
  <si>
    <t>1732</t>
  </si>
  <si>
    <r>
      <t>Медицински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Пловдив</t>
    </r>
  </si>
  <si>
    <t>1733</t>
  </si>
  <si>
    <r>
      <t>Медицински</t>
    </r>
    <r>
      <rPr>
        <sz val="12"/>
        <color indexed="18"/>
        <rFont val="Times New Roman CYR"/>
        <family val="1"/>
      </rPr>
      <t xml:space="preserve"> университет </t>
    </r>
    <r>
      <rPr>
        <b/>
        <i/>
        <sz val="12"/>
        <color indexed="18"/>
        <rFont val="Times New Roman Bold"/>
      </rPr>
      <t>"Проф. д-р Параскев Иванов Стоянов"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Варна</t>
    </r>
  </si>
  <si>
    <t>1734</t>
  </si>
  <si>
    <r>
      <t>Тракийски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Стара Загора - медицински факултет</t>
    </r>
  </si>
  <si>
    <t>1735</t>
  </si>
  <si>
    <r>
      <t>Медицински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Плевен</t>
    </r>
  </si>
  <si>
    <t>1741</t>
  </si>
  <si>
    <r>
      <t xml:space="preserve">Университет за </t>
    </r>
    <r>
      <rPr>
        <b/>
        <i/>
        <sz val="12"/>
        <color indexed="18"/>
        <rFont val="Times New Roman Bold"/>
      </rPr>
      <t>национално и световно стопанство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</si>
  <si>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1742</t>
  </si>
  <si>
    <r>
      <t>Икономически</t>
    </r>
    <r>
      <rPr>
        <sz val="12"/>
        <color indexed="18"/>
        <rFont val="Times New Roman CYR"/>
        <family val="1"/>
      </rPr>
      <t xml:space="preserve"> университет - </t>
    </r>
    <r>
      <rPr>
        <b/>
        <i/>
        <sz val="12"/>
        <color indexed="18"/>
        <rFont val="Times New Roman Bold"/>
      </rPr>
      <t>Варна</t>
    </r>
  </si>
  <si>
    <t>1743</t>
  </si>
  <si>
    <r>
      <t xml:space="preserve">Стопанска академия </t>
    </r>
    <r>
      <rPr>
        <b/>
        <i/>
        <sz val="12"/>
        <color indexed="18"/>
        <rFont val="Times New Roman Bold"/>
      </rPr>
      <t>"Димитър Ценов"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Свищов</t>
    </r>
  </si>
  <si>
    <t>1751</t>
  </si>
  <si>
    <r>
      <t xml:space="preserve">Държавна музикална академия </t>
    </r>
    <r>
      <rPr>
        <b/>
        <i/>
        <sz val="12"/>
        <color indexed="18"/>
        <rFont val="Times New Roman Bold"/>
      </rPr>
      <t>"Панчо Владигеров"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</si>
  <si>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1752</t>
  </si>
  <si>
    <r>
      <t xml:space="preserve">Национална академия за театрално и филмово изкуство </t>
    </r>
    <r>
      <rPr>
        <b/>
        <i/>
        <sz val="12"/>
        <color indexed="18"/>
        <rFont val="Times New Roman Bold"/>
      </rPr>
      <t xml:space="preserve">"Кр. Сарафов" </t>
    </r>
    <r>
      <rPr>
        <sz val="12"/>
        <color indexed="18"/>
        <rFont val="Times New Roman Bold"/>
      </rPr>
      <t xml:space="preserve">- </t>
    </r>
    <r>
      <rPr>
        <b/>
        <i/>
        <sz val="12"/>
        <color indexed="18"/>
        <rFont val="Times New Roman Bold"/>
      </rPr>
      <t>София</t>
    </r>
  </si>
  <si>
    <t>1753</t>
  </si>
  <si>
    <r>
      <t xml:space="preserve">Национална </t>
    </r>
    <r>
      <rPr>
        <b/>
        <i/>
        <sz val="12"/>
        <color indexed="18"/>
        <rFont val="Times New Roman Bold"/>
      </rPr>
      <t>художествена</t>
    </r>
    <r>
      <rPr>
        <sz val="12"/>
        <color indexed="18"/>
        <rFont val="Times New Roman CYR"/>
        <family val="1"/>
      </rPr>
      <t xml:space="preserve"> академия - </t>
    </r>
    <r>
      <rPr>
        <b/>
        <i/>
        <sz val="12"/>
        <color indexed="18"/>
        <rFont val="Times New Roman Bold"/>
      </rPr>
      <t>София</t>
    </r>
  </si>
  <si>
    <t>1754</t>
  </si>
  <si>
    <r>
      <t>Академия за</t>
    </r>
    <r>
      <rPr>
        <sz val="12"/>
        <color indexed="18"/>
        <rFont val="Times New Roman Bold"/>
      </rPr>
      <t xml:space="preserve"> </t>
    </r>
    <r>
      <rPr>
        <b/>
        <i/>
        <sz val="12"/>
        <color indexed="18"/>
        <rFont val="Times New Roman Bold"/>
      </rPr>
      <t>музикално, танцово и изобразително изкуство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Пловдив</t>
    </r>
  </si>
  <si>
    <t>1759</t>
  </si>
  <si>
    <r>
      <t xml:space="preserve">Национална </t>
    </r>
    <r>
      <rPr>
        <b/>
        <i/>
        <sz val="12"/>
        <color indexed="18"/>
        <rFont val="Times New Roman Bold"/>
      </rPr>
      <t>спортна</t>
    </r>
    <r>
      <rPr>
        <sz val="12"/>
        <color indexed="18"/>
        <rFont val="Times New Roman CYR"/>
        <family val="1"/>
      </rPr>
      <t xml:space="preserve"> академия </t>
    </r>
    <r>
      <rPr>
        <b/>
        <i/>
        <sz val="12"/>
        <color indexed="18"/>
        <rFont val="Times New Roman Bold"/>
      </rPr>
      <t>"Васил Левски"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</si>
  <si>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1767</t>
  </si>
  <si>
    <r>
      <t xml:space="preserve">Висше строително училище </t>
    </r>
    <r>
      <rPr>
        <b/>
        <i/>
        <sz val="12"/>
        <color indexed="18"/>
        <rFont val="Times New Roman Bold"/>
      </rPr>
      <t xml:space="preserve">"Любен Каравелов" </t>
    </r>
    <r>
      <rPr>
        <sz val="12"/>
        <color indexed="18"/>
        <rFont val="Times New Roman Bold"/>
      </rPr>
      <t xml:space="preserve">- </t>
    </r>
    <r>
      <rPr>
        <b/>
        <i/>
        <sz val="12"/>
        <color indexed="18"/>
        <rFont val="Times New Roman Bold"/>
      </rPr>
      <t>София</t>
    </r>
  </si>
  <si>
    <t>1768</t>
  </si>
  <si>
    <r>
      <t xml:space="preserve">Висше транспортно училище </t>
    </r>
    <r>
      <rPr>
        <b/>
        <i/>
        <sz val="12"/>
        <color indexed="18"/>
        <rFont val="Times New Roman Bold"/>
      </rPr>
      <t xml:space="preserve">"Тодор Каблешков" </t>
    </r>
    <r>
      <rPr>
        <sz val="12"/>
        <color indexed="18"/>
        <rFont val="Times New Roman Bold"/>
      </rPr>
      <t xml:space="preserve">- </t>
    </r>
    <r>
      <rPr>
        <b/>
        <i/>
        <sz val="12"/>
        <color indexed="18"/>
        <rFont val="Times New Roman Bold"/>
      </rPr>
      <t>София</t>
    </r>
  </si>
  <si>
    <t>1771</t>
  </si>
  <si>
    <r>
      <t>Университет по</t>
    </r>
    <r>
      <rPr>
        <sz val="12"/>
        <color indexed="18"/>
        <rFont val="Times New Roman Bold"/>
      </rPr>
      <t xml:space="preserve"> </t>
    </r>
    <r>
      <rPr>
        <b/>
        <i/>
        <sz val="12"/>
        <color indexed="18"/>
        <rFont val="Times New Roman Bold"/>
      </rPr>
      <t>библиотекознание и информационни технологии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  <r>
      <rPr>
        <sz val="12"/>
        <color indexed="18"/>
        <rFont val="Times New Roman Bold"/>
      </rPr>
      <t xml:space="preserve"> </t>
    </r>
  </si>
  <si>
    <t>1772</t>
  </si>
  <si>
    <r>
      <t xml:space="preserve">Колеж по </t>
    </r>
    <r>
      <rPr>
        <b/>
        <i/>
        <sz val="12"/>
        <color indexed="18"/>
        <rFont val="Times New Roman Bold"/>
      </rPr>
      <t>телекомуникации и пощи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  <r>
      <rPr>
        <sz val="12"/>
        <color indexed="18"/>
        <rFont val="Times New Roman Bold"/>
      </rPr>
      <t xml:space="preserve"> </t>
    </r>
  </si>
  <si>
    <t>1790</t>
  </si>
  <si>
    <r>
      <t>Българска академия на науките</t>
    </r>
    <r>
      <rPr>
        <sz val="12"/>
        <color indexed="16"/>
        <rFont val="Times New Roman Bold"/>
      </rPr>
      <t xml:space="preserve"> - </t>
    </r>
    <r>
      <rPr>
        <b/>
        <i/>
        <sz val="12"/>
        <color indexed="16"/>
        <rFont val="Times New Roman Bold"/>
      </rPr>
      <t>София</t>
    </r>
  </si>
  <si>
    <r>
      <t xml:space="preserve">        А.2.1.б)</t>
    </r>
    <r>
      <rPr>
        <b/>
        <sz val="12"/>
        <color indexed="18"/>
        <rFont val="Times New Roman CYR"/>
      </rPr>
      <t xml:space="preserve"> </t>
    </r>
    <r>
      <rPr>
        <b/>
        <sz val="11"/>
        <rFont val="Times New Roman CYR"/>
        <family val="1"/>
      </rPr>
      <t xml:space="preserve">кодове на ДВУ и ВА "Г. С. Раковски", финансирани от </t>
    </r>
    <r>
      <rPr>
        <b/>
        <i/>
        <sz val="11"/>
        <color indexed="18"/>
        <rFont val="Times New Roman Bold"/>
      </rPr>
      <t>Министерството на отбраната</t>
    </r>
  </si>
  <si>
    <t>1281</t>
  </si>
  <si>
    <r>
      <t xml:space="preserve">Военна академия </t>
    </r>
    <r>
      <rPr>
        <b/>
        <i/>
        <sz val="12"/>
        <color indexed="18"/>
        <rFont val="Times New Roman Bold"/>
      </rPr>
      <t>"Г. С. Раковски"</t>
    </r>
    <r>
      <rPr>
        <b/>
        <i/>
        <sz val="12"/>
        <rFont val="Times New Roman Bold"/>
      </rPr>
      <t xml:space="preserve"> - </t>
    </r>
    <r>
      <rPr>
        <b/>
        <i/>
        <sz val="12"/>
        <color indexed="18"/>
        <rFont val="Times New Roman Bold"/>
      </rPr>
      <t>София</t>
    </r>
  </si>
  <si>
    <t>1282</t>
  </si>
  <si>
    <r>
      <t xml:space="preserve">Национален </t>
    </r>
    <r>
      <rPr>
        <b/>
        <i/>
        <sz val="12"/>
        <color indexed="18"/>
        <rFont val="Times New Roman Bold"/>
      </rPr>
      <t>военен</t>
    </r>
    <r>
      <rPr>
        <sz val="12"/>
        <rFont val="Times New Roman Cyr"/>
        <family val="1"/>
      </rPr>
      <t xml:space="preserve"> университет </t>
    </r>
    <r>
      <rPr>
        <b/>
        <i/>
        <sz val="12"/>
        <color indexed="18"/>
        <rFont val="Times New Roman Bold"/>
      </rPr>
      <t>"Васил Левски"</t>
    </r>
    <r>
      <rPr>
        <sz val="12"/>
        <color indexed="18"/>
        <rFont val="Times New Roman Bold"/>
      </rPr>
      <t xml:space="preserve"> </t>
    </r>
    <r>
      <rPr>
        <sz val="12"/>
        <rFont val="Times New Roman Bold"/>
      </rPr>
      <t xml:space="preserve">- </t>
    </r>
    <r>
      <rPr>
        <b/>
        <i/>
        <sz val="12"/>
        <color indexed="18"/>
        <rFont val="Times New Roman Bold"/>
      </rPr>
      <t>Велико Търново</t>
    </r>
  </si>
  <si>
    <t>1283</t>
  </si>
  <si>
    <r>
      <t xml:space="preserve">Висше </t>
    </r>
    <r>
      <rPr>
        <b/>
        <i/>
        <sz val="12"/>
        <color indexed="18"/>
        <rFont val="Times New Roman Bold"/>
      </rPr>
      <t>военноморско</t>
    </r>
    <r>
      <rPr>
        <sz val="12"/>
        <rFont val="Times New Roman Cyr"/>
        <family val="1"/>
      </rPr>
      <t xml:space="preserve"> училище </t>
    </r>
    <r>
      <rPr>
        <b/>
        <i/>
        <sz val="12"/>
        <color indexed="18"/>
        <rFont val="Times New Roman Bold"/>
      </rPr>
      <t>"Н. Й. Вапцаров"</t>
    </r>
    <r>
      <rPr>
        <b/>
        <i/>
        <sz val="12"/>
        <color indexed="17"/>
        <rFont val="Times New Roman Bold"/>
      </rPr>
      <t xml:space="preserve"> </t>
    </r>
    <r>
      <rPr>
        <sz val="12"/>
        <rFont val="Times New Roman Bold"/>
      </rPr>
      <t xml:space="preserve">- </t>
    </r>
    <r>
      <rPr>
        <b/>
        <i/>
        <sz val="12"/>
        <color indexed="18"/>
        <rFont val="Times New Roman Bold"/>
      </rPr>
      <t>Варна</t>
    </r>
  </si>
  <si>
    <r>
      <t xml:space="preserve">    А.2.2)</t>
    </r>
    <r>
      <rPr>
        <b/>
        <sz val="12"/>
        <color indexed="18"/>
        <rFont val="Times New Roman CYR"/>
      </rPr>
      <t xml:space="preserve"> </t>
    </r>
    <r>
      <rPr>
        <b/>
        <sz val="11"/>
        <rFont val="Times New Roman CYR"/>
        <family val="1"/>
      </rPr>
      <t>кодове на други разпоредители с бюджет по чл. 13, ал. 3 от ЗПФ</t>
    </r>
  </si>
  <si>
    <r>
      <t xml:space="preserve">    А.2.3)</t>
    </r>
    <r>
      <rPr>
        <b/>
        <sz val="12"/>
        <color indexed="10"/>
        <rFont val="Times New Roman CYR"/>
      </rPr>
      <t xml:space="preserve"> </t>
    </r>
    <r>
      <rPr>
        <b/>
        <sz val="11"/>
        <rFont val="Times New Roman CYR"/>
        <family val="1"/>
      </rPr>
      <t>кодове на разпоредители с бюджет по чл. 13, ал. 4 от ЗПФ</t>
    </r>
  </si>
  <si>
    <t>1950</t>
  </si>
  <si>
    <r>
      <t>Предприятие за управление на дейностите по опазване на околната среда (ПУДООС)                    - ч</t>
    </r>
    <r>
      <rPr>
        <b/>
        <sz val="12"/>
        <rFont val="Times New Roman CYR"/>
      </rPr>
      <t>л. 60 от ЗООС</t>
    </r>
  </si>
  <si>
    <t>2170</t>
  </si>
  <si>
    <r>
      <t xml:space="preserve">Национална компания "Стратегически инфраструктурни проекти"                                                      - </t>
    </r>
    <r>
      <rPr>
        <b/>
        <sz val="12"/>
        <rFont val="Times New Roman CYR"/>
      </rPr>
      <t>чл. 28a от Закона за пътищата</t>
    </r>
  </si>
  <si>
    <t>9817</t>
  </si>
  <si>
    <t>такси и лицензии с данъчен характер</t>
  </si>
  <si>
    <t>Съдебни такси</t>
  </si>
  <si>
    <t>Общински такси</t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</si>
  <si>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>детски градини</t>
    </r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</si>
  <si>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>детски ясли</t>
    </r>
    <r>
      <rPr>
        <sz val="12"/>
        <rFont val="Times New Roman CYR"/>
        <family val="1"/>
        <charset val="204"/>
      </rPr>
      <t xml:space="preserve"> и други по здравеопазването</t>
    </r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</si>
  <si>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>лагери</t>
    </r>
    <r>
      <rPr>
        <sz val="12"/>
        <rFont val="Times New Roman CYR"/>
        <family val="1"/>
        <charset val="204"/>
      </rPr>
      <t xml:space="preserve"> и други по социалния отдих</t>
    </r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</si>
  <si>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>домашен социален патронаж</t>
    </r>
    <r>
      <rPr>
        <sz val="12"/>
        <rFont val="Times New Roman CYR"/>
        <family val="1"/>
        <charset val="204"/>
      </rPr>
      <t xml:space="preserve"> и други общински </t>
    </r>
    <r>
      <rPr>
        <b/>
        <i/>
        <sz val="12"/>
        <rFont val="Times New Roman CYR"/>
        <family val="1"/>
        <charset val="204"/>
      </rPr>
      <t>социални услуги</t>
    </r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</si>
  <si>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>пазари</t>
    </r>
    <r>
      <rPr>
        <sz val="12"/>
        <rFont val="Times New Roman CYR"/>
        <family val="1"/>
        <charset val="204"/>
      </rPr>
      <t>, тържища, панаири, тротоари, улични платна и др.</t>
    </r>
  </si>
  <si>
    <r>
      <t>за ползване</t>
    </r>
    <r>
      <rPr>
        <b/>
        <i/>
        <sz val="12"/>
        <rFont val="Times New Roman CYR"/>
        <family val="1"/>
        <charset val="204"/>
      </rPr>
      <t xml:space="preserve"> на полудневни детски градини</t>
    </r>
  </si>
  <si>
    <r>
      <t xml:space="preserve">за </t>
    </r>
    <r>
      <rPr>
        <b/>
        <i/>
        <sz val="12"/>
        <rFont val="Times New Roman CYR"/>
        <family val="1"/>
        <charset val="204"/>
      </rPr>
      <t>битови отпадъци</t>
    </r>
  </si>
  <si>
    <t>Сатовча</t>
  </si>
  <si>
    <t>5111</t>
  </si>
  <si>
    <t>Симитли</t>
  </si>
  <si>
    <t>5112</t>
  </si>
  <si>
    <t>Струмяни</t>
  </si>
  <si>
    <t>5113</t>
  </si>
  <si>
    <t>контрола</t>
  </si>
  <si>
    <t>Задължителни осигурителни вноски от работодатели</t>
  </si>
  <si>
    <r>
      <t xml:space="preserve">осигурителни вноски от работодатели за </t>
    </r>
    <r>
      <rPr>
        <b/>
        <i/>
        <sz val="12"/>
        <rFont val="Times New Roman Cyr"/>
        <family val="1"/>
      </rPr>
      <t>Държавното обществено осигуряване (ДОО)</t>
    </r>
  </si>
  <si>
    <r>
      <t xml:space="preserve">осигурителни вноски от работодатели за </t>
    </r>
    <r>
      <rPr>
        <b/>
        <i/>
        <sz val="12"/>
        <rFont val="Times New Roman Cyr"/>
        <family val="1"/>
      </rPr>
      <t>Учителския пенсионен фонд (УПФ)</t>
    </r>
  </si>
  <si>
    <r>
      <t>здравно-осигурителни вноски</t>
    </r>
    <r>
      <rPr>
        <sz val="12"/>
        <rFont val="Times New Roman Cyr"/>
        <family val="1"/>
      </rPr>
      <t xml:space="preserve"> от работодатели</t>
    </r>
  </si>
  <si>
    <r>
      <t xml:space="preserve">вноски за </t>
    </r>
    <r>
      <rPr>
        <b/>
        <i/>
        <sz val="12"/>
        <rFont val="Times New Roman Cyr"/>
        <family val="1"/>
      </rPr>
      <t>допълнително задължително осигуряване от работодатели</t>
    </r>
  </si>
  <si>
    <r>
      <t xml:space="preserve">задължителни вноски </t>
    </r>
    <r>
      <rPr>
        <b/>
        <i/>
        <sz val="12"/>
        <rFont val="Times New Roman Cyr"/>
        <family val="1"/>
      </rPr>
      <t xml:space="preserve">за чуждестранни пенсионни фондове и  схеми </t>
    </r>
    <r>
      <rPr>
        <sz val="12"/>
        <rFont val="Times New Roman Cyr"/>
        <family val="1"/>
      </rPr>
      <t>за сметка на осигурителя</t>
    </r>
  </si>
  <si>
    <t xml:space="preserve">Вноски за доброволно осигуряване  </t>
  </si>
  <si>
    <t>Издръжка</t>
  </si>
  <si>
    <t>Храна</t>
  </si>
  <si>
    <t>Медикаменти</t>
  </si>
  <si>
    <t>Постелен инвентар и облекло</t>
  </si>
  <si>
    <t>Учебни и научно-изследователски разходи и книги за библиотеките</t>
  </si>
  <si>
    <t>материали</t>
  </si>
  <si>
    <t>вода, горива и енергия</t>
  </si>
  <si>
    <r>
      <t xml:space="preserve">разходи за </t>
    </r>
    <r>
      <rPr>
        <b/>
        <i/>
        <sz val="12"/>
        <rFont val="Times New Roman CYR"/>
        <family val="1"/>
        <charset val="204"/>
      </rPr>
      <t>външни услуги</t>
    </r>
  </si>
  <si>
    <t>Текущ ремонт</t>
  </si>
  <si>
    <r>
      <t xml:space="preserve">командировки </t>
    </r>
    <r>
      <rPr>
        <b/>
        <i/>
        <sz val="12"/>
        <rFont val="Times New Roman CYR"/>
        <family val="1"/>
        <charset val="204"/>
      </rPr>
      <t>в страната</t>
    </r>
  </si>
  <si>
    <r>
      <t xml:space="preserve">краткосрочни командировки </t>
    </r>
    <r>
      <rPr>
        <b/>
        <i/>
        <sz val="12"/>
        <rFont val="Times New Roman CYR"/>
        <family val="1"/>
        <charset val="204"/>
      </rPr>
      <t>в чужбина</t>
    </r>
  </si>
  <si>
    <r>
      <t xml:space="preserve">разходи за </t>
    </r>
    <r>
      <rPr>
        <b/>
        <i/>
        <sz val="12"/>
        <rFont val="Times New Roman CYR"/>
        <family val="1"/>
        <charset val="204"/>
      </rPr>
      <t>застраховки</t>
    </r>
  </si>
  <si>
    <r>
      <t xml:space="preserve">такса </t>
    </r>
    <r>
      <rPr>
        <b/>
        <i/>
        <sz val="12"/>
        <rFont val="Times New Roman CYR"/>
        <family val="1"/>
        <charset val="204"/>
      </rPr>
      <t>ангажимент</t>
    </r>
    <r>
      <rPr>
        <sz val="12"/>
        <rFont val="Times New Roman CYR"/>
        <family val="1"/>
        <charset val="204"/>
      </rPr>
      <t xml:space="preserve"> по заеми</t>
    </r>
  </si>
  <si>
    <r>
      <t>други</t>
    </r>
    <r>
      <rPr>
        <sz val="12"/>
        <rFont val="Times New Roman CYR"/>
        <family val="1"/>
        <charset val="204"/>
      </rPr>
      <t xml:space="preserve"> финансови услуги</t>
    </r>
  </si>
  <si>
    <t>други разходи за СБКО (тук се отчитат разходите за СБКО, неотчетени по други позиции на ЕБК)</t>
  </si>
  <si>
    <t>други разходи, некласифицирани в другите параграфи и подпараграфи</t>
  </si>
  <si>
    <r>
      <t xml:space="preserve">лихви </t>
    </r>
    <r>
      <rPr>
        <sz val="12"/>
        <rFont val="Times New Roman CYR"/>
        <family val="1"/>
        <charset val="204"/>
      </rPr>
      <t>по държавни (общински) ценни книжа</t>
    </r>
  </si>
  <si>
    <r>
      <t>отстъпки</t>
    </r>
    <r>
      <rPr>
        <sz val="12"/>
        <rFont val="Times New Roman CYR"/>
        <family val="1"/>
        <charset val="204"/>
      </rPr>
      <t xml:space="preserve"> по държавни (общински) ценни книжа</t>
    </r>
  </si>
  <si>
    <t>лихви и отстъпки по целеви емисии на държавни ценни книжа</t>
  </si>
  <si>
    <r>
      <t>лихви</t>
    </r>
    <r>
      <rPr>
        <sz val="12"/>
        <rFont val="Times New Roman CYR"/>
        <family val="1"/>
        <charset val="204"/>
      </rPr>
      <t xml:space="preserve"> по държавни ценни книжа, емитирани </t>
    </r>
    <r>
      <rPr>
        <b/>
        <i/>
        <sz val="12"/>
        <rFont val="Times New Roman CYR"/>
        <family val="1"/>
        <charset val="204"/>
      </rPr>
      <t>за структурната реформа</t>
    </r>
    <r>
      <rPr>
        <sz val="12"/>
        <rFont val="Times New Roman CYR"/>
        <family val="1"/>
        <charset val="204"/>
      </rPr>
      <t xml:space="preserve"> </t>
    </r>
  </si>
  <si>
    <r>
      <t>премии над номинала</t>
    </r>
    <r>
      <rPr>
        <sz val="12"/>
        <rFont val="Times New Roman CYR"/>
        <charset val="204"/>
      </rPr>
      <t xml:space="preserve"> от емисии на държавни (общински) ценни книжа (-)</t>
    </r>
  </si>
  <si>
    <t>Разходи за лихви по заеми от страната</t>
  </si>
  <si>
    <r>
      <t xml:space="preserve">Разходи за лихви по </t>
    </r>
    <r>
      <rPr>
        <b/>
        <i/>
        <sz val="12"/>
        <rFont val="Times New Roman CYR"/>
        <family val="1"/>
        <charset val="204"/>
      </rPr>
      <t>други заеми от страната</t>
    </r>
  </si>
  <si>
    <t>Разходи за лихви по заеми от други държави</t>
  </si>
  <si>
    <t>Разходи за лихви по заеми от международни организации и институции</t>
  </si>
  <si>
    <t>Разходи за лихви по заеми от банки и други финансови институции от чужбина</t>
  </si>
  <si>
    <t>Други разходи за лихви</t>
  </si>
  <si>
    <r>
      <t>Платени лихви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 </t>
    </r>
    <r>
      <rPr>
        <b/>
        <i/>
        <sz val="12"/>
        <rFont val="Times New Roman CYR"/>
        <family val="1"/>
        <charset val="204"/>
      </rPr>
      <t>банки в страната</t>
    </r>
  </si>
  <si>
    <r>
      <t>Платени лихви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</t>
    </r>
    <r>
      <rPr>
        <b/>
        <i/>
        <sz val="12"/>
        <rFont val="Times New Roman CYR"/>
        <family val="1"/>
        <charset val="204"/>
      </rPr>
      <t>международни организации и институции</t>
    </r>
  </si>
  <si>
    <r>
      <t>Платени лихви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</t>
    </r>
    <r>
      <rPr>
        <b/>
        <i/>
        <sz val="12"/>
        <rFont val="Times New Roman CYR"/>
        <family val="1"/>
        <charset val="204"/>
      </rPr>
      <t>банки и финансови институции от чужбина</t>
    </r>
  </si>
  <si>
    <r>
      <t>Възстановени суми по платени лихви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 xml:space="preserve">активирани гаранции </t>
    </r>
    <r>
      <rPr>
        <i/>
        <sz val="12"/>
        <rFont val="Times New Roman CYR"/>
        <family val="1"/>
        <charset val="204"/>
      </rPr>
      <t>(-)</t>
    </r>
  </si>
  <si>
    <r>
      <t>Други</t>
    </r>
    <r>
      <rPr>
        <sz val="12"/>
        <rFont val="Times New Roman CYR"/>
        <family val="1"/>
        <charset val="204"/>
      </rPr>
      <t xml:space="preserve"> разходи за лихви към  </t>
    </r>
    <r>
      <rPr>
        <b/>
        <i/>
        <sz val="12"/>
        <rFont val="Times New Roman CYR"/>
        <family val="1"/>
        <charset val="204"/>
      </rPr>
      <t>местни лица</t>
    </r>
  </si>
  <si>
    <r>
      <t>Други</t>
    </r>
    <r>
      <rPr>
        <sz val="12"/>
        <rFont val="Times New Roman CYR"/>
        <family val="1"/>
        <charset val="204"/>
      </rPr>
      <t xml:space="preserve"> разходи за лихви към </t>
    </r>
    <r>
      <rPr>
        <b/>
        <i/>
        <sz val="12"/>
        <rFont val="Times New Roman CYR"/>
        <family val="1"/>
        <charset val="204"/>
      </rPr>
      <t>чуждестранни лица</t>
    </r>
  </si>
  <si>
    <t>ресурс на база брутен национален доход</t>
  </si>
  <si>
    <r>
      <t>ресурс на база</t>
    </r>
    <r>
      <rPr>
        <b/>
        <i/>
        <sz val="12"/>
        <rFont val="Times New Roman CYR"/>
        <family val="1"/>
        <charset val="204"/>
      </rPr>
      <t xml:space="preserve"> данък върху добавената стойност</t>
    </r>
  </si>
  <si>
    <t>корекция за Обединеното кралство</t>
  </si>
  <si>
    <t>традиционни собствени ресурси - мита</t>
  </si>
  <si>
    <t>Здравно-осигурителни плащания</t>
  </si>
  <si>
    <t>Стипендии</t>
  </si>
  <si>
    <t>Пенсии</t>
  </si>
  <si>
    <t>Текущи трансфери, обезщетения и помощи за домакинствата</t>
  </si>
  <si>
    <r>
      <t xml:space="preserve">обезщетения и помощи по </t>
    </r>
    <r>
      <rPr>
        <b/>
        <i/>
        <sz val="12"/>
        <rFont val="Times New Roman CYR"/>
        <charset val="204"/>
      </rPr>
      <t>социалното осигуряване</t>
    </r>
  </si>
  <si>
    <r>
      <t xml:space="preserve">обезщетения и помощи по </t>
    </r>
    <r>
      <rPr>
        <b/>
        <i/>
        <sz val="12"/>
        <rFont val="Times New Roman CYR"/>
        <charset val="204"/>
      </rPr>
      <t>социалното подпомагане</t>
    </r>
  </si>
  <si>
    <r>
      <t xml:space="preserve">обезщетения и помощи по </t>
    </r>
    <r>
      <rPr>
        <b/>
        <i/>
        <sz val="12"/>
        <rFont val="Times New Roman CYR"/>
        <charset val="204"/>
      </rPr>
      <t>решение на общинския съвет</t>
    </r>
  </si>
  <si>
    <r>
      <t>текущи трансфери за домакинства от средства на</t>
    </r>
    <r>
      <rPr>
        <b/>
        <i/>
        <sz val="12"/>
        <rFont val="Times New Roman CYR"/>
        <charset val="204"/>
      </rPr>
      <t xml:space="preserve"> Европейския съюз</t>
    </r>
  </si>
  <si>
    <r>
      <t xml:space="preserve">текущи трансфери за домакинства по други </t>
    </r>
    <r>
      <rPr>
        <b/>
        <i/>
        <sz val="12"/>
        <rFont val="Times New Roman CYR"/>
        <charset val="204"/>
      </rPr>
      <t>международни програми и споразумения</t>
    </r>
  </si>
  <si>
    <r>
      <t>други</t>
    </r>
    <r>
      <rPr>
        <sz val="12"/>
        <rFont val="Times New Roman CYR"/>
        <family val="1"/>
        <charset val="204"/>
      </rPr>
      <t xml:space="preserve"> текущи трансфери за домакинствата</t>
    </r>
  </si>
  <si>
    <t>за текуща дейност</t>
  </si>
  <si>
    <r>
      <t xml:space="preserve">за осъществяване на </t>
    </r>
    <r>
      <rPr>
        <b/>
        <i/>
        <sz val="12"/>
        <rFont val="Times New Roman CYR"/>
        <family val="1"/>
        <charset val="204"/>
      </rPr>
      <t>болнична помощ</t>
    </r>
    <r>
      <rPr>
        <sz val="12"/>
        <rFont val="Times New Roman CYR"/>
        <family val="1"/>
        <charset val="204"/>
      </rPr>
      <t xml:space="preserve"> </t>
    </r>
  </si>
  <si>
    <r>
      <t>други</t>
    </r>
    <r>
      <rPr>
        <sz val="12"/>
        <rFont val="Times New Roman CYR"/>
        <family val="1"/>
        <charset val="204"/>
      </rPr>
      <t xml:space="preserve"> субсидии и плащания</t>
    </r>
  </si>
  <si>
    <t>Разходи за членски внос и участие в нетърговски организации и дейности</t>
  </si>
  <si>
    <t>Основен ремонт на дълготрайни материални активи</t>
  </si>
  <si>
    <t>Придобиване на дълготрайни материални активи</t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</si>
  <si>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компютри и хардуер</t>
    </r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</si>
  <si>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сгради</t>
    </r>
  </si>
  <si>
    <t>предоставени трансфери от ДБ за БАН</t>
  </si>
  <si>
    <t>Трансфери между ЦБ и сметки за средствата от ЕС (нето)</t>
  </si>
  <si>
    <t>Трансфери между бюджети (нето)</t>
  </si>
  <si>
    <t>вътрешни трансфери в системата на първостепенния разпоредител (+/-)</t>
  </si>
  <si>
    <t>Трансфери между бюджети и сметки за средствата от ЕС (нето)</t>
  </si>
  <si>
    <t>Трансфери между сметки за средствата от ЕС (нето)</t>
  </si>
  <si>
    <t>Трансфери от/за държавни предприятия и други лица, включени в консолидираната фискална програма</t>
  </si>
  <si>
    <r>
      <t xml:space="preserve">Разчети с подведомствени разпоредители за плащания в </t>
    </r>
    <r>
      <rPr>
        <b/>
        <i/>
        <sz val="12"/>
        <rFont val="Times New Roman CYR"/>
        <charset val="204"/>
      </rPr>
      <t>СЕБРА</t>
    </r>
    <r>
      <rPr>
        <sz val="12"/>
        <rFont val="Times New Roman CYR"/>
        <family val="1"/>
        <charset val="204"/>
      </rPr>
      <t xml:space="preserve">  (-)</t>
    </r>
  </si>
  <si>
    <r>
      <t xml:space="preserve">Разчети с първостепенен разпоредител за плащания в </t>
    </r>
    <r>
      <rPr>
        <b/>
        <i/>
        <sz val="12"/>
        <rFont val="Times New Roman CYR"/>
        <charset val="204"/>
      </rPr>
      <t>СЕБРА</t>
    </r>
    <r>
      <rPr>
        <sz val="12"/>
        <rFont val="Times New Roman CYR"/>
        <family val="1"/>
        <charset val="204"/>
      </rPr>
      <t xml:space="preserve">  (+)</t>
    </r>
  </si>
  <si>
    <t>Трансфери за поети осигурителни вноски и данъци</t>
  </si>
  <si>
    <t>Временни безлихвени заеми между бюджети и сметки за средствата от ЕС (нето)</t>
  </si>
  <si>
    <t>наказателни лихви за данъци, мита и осигурителни вноски</t>
  </si>
  <si>
    <t>постъпления от продажба на квоти за емисии на парникови газове</t>
  </si>
  <si>
    <t>Разпределени към администратори от чужбина средства по международни програми и договори (-)</t>
  </si>
  <si>
    <t>разпределени към чужбина текущи трансфери по програми на Европейския съюз (-)</t>
  </si>
  <si>
    <t>разпределени към чужбина капиталови трансфери по програми на Европейския съюз (-)</t>
  </si>
  <si>
    <t>разпределени към чужбина текущи трансфери по програми на други държави (-)</t>
  </si>
  <si>
    <t>разпределени към чужбина капиталови трансфери по програми на други държави (-)</t>
  </si>
  <si>
    <t>разпределени към чужбина текущи трансфери по програми на други международни организации (-)</t>
  </si>
  <si>
    <t>разпределени към чужбина капиталови трансфери по програми на други международни организации  (-)</t>
  </si>
  <si>
    <t>разпределени към чужбина текущи трансфери по други чуждестранни дарения и помощи (-)</t>
  </si>
  <si>
    <t>разпределени към чужбина капиталови трансфери по други чуждестранни дарения и помощи (-)</t>
  </si>
  <si>
    <t>Платени данъци, такси и административни санкции</t>
  </si>
  <si>
    <t>платени държавни данъци, такси, наказателни лихви и административни санкции</t>
  </si>
  <si>
    <t>платени общински данъци, такси, наказателни лихви и административни санкции</t>
  </si>
  <si>
    <t>платени данъци, такси, наказателни лихви и административни санкции в чужбина</t>
  </si>
  <si>
    <t>Предоставени текущи и капиталови трансфери за чужбина</t>
  </si>
  <si>
    <r>
      <t>текущи</t>
    </r>
    <r>
      <rPr>
        <sz val="12"/>
        <rFont val="Times New Roman CYR"/>
        <family val="1"/>
        <charset val="204"/>
      </rPr>
      <t xml:space="preserve"> трансфери за чужбина</t>
    </r>
  </si>
  <si>
    <r>
      <t>капиталови</t>
    </r>
    <r>
      <rPr>
        <sz val="12"/>
        <rFont val="Times New Roman CYR"/>
        <family val="1"/>
        <charset val="204"/>
      </rPr>
      <t xml:space="preserve"> трансфери за чужбина</t>
    </r>
  </si>
  <si>
    <t>Трансфери от ЦБ за други бюджети (нето)</t>
  </si>
  <si>
    <r>
      <t xml:space="preserve">трансфери между ЦБ и </t>
    </r>
    <r>
      <rPr>
        <b/>
        <i/>
        <sz val="12"/>
        <rFont val="Times New Roman CYR"/>
        <family val="1"/>
        <charset val="204"/>
      </rPr>
      <t>бюджети по държавния бюджет</t>
    </r>
  </si>
  <si>
    <t>възстановени трансфери в ЦБ от бюджети на общини</t>
  </si>
  <si>
    <r>
      <t xml:space="preserve">целеви субсидии от ЦБ </t>
    </r>
    <r>
      <rPr>
        <b/>
        <i/>
        <sz val="12"/>
        <rFont val="Times New Roman CYR"/>
        <family val="1"/>
        <charset val="204"/>
      </rPr>
      <t>за капиталови разходи за общини</t>
    </r>
  </si>
  <si>
    <t>други целеви трансфери от ЦБ за общини</t>
  </si>
  <si>
    <r>
      <t>трансфери между ЦБ и</t>
    </r>
    <r>
      <rPr>
        <b/>
        <i/>
        <sz val="12"/>
        <rFont val="Times New Roman CYR"/>
        <family val="1"/>
        <charset val="204"/>
      </rPr>
      <t xml:space="preserve"> Държавното обществено осигуряване</t>
    </r>
  </si>
  <si>
    <r>
      <t>трансфери между ЦБ и</t>
    </r>
    <r>
      <rPr>
        <b/>
        <i/>
        <sz val="12"/>
        <rFont val="Times New Roman CYR"/>
        <family val="1"/>
        <charset val="204"/>
      </rPr>
      <t xml:space="preserve"> НЗОК</t>
    </r>
  </si>
  <si>
    <r>
      <t>трансфери между ЦБ и</t>
    </r>
    <r>
      <rPr>
        <b/>
        <i/>
        <sz val="12"/>
        <rFont val="Times New Roman CYR"/>
        <family val="1"/>
        <charset val="204"/>
      </rPr>
      <t xml:space="preserve"> БНТ</t>
    </r>
  </si>
  <si>
    <r>
      <t xml:space="preserve">трансфери между ЦБ и </t>
    </r>
    <r>
      <rPr>
        <b/>
        <i/>
        <sz val="12"/>
        <rFont val="Times New Roman CYR"/>
        <charset val="204"/>
      </rPr>
      <t>БНР</t>
    </r>
  </si>
  <si>
    <r>
      <t xml:space="preserve">трансфери между ЦБ и </t>
    </r>
    <r>
      <rPr>
        <b/>
        <i/>
        <sz val="12"/>
        <rFont val="Times New Roman CYR"/>
        <charset val="204"/>
      </rPr>
      <t>БТА</t>
    </r>
  </si>
  <si>
    <t>трансфери  между ЦБ и други бюджети</t>
  </si>
  <si>
    <t>Трансфери между бюджета на бюджетната организация и ЦБ (нето)</t>
  </si>
  <si>
    <r>
      <t>трансфери от/за ЦБ (+/</t>
    </r>
    <r>
      <rPr>
        <sz val="12"/>
        <color indexed="10"/>
        <rFont val="Times New Roman Cyr"/>
        <charset val="204"/>
      </rPr>
      <t>-</t>
    </r>
    <r>
      <rPr>
        <sz val="12"/>
        <rFont val="Times New Roman CYR"/>
        <family val="1"/>
        <charset val="204"/>
      </rPr>
      <t>)</t>
    </r>
  </si>
  <si>
    <t>получени от общини целеви субсидии от ЦБ за капиталови разходи (+)</t>
  </si>
  <si>
    <r>
      <t>възстановени</t>
    </r>
    <r>
      <rPr>
        <sz val="12"/>
        <rFont val="Times New Roman CYR"/>
        <charset val="204"/>
      </rPr>
      <t xml:space="preserve"> трансфери за ЦБ</t>
    </r>
  </si>
  <si>
    <t>предоставени трансфери от ДБ за държавните висши училища</t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</si>
  <si>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заеми от </t>
    </r>
    <r>
      <rPr>
        <b/>
        <i/>
        <sz val="12"/>
        <rFont val="Times New Roman CYR"/>
        <family val="1"/>
        <charset val="204"/>
      </rPr>
      <t xml:space="preserve">международни организации </t>
    </r>
    <r>
      <rPr>
        <i/>
        <sz val="12"/>
        <rFont val="Times New Roman CYR"/>
        <family val="1"/>
        <charset val="204"/>
      </rPr>
      <t>(-)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</si>
  <si>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</t>
    </r>
    <r>
      <rPr>
        <b/>
        <i/>
        <sz val="12"/>
        <rFont val="Times New Roman CYR"/>
        <family val="1"/>
        <charset val="204"/>
      </rPr>
      <t xml:space="preserve"> банки и финансови институции от чужбина </t>
    </r>
    <r>
      <rPr>
        <i/>
        <sz val="12"/>
        <rFont val="Times New Roman CYR"/>
        <family val="1"/>
        <charset val="204"/>
      </rPr>
      <t>(+)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</si>
  <si>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заеми от</t>
    </r>
    <r>
      <rPr>
        <b/>
        <i/>
        <sz val="12"/>
        <rFont val="Times New Roman CYR"/>
        <family val="1"/>
        <charset val="204"/>
      </rPr>
      <t xml:space="preserve"> банки и финансови институции от чужбина</t>
    </r>
    <r>
      <rPr>
        <i/>
        <sz val="12"/>
        <rFont val="Times New Roman CYR"/>
        <family val="1"/>
        <charset val="204"/>
      </rPr>
      <t xml:space="preserve"> (+)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</si>
  <si>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 </t>
    </r>
    <r>
      <rPr>
        <b/>
        <i/>
        <sz val="12"/>
        <rFont val="Times New Roman CYR"/>
        <family val="1"/>
        <charset val="204"/>
      </rPr>
      <t>банки и финансови институции от чужбина</t>
    </r>
    <r>
      <rPr>
        <i/>
        <sz val="12"/>
        <rFont val="Times New Roman CYR"/>
        <family val="1"/>
        <charset val="204"/>
      </rPr>
      <t xml:space="preserve"> (-)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</si>
  <si>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заеми от</t>
    </r>
    <r>
      <rPr>
        <b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CYR"/>
        <family val="1"/>
        <charset val="204"/>
      </rPr>
      <t>банки и финансови институции от чужбина</t>
    </r>
    <r>
      <rPr>
        <i/>
        <sz val="12"/>
        <rFont val="Times New Roman CYR"/>
        <family val="1"/>
        <charset val="204"/>
      </rPr>
      <t xml:space="preserve"> (-)</t>
    </r>
  </si>
  <si>
    <r>
      <t>друго финансиране</t>
    </r>
    <r>
      <rPr>
        <sz val="12"/>
        <rFont val="Times New Roman CYR"/>
        <family val="1"/>
        <charset val="204"/>
      </rPr>
      <t xml:space="preserve"> от чужбина (+)</t>
    </r>
  </si>
  <si>
    <r>
      <t>други погашения и плащания</t>
    </r>
    <r>
      <rPr>
        <sz val="12"/>
        <rFont val="Times New Roman CYR"/>
        <family val="1"/>
        <charset val="204"/>
      </rPr>
      <t xml:space="preserve"> по финансиране от чужбина (-)</t>
    </r>
  </si>
  <si>
    <r>
      <t xml:space="preserve">Държавни (общински) ценни книжа емитирани на международните капиталови пазари - </t>
    </r>
    <r>
      <rPr>
        <b/>
        <i/>
        <sz val="12"/>
        <color indexed="12"/>
        <rFont val="Times New Roman CYR"/>
        <family val="1"/>
        <charset val="204"/>
      </rPr>
      <t>нето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sz val="12"/>
        <color indexed="12"/>
        <rFont val="Times New Roman CYR"/>
        <family val="1"/>
        <charset val="204"/>
      </rPr>
      <t>(</t>
    </r>
    <r>
      <rPr>
        <b/>
        <sz val="12"/>
        <color indexed="12"/>
        <rFont val="Times New Roman CYR"/>
        <family val="1"/>
        <charset val="204"/>
      </rPr>
      <t>+/-</t>
    </r>
    <r>
      <rPr>
        <sz val="12"/>
        <color indexed="12"/>
        <rFont val="Times New Roman CYR"/>
        <family val="1"/>
        <charset val="204"/>
      </rPr>
      <t>)</t>
    </r>
  </si>
  <si>
    <r>
      <t>краткосрочни</t>
    </r>
    <r>
      <rPr>
        <sz val="12"/>
        <rFont val="Times New Roman CYR"/>
        <family val="1"/>
        <charset val="204"/>
      </rPr>
      <t xml:space="preserve">  ДЦК (ОбЦК) емитирани на международните капиталови пазари (+)</t>
    </r>
  </si>
  <si>
    <r>
      <t>дългосрочни</t>
    </r>
    <r>
      <rPr>
        <sz val="12"/>
        <rFont val="Times New Roman CYR"/>
        <family val="1"/>
        <charset val="204"/>
      </rPr>
      <t xml:space="preserve"> ДЦК (ОбЦК) емитирани на международните капиталови пазари (+)</t>
    </r>
  </si>
  <si>
    <r>
      <t xml:space="preserve">погашения </t>
    </r>
    <r>
      <rPr>
        <sz val="12"/>
        <rFont val="Times New Roman CYR"/>
        <family val="1"/>
        <charset val="204"/>
      </rPr>
      <t>по</t>
    </r>
    <r>
      <rPr>
        <b/>
        <i/>
        <sz val="12"/>
        <rFont val="Times New Roman CYR"/>
        <family val="1"/>
        <charset val="204"/>
      </rPr>
      <t xml:space="preserve">  краткосрочни </t>
    </r>
    <r>
      <rPr>
        <sz val="12"/>
        <rFont val="Times New Roman CYR"/>
        <family val="1"/>
        <charset val="204"/>
      </rPr>
      <t>ДЦК (ОбЦК) емитирани на международните капиталови пазари (-)</t>
    </r>
  </si>
  <si>
    <t>разчети между първостепенни разпоредители за централизация на средства (+/-)</t>
  </si>
  <si>
    <t>разчети между първостепенни разпоредители за плащания в СЕБРА (+/-)</t>
  </si>
  <si>
    <t>събрани средства и извършени плащания от/за общински бюджети (+/-)</t>
  </si>
  <si>
    <t>събрани средства и извършени плащания от/за социалноосигурителни фондове (+/-)</t>
  </si>
  <si>
    <t>събрани средства и извършени плащания от/за други бюджети (+/-)</t>
  </si>
  <si>
    <t>събрани средства и извършени плащания от/за ЦБ (+/-)</t>
  </si>
  <si>
    <t>събрани средства и извършени плащания от/за бюджети по държавния бюджет (+/-)</t>
  </si>
  <si>
    <t>Национален осигрителен инститт - фонд "Гарантирани вземания на работници и служители"</t>
  </si>
  <si>
    <t>5600</t>
  </si>
  <si>
    <t>Национална здравноосигурителна каса</t>
  </si>
  <si>
    <t>5101</t>
  </si>
  <si>
    <t>Банско</t>
  </si>
  <si>
    <t>5102</t>
  </si>
  <si>
    <t>Белица</t>
  </si>
  <si>
    <t>5103</t>
  </si>
  <si>
    <t>Благоевград</t>
  </si>
  <si>
    <t>5104</t>
  </si>
  <si>
    <t>Гоце Делчев</t>
  </si>
  <si>
    <t>5105</t>
  </si>
  <si>
    <t>Гърмен</t>
  </si>
  <si>
    <t>5106</t>
  </si>
  <si>
    <t>Кресна</t>
  </si>
  <si>
    <t>5107</t>
  </si>
  <si>
    <t>Петрич</t>
  </si>
  <si>
    <t>5108</t>
  </si>
  <si>
    <t>Разлог</t>
  </si>
  <si>
    <t>5109</t>
  </si>
  <si>
    <t>Сандански</t>
  </si>
  <si>
    <t>5110</t>
  </si>
  <si>
    <t>капиталови помощи и дарения от други международни организации</t>
  </si>
  <si>
    <t>други текущи помощи и дарения от чужбина</t>
  </si>
  <si>
    <t>други капиталови помощи и дарения  от чужбина</t>
  </si>
  <si>
    <t>разходи за договорни санкции и неустойки, съдебни обезщетения и разноски</t>
  </si>
  <si>
    <r>
      <t>Разходи за лихви по заеми от</t>
    </r>
    <r>
      <rPr>
        <b/>
        <i/>
        <sz val="12"/>
        <rFont val="Times New Roman CYR"/>
        <family val="1"/>
        <charset val="204"/>
      </rPr>
      <t xml:space="preserve"> банки в страната</t>
    </r>
  </si>
  <si>
    <t>придобиване на програмни продукти и лицензи за програмни продукти</t>
  </si>
  <si>
    <t>други възстановени в ЦБ трансфери от бюджети</t>
  </si>
  <si>
    <t>Предоставени субсидии от държавния бюджет за БАН и държавните висши училища (нето)</t>
  </si>
  <si>
    <t>получени от държавните висши училища  трансфери от ДБ (+)</t>
  </si>
  <si>
    <t>получени от БАН трансфери от ДБ (+)</t>
  </si>
  <si>
    <t>трансфери от/за сметки за чужди средства - предоставени трансфери (-)</t>
  </si>
  <si>
    <t>Суми по разчети за поети осигурителни вноски и данъци</t>
  </si>
  <si>
    <t>4. Помощи и дарения от чужбина</t>
  </si>
  <si>
    <t>текущи помощи и дарения от Европейския съюз</t>
  </si>
  <si>
    <t>капиталови помощи и дарения от други държави</t>
  </si>
  <si>
    <t>§§ 83; 85 - 88; 92-02; 93</t>
  </si>
  <si>
    <t>§§ 83; 85 - 86 и 92-02</t>
  </si>
  <si>
    <t>5907</t>
  </si>
  <si>
    <t>Черноочене</t>
  </si>
  <si>
    <t>6001</t>
  </si>
  <si>
    <t>Бобовдол</t>
  </si>
  <si>
    <t>6002</t>
  </si>
  <si>
    <t>Бобошево</t>
  </si>
  <si>
    <t>6003</t>
  </si>
  <si>
    <t>Дупница</t>
  </si>
  <si>
    <t>6004</t>
  </si>
  <si>
    <t>Кочериново</t>
  </si>
  <si>
    <t>6005</t>
  </si>
  <si>
    <t>Кюстендил</t>
  </si>
  <si>
    <t>6006</t>
  </si>
  <si>
    <t>Невестино</t>
  </si>
  <si>
    <t>6007</t>
  </si>
  <si>
    <t>Рила</t>
  </si>
  <si>
    <t>6008</t>
  </si>
  <si>
    <t>Сапарева баня</t>
  </si>
  <si>
    <t>6009</t>
  </si>
  <si>
    <t>Трекляно</t>
  </si>
  <si>
    <t>6101</t>
  </si>
  <si>
    <t>Априлци</t>
  </si>
  <si>
    <t>6102</t>
  </si>
  <si>
    <t>Летница</t>
  </si>
  <si>
    <t>6103</t>
  </si>
  <si>
    <t>Ловеч</t>
  </si>
  <si>
    <t>6104</t>
  </si>
  <si>
    <t>Луковит</t>
  </si>
  <si>
    <t>6105</t>
  </si>
  <si>
    <t>Тетевен</t>
  </si>
  <si>
    <t>6106</t>
  </si>
  <si>
    <t>Троян</t>
  </si>
  <si>
    <t>6107</t>
  </si>
  <si>
    <t>Угърчин</t>
  </si>
  <si>
    <t>6108</t>
  </si>
  <si>
    <t>Ябланица</t>
  </si>
  <si>
    <t>6201</t>
  </si>
  <si>
    <t>Берковица</t>
  </si>
  <si>
    <t>6202</t>
  </si>
  <si>
    <t>Бойчиновци</t>
  </si>
  <si>
    <t>6203</t>
  </si>
  <si>
    <t>Брусарци</t>
  </si>
  <si>
    <t>6204</t>
  </si>
  <si>
    <t>Вълчедръм</t>
  </si>
  <si>
    <t>6205</t>
  </si>
  <si>
    <t>Вършец</t>
  </si>
  <si>
    <t>6206</t>
  </si>
  <si>
    <t>Георги Дамяново</t>
  </si>
  <si>
    <t>6207</t>
  </si>
  <si>
    <t>Лом</t>
  </si>
  <si>
    <t>6208</t>
  </si>
  <si>
    <t>Медковец</t>
  </si>
  <si>
    <t>6209</t>
  </si>
  <si>
    <t>Монтана</t>
  </si>
  <si>
    <t>6210</t>
  </si>
  <si>
    <t>Чипровци</t>
  </si>
  <si>
    <t>6211</t>
  </si>
  <si>
    <t>Якимово</t>
  </si>
  <si>
    <t>6301</t>
  </si>
  <si>
    <t>Батак</t>
  </si>
  <si>
    <t>6302</t>
  </si>
  <si>
    <t>Белово</t>
  </si>
  <si>
    <t>6303</t>
  </si>
  <si>
    <t>Брацигово</t>
  </si>
  <si>
    <t>6304</t>
  </si>
  <si>
    <t>Велинград</t>
  </si>
  <si>
    <t>6305</t>
  </si>
  <si>
    <t>Лесичово</t>
  </si>
  <si>
    <t>6306</t>
  </si>
  <si>
    <t>Пазарджик</t>
  </si>
  <si>
    <t>6307</t>
  </si>
  <si>
    <t>Панагюрище</t>
  </si>
  <si>
    <t>6308</t>
  </si>
  <si>
    <t>Пещера</t>
  </si>
  <si>
    <t>6309</t>
  </si>
  <si>
    <t>Ракитово</t>
  </si>
  <si>
    <t>6310</t>
  </si>
  <si>
    <t>Септември</t>
  </si>
  <si>
    <t>6311</t>
  </si>
  <si>
    <t>Стрелча</t>
  </si>
  <si>
    <t>6401</t>
  </si>
  <si>
    <t>Брезник</t>
  </si>
  <si>
    <t>6402</t>
  </si>
  <si>
    <t>Земен</t>
  </si>
  <si>
    <t>6403</t>
  </si>
  <si>
    <t>Ковачевци</t>
  </si>
  <si>
    <t>6404</t>
  </si>
  <si>
    <t>Перник</t>
  </si>
  <si>
    <t>6405</t>
  </si>
  <si>
    <t>Радомир</t>
  </si>
  <si>
    <t>6406</t>
  </si>
  <si>
    <t>Трън</t>
  </si>
  <si>
    <t>6501</t>
  </si>
  <si>
    <t>Белене</t>
  </si>
  <si>
    <t>6502</t>
  </si>
  <si>
    <t>Гулянци</t>
  </si>
  <si>
    <t>6503</t>
  </si>
  <si>
    <t>Долна Митрополия</t>
  </si>
  <si>
    <t>6504</t>
  </si>
  <si>
    <t>Долни Дъбник</t>
  </si>
  <si>
    <t>6505</t>
  </si>
  <si>
    <t>Искър</t>
  </si>
  <si>
    <t>6506</t>
  </si>
  <si>
    <t>Левски</t>
  </si>
  <si>
    <t>6507</t>
  </si>
  <si>
    <t>Никопол</t>
  </si>
  <si>
    <t>6508</t>
  </si>
  <si>
    <t>Плевен</t>
  </si>
  <si>
    <t>6509</t>
  </si>
  <si>
    <t>Пордим</t>
  </si>
  <si>
    <t>6510</t>
  </si>
  <si>
    <t>Червен бряг</t>
  </si>
  <si>
    <t>6511</t>
  </si>
  <si>
    <t>Кнежа</t>
  </si>
  <si>
    <t>6601</t>
  </si>
  <si>
    <t>Асеновград</t>
  </si>
  <si>
    <t>6602</t>
  </si>
  <si>
    <t>Брезово</t>
  </si>
  <si>
    <t>6603</t>
  </si>
  <si>
    <t>Калояново</t>
  </si>
  <si>
    <t>6604</t>
  </si>
  <si>
    <t>Карлово</t>
  </si>
  <si>
    <t>6605</t>
  </si>
  <si>
    <t>Кричим</t>
  </si>
  <si>
    <t>6606</t>
  </si>
  <si>
    <t>Лъки</t>
  </si>
  <si>
    <t>6607</t>
  </si>
  <si>
    <t>Марица</t>
  </si>
  <si>
    <t>6608</t>
  </si>
  <si>
    <t>Перущица</t>
  </si>
  <si>
    <t>6609</t>
  </si>
  <si>
    <t>Пловдив</t>
  </si>
  <si>
    <t>6610</t>
  </si>
  <si>
    <t>Първомай</t>
  </si>
  <si>
    <t>6611</t>
  </si>
  <si>
    <t>Раковски</t>
  </si>
  <si>
    <t>6612</t>
  </si>
  <si>
    <t>Родопи</t>
  </si>
  <si>
    <t>6613</t>
  </si>
  <si>
    <t>Садово</t>
  </si>
  <si>
    <t>6614</t>
  </si>
  <si>
    <t>Стамболийски</t>
  </si>
  <si>
    <t>6615</t>
  </si>
  <si>
    <t>Съединение</t>
  </si>
  <si>
    <t>6616</t>
  </si>
  <si>
    <t>Хисаря</t>
  </si>
  <si>
    <t>6617</t>
  </si>
  <si>
    <t>Куклен</t>
  </si>
  <si>
    <t>6618</t>
  </si>
  <si>
    <t>Сопот</t>
  </si>
  <si>
    <t>6701</t>
  </si>
  <si>
    <t>Завет</t>
  </si>
  <si>
    <t>6702</t>
  </si>
  <si>
    <t>Исперих</t>
  </si>
  <si>
    <t>6703</t>
  </si>
  <si>
    <t>Кубрат</t>
  </si>
  <si>
    <t>6704</t>
  </si>
  <si>
    <t>Лозница</t>
  </si>
  <si>
    <t>6705</t>
  </si>
  <si>
    <t>Разград</t>
  </si>
  <si>
    <t>6706</t>
  </si>
  <si>
    <t>Самуил</t>
  </si>
  <si>
    <t>6707</t>
  </si>
  <si>
    <t>Цар Калоян</t>
  </si>
  <si>
    <t>6801</t>
  </si>
  <si>
    <t>Борово</t>
  </si>
  <si>
    <t>6802</t>
  </si>
  <si>
    <t>6803</t>
  </si>
  <si>
    <t>Ветово</t>
  </si>
  <si>
    <t>6804</t>
  </si>
  <si>
    <t>Две могили</t>
  </si>
  <si>
    <t>6805</t>
  </si>
  <si>
    <t>Иваново</t>
  </si>
  <si>
    <t>6806</t>
  </si>
  <si>
    <t>Русе</t>
  </si>
  <si>
    <t>6807</t>
  </si>
  <si>
    <t>Сливо поле</t>
  </si>
  <si>
    <t>6808</t>
  </si>
  <si>
    <t>Ценово</t>
  </si>
  <si>
    <t>6901</t>
  </si>
  <si>
    <t>Алфатар</t>
  </si>
  <si>
    <t>6902</t>
  </si>
  <si>
    <t>Главиница</t>
  </si>
  <si>
    <t>6903</t>
  </si>
  <si>
    <t>Дулово</t>
  </si>
  <si>
    <t>6904</t>
  </si>
  <si>
    <t>Кайнарджа</t>
  </si>
  <si>
    <t>6905</t>
  </si>
  <si>
    <t>Силистра</t>
  </si>
  <si>
    <t>6906</t>
  </si>
  <si>
    <t>Ситово</t>
  </si>
  <si>
    <t>6907</t>
  </si>
  <si>
    <t>Тутракан</t>
  </si>
  <si>
    <t>7001</t>
  </si>
  <si>
    <t>Котел</t>
  </si>
  <si>
    <t>7002</t>
  </si>
  <si>
    <t>Нова Загора</t>
  </si>
  <si>
    <t>7003</t>
  </si>
  <si>
    <t>Сливен</t>
  </si>
  <si>
    <t>7004</t>
  </si>
  <si>
    <t>Твърдица</t>
  </si>
  <si>
    <t>7101</t>
  </si>
  <si>
    <t>Баните</t>
  </si>
  <si>
    <t>7102</t>
  </si>
  <si>
    <t>Борино</t>
  </si>
  <si>
    <t>7103</t>
  </si>
  <si>
    <t>Девин</t>
  </si>
  <si>
    <t>7104</t>
  </si>
  <si>
    <t>Доспат</t>
  </si>
  <si>
    <t>7105</t>
  </si>
  <si>
    <t>Златоград</t>
  </si>
  <si>
    <t>7106</t>
  </si>
  <si>
    <t>Мадан</t>
  </si>
  <si>
    <t>7107</t>
  </si>
  <si>
    <t>Неделино</t>
  </si>
  <si>
    <t>7108</t>
  </si>
  <si>
    <t>Рудозем</t>
  </si>
  <si>
    <t>7109</t>
  </si>
  <si>
    <t>Смолян</t>
  </si>
  <si>
    <t>7110</t>
  </si>
  <si>
    <t>Чепеларе</t>
  </si>
  <si>
    <t>7201</t>
  </si>
  <si>
    <t>Район Банкя</t>
  </si>
  <si>
    <t>7202</t>
  </si>
  <si>
    <t>Район Витоша</t>
  </si>
  <si>
    <t>7203</t>
  </si>
  <si>
    <t xml:space="preserve">Район Възраждане </t>
  </si>
  <si>
    <t>7204</t>
  </si>
  <si>
    <t>Район Връбница</t>
  </si>
  <si>
    <t>7205</t>
  </si>
  <si>
    <t>Район Илинден</t>
  </si>
  <si>
    <t>7206</t>
  </si>
  <si>
    <t>Район Искър</t>
  </si>
  <si>
    <t>7207</t>
  </si>
  <si>
    <t>Район Изгрев</t>
  </si>
  <si>
    <t>7208</t>
  </si>
  <si>
    <t>Район Красна Поляна</t>
  </si>
  <si>
    <t>7209</t>
  </si>
  <si>
    <t xml:space="preserve">2.3 Глоби, санкции и наказателни лихви </t>
  </si>
  <si>
    <t xml:space="preserve">2.4  Други неданъчни приходи </t>
  </si>
  <si>
    <t xml:space="preserve"> - получени трансфери (+)</t>
  </si>
  <si>
    <t xml:space="preserve"> - предоставени трансфери (-)</t>
  </si>
  <si>
    <t>- предоставени трансфери (-)</t>
  </si>
  <si>
    <t>- получени трансфери (+)</t>
  </si>
  <si>
    <t>обща субсидия и други трансфери за държавни дейности от ЦБ за общини</t>
  </si>
  <si>
    <r>
      <t xml:space="preserve">обща </t>
    </r>
    <r>
      <rPr>
        <b/>
        <i/>
        <sz val="12"/>
        <rFont val="Times New Roman CYR"/>
        <family val="1"/>
        <charset val="204"/>
      </rPr>
      <t>изравнителна</t>
    </r>
    <r>
      <rPr>
        <sz val="12"/>
        <rFont val="Times New Roman CYR"/>
        <family val="1"/>
        <charset val="204"/>
      </rPr>
      <t xml:space="preserve"> субсидия и други трансфери за местни дейности от ЦБ</t>
    </r>
    <r>
      <rPr>
        <b/>
        <i/>
        <sz val="12"/>
        <rFont val="Times New Roman CYR"/>
        <family val="1"/>
        <charset val="204"/>
      </rPr>
      <t xml:space="preserve"> за общини</t>
    </r>
  </si>
  <si>
    <t>Временни безлихвени заеми от/за държавни предприятия и други сметки, включени в консолидираната фискална програма (нето)</t>
  </si>
  <si>
    <t>ОТЧЕТ  ЗА  КАСОВОТО  ИЗПЪЛНЕНИЕ  НА  БЮДЖЕТА 
ПО ПЪЛНА ЕДИННА БЮДЖЕТНА КЛАСИФИКАЦИЯ</t>
  </si>
  <si>
    <t>ФОРМУЛЯР   Б - 1</t>
  </si>
  <si>
    <t>3. Помощи и  дарения от страната</t>
  </si>
  <si>
    <t>Помощи и дарения от страната</t>
  </si>
  <si>
    <r>
      <t>текущи</t>
    </r>
    <r>
      <rPr>
        <sz val="12"/>
        <rFont val="Times New Roman CYR"/>
        <family val="1"/>
        <charset val="204"/>
      </rPr>
      <t xml:space="preserve"> помощи и дарения </t>
    </r>
    <r>
      <rPr>
        <b/>
        <i/>
        <sz val="12"/>
        <rFont val="Times New Roman CYR"/>
        <family val="1"/>
        <charset val="204"/>
      </rPr>
      <t>от страната</t>
    </r>
  </si>
  <si>
    <r>
      <t>капиталови</t>
    </r>
    <r>
      <rPr>
        <sz val="12"/>
        <rFont val="Times New Roman CYR"/>
        <family val="1"/>
        <charset val="204"/>
      </rPr>
      <t xml:space="preserve"> помощи и дарения </t>
    </r>
    <r>
      <rPr>
        <b/>
        <i/>
        <sz val="12"/>
        <rFont val="Times New Roman CYR"/>
        <charset val="204"/>
      </rPr>
      <t>от страната</t>
    </r>
  </si>
  <si>
    <t>Помощи и дарения от чужбина</t>
  </si>
  <si>
    <t>капиталови помощи и дарения от Европейския съюз</t>
  </si>
  <si>
    <t>текущи помощи и дарения от други държави</t>
  </si>
  <si>
    <t>текущи помощи и дарения от други международни организации</t>
  </si>
  <si>
    <t>§ 65</t>
  </si>
  <si>
    <t xml:space="preserve">             нетни приходи от продажба на услуги, стоки и продукция</t>
  </si>
  <si>
    <t>в т. ч. временни безлихвени заеми</t>
  </si>
  <si>
    <t>в т. ч. трансфери за отчислени приходи</t>
  </si>
  <si>
    <t xml:space="preserve">в т. ч. </t>
  </si>
  <si>
    <t>под.§ 24-01</t>
  </si>
  <si>
    <t>под.§ 24-04</t>
  </si>
  <si>
    <t>под.§§ 24-05 и 24-06</t>
  </si>
  <si>
    <t>§§ 25 - 27</t>
  </si>
  <si>
    <t xml:space="preserve">§§ 25 - 28; 29-69/29-70 и 29-92 </t>
  </si>
  <si>
    <t>под.§;57-01</t>
  </si>
  <si>
    <t>§§ 74 - 78</t>
  </si>
  <si>
    <t>под.§§ 80-11/80-12; 80-31/80-32; 80-51/80-52 и 80-97</t>
  </si>
  <si>
    <t>под.§§ 80-17/80-18; 80-37/80-38; 80-57/80-58; 80-80 и 80-98;</t>
  </si>
  <si>
    <t>под. § 92-01</t>
  </si>
  <si>
    <t>под. §§ 95-21и 95-22</t>
  </si>
  <si>
    <t>под. §§ 95-28/95-29 и 95-49</t>
  </si>
  <si>
    <t>под. § 71-01 и § 72-01</t>
  </si>
  <si>
    <t xml:space="preserve">под. § 71-02 и § 72-02 </t>
  </si>
  <si>
    <t xml:space="preserve"> § 73</t>
  </si>
  <si>
    <t>под. § 79-01</t>
  </si>
  <si>
    <t>под. § 79-02</t>
  </si>
  <si>
    <t>под. §§ 95-01 до 95-06</t>
  </si>
  <si>
    <t>под. §§ 95-07 до 95-13</t>
  </si>
  <si>
    <t>под. § 95-14</t>
  </si>
  <si>
    <t xml:space="preserve">            остатък в лв.равн. по валутни сметки и каса в чужбина от предх. период </t>
  </si>
  <si>
    <t xml:space="preserve">§§ 01 - 20  </t>
  </si>
  <si>
    <t>§§ 51 - 54</t>
  </si>
  <si>
    <t>§ 55</t>
  </si>
  <si>
    <t xml:space="preserve">11. Депозити и сметки консолидирани в "Единната сметка" от предх. период </t>
  </si>
  <si>
    <t>под. §§ 96-01 до 96-03</t>
  </si>
  <si>
    <t>12. Депозити и сметки консолидирани в "Единната сметка" в края на периода</t>
  </si>
  <si>
    <t>под. §§ 96-07 до 96-09</t>
  </si>
  <si>
    <t xml:space="preserve">13. Касови операции, депозити, покупко-продажба на валута и сетълмент операции </t>
  </si>
  <si>
    <t>§ 33</t>
  </si>
  <si>
    <t xml:space="preserve">VI. Финансиране </t>
  </si>
  <si>
    <t xml:space="preserve">V. Дефицит / излишък = I - II +III + IV </t>
  </si>
  <si>
    <t xml:space="preserve">          постъпления от продажби на държавния резерв (-)</t>
  </si>
  <si>
    <t>(-)под.§ 40-71</t>
  </si>
  <si>
    <t>§ 40 с изключение на под.§ 40-71</t>
  </si>
  <si>
    <t>ФОРМУЛЯР   ЕС - 1</t>
  </si>
  <si>
    <t>ОТЧЕТ ЗА КАСОВОТО ИЗПЪЛНЕНИЕ НА СМЕТКИТЕ ЗА ЧУЖДИ СРЕДСТВА НА БЮДЖЕТИНИТЕ ОРГАНИЗАЦИИ ПО ПЪЛНА ЕДИННА БЮДЖЕТНА КЛАСИФИКАЦИЯ</t>
  </si>
  <si>
    <t>ИЗБЕРЕТЕ ДЕЙНОСТ</t>
  </si>
  <si>
    <r>
      <t>101</t>
    </r>
    <r>
      <rPr>
        <i/>
        <sz val="12"/>
        <rFont val="Times New Roman CYR"/>
        <family val="1"/>
        <charset val="204"/>
      </rPr>
      <t xml:space="preserve"> Централни държавни органи</t>
    </r>
  </si>
  <si>
    <r>
      <t>103</t>
    </r>
    <r>
      <rPr>
        <i/>
        <sz val="12"/>
        <rFont val="Times New Roman CYR"/>
        <family val="1"/>
        <charset val="204"/>
      </rPr>
      <t xml:space="preserve"> Централни държавни органи по образованието</t>
    </r>
  </si>
  <si>
    <t>104 Централни държавни органи по здравеопазването</t>
  </si>
  <si>
    <t>105 Централни държавни органи по социалното осигуряването</t>
  </si>
  <si>
    <t>106 Централни държавни органи по регионалното развитие и благоустройство</t>
  </si>
  <si>
    <t>107 Централни държавни органи по културата и спорта</t>
  </si>
  <si>
    <t>108 Централни държавни органи по икономическите дейности и услуги</t>
  </si>
  <si>
    <t>111 Контролни органи</t>
  </si>
  <si>
    <t>115 Управление, контрол и регулиране на външните работи</t>
  </si>
  <si>
    <t>116 Посолства, консулства, представителства и мисии в чужбина</t>
  </si>
  <si>
    <t>117 Държавни и общински служби и дейности по изборите</t>
  </si>
  <si>
    <t>121 Областни администрации</t>
  </si>
  <si>
    <t>122 Общинска администрация</t>
  </si>
  <si>
    <t xml:space="preserve">123 Общински съвети </t>
  </si>
  <si>
    <t>125 Членове на Европейския парламент от Република България</t>
  </si>
  <si>
    <t>128 Международни програми и споразумения, дарения и помощи от чужбина</t>
  </si>
  <si>
    <t>139 Други изпълнителни и законодателни органи</t>
  </si>
  <si>
    <t>141 Статистически институт,служби и дейности,социологически проучвания и анкети</t>
  </si>
  <si>
    <t>142 Общоикономическо и социално програмиране и прогнозиране</t>
  </si>
  <si>
    <t>143 Регистрация и контрол на чуждестранните инвестиции</t>
  </si>
  <si>
    <t>144 Служби и дейности за връзки с българите в чужбина</t>
  </si>
  <si>
    <t>145 Служби и дейности за подпомагане на бежанците</t>
  </si>
  <si>
    <t>146 Управление и администриране на получена чуждестранна помощ</t>
  </si>
  <si>
    <t>147 Управление на държавния резерв и военновременните запаси</t>
  </si>
  <si>
    <t>148 Управление на гражд.администрация и административнообслужване на населението</t>
  </si>
  <si>
    <t>149 Други общи служби</t>
  </si>
  <si>
    <t>151 Ликвидационна комисия за закрити бюджетни организации</t>
  </si>
  <si>
    <t>158 Международни програми и споразумения, дарения и помощи от чужбина</t>
  </si>
  <si>
    <t>161 Организация и управление на научните изследвания и дейности</t>
  </si>
  <si>
    <t>162 Научноизследователско дело</t>
  </si>
  <si>
    <t>163 Научноизследователски институти и центрове</t>
  </si>
  <si>
    <t>168 Международни програми и споразумения, дарения и помощи от чужбина</t>
  </si>
  <si>
    <t>179 Други дейности на науката</t>
  </si>
  <si>
    <t>201 Дейности по отбраната</t>
  </si>
  <si>
    <t>205 Участие на Република България в НАТО</t>
  </si>
  <si>
    <t>206 Мироопазващи мисии в чужбина</t>
  </si>
  <si>
    <t>215 Приложни научни изследвания в областта на отбраната</t>
  </si>
  <si>
    <t>218 Международни програми и споразумения, дарения и помощи от чужбина</t>
  </si>
  <si>
    <t>219 Други дейности по отбраната</t>
  </si>
  <si>
    <t>221 Полиция и вътрешен ред</t>
  </si>
  <si>
    <t>222 Национална служба за охрана</t>
  </si>
  <si>
    <t>224 Противопожарна охрана</t>
  </si>
  <si>
    <t>225 Приложни научни изследвания в областта на вътрешния ред и сигурност</t>
  </si>
  <si>
    <t>228 Международни програми и споразумения, дарения и помощи от чужбина</t>
  </si>
  <si>
    <t>239 Други дейности по вътрешната сигурност</t>
  </si>
  <si>
    <t>241 Висш съдебен съвет</t>
  </si>
  <si>
    <t>242 Върховен административен съд</t>
  </si>
  <si>
    <t>243 Върховен касационен съд</t>
  </si>
  <si>
    <t>244 Прокуратура</t>
  </si>
  <si>
    <t>245 Национална следствена служба</t>
  </si>
  <si>
    <t>246 Съдилища</t>
  </si>
  <si>
    <t>247 Окръжни следствени служби</t>
  </si>
  <si>
    <t>248 Инспекторат към Висшия съдебен съвет</t>
  </si>
  <si>
    <t>249 Национален институт на правосъдието</t>
  </si>
  <si>
    <t>258 Международни програми и споразумения, дарения и помощи от чужбина</t>
  </si>
  <si>
    <t>259 Други дейности на съдебната власт</t>
  </si>
  <si>
    <t>261 Места за лишаване от свобода</t>
  </si>
  <si>
    <t>268 Международни програми и споразумения, дарения и помощи от чужбина</t>
  </si>
  <si>
    <t>279 Други дейности на администрацията на затворите</t>
  </si>
  <si>
    <t>281 Неотложна дейност по защита на населението и националното стопанство</t>
  </si>
  <si>
    <t>282 Отбранително-мобилизационна подготовка, поддържане на запаси и мощности</t>
  </si>
  <si>
    <t>283 Превантивна дейност за намаляване на вредните последствия от бедствия и аварии</t>
  </si>
  <si>
    <t>284 Ликвидиране на последици от стихийни бедствия и производствени аварии</t>
  </si>
  <si>
    <t>285 Доброволни формирования за защита при бедствия</t>
  </si>
  <si>
    <t>288 Международни програми и споразумения, дарения и помощи от чужбина</t>
  </si>
  <si>
    <t>289 Други дейности за защита на населението при стихийни бедствия и аварии</t>
  </si>
  <si>
    <t>301 Управление, контрол, регулиране и лицензиране на дейности по образованието</t>
  </si>
  <si>
    <t>318 Подготвителна група в училище</t>
  </si>
  <si>
    <t>324 Спортни училища</t>
  </si>
  <si>
    <t>332 Общежития</t>
  </si>
  <si>
    <t>333 Ученически почивни лагери</t>
  </si>
  <si>
    <t>349 Приложни научни изследвания в областта на образованието</t>
  </si>
  <si>
    <t>359 Други дейности за децата</t>
  </si>
  <si>
    <t>369 Други дейности за младежта</t>
  </si>
  <si>
    <t>388 Международни програми и споразумения, дарения и помощи от чужбина</t>
  </si>
  <si>
    <t>389 Други дейности по образованието</t>
  </si>
  <si>
    <t>401 Управление, контрол и регулиране на дейности по здравеопазването</t>
  </si>
  <si>
    <t xml:space="preserve">412 Многопрофилни болници за активно лечение </t>
  </si>
  <si>
    <t xml:space="preserve">415 Домове за медико-социални грижи </t>
  </si>
  <si>
    <t>418 Психиатрични болници</t>
  </si>
  <si>
    <t>429 Центрове за спешна медицинска помощ</t>
  </si>
  <si>
    <t>433 Рехабилитация</t>
  </si>
  <si>
    <t>436 Национални центрове</t>
  </si>
  <si>
    <t>437 Здравен кабинет в детски градини и училища</t>
  </si>
  <si>
    <t>450 Преобразувани лечебни заведения</t>
  </si>
  <si>
    <t>451 Плащания за първична извънболнична медицинска помощ</t>
  </si>
  <si>
    <t>452 Плащания за специализирана извънболнична медицинска помощ</t>
  </si>
  <si>
    <t>453 Плащания за дентална помощ</t>
  </si>
  <si>
    <t>454 Плащания за медико-диагностична дейност</t>
  </si>
  <si>
    <t>456 Плащания за болнична медицинска помощ</t>
  </si>
  <si>
    <t>465 Приложни научни изследвания в областта на здравеопазването</t>
  </si>
  <si>
    <t>467 Национални програми</t>
  </si>
  <si>
    <t>468 Международни програми и споразумения, дарения и помощи от чужбина</t>
  </si>
  <si>
    <t>469 Други дейности по здравеопазването</t>
  </si>
  <si>
    <t>501 Пенсии</t>
  </si>
  <si>
    <t>511 Помощи по Закона за семейните помощи за деца</t>
  </si>
  <si>
    <t>512 Помощи по Закона за социално подпомагане</t>
  </si>
  <si>
    <r>
      <t xml:space="preserve">погашения </t>
    </r>
    <r>
      <rPr>
        <sz val="12"/>
        <rFont val="Times New Roman CYR"/>
        <family val="1"/>
        <charset val="204"/>
      </rPr>
      <t>по</t>
    </r>
    <r>
      <rPr>
        <b/>
        <i/>
        <sz val="12"/>
        <rFont val="Times New Roman CYR"/>
        <family val="1"/>
        <charset val="204"/>
      </rPr>
      <t xml:space="preserve"> дългосрочни</t>
    </r>
    <r>
      <rPr>
        <sz val="12"/>
        <rFont val="Times New Roman CYR"/>
        <family val="1"/>
        <charset val="204"/>
      </rPr>
      <t xml:space="preserve"> ДЦК (ОбЦК) емитирани на международните капиталови пазари (-)</t>
    </r>
  </si>
  <si>
    <t>Получени погашения по предоставени кредити на други държави (+)</t>
  </si>
  <si>
    <r>
      <t xml:space="preserve">Заеми от банки и други лица в страната - </t>
    </r>
    <r>
      <rPr>
        <b/>
        <i/>
        <sz val="12"/>
        <color indexed="12"/>
        <rFont val="Times New Roman CYR"/>
        <family val="1"/>
        <charset val="204"/>
      </rPr>
      <t xml:space="preserve">нето </t>
    </r>
    <r>
      <rPr>
        <sz val="12"/>
        <color indexed="12"/>
        <rFont val="Times New Roman CYR"/>
        <family val="1"/>
        <charset val="204"/>
      </rPr>
      <t>(</t>
    </r>
    <r>
      <rPr>
        <b/>
        <i/>
        <sz val="12"/>
        <color indexed="12"/>
        <rFont val="Times New Roman CYR"/>
        <family val="1"/>
        <charset val="204"/>
      </rPr>
      <t>+</t>
    </r>
    <r>
      <rPr>
        <b/>
        <sz val="12"/>
        <color indexed="12"/>
        <rFont val="Times New Roman CYR"/>
        <family val="1"/>
        <charset val="204"/>
      </rPr>
      <t>/</t>
    </r>
    <r>
      <rPr>
        <i/>
        <sz val="12"/>
        <color indexed="12"/>
        <rFont val="Times New Roman CYR"/>
        <family val="1"/>
        <charset val="204"/>
      </rPr>
      <t>-</t>
    </r>
    <r>
      <rPr>
        <sz val="12"/>
        <color indexed="12"/>
        <rFont val="Times New Roman CYR"/>
        <family val="1"/>
        <charset val="204"/>
      </rPr>
      <t>)</t>
    </r>
  </si>
  <si>
    <r>
      <t>получени краткосрочни заеми</t>
    </r>
    <r>
      <rPr>
        <sz val="12"/>
        <rFont val="Times New Roman CYR"/>
        <family val="1"/>
        <charset val="204"/>
      </rPr>
      <t xml:space="preserve"> от банки в страната (+)</t>
    </r>
  </si>
  <si>
    <r>
      <t xml:space="preserve">получени дългосрочни заеми </t>
    </r>
    <r>
      <rPr>
        <sz val="12"/>
        <rFont val="Times New Roman CYR"/>
        <family val="1"/>
        <charset val="204"/>
      </rPr>
      <t>от банки в страната (+)</t>
    </r>
  </si>
  <si>
    <r>
      <t xml:space="preserve">погашения </t>
    </r>
    <r>
      <rPr>
        <sz val="12"/>
        <rFont val="Times New Roman CYR"/>
        <family val="1"/>
        <charset val="204"/>
      </rPr>
      <t>по</t>
    </r>
    <r>
      <rPr>
        <b/>
        <i/>
        <sz val="12"/>
        <rFont val="Times New Roman CYR"/>
        <family val="1"/>
        <charset val="204"/>
      </rPr>
      <t xml:space="preserve"> краткосрочни заеми</t>
    </r>
    <r>
      <rPr>
        <sz val="12"/>
        <rFont val="Times New Roman CYR"/>
        <family val="1"/>
        <charset val="204"/>
      </rPr>
      <t xml:space="preserve"> от банки в страната (-)</t>
    </r>
  </si>
  <si>
    <r>
      <t xml:space="preserve">погашения </t>
    </r>
    <r>
      <rPr>
        <sz val="12"/>
        <rFont val="Times New Roman CYR"/>
        <family val="1"/>
        <charset val="204"/>
      </rPr>
      <t>по</t>
    </r>
    <r>
      <rPr>
        <b/>
        <i/>
        <sz val="12"/>
        <rFont val="Times New Roman CYR"/>
        <family val="1"/>
        <charset val="204"/>
      </rPr>
      <t xml:space="preserve"> дългосрочни заеми </t>
    </r>
    <r>
      <rPr>
        <sz val="12"/>
        <rFont val="Times New Roman CYR"/>
        <family val="1"/>
        <charset val="204"/>
      </rPr>
      <t>от банки в страната (-)</t>
    </r>
  </si>
  <si>
    <t>получени краткосрочни заеми от други лица  в страната (+)</t>
  </si>
  <si>
    <t>получени дългосрочни заеми от други лица в страната (+)</t>
  </si>
  <si>
    <t>погашения по краткосрочни заеми от други лица в страната (-)</t>
  </si>
  <si>
    <t>погашения по дългосрочни заеми от други лица в страната (-)</t>
  </si>
  <si>
    <t>Емисии на държавни (общински) ценни книжа (+)</t>
  </si>
  <si>
    <r>
      <t xml:space="preserve">емисии на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държавни (общински) ценни книжа (+)</t>
    </r>
  </si>
  <si>
    <r>
      <t xml:space="preserve">емисии на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държавни (общински) ценни книжа (+)</t>
    </r>
  </si>
  <si>
    <r>
      <t>целеви</t>
    </r>
    <r>
      <rPr>
        <sz val="12"/>
        <rFont val="Times New Roman CYR"/>
        <family val="1"/>
        <charset val="204"/>
      </rPr>
      <t xml:space="preserve"> емисии на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държавни (общински) ценни книжа (+)</t>
    </r>
  </si>
  <si>
    <t>Погашения на държавни (общински) ценни книжа (-)</t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</si>
  <si>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държавни (общински) ценни книжа (-)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</si>
  <si>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държавни (общински) ценни книжа (-)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</si>
  <si>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целеви емисии на дългосрочни</t>
    </r>
    <r>
      <rPr>
        <sz val="12"/>
        <rFont val="Times New Roman CYR"/>
        <family val="1"/>
        <charset val="204"/>
      </rPr>
      <t xml:space="preserve"> държавни (общински) ценни книжа (-)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</si>
  <si>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ДЦК</t>
    </r>
    <r>
      <rPr>
        <sz val="12"/>
        <rFont val="Times New Roman CYR"/>
        <family val="1"/>
        <charset val="204"/>
      </rPr>
      <t xml:space="preserve">, емитирани </t>
    </r>
    <r>
      <rPr>
        <b/>
        <i/>
        <sz val="12"/>
        <rFont val="Times New Roman CYR"/>
        <family val="1"/>
        <charset val="204"/>
      </rPr>
      <t xml:space="preserve">за структурната реформа </t>
    </r>
    <r>
      <rPr>
        <i/>
        <sz val="12"/>
        <rFont val="Times New Roman CYR"/>
        <family val="1"/>
        <charset val="204"/>
      </rPr>
      <t>(-)</t>
    </r>
  </si>
  <si>
    <t xml:space="preserve">§§ 30 - 31; 32; 60 - 67; 69; 74 - 78 </t>
  </si>
  <si>
    <t>§§ 32; 61- 67;  74 - 78</t>
  </si>
  <si>
    <r>
      <t>покупка</t>
    </r>
    <r>
      <rPr>
        <sz val="12"/>
        <rFont val="Times New Roman CYR"/>
        <family val="1"/>
        <charset val="204"/>
      </rPr>
      <t xml:space="preserve"> на държавни (общински) ценни книжа </t>
    </r>
    <r>
      <rPr>
        <b/>
        <i/>
        <sz val="12"/>
        <rFont val="Times New Roman CYR"/>
        <family val="1"/>
        <charset val="204"/>
      </rPr>
      <t>на първичния пазар</t>
    </r>
    <r>
      <rPr>
        <sz val="12"/>
        <rFont val="Times New Roman CYR"/>
        <family val="1"/>
        <charset val="204"/>
      </rPr>
      <t xml:space="preserve"> (-)</t>
    </r>
  </si>
  <si>
    <r>
      <t>покупка</t>
    </r>
    <r>
      <rPr>
        <sz val="12"/>
        <rFont val="Times New Roman CYR"/>
        <family val="1"/>
        <charset val="204"/>
      </rPr>
      <t xml:space="preserve"> на държавни (общински) ценни книжа </t>
    </r>
    <r>
      <rPr>
        <b/>
        <i/>
        <sz val="12"/>
        <rFont val="Times New Roman CYR"/>
        <family val="1"/>
        <charset val="204"/>
      </rPr>
      <t>на вторичния пазар</t>
    </r>
    <r>
      <rPr>
        <sz val="12"/>
        <rFont val="Times New Roman CYR"/>
        <family val="1"/>
        <charset val="204"/>
      </rPr>
      <t xml:space="preserve"> (-)</t>
    </r>
  </si>
  <si>
    <r>
      <t>продажба</t>
    </r>
    <r>
      <rPr>
        <sz val="12"/>
        <rFont val="Times New Roman CYR"/>
        <family val="1"/>
        <charset val="204"/>
      </rPr>
      <t xml:space="preserve"> на държавни (общински) ценни книжа (+)</t>
    </r>
  </si>
  <si>
    <r>
      <t>получени погашения</t>
    </r>
    <r>
      <rPr>
        <sz val="12"/>
        <rFont val="Times New Roman CYR"/>
        <family val="1"/>
        <charset val="204"/>
      </rPr>
      <t xml:space="preserve"> по държавни (общински) ценни книжа (+)</t>
    </r>
  </si>
  <si>
    <r>
      <t xml:space="preserve">Операции с други ценни книжа и финансови активи за управление на ликвидността - </t>
    </r>
    <r>
      <rPr>
        <b/>
        <i/>
        <sz val="12"/>
        <color indexed="12"/>
        <rFont val="Times New Roman CYR"/>
        <family val="1"/>
        <charset val="204"/>
      </rPr>
      <t xml:space="preserve">нето </t>
    </r>
    <r>
      <rPr>
        <sz val="12"/>
        <color indexed="12"/>
        <rFont val="Times New Roman CYR"/>
        <family val="1"/>
        <charset val="204"/>
      </rPr>
      <t>(</t>
    </r>
    <r>
      <rPr>
        <b/>
        <i/>
        <sz val="12"/>
        <color indexed="12"/>
        <rFont val="Times New Roman CYR"/>
        <family val="1"/>
        <charset val="204"/>
      </rPr>
      <t>+</t>
    </r>
    <r>
      <rPr>
        <sz val="12"/>
        <color indexed="12"/>
        <rFont val="Times New Roman CYR"/>
        <family val="1"/>
        <charset val="204"/>
      </rPr>
      <t>/</t>
    </r>
    <r>
      <rPr>
        <b/>
        <i/>
        <sz val="12"/>
        <color indexed="12"/>
        <rFont val="Times New Roman CYR"/>
        <family val="1"/>
        <charset val="204"/>
      </rPr>
      <t>-</t>
    </r>
    <r>
      <rPr>
        <sz val="12"/>
        <color indexed="12"/>
        <rFont val="Times New Roman CYR"/>
        <family val="1"/>
        <charset val="204"/>
      </rPr>
      <t>)</t>
    </r>
  </si>
  <si>
    <r>
      <t xml:space="preserve">с </t>
    </r>
    <r>
      <rPr>
        <b/>
        <i/>
        <sz val="12"/>
        <rFont val="Times New Roman CYR"/>
        <family val="1"/>
        <charset val="204"/>
      </rPr>
      <t>чуждестранни</t>
    </r>
    <r>
      <rPr>
        <sz val="12"/>
        <rFont val="Times New Roman CYR"/>
        <family val="1"/>
        <charset val="204"/>
      </rPr>
      <t xml:space="preserve"> ценни книжа и финасови активи (+/-)</t>
    </r>
  </si>
  <si>
    <r>
      <t xml:space="preserve">с ценни книжа и финансови активи </t>
    </r>
    <r>
      <rPr>
        <b/>
        <i/>
        <sz val="12"/>
        <rFont val="Times New Roman CYR"/>
        <family val="1"/>
        <charset val="204"/>
      </rPr>
      <t>на местни лица /резиденти/</t>
    </r>
    <r>
      <rPr>
        <sz val="12"/>
        <rFont val="Times New Roman CYR"/>
        <family val="1"/>
        <charset val="204"/>
      </rPr>
      <t xml:space="preserve"> (+/-)</t>
    </r>
  </si>
  <si>
    <r>
      <t xml:space="preserve">Друго финансиране - </t>
    </r>
    <r>
      <rPr>
        <b/>
        <i/>
        <sz val="12"/>
        <color indexed="12"/>
        <rFont val="Times New Roman CYR"/>
        <family val="1"/>
        <charset val="204"/>
      </rPr>
      <t>нето</t>
    </r>
    <r>
      <rPr>
        <sz val="12"/>
        <color indexed="12"/>
        <rFont val="Times New Roman CYR"/>
        <family val="1"/>
        <charset val="204"/>
      </rPr>
      <t>(</t>
    </r>
    <r>
      <rPr>
        <b/>
        <sz val="12"/>
        <color indexed="12"/>
        <rFont val="Times New Roman CYR"/>
        <family val="1"/>
        <charset val="204"/>
      </rPr>
      <t>+/-</t>
    </r>
    <r>
      <rPr>
        <sz val="12"/>
        <color indexed="12"/>
        <rFont val="Times New Roman CYR"/>
        <family val="1"/>
        <charset val="204"/>
      </rPr>
      <t>)</t>
    </r>
  </si>
  <si>
    <r>
      <t xml:space="preserve">чужди средства </t>
    </r>
    <r>
      <rPr>
        <sz val="12"/>
        <rFont val="Times New Roman CYR"/>
        <family val="1"/>
        <charset val="204"/>
      </rPr>
      <t>от други лица (небюджетни предприятия и физически лица) (+/-)</t>
    </r>
  </si>
  <si>
    <r>
      <t xml:space="preserve">плащания </t>
    </r>
    <r>
      <rPr>
        <sz val="12"/>
        <rFont val="Times New Roman CYR"/>
        <charset val="204"/>
      </rPr>
      <t xml:space="preserve">за сметка на Европейския съюз - </t>
    </r>
    <r>
      <rPr>
        <b/>
        <i/>
        <sz val="12"/>
        <rFont val="Times New Roman CYR"/>
        <charset val="204"/>
      </rPr>
      <t>директни плащания на земеделски производители (-)</t>
    </r>
  </si>
  <si>
    <t>626 Пречистване на отпадъчните води от населените места</t>
  </si>
  <si>
    <t>627 Управление на дейностите по отпадъците</t>
  </si>
  <si>
    <t>628 Международни програми и споразумения, дарения и помощи от чужбина</t>
  </si>
  <si>
    <t>629 Други дейности по опазване на околната среда</t>
  </si>
  <si>
    <t>701 Дейности по почивното дело и социалния отдих</t>
  </si>
  <si>
    <t>708 Международни програми и споразумения, дарения и помощи от чужбина</t>
  </si>
  <si>
    <t>711 Управление, контрол и регулиране на дейностите по спорта</t>
  </si>
  <si>
    <t>712 Детски и специализирани спортни школи</t>
  </si>
  <si>
    <t>713 Спорт за всички</t>
  </si>
  <si>
    <t>714 Спортни бази за спорт за всички</t>
  </si>
  <si>
    <t>718 Международни програми и споразумения, дарения и помощи от чужбина</t>
  </si>
  <si>
    <t>719 Други дейности по спорта и физическата култура</t>
  </si>
  <si>
    <t>731 Управление, контрол и регулиране на дейностите по културата</t>
  </si>
  <si>
    <t>732 Културни дейности</t>
  </si>
  <si>
    <t>733 Български културни институти в чужбина</t>
  </si>
  <si>
    <t>735 Театри</t>
  </si>
  <si>
    <t>736 Оперно - филхармонични дружества и опери</t>
  </si>
  <si>
    <t>737 Оркестри и ансамбли</t>
  </si>
  <si>
    <t>738 Читалища</t>
  </si>
  <si>
    <t>739 Музеи, худ. галерии, паметници на културата и етногр. комплекси с национален и регионален харакер</t>
  </si>
  <si>
    <t>740 Музеи, художествени галерии, паметници на културата и етнографски комплекси с местен харакер</t>
  </si>
  <si>
    <t>741 Радиотранслационни възли</t>
  </si>
  <si>
    <t>742 Радио</t>
  </si>
  <si>
    <t>743 Телевизия</t>
  </si>
  <si>
    <t>744 Филмотечно и фонотечно дело</t>
  </si>
  <si>
    <t>745 Обредни домове и зали</t>
  </si>
  <si>
    <t>746 Зоопаркове</t>
  </si>
  <si>
    <t>747 Държавен архив и териториални архиви</t>
  </si>
  <si>
    <t>748 Подпомагане развитието на културата</t>
  </si>
  <si>
    <t>751 Библиотеки с национален и регионален характер</t>
  </si>
  <si>
    <t>752 Градски библиотеки</t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</si>
  <si>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</t>
    </r>
    <r>
      <rPr>
        <sz val="12"/>
        <rFont val="Times New Roman CYR"/>
        <family val="1"/>
        <charset val="204"/>
      </rPr>
      <t xml:space="preserve"> по текущи банкови </t>
    </r>
    <r>
      <rPr>
        <b/>
        <i/>
        <sz val="12"/>
        <rFont val="Times New Roman CYR"/>
        <family val="1"/>
        <charset val="204"/>
      </rPr>
      <t>сметки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</si>
  <si>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</t>
    </r>
    <r>
      <rPr>
        <sz val="12"/>
        <rFont val="Times New Roman CYR"/>
        <family val="1"/>
        <charset val="204"/>
      </rPr>
      <t xml:space="preserve"> по срочни </t>
    </r>
    <r>
      <rPr>
        <b/>
        <i/>
        <sz val="12"/>
        <rFont val="Times New Roman CYR"/>
        <family val="1"/>
        <charset val="204"/>
      </rPr>
      <t>депозити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</si>
  <si>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</t>
    </r>
    <r>
      <rPr>
        <sz val="12"/>
        <rFont val="Times New Roman CYR"/>
        <family val="1"/>
        <charset val="204"/>
      </rPr>
      <t xml:space="preserve"> по предоставени </t>
    </r>
    <r>
      <rPr>
        <b/>
        <i/>
        <sz val="12"/>
        <rFont val="Times New Roman CYR"/>
        <family val="1"/>
        <charset val="204"/>
      </rPr>
      <t>заеми</t>
    </r>
    <r>
      <rPr>
        <sz val="12"/>
        <rFont val="Times New Roman CYR"/>
        <family val="1"/>
        <charset val="204"/>
      </rPr>
      <t xml:space="preserve"> в страната и чужбина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</si>
  <si>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</t>
    </r>
    <r>
      <rPr>
        <sz val="12"/>
        <rFont val="Times New Roman CYR"/>
        <family val="1"/>
        <charset val="204"/>
      </rPr>
      <t xml:space="preserve"> от предприятия по </t>
    </r>
    <r>
      <rPr>
        <b/>
        <i/>
        <sz val="12"/>
        <rFont val="Times New Roman CYR"/>
        <family val="1"/>
        <charset val="204"/>
      </rPr>
      <t>преоформен държавен дълг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</si>
  <si>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 и отстъпки</t>
    </r>
    <r>
      <rPr>
        <sz val="12"/>
        <rFont val="Times New Roman CYR"/>
        <family val="1"/>
        <charset val="204"/>
      </rPr>
      <t xml:space="preserve"> от държавни и общински ценни книжа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</si>
  <si>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лихви и отстъпки</t>
    </r>
    <r>
      <rPr>
        <sz val="12"/>
        <rFont val="Times New Roman CYR"/>
        <family val="1"/>
        <charset val="204"/>
      </rPr>
      <t xml:space="preserve"> от </t>
    </r>
    <r>
      <rPr>
        <b/>
        <i/>
        <sz val="12"/>
        <rFont val="Times New Roman CYR"/>
        <family val="1"/>
        <charset val="204"/>
      </rPr>
      <t>дългови ценни книжа</t>
    </r>
    <r>
      <rPr>
        <sz val="12"/>
        <rFont val="Times New Roman CYR"/>
        <family val="1"/>
        <charset val="204"/>
      </rPr>
      <t xml:space="preserve"> на </t>
    </r>
    <r>
      <rPr>
        <b/>
        <i/>
        <sz val="12"/>
        <rFont val="Times New Roman CYR"/>
        <family val="1"/>
        <charset val="204"/>
      </rPr>
      <t>местни и чуждестранни лица</t>
    </r>
  </si>
  <si>
    <r>
      <t>лихви</t>
    </r>
    <r>
      <rPr>
        <sz val="12"/>
        <rFont val="Times New Roman CYR"/>
        <family val="1"/>
        <charset val="204"/>
      </rPr>
      <t xml:space="preserve"> по срочни </t>
    </r>
    <r>
      <rPr>
        <b/>
        <i/>
        <sz val="12"/>
        <rFont val="Times New Roman CYR"/>
        <family val="1"/>
        <charset val="204"/>
      </rPr>
      <t>депозити за сметка на централния бюджет (+/-)</t>
    </r>
  </si>
  <si>
    <r>
      <t xml:space="preserve">приходи от </t>
    </r>
    <r>
      <rPr>
        <b/>
        <i/>
        <sz val="12"/>
        <rFont val="Times New Roman CYR"/>
        <family val="1"/>
        <charset val="204"/>
      </rPr>
      <t>други лихви</t>
    </r>
  </si>
  <si>
    <t>Държавни такси</t>
  </si>
  <si>
    <t>такси за административни и други услуги и дейности</t>
  </si>
  <si>
    <t>334 Повишаване на квалификацията</t>
  </si>
  <si>
    <t>336 Столове</t>
  </si>
  <si>
    <t>341 Академии, университети и висши училища</t>
  </si>
  <si>
    <r>
      <t xml:space="preserve">за ползване на </t>
    </r>
    <r>
      <rPr>
        <b/>
        <i/>
        <sz val="12"/>
        <rFont val="Times New Roman CYR"/>
        <family val="1"/>
        <charset val="204"/>
      </rPr>
      <t xml:space="preserve">общежития </t>
    </r>
    <r>
      <rPr>
        <sz val="12"/>
        <rFont val="Times New Roman CYR"/>
        <family val="1"/>
        <charset val="204"/>
      </rPr>
      <t>и други по образованието</t>
    </r>
  </si>
  <si>
    <r>
      <t xml:space="preserve">за </t>
    </r>
    <r>
      <rPr>
        <b/>
        <i/>
        <sz val="12"/>
        <rFont val="Times New Roman CYR"/>
        <family val="1"/>
        <charset val="204"/>
      </rPr>
      <t>технически услуги</t>
    </r>
  </si>
  <si>
    <r>
      <t xml:space="preserve">за </t>
    </r>
    <r>
      <rPr>
        <b/>
        <i/>
        <sz val="12"/>
        <rFont val="Times New Roman CYR"/>
        <family val="1"/>
        <charset val="204"/>
      </rPr>
      <t>административни услуги</t>
    </r>
  </si>
  <si>
    <r>
      <t xml:space="preserve">за </t>
    </r>
    <r>
      <rPr>
        <b/>
        <i/>
        <sz val="12"/>
        <rFont val="Times New Roman CYR"/>
        <family val="1"/>
        <charset val="204"/>
      </rPr>
      <t>откупуване на гробни места</t>
    </r>
  </si>
  <si>
    <r>
      <t>за</t>
    </r>
    <r>
      <rPr>
        <b/>
        <i/>
        <sz val="12"/>
        <rFont val="Times New Roman CYR"/>
        <family val="1"/>
        <charset val="204"/>
      </rPr>
      <t xml:space="preserve"> притежаване на куче</t>
    </r>
  </si>
  <si>
    <r>
      <t>други</t>
    </r>
    <r>
      <rPr>
        <sz val="12"/>
        <rFont val="Times New Roman CYR"/>
        <family val="1"/>
        <charset val="204"/>
      </rPr>
      <t xml:space="preserve"> общински такси</t>
    </r>
  </si>
  <si>
    <t>Глоби, санкции и наказателни лихви</t>
  </si>
  <si>
    <r>
      <t>конфискувани средства</t>
    </r>
    <r>
      <rPr>
        <sz val="12"/>
        <rFont val="Times New Roman CYR"/>
        <family val="1"/>
        <charset val="204"/>
      </rPr>
      <t xml:space="preserve"> и приходи от продажби на конфискувани и придобити от залог вещи</t>
    </r>
  </si>
  <si>
    <r>
      <t>глоби</t>
    </r>
    <r>
      <rPr>
        <sz val="12"/>
        <rFont val="Times New Roman CYR"/>
        <family val="1"/>
        <charset val="204"/>
      </rPr>
      <t>,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санкции, неустойки, наказателни лихви, обезщетения и начети</t>
    </r>
  </si>
  <si>
    <r>
      <t>реализирани курсови разлики</t>
    </r>
    <r>
      <rPr>
        <sz val="12"/>
        <rFont val="Times New Roman CYR"/>
        <family val="1"/>
        <charset val="204"/>
      </rPr>
      <t xml:space="preserve"> от валутни операции (нето) (+/-)</t>
    </r>
  </si>
  <si>
    <r>
      <t>получени</t>
    </r>
    <r>
      <rPr>
        <b/>
        <i/>
        <sz val="12"/>
        <rFont val="Times New Roman CYR"/>
        <family val="1"/>
        <charset val="204"/>
      </rPr>
      <t xml:space="preserve"> застрахователни обезщетения за ДМА</t>
    </r>
  </si>
  <si>
    <r>
      <t>получени</t>
    </r>
    <r>
      <rPr>
        <b/>
        <i/>
        <sz val="12"/>
        <rFont val="Times New Roman CYR"/>
        <family val="1"/>
        <charset val="204"/>
      </rPr>
      <t xml:space="preserve"> други застрахователни обезщетения</t>
    </r>
  </si>
  <si>
    <r>
      <t>други</t>
    </r>
    <r>
      <rPr>
        <sz val="12"/>
        <rFont val="Times New Roman CYR"/>
        <family val="1"/>
        <charset val="204"/>
      </rPr>
      <t xml:space="preserve"> неданъчни приходи</t>
    </r>
  </si>
  <si>
    <t xml:space="preserve">Внесени ДДС и други данъци върху продажбите </t>
  </si>
  <si>
    <r>
      <t xml:space="preserve">внесен </t>
    </r>
    <r>
      <rPr>
        <b/>
        <i/>
        <sz val="12"/>
        <rFont val="Times New Roman CYR"/>
        <family val="1"/>
        <charset val="204"/>
      </rPr>
      <t>ДДС</t>
    </r>
    <r>
      <rPr>
        <sz val="12"/>
        <rFont val="Times New Roman CYR"/>
        <family val="1"/>
        <charset val="204"/>
      </rPr>
      <t xml:space="preserve"> (-)</t>
    </r>
  </si>
  <si>
    <r>
      <t xml:space="preserve">внесен </t>
    </r>
    <r>
      <rPr>
        <i/>
        <sz val="12"/>
        <rFont val="Times New Roman CYR"/>
        <charset val="204"/>
      </rPr>
      <t>данък върху приходите от стопанска дейност</t>
    </r>
    <r>
      <rPr>
        <sz val="12"/>
        <rFont val="Times New Roman CYR"/>
        <family val="1"/>
        <charset val="204"/>
      </rPr>
      <t xml:space="preserve"> на бюджетните предприятия (-)</t>
    </r>
  </si>
  <si>
    <r>
      <t xml:space="preserve">внесени </t>
    </r>
    <r>
      <rPr>
        <b/>
        <i/>
        <sz val="12"/>
        <rFont val="Times New Roman CYR"/>
        <family val="1"/>
        <charset val="204"/>
      </rPr>
      <t>други данъци</t>
    </r>
    <r>
      <rPr>
        <sz val="12"/>
        <rFont val="Times New Roman CYR"/>
        <family val="1"/>
        <charset val="204"/>
      </rPr>
      <t xml:space="preserve">,такси и вноски </t>
    </r>
    <r>
      <rPr>
        <b/>
        <i/>
        <sz val="12"/>
        <rFont val="Times New Roman CYR"/>
        <family val="1"/>
        <charset val="204"/>
      </rPr>
      <t>върху продажбите</t>
    </r>
    <r>
      <rPr>
        <sz val="12"/>
        <rFont val="Times New Roman CYR"/>
        <family val="1"/>
        <charset val="204"/>
      </rPr>
      <t xml:space="preserve"> (-)</t>
    </r>
  </si>
  <si>
    <t>Постъпления от продажба на нефинансови активи (без 40-71)</t>
  </si>
  <si>
    <r>
      <t xml:space="preserve">постъпления от продажба на </t>
    </r>
    <r>
      <rPr>
        <b/>
        <i/>
        <sz val="12"/>
        <rFont val="Times New Roman CYR"/>
        <family val="1"/>
        <charset val="204"/>
      </rPr>
      <t>компютри и хардуер</t>
    </r>
  </si>
  <si>
    <t>в т. ч. стипендии</t>
  </si>
  <si>
    <t>§ 40</t>
  </si>
  <si>
    <t>под. § 98-30</t>
  </si>
  <si>
    <t xml:space="preserve">            в т. ч. покупко-продажба на валута (+/-) </t>
  </si>
  <si>
    <t>514 Помощи за диагностика и лечение на социално слаби лица</t>
  </si>
  <si>
    <t>515 Помощи по Закона за закрила на детето</t>
  </si>
  <si>
    <t>517 Помощи по Закона за военноинвалидите и военнопострадалите</t>
  </si>
  <si>
    <t>518 Социални помощи и обезщетения по международни програми, помощи и дарения</t>
  </si>
  <si>
    <t>519 Други помощи и обезщетения</t>
  </si>
  <si>
    <t>521 Служби по социалното осигуряване (ДОО и др.)</t>
  </si>
  <si>
    <t>522 Дирекции за социално подпомагане</t>
  </si>
  <si>
    <t>524 Домашен социален патронаж</t>
  </si>
  <si>
    <t>525 Клубове на пенсионера, инвалида и др.</t>
  </si>
  <si>
    <t>526 Центрове за обществена подкрепа</t>
  </si>
  <si>
    <t>527 Звена "Майка и бебе"</t>
  </si>
  <si>
    <t>528 Център за работа с деца на улицата</t>
  </si>
  <si>
    <t>529 Кризисен център</t>
  </si>
  <si>
    <t>530 Център за настаняване от семеен тип</t>
  </si>
  <si>
    <t>531 Дейности за предотвратяване на трудови злополуки и професионални болести</t>
  </si>
  <si>
    <t>532 Програми за временна заетост</t>
  </si>
  <si>
    <t>533 Други програми и дейности за осигуряване на заетост</t>
  </si>
  <si>
    <t>534 Наблюдавани жилища</t>
  </si>
  <si>
    <t>535 Преходни жилища</t>
  </si>
  <si>
    <t>538 Програми за закрила на детето</t>
  </si>
  <si>
    <t>540 Домове за стари хора</t>
  </si>
  <si>
    <t>541 Домове за възрастни хора с увреждания</t>
  </si>
  <si>
    <t>545 Социален учебно-професионален център</t>
  </si>
  <si>
    <t>546 Домове за деца</t>
  </si>
  <si>
    <t>547 Център за временно настаняване</t>
  </si>
  <si>
    <t>548 Дневни центрове за стари хора</t>
  </si>
  <si>
    <t>550 Центрове за социална рехабилитация и интеграция</t>
  </si>
  <si>
    <t>551 Дневни центрове за лица с увреждания</t>
  </si>
  <si>
    <t>553 Приюти</t>
  </si>
  <si>
    <t>554 Защитени жилища</t>
  </si>
  <si>
    <t>556 Приложни научни изследвания в областта на социалното осигуряване и подпомагане</t>
  </si>
  <si>
    <t>588 Международни програми и споразумения, дарения и помощи от чужбина</t>
  </si>
  <si>
    <t>589 Други служби и дейности по социалното осигуряване, подпомагане и заетостта</t>
  </si>
  <si>
    <t>601 Управление, контрол и регулиране на дейностите по жил. строителство и териториално развитие</t>
  </si>
  <si>
    <t>602 Служби по кадастър, геодезия и регистрация на недвижимата собственост</t>
  </si>
  <si>
    <t>603 Водоснабдяване и канализация</t>
  </si>
  <si>
    <t>604 Осветление на улици и площади</t>
  </si>
  <si>
    <t>605 Бани и перални</t>
  </si>
  <si>
    <t>606 Изграждане, ремонт и поддържане на уличната мрежа</t>
  </si>
  <si>
    <t>618 Международни програми и споразумения, дарения и помощи от чужбина</t>
  </si>
  <si>
    <t>619 Други дейности по жилищното строителство, благоустройството и регионалното развитие</t>
  </si>
  <si>
    <t>621 Управление, контрол и регулиране на дейностите по опазване на околната среда</t>
  </si>
  <si>
    <t>622 Озеленяване</t>
  </si>
  <si>
    <t>623 Чистота</t>
  </si>
  <si>
    <t>624 Геозащита</t>
  </si>
  <si>
    <t>625 Приложни и научни изследвания  в областта на опазване на околната среда</t>
  </si>
  <si>
    <r>
      <t xml:space="preserve">изплатени суми от </t>
    </r>
    <r>
      <rPr>
        <b/>
        <i/>
        <sz val="12"/>
        <rFont val="Times New Roman CYR"/>
        <family val="1"/>
        <charset val="204"/>
      </rPr>
      <t>СБКО за облекло и други</t>
    </r>
    <r>
      <rPr>
        <sz val="12"/>
        <rFont val="Times New Roman CYR"/>
        <family val="1"/>
        <charset val="204"/>
      </rPr>
      <t xml:space="preserve"> на персонала, с характер на възнаграждение</t>
    </r>
  </si>
  <si>
    <r>
      <t>обезщетения</t>
    </r>
    <r>
      <rPr>
        <sz val="12"/>
        <rFont val="Times New Roman CYR"/>
        <family val="1"/>
        <charset val="204"/>
      </rPr>
      <t xml:space="preserve"> за персонала, с характер на възнаграждение</t>
    </r>
  </si>
  <si>
    <r>
      <t>други</t>
    </r>
    <r>
      <rPr>
        <sz val="12"/>
        <rFont val="Times New Roman CYR"/>
        <family val="1"/>
        <charset val="204"/>
      </rPr>
      <t>плащания и възнаграждения</t>
    </r>
  </si>
  <si>
    <t>трансфери от МТСП по програми за осигуряване на заетост (+/-)</t>
  </si>
  <si>
    <t>835 Дейности по железопътния транспорт</t>
  </si>
  <si>
    <t>836 Дейности по въздушния транспорт</t>
  </si>
  <si>
    <t>837 Дейности по водния транспорт</t>
  </si>
  <si>
    <t>838 Управление, контрол и регулиране на дейностите по комуникациите</t>
  </si>
  <si>
    <t>839 Пощи и далекосъобщения</t>
  </si>
  <si>
    <t>845 Приложни и научни изследвания  в областта на транспорта и съобщенията</t>
  </si>
  <si>
    <t>848 Международни програми и споразумения, дарения и помощи от чужбина</t>
  </si>
  <si>
    <t>849 Други дейности по транспорта,пътищата,пощите и далекосъобщенията</t>
  </si>
  <si>
    <t>851 Управление, контрол и регулиране на дейностите по промишлеността</t>
  </si>
  <si>
    <t>852 Управление, контрол и регулиране на дейностите по строителството</t>
  </si>
  <si>
    <t>853 Международни програми и споразумения, дарения и помощи от чужбина</t>
  </si>
  <si>
    <t>855 Приложни и научни изследвания  в областта на промишлеността и строителството</t>
  </si>
  <si>
    <t>858 Други дейности по промишлеността</t>
  </si>
  <si>
    <t>859 Други дейности по строителството</t>
  </si>
  <si>
    <t>861 Управление, контрол и регулиране на дейностите по туризма</t>
  </si>
  <si>
    <t>862 Туристически бази</t>
  </si>
  <si>
    <t>863 Специализирани спортно-туристически школи</t>
  </si>
  <si>
    <t>864 Международни програми и споразумения, дарения и помощи от чужбина</t>
  </si>
  <si>
    <t>865 Други дейности по туризма</t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</si>
  <si>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друго оборудване, машини и съоръжения</t>
    </r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</si>
  <si>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транспортни средства</t>
    </r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</si>
  <si>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стопански инвентар</t>
    </r>
  </si>
  <si>
    <r>
      <t xml:space="preserve">изграждане на </t>
    </r>
    <r>
      <rPr>
        <b/>
        <i/>
        <sz val="12"/>
        <rFont val="Times New Roman CYR"/>
        <family val="1"/>
        <charset val="204"/>
      </rPr>
      <t>инфраструктурни обекти</t>
    </r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</si>
  <si>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други ДМА</t>
    </r>
  </si>
  <si>
    <t>Придобиване на нематериални дълготрайни активи</t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</si>
  <si>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</si>
  <si>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872 Дворци, резиденции и стопанства</t>
  </si>
  <si>
    <t>873 Оздравителни програми за предприятия в изолация и ликвидация</t>
  </si>
  <si>
    <t>875 Органи и дейности по приватизация</t>
  </si>
  <si>
    <t>876 Органи по стандартизация и метрология</t>
  </si>
  <si>
    <t>877 Патентно дело</t>
  </si>
  <si>
    <t>878 Приюти за безстопанствени животни</t>
  </si>
  <si>
    <t>885 Приложни и научни изследвания  в други дейности по икономиката</t>
  </si>
  <si>
    <t>888 Структурни реформи</t>
  </si>
  <si>
    <t>897 Международни програми и споразумения, дарения и помощи от чужбина</t>
  </si>
  <si>
    <t>898 Други дейности по икономиката</t>
  </si>
  <si>
    <t>910 Разходи за лихви</t>
  </si>
  <si>
    <t>997 Други разходи некласифицирани по другите функции</t>
  </si>
  <si>
    <t xml:space="preserve">998 Резерв </t>
  </si>
  <si>
    <t xml:space="preserve">ИЗБЕРЕТЕ ОПЕРАТИВНА ПРОГРАМА </t>
  </si>
  <si>
    <t>КФ - ОП "ТРАНСПОРТ"</t>
  </si>
  <si>
    <t>98101</t>
  </si>
  <si>
    <t>КФ - ОП "ОКОЛНА СРЕДА"</t>
  </si>
  <si>
    <t>98102</t>
  </si>
  <si>
    <t>ЕФРР - ОП "ТРАНСПОРТ"</t>
  </si>
  <si>
    <t>98201</t>
  </si>
  <si>
    <t>ЕФРР - ОП "РЕГИОНАЛНО РАЗВИТИЕ"</t>
  </si>
  <si>
    <t>98202</t>
  </si>
  <si>
    <t>ЕФРР - ОП "КОНКУРЕНТНОСПОСОБНОСТ"</t>
  </si>
  <si>
    <t>98204</t>
  </si>
  <si>
    <t>ЕФРР - ОП "ОКОЛНА СРЕДА"</t>
  </si>
  <si>
    <t>98205</t>
  </si>
  <si>
    <t>ЕФРР - ОП "ТЕХНИЧЕСКА ПОМОЩ"</t>
  </si>
  <si>
    <t>98210</t>
  </si>
  <si>
    <t>ЕСФ - ОП "ЧОВЕШКИ РЕСУРСИ"</t>
  </si>
  <si>
    <t>98301</t>
  </si>
  <si>
    <t>ЕСФ - ОП "АДМИНИСТРАТИВЕН КАПАЦИТЕТ"</t>
  </si>
  <si>
    <t>98302</t>
  </si>
  <si>
    <t>0100</t>
  </si>
  <si>
    <t>Народно събрание</t>
  </si>
  <si>
    <t>0200</t>
  </si>
  <si>
    <t>Администрация на президентството</t>
  </si>
  <si>
    <t>0300</t>
  </si>
  <si>
    <t xml:space="preserve">Министерски съвет </t>
  </si>
  <si>
    <t>0400</t>
  </si>
  <si>
    <t>Конституционен съд</t>
  </si>
  <si>
    <t>0500</t>
  </si>
  <si>
    <t>Сметна палата</t>
  </si>
  <si>
    <t>0600</t>
  </si>
  <si>
    <t>Висш съдебен съвет</t>
  </si>
  <si>
    <t>1000</t>
  </si>
  <si>
    <t>Министерство на финансите</t>
  </si>
  <si>
    <t>1100</t>
  </si>
  <si>
    <t>Министерство на външните работи</t>
  </si>
  <si>
    <t>1200</t>
  </si>
  <si>
    <t>Министерство на отбраната</t>
  </si>
  <si>
    <t>1300</t>
  </si>
  <si>
    <t>Министерство на вътрешните работи</t>
  </si>
  <si>
    <t>1400</t>
  </si>
  <si>
    <t>Министерство на правосъдието</t>
  </si>
  <si>
    <t>1500</t>
  </si>
  <si>
    <t>Министерство на труда и социалната политика</t>
  </si>
  <si>
    <t>1600</t>
  </si>
  <si>
    <t>Министерство на здравеопазването</t>
  </si>
  <si>
    <t>1700</t>
  </si>
  <si>
    <t xml:space="preserve">Министерство на образованието и науката </t>
  </si>
  <si>
    <t>1800</t>
  </si>
  <si>
    <t>Министерство на културата</t>
  </si>
  <si>
    <t>1900</t>
  </si>
  <si>
    <t>Министерство на околната среда и водите</t>
  </si>
  <si>
    <t>2000</t>
  </si>
  <si>
    <t>2100</t>
  </si>
  <si>
    <t>2200</t>
  </si>
  <si>
    <t>2300</t>
  </si>
  <si>
    <t>Министерство на транспорта, информационните технологии и съобщенията</t>
  </si>
  <si>
    <t>2500</t>
  </si>
  <si>
    <t>Министерство на младежта и спорта</t>
  </si>
  <si>
    <t>2800</t>
  </si>
  <si>
    <t>Министерство на инвестиционното проектиране</t>
  </si>
  <si>
    <t>3000</t>
  </si>
  <si>
    <t>Държавна агенция  "Национална сигурност"</t>
  </si>
  <si>
    <t>3200</t>
  </si>
  <si>
    <t>НАИМЕНОВАНИЕ НА ПАРАГРАФИТЕ И ПОДПАРАГРАФИТЕ</t>
  </si>
  <si>
    <t xml:space="preserve"> 03 ¦</t>
  </si>
  <si>
    <r>
      <t>обща субсидия</t>
    </r>
    <r>
      <rPr>
        <sz val="12"/>
        <rFont val="Times New Roman CYR"/>
        <family val="1"/>
        <charset val="204"/>
      </rPr>
      <t xml:space="preserve"> и други трансфери за държавни дейности от ЦБ за общини (+)</t>
    </r>
  </si>
  <si>
    <r>
      <t>обща изравнителна субсидия и други трансфери за местни дейности</t>
    </r>
    <r>
      <rPr>
        <sz val="12"/>
        <rFont val="Times New Roman CYR"/>
        <family val="1"/>
        <charset val="204"/>
      </rPr>
      <t xml:space="preserve"> от ЦБ за общини (+)</t>
    </r>
  </si>
  <si>
    <t xml:space="preserve"> 04 ¦</t>
  </si>
  <si>
    <t>Трансфери на отчислени постъпления</t>
  </si>
  <si>
    <t>Разчети за извършени плащания в СЕБРА (+/-)</t>
  </si>
  <si>
    <t>Трансфери за поети осигурителни вноски за ДОО</t>
  </si>
  <si>
    <t>Временни безлихвени заеми между сметки за средствата от ЕС (нето)</t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</si>
  <si>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дялове и акции</t>
    </r>
    <r>
      <rPr>
        <sz val="12"/>
        <rFont val="Times New Roman CYR"/>
        <family val="1"/>
        <charset val="204"/>
      </rPr>
      <t xml:space="preserve"> и увеличение на капитала и капиталовите резерви (-)</t>
    </r>
  </si>
  <si>
    <t>Придобиване на земя</t>
  </si>
  <si>
    <t>Капиталови трансфери</t>
  </si>
  <si>
    <r>
      <t xml:space="preserve">капиталови трансфери за </t>
    </r>
    <r>
      <rPr>
        <b/>
        <i/>
        <sz val="12"/>
        <rFont val="Times New Roman CYR"/>
        <family val="1"/>
        <charset val="204"/>
      </rPr>
      <t>нефинансови предприятия</t>
    </r>
  </si>
  <si>
    <r>
      <t xml:space="preserve">капиталови трансфери за </t>
    </r>
    <r>
      <rPr>
        <b/>
        <i/>
        <sz val="12"/>
        <rFont val="Times New Roman CYR"/>
        <family val="1"/>
        <charset val="204"/>
      </rPr>
      <t>финансови институции</t>
    </r>
  </si>
  <si>
    <r>
      <t xml:space="preserve">капиталови трансфери за </t>
    </r>
    <r>
      <rPr>
        <b/>
        <i/>
        <sz val="12"/>
        <rFont val="Times New Roman CYR"/>
        <family val="1"/>
        <charset val="204"/>
      </rPr>
      <t>организации с нестопанска цел</t>
    </r>
  </si>
  <si>
    <r>
      <t xml:space="preserve">капиталови трансфери за </t>
    </r>
    <r>
      <rPr>
        <b/>
        <i/>
        <sz val="12"/>
        <rFont val="Times New Roman CYR"/>
        <family val="1"/>
        <charset val="204"/>
      </rPr>
      <t>домакинствата</t>
    </r>
  </si>
  <si>
    <t>Прираст на държавния резерв и изкупуване на земеделска продукция (включва и 40-71)</t>
  </si>
  <si>
    <r>
      <t xml:space="preserve">плащания за попълване на </t>
    </r>
    <r>
      <rPr>
        <b/>
        <i/>
        <sz val="12"/>
        <rFont val="Times New Roman CYR"/>
        <family val="1"/>
        <charset val="204"/>
      </rPr>
      <t>държавния резерв</t>
    </r>
  </si>
  <si>
    <r>
      <t xml:space="preserve">плащания за изкупуване на </t>
    </r>
    <r>
      <rPr>
        <b/>
        <i/>
        <sz val="12"/>
        <rFont val="Times New Roman CYR"/>
        <family val="1"/>
        <charset val="204"/>
      </rPr>
      <t>земеделска продукция</t>
    </r>
  </si>
  <si>
    <r>
      <t xml:space="preserve">постъпления от продажба на държавния резерв </t>
    </r>
    <r>
      <rPr>
        <i/>
        <sz val="12"/>
        <color indexed="10"/>
        <rFont val="Times New Roman CYR"/>
        <charset val="204"/>
      </rPr>
      <t>(-)</t>
    </r>
  </si>
  <si>
    <t>Резерв за непредвидени и неотложни разходи</t>
  </si>
  <si>
    <r>
      <t xml:space="preserve"> - Използва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като </t>
    </r>
    <r>
      <rPr>
        <b/>
        <i/>
        <sz val="12"/>
        <rFont val="Times New Roman CYR"/>
        <family val="1"/>
        <charset val="204"/>
      </rPr>
      <t>планов показател</t>
    </r>
    <r>
      <rPr>
        <b/>
        <sz val="12"/>
        <rFont val="Times New Roman CYR"/>
        <family val="1"/>
        <charset val="204"/>
      </rPr>
      <t xml:space="preserve"> от </t>
    </r>
    <r>
      <rPr>
        <b/>
        <i/>
        <sz val="12"/>
        <rFont val="Times New Roman CYR"/>
        <family val="1"/>
        <charset val="204"/>
      </rPr>
      <t>ЦБ, ВСС, НОИ, НЗОК и общините.</t>
    </r>
  </si>
  <si>
    <r>
      <t xml:space="preserve">   По тази позиция </t>
    </r>
    <r>
      <rPr>
        <b/>
        <i/>
        <sz val="12"/>
        <rFont val="Times New Roman CYR"/>
        <family val="1"/>
        <charset val="204"/>
      </rPr>
      <t>не може</t>
    </r>
    <r>
      <rPr>
        <sz val="12"/>
        <rFont val="Times New Roman CYR"/>
        <family val="1"/>
        <charset val="204"/>
      </rPr>
      <t xml:space="preserve"> да има суми по отчет. Ползването на тези средства следва да се отчита</t>
    </r>
  </si>
  <si>
    <t>II. ОБЩО РАЗХОДИ РЕКАПИТУЛАЦИЯ</t>
  </si>
  <si>
    <t xml:space="preserve"> 0 6 ¦</t>
  </si>
  <si>
    <t>ІІ (4а)</t>
  </si>
  <si>
    <t>ІІ (4б)</t>
  </si>
  <si>
    <t>ІІ(4в)</t>
  </si>
  <si>
    <t>(5)</t>
  </si>
  <si>
    <t>попълва се на ръка</t>
  </si>
  <si>
    <t>формула  = колона (2) Отчет</t>
  </si>
  <si>
    <t>формула  = І. (а) + І. (б) - І. (в)</t>
  </si>
  <si>
    <t>формула (логическа) - изчислява по-голя-мото число от коло-ните (2) Отчет и ІІб</t>
  </si>
  <si>
    <t>формула  = ІІ. (1) + ІІ. (2) - ІІ. (3)</t>
  </si>
  <si>
    <t>Формула = + ІІ. (4) - ІІ. (4а) - ІІ. (4б) - ІІ. (4в) = 0, при коректно попълване на данните</t>
  </si>
  <si>
    <t>трансфери между бюджети - получени трансфери (+)</t>
  </si>
  <si>
    <t>трансфери между бюджети - предоставени трансфери (-)</t>
  </si>
  <si>
    <t>Трансфери от/за сметки за чужди средства</t>
  </si>
  <si>
    <t>трансфери от/за сметки за чужди средства - получени трансфери (+)</t>
  </si>
  <si>
    <t>Трансфери за поети данъци върху доходите на физически лица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</si>
  <si>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</si>
  <si>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 (-)</t>
  </si>
  <si>
    <t>Временни безлихвени заеми между бюджети (нето)</t>
  </si>
  <si>
    <t xml:space="preserve">Временни безлихвени заеми от/за сметки за чужди средства (нето) </t>
  </si>
  <si>
    <t xml:space="preserve">Временни безлихвени заеми от/за държавни предприятия, включени в консолидираната фискална програма (нето) </t>
  </si>
  <si>
    <t>суми по разчети м/у бюджети, сметки и фондове за поети осигурителни вноски и данъци</t>
  </si>
  <si>
    <t>друго финансиране - операции с активи (+/-)</t>
  </si>
  <si>
    <t>друго финансиране - операции с пасиви (+/-)</t>
  </si>
  <si>
    <t>Общо</t>
  </si>
  <si>
    <t>step</t>
  </si>
  <si>
    <t>gotocell</t>
  </si>
  <si>
    <t>nextcell</t>
  </si>
  <si>
    <t>INF copyrf</t>
  </si>
  <si>
    <t>dejKN</t>
  </si>
  <si>
    <t>II.1. РАЗХОДИ ПО ДЕЙНОСТИ</t>
  </si>
  <si>
    <t>НАИМЕНОВАНИЯ НА ПАРАГРАФИТЕ И ПОДПАРАГРАФИТЕ</t>
  </si>
  <si>
    <t>формула (логическа) - изчислява по-голямото число от колоните (2) "Отчет" и (І(б)+І(а))</t>
  </si>
  <si>
    <t>(наименование на дейността)</t>
  </si>
  <si>
    <t xml:space="preserve">Вноски за доброволно осигуряване </t>
  </si>
  <si>
    <r>
      <t>лихви</t>
    </r>
    <r>
      <rPr>
        <sz val="12"/>
        <rFont val="Times New Roman CYR"/>
        <charset val="204"/>
      </rPr>
      <t xml:space="preserve"> и </t>
    </r>
    <r>
      <rPr>
        <b/>
        <i/>
        <sz val="12"/>
        <rFont val="Times New Roman CYR"/>
        <charset val="204"/>
      </rPr>
      <t>отстъпки</t>
    </r>
    <r>
      <rPr>
        <sz val="12"/>
        <rFont val="Times New Roman CYR"/>
        <charset val="204"/>
      </rPr>
      <t xml:space="preserve"> по </t>
    </r>
    <r>
      <rPr>
        <b/>
        <i/>
        <sz val="12"/>
        <rFont val="Times New Roman CYR"/>
        <charset val="204"/>
      </rPr>
      <t>целеви емисии</t>
    </r>
    <r>
      <rPr>
        <sz val="12"/>
        <rFont val="Times New Roman CYR"/>
        <charset val="204"/>
      </rPr>
      <t xml:space="preserve"> на държавни ценни книжа</t>
    </r>
  </si>
  <si>
    <t>ресурс на база данък върху добавената стойност</t>
  </si>
  <si>
    <r>
      <t xml:space="preserve">за осъществяване на </t>
    </r>
    <r>
      <rPr>
        <b/>
        <i/>
        <sz val="12"/>
        <rFont val="Times New Roman CYR"/>
        <charset val="204"/>
      </rPr>
      <t xml:space="preserve">болнична помощ </t>
    </r>
  </si>
  <si>
    <t>Контрола  (дефицит/излишък+финансиране)</t>
  </si>
  <si>
    <t>3. Трансфери за поети осигурителни вноски и данъци</t>
  </si>
  <si>
    <t>7.Суми по разчети за поети осигур, вноски и данъци</t>
  </si>
  <si>
    <t>окончателен данък  на местни и чуждестранни физически лица по чл. 37 и 38 от ЗДДФЛ</t>
  </si>
  <si>
    <r>
      <t xml:space="preserve">данък върху </t>
    </r>
    <r>
      <rPr>
        <b/>
        <sz val="12"/>
        <rFont val="Times New Roman Cyr"/>
        <charset val="204"/>
      </rPr>
      <t xml:space="preserve">дивидентите </t>
    </r>
    <r>
      <rPr>
        <sz val="12"/>
        <rFont val="Times New Roman CYR"/>
        <charset val="204"/>
      </rPr>
      <t>и</t>
    </r>
    <r>
      <rPr>
        <b/>
        <sz val="12"/>
        <rFont val="Times New Roman Cyr"/>
        <charset val="204"/>
      </rPr>
      <t xml:space="preserve"> ликвидационните дялове</t>
    </r>
    <r>
      <rPr>
        <sz val="12"/>
        <rFont val="Times New Roman CYR"/>
        <family val="1"/>
        <charset val="204"/>
      </rPr>
      <t xml:space="preserve"> на</t>
    </r>
    <r>
      <rPr>
        <b/>
        <i/>
        <sz val="12"/>
        <rFont val="Times New Roman CYR"/>
        <charset val="204"/>
      </rPr>
      <t xml:space="preserve"> физически лица</t>
    </r>
  </si>
  <si>
    <t>Разходи за лихви по емисии на държавни (общински) ценни книжа</t>
  </si>
  <si>
    <t>Национален фонд към Министерството на финансите</t>
  </si>
  <si>
    <t>2220</t>
  </si>
  <si>
    <t>Държавен фонд "Земеделие" - Разплащателна агенция</t>
  </si>
  <si>
    <t>1060</t>
  </si>
  <si>
    <t>Сметка към министъра на финансите за средствата от продажбата на предписани емисионни единици (§ 10, ал. 1 от ЗПФ)</t>
  </si>
  <si>
    <t>5500</t>
  </si>
  <si>
    <t>Национален осигурителен институт - Държавно обществено осигуряване</t>
  </si>
  <si>
    <t>5591</t>
  </si>
  <si>
    <t>Национален осигурителен институт - Учителски пенсионен фонд</t>
  </si>
  <si>
    <t>5592</t>
  </si>
  <si>
    <t>§§ 10; 19; 46</t>
  </si>
  <si>
    <t>§§ 39 - 42</t>
  </si>
  <si>
    <t>Хаджидимово</t>
  </si>
  <si>
    <t>5114</t>
  </si>
  <si>
    <t>Якоруда</t>
  </si>
  <si>
    <t>5201</t>
  </si>
  <si>
    <t>Айтос</t>
  </si>
  <si>
    <t>5202</t>
  </si>
  <si>
    <t xml:space="preserve">Бургас </t>
  </si>
  <si>
    <t>5203</t>
  </si>
  <si>
    <t>Камено</t>
  </si>
  <si>
    <t>5204</t>
  </si>
  <si>
    <t>Карнобат</t>
  </si>
  <si>
    <t>5205</t>
  </si>
  <si>
    <t>Малко Търново</t>
  </si>
  <si>
    <t>5206</t>
  </si>
  <si>
    <t>Несебър</t>
  </si>
  <si>
    <t>5207</t>
  </si>
  <si>
    <t>Поморие</t>
  </si>
  <si>
    <t>5208</t>
  </si>
  <si>
    <t>Приморско</t>
  </si>
  <si>
    <t>5209</t>
  </si>
  <si>
    <t>Руен</t>
  </si>
  <si>
    <t>5210</t>
  </si>
  <si>
    <t>Созопол</t>
  </si>
  <si>
    <t>5211</t>
  </si>
  <si>
    <t>Средец</t>
  </si>
  <si>
    <t>5212</t>
  </si>
  <si>
    <t>Сунгурларе</t>
  </si>
  <si>
    <t>5213</t>
  </si>
  <si>
    <t>Царево</t>
  </si>
  <si>
    <t>5301</t>
  </si>
  <si>
    <t>Аврен</t>
  </si>
  <si>
    <t>5302</t>
  </si>
  <si>
    <t>Аксаково</t>
  </si>
  <si>
    <t>5303</t>
  </si>
  <si>
    <t>Белослав</t>
  </si>
  <si>
    <t>5304</t>
  </si>
  <si>
    <t>Бяла</t>
  </si>
  <si>
    <t>5305</t>
  </si>
  <si>
    <t>Варна</t>
  </si>
  <si>
    <t>5306</t>
  </si>
  <si>
    <t>Ветрино</t>
  </si>
  <si>
    <t>5307</t>
  </si>
  <si>
    <t>Вълчидол</t>
  </si>
  <si>
    <t>5308</t>
  </si>
  <si>
    <t>Девня</t>
  </si>
  <si>
    <t>5309</t>
  </si>
  <si>
    <t>Долни Чифлик</t>
  </si>
  <si>
    <t>5310</t>
  </si>
  <si>
    <t>Дългопол</t>
  </si>
  <si>
    <t>5311</t>
  </si>
  <si>
    <t>Провадия</t>
  </si>
  <si>
    <t>5312</t>
  </si>
  <si>
    <t>Суворово</t>
  </si>
  <si>
    <t>5401</t>
  </si>
  <si>
    <t>Велико Търново</t>
  </si>
  <si>
    <t>5402</t>
  </si>
  <si>
    <t>Горна Оряховица</t>
  </si>
  <si>
    <t>5403</t>
  </si>
  <si>
    <t>Елена</t>
  </si>
  <si>
    <t>5404</t>
  </si>
  <si>
    <t>Златарица</t>
  </si>
  <si>
    <t>5405</t>
  </si>
  <si>
    <t>Лясковец</t>
  </si>
  <si>
    <t>5406</t>
  </si>
  <si>
    <t>Павликени</t>
  </si>
  <si>
    <t>5407</t>
  </si>
  <si>
    <t>Полски Тръмбеш</t>
  </si>
  <si>
    <t>5408</t>
  </si>
  <si>
    <t>Свищов</t>
  </si>
  <si>
    <t>5409</t>
  </si>
  <si>
    <t>Стражица</t>
  </si>
  <si>
    <t>5410</t>
  </si>
  <si>
    <t>Сухиндол</t>
  </si>
  <si>
    <t>5501</t>
  </si>
  <si>
    <t>Белоградчик</t>
  </si>
  <si>
    <t>5502</t>
  </si>
  <si>
    <t>Бойница</t>
  </si>
  <si>
    <t>5503</t>
  </si>
  <si>
    <t>Брегово</t>
  </si>
  <si>
    <t>5504</t>
  </si>
  <si>
    <t>Видин</t>
  </si>
  <si>
    <t>5505</t>
  </si>
  <si>
    <t>Грамада</t>
  </si>
  <si>
    <t>5506</t>
  </si>
  <si>
    <t>Димово</t>
  </si>
  <si>
    <t>5507</t>
  </si>
  <si>
    <t>Кула</t>
  </si>
  <si>
    <t>5508</t>
  </si>
  <si>
    <t>Макреш</t>
  </si>
  <si>
    <t>5509</t>
  </si>
  <si>
    <t>Ново село</t>
  </si>
  <si>
    <t>5510</t>
  </si>
  <si>
    <t>Ружинци</t>
  </si>
  <si>
    <t>5511</t>
  </si>
  <si>
    <t>Чупрене</t>
  </si>
  <si>
    <t>5601</t>
  </si>
  <si>
    <t>Борован</t>
  </si>
  <si>
    <t>5602</t>
  </si>
  <si>
    <t>Бяла Слатина</t>
  </si>
  <si>
    <t>5603</t>
  </si>
  <si>
    <t>Враца</t>
  </si>
  <si>
    <t>5605</t>
  </si>
  <si>
    <t>Козлодуй</t>
  </si>
  <si>
    <t>5606</t>
  </si>
  <si>
    <t>Криводол</t>
  </si>
  <si>
    <t>5607</t>
  </si>
  <si>
    <t>Мездра</t>
  </si>
  <si>
    <t>5608</t>
  </si>
  <si>
    <t>Мизия</t>
  </si>
  <si>
    <t>5609</t>
  </si>
  <si>
    <t>Оряхово</t>
  </si>
  <si>
    <t>5610</t>
  </si>
  <si>
    <t>Роман</t>
  </si>
  <si>
    <t>5611</t>
  </si>
  <si>
    <t>Хайредин</t>
  </si>
  <si>
    <t>5701</t>
  </si>
  <si>
    <t>Габрово</t>
  </si>
  <si>
    <t>5702</t>
  </si>
  <si>
    <t>Дряново</t>
  </si>
  <si>
    <t>5703</t>
  </si>
  <si>
    <t>Севлиево</t>
  </si>
  <si>
    <t>5704</t>
  </si>
  <si>
    <t>Трявна</t>
  </si>
  <si>
    <t>5801</t>
  </si>
  <si>
    <t>Балчик</t>
  </si>
  <si>
    <t>5802</t>
  </si>
  <si>
    <t>Генерал Тошево</t>
  </si>
  <si>
    <t>5803</t>
  </si>
  <si>
    <t>Добрич</t>
  </si>
  <si>
    <t>5804</t>
  </si>
  <si>
    <t>Добричка</t>
  </si>
  <si>
    <t>5805</t>
  </si>
  <si>
    <t>Каварна</t>
  </si>
  <si>
    <t>5806</t>
  </si>
  <si>
    <t>Крушари</t>
  </si>
  <si>
    <t>5807</t>
  </si>
  <si>
    <t>Тервел</t>
  </si>
  <si>
    <t>5808</t>
  </si>
  <si>
    <t>Шабла</t>
  </si>
  <si>
    <t>5901</t>
  </si>
  <si>
    <t>Ардино</t>
  </si>
  <si>
    <t>5902</t>
  </si>
  <si>
    <t>Джебел</t>
  </si>
  <si>
    <t>5903</t>
  </si>
  <si>
    <t>Кирково</t>
  </si>
  <si>
    <t>5904</t>
  </si>
  <si>
    <t>Крумовград</t>
  </si>
  <si>
    <t>5905</t>
  </si>
  <si>
    <t>Кърджали</t>
  </si>
  <si>
    <t>5906</t>
  </si>
  <si>
    <t>Момчилград</t>
  </si>
  <si>
    <r>
      <t xml:space="preserve">постъпления от продажба на </t>
    </r>
    <r>
      <rPr>
        <b/>
        <i/>
        <sz val="12"/>
        <rFont val="Times New Roman CYR"/>
        <family val="1"/>
        <charset val="204"/>
      </rPr>
      <t>сгради</t>
    </r>
  </si>
  <si>
    <r>
      <t xml:space="preserve">постъпления от продажба на </t>
    </r>
    <r>
      <rPr>
        <b/>
        <i/>
        <sz val="12"/>
        <rFont val="Times New Roman CYR"/>
        <family val="1"/>
        <charset val="204"/>
      </rPr>
      <t>друго оборудване, машини и съоръжения</t>
    </r>
  </si>
  <si>
    <t>постъпления от продажба на транспортни средства</t>
  </si>
  <si>
    <t>постъпления от продажба на стопански инвентар</t>
  </si>
  <si>
    <t>постъпления от продажба на инфраструктурни обекти</t>
  </si>
  <si>
    <t>постъпления от продажба на други ДМА</t>
  </si>
  <si>
    <t>постъпления от продажба на нематериални дълготрайни активи</t>
  </si>
  <si>
    <t>постъпления от продажба на земя</t>
  </si>
  <si>
    <t>постъпления от продажба на земеделска продукция</t>
  </si>
  <si>
    <t>Приходи от концесии</t>
  </si>
  <si>
    <t>Приходи от лицензии за ползване на държавни/общински активи</t>
  </si>
  <si>
    <t>99-99</t>
  </si>
  <si>
    <t>II. РАЗХОДИ - РЕКАПИТУЛАЦИЯ ПО ПАРАГРАФИ И ПОДПАРАГРАФИ</t>
  </si>
  <si>
    <t xml:space="preserve"> 02 ¦</t>
  </si>
  <si>
    <t>Заплати и възнаграждения за персонала, нает по трудови и служебни правоотношения</t>
  </si>
  <si>
    <r>
      <t xml:space="preserve">заплати и възнаграждения на персонала нает по </t>
    </r>
    <r>
      <rPr>
        <b/>
        <i/>
        <sz val="12"/>
        <rFont val="Times New Roman CYR"/>
        <family val="1"/>
        <charset val="204"/>
      </rPr>
      <t>трудови правоотношения</t>
    </r>
  </si>
  <si>
    <r>
      <t xml:space="preserve">заплати и възнаграждения на персонала нает по </t>
    </r>
    <r>
      <rPr>
        <b/>
        <i/>
        <sz val="12"/>
        <rFont val="Times New Roman CYR"/>
        <family val="1"/>
        <charset val="204"/>
      </rPr>
      <t>служебни правоотношения</t>
    </r>
  </si>
  <si>
    <t>Други възнаграждения и плащания за персонала</t>
  </si>
  <si>
    <r>
      <t xml:space="preserve">за </t>
    </r>
    <r>
      <rPr>
        <b/>
        <i/>
        <sz val="12"/>
        <rFont val="Times New Roman CYR"/>
        <family val="1"/>
        <charset val="204"/>
      </rPr>
      <t>нещатен</t>
    </r>
    <r>
      <rPr>
        <sz val="12"/>
        <rFont val="Times New Roman CYR"/>
        <family val="1"/>
        <charset val="204"/>
      </rPr>
      <t xml:space="preserve"> персонал нает по </t>
    </r>
    <r>
      <rPr>
        <b/>
        <i/>
        <sz val="12"/>
        <rFont val="Times New Roman CYR"/>
        <family val="1"/>
        <charset val="204"/>
      </rPr>
      <t>трудови правоотношения</t>
    </r>
    <r>
      <rPr>
        <sz val="12"/>
        <rFont val="Times New Roman CYR"/>
        <family val="1"/>
        <charset val="204"/>
      </rPr>
      <t xml:space="preserve"> </t>
    </r>
  </si>
  <si>
    <r>
      <t xml:space="preserve">за персонала по </t>
    </r>
    <r>
      <rPr>
        <b/>
        <i/>
        <sz val="12"/>
        <rFont val="Times New Roman CYR"/>
        <family val="1"/>
        <charset val="204"/>
      </rPr>
      <t>извънтрудови правоотношения</t>
    </r>
  </si>
  <si>
    <t>7304</t>
  </si>
  <si>
    <t>Годеч</t>
  </si>
  <si>
    <t>7305</t>
  </si>
  <si>
    <t>Горна Малина</t>
  </si>
  <si>
    <t>7306</t>
  </si>
  <si>
    <t>Долна Баня</t>
  </si>
  <si>
    <t>7307</t>
  </si>
  <si>
    <t xml:space="preserve">Драгоман </t>
  </si>
  <si>
    <t>7308</t>
  </si>
  <si>
    <t>Елин Пелин</t>
  </si>
  <si>
    <t>7309</t>
  </si>
  <si>
    <t>Етрополе</t>
  </si>
  <si>
    <t>7310</t>
  </si>
  <si>
    <t>Златица</t>
  </si>
  <si>
    <t>7311</t>
  </si>
  <si>
    <t>Ихтиман</t>
  </si>
  <si>
    <t>7312</t>
  </si>
  <si>
    <t>Копривщица</t>
  </si>
  <si>
    <t>7313</t>
  </si>
  <si>
    <t>Костенец</t>
  </si>
  <si>
    <t>7314</t>
  </si>
  <si>
    <t>Костинброд</t>
  </si>
  <si>
    <t>7315</t>
  </si>
  <si>
    <t>Мирково</t>
  </si>
  <si>
    <t>7316</t>
  </si>
  <si>
    <t>Пирдоп</t>
  </si>
  <si>
    <t>7317</t>
  </si>
  <si>
    <t>Правец</t>
  </si>
  <si>
    <t>7318</t>
  </si>
  <si>
    <t>Самоков</t>
  </si>
  <si>
    <t>7319</t>
  </si>
  <si>
    <t>Своге</t>
  </si>
  <si>
    <t>7320</t>
  </si>
  <si>
    <t>Сливница</t>
  </si>
  <si>
    <t>7321</t>
  </si>
  <si>
    <t>Чавдар</t>
  </si>
  <si>
    <t>7322</t>
  </si>
  <si>
    <t>Челопеч</t>
  </si>
  <si>
    <t>7401</t>
  </si>
  <si>
    <t>Братя Даскалови</t>
  </si>
  <si>
    <t>7402</t>
  </si>
  <si>
    <t>Гурково</t>
  </si>
  <si>
    <t>7403</t>
  </si>
  <si>
    <t>Гълъбово</t>
  </si>
  <si>
    <t>7404</t>
  </si>
  <si>
    <t>Казанлък</t>
  </si>
  <si>
    <t>7405</t>
  </si>
  <si>
    <t>Мъглиж</t>
  </si>
  <si>
    <t>7406</t>
  </si>
  <si>
    <t>Николаево</t>
  </si>
  <si>
    <t>7407</t>
  </si>
  <si>
    <t>Опан</t>
  </si>
  <si>
    <t>7408</t>
  </si>
  <si>
    <t>Павел баня</t>
  </si>
  <si>
    <t>7409</t>
  </si>
  <si>
    <t>Раднево</t>
  </si>
  <si>
    <t>7410</t>
  </si>
  <si>
    <t>Стара Загора</t>
  </si>
  <si>
    <t>7411</t>
  </si>
  <si>
    <t>Чирпан</t>
  </si>
  <si>
    <t>7501</t>
  </si>
  <si>
    <t>Антоново</t>
  </si>
  <si>
    <t>7502</t>
  </si>
  <si>
    <t>Омуртаг</t>
  </si>
  <si>
    <t>7503</t>
  </si>
  <si>
    <t>Опака</t>
  </si>
  <si>
    <t>7504</t>
  </si>
  <si>
    <t>Попово</t>
  </si>
  <si>
    <t>7505</t>
  </si>
  <si>
    <t>Търговище</t>
  </si>
  <si>
    <t>7601</t>
  </si>
  <si>
    <t>Димитровград</t>
  </si>
  <si>
    <t>7602</t>
  </si>
  <si>
    <t>Ивайловград</t>
  </si>
  <si>
    <t>7603</t>
  </si>
  <si>
    <t>Любимец</t>
  </si>
  <si>
    <t>7604</t>
  </si>
  <si>
    <t>Маджарово</t>
  </si>
  <si>
    <t>7605</t>
  </si>
  <si>
    <t>Минерални Бани</t>
  </si>
  <si>
    <t>7606</t>
  </si>
  <si>
    <t>Свиленград</t>
  </si>
  <si>
    <t>7607</t>
  </si>
  <si>
    <t>Симеоновград</t>
  </si>
  <si>
    <t>7608</t>
  </si>
  <si>
    <t>Стамболово</t>
  </si>
  <si>
    <t>7609</t>
  </si>
  <si>
    <t>Тополовград</t>
  </si>
  <si>
    <t>7610</t>
  </si>
  <si>
    <t>Харманли</t>
  </si>
  <si>
    <t>7611</t>
  </si>
  <si>
    <t>Хасково</t>
  </si>
  <si>
    <t>7701</t>
  </si>
  <si>
    <t>Велики Преслав</t>
  </si>
  <si>
    <t>7702</t>
  </si>
  <si>
    <t>Венец</t>
  </si>
  <si>
    <t>7703</t>
  </si>
  <si>
    <t>Върбица</t>
  </si>
  <si>
    <t>7704</t>
  </si>
  <si>
    <t>Каолиново</t>
  </si>
  <si>
    <t>7705</t>
  </si>
  <si>
    <t>Каспичан</t>
  </si>
  <si>
    <t>7706</t>
  </si>
  <si>
    <t>Никола Козлево</t>
  </si>
  <si>
    <t>7707</t>
  </si>
  <si>
    <t>Нови пазар</t>
  </si>
  <si>
    <t>7708</t>
  </si>
  <si>
    <t>Смядово</t>
  </si>
  <si>
    <t>7709</t>
  </si>
  <si>
    <t>Хитрино</t>
  </si>
  <si>
    <t>7710</t>
  </si>
  <si>
    <t>Шумен</t>
  </si>
  <si>
    <t>7801</t>
  </si>
  <si>
    <t>Болярово</t>
  </si>
  <si>
    <t>7802</t>
  </si>
  <si>
    <t>Елхово</t>
  </si>
  <si>
    <t>7803</t>
  </si>
  <si>
    <t>Стралджа</t>
  </si>
  <si>
    <t>7804</t>
  </si>
  <si>
    <t>Тунджа</t>
  </si>
  <si>
    <t>7805</t>
  </si>
  <si>
    <t>Ямбол</t>
  </si>
  <si>
    <t>Район Красно село</t>
  </si>
  <si>
    <t>7210</t>
  </si>
  <si>
    <t>Район Кремиковци</t>
  </si>
  <si>
    <t>7211</t>
  </si>
  <si>
    <t>Район Лозенец</t>
  </si>
  <si>
    <t>7212</t>
  </si>
  <si>
    <t>Район Люлин</t>
  </si>
  <si>
    <t>7213</t>
  </si>
  <si>
    <t>Район Младост</t>
  </si>
  <si>
    <t>7214</t>
  </si>
  <si>
    <t>Район Надежда</t>
  </si>
  <si>
    <t>7215</t>
  </si>
  <si>
    <t>Район Нови Искър</t>
  </si>
  <si>
    <t>7216</t>
  </si>
  <si>
    <t>Район Оборище</t>
  </si>
  <si>
    <t>7217</t>
  </si>
  <si>
    <t>Район Овча Купел</t>
  </si>
  <si>
    <t>7218</t>
  </si>
  <si>
    <t>Район Панчарево</t>
  </si>
  <si>
    <t>7219</t>
  </si>
  <si>
    <t>Район Подуяне</t>
  </si>
  <si>
    <t>7220</t>
  </si>
  <si>
    <t>Район Сердика</t>
  </si>
  <si>
    <t>7221</t>
  </si>
  <si>
    <t>Район Слатина</t>
  </si>
  <si>
    <t>7222</t>
  </si>
  <si>
    <t>Район Средец</t>
  </si>
  <si>
    <t>7223</t>
  </si>
  <si>
    <t>Район Студентска</t>
  </si>
  <si>
    <t>7224</t>
  </si>
  <si>
    <t>Район Триадица</t>
  </si>
  <si>
    <t>7225</t>
  </si>
  <si>
    <t>Столична община</t>
  </si>
  <si>
    <t>7301</t>
  </si>
  <si>
    <t>Антон</t>
  </si>
  <si>
    <t>7302</t>
  </si>
  <si>
    <t>Божурище</t>
  </si>
  <si>
    <t>7303</t>
  </si>
  <si>
    <t>Ботевград</t>
  </si>
  <si>
    <t>Трансфери за поети осигурителни вноски за допълнително задължително пенсионно осигуряване</t>
  </si>
  <si>
    <t>Получени/предоставени временни безлихвени заеми от/за ЦБ (нето)</t>
  </si>
  <si>
    <t>= I.(раздел)-II.(раздел=рекапитулацията от всички дейности)+III.(раздел=рекапитулация от всички трансфери)</t>
  </si>
  <si>
    <t xml:space="preserve"> 0 6  ¦</t>
  </si>
  <si>
    <t>Придобиване на дялове, акции и съучастия (нето)</t>
  </si>
  <si>
    <r>
      <t xml:space="preserve">участия в </t>
    </r>
    <r>
      <rPr>
        <b/>
        <i/>
        <sz val="12"/>
        <rFont val="Times New Roman CYR"/>
        <family val="1"/>
        <charset val="204"/>
      </rPr>
      <t>съвместни</t>
    </r>
    <r>
      <rPr>
        <sz val="12"/>
        <rFont val="Times New Roman CYR"/>
        <family val="1"/>
        <charset val="204"/>
      </rPr>
      <t xml:space="preserve"> предприятия, активи и стопански дейности (-)</t>
    </r>
  </si>
  <si>
    <r>
      <t>постъпления</t>
    </r>
    <r>
      <rPr>
        <sz val="12"/>
        <rFont val="Times New Roman CYR"/>
        <family val="1"/>
        <charset val="204"/>
      </rPr>
      <t xml:space="preserve"> от продажби на дялове, акции, съучастия, и от ликвидационни дялове (+)</t>
    </r>
  </si>
  <si>
    <t>Предоставени кредити (нето)</t>
  </si>
  <si>
    <r>
      <t>предоставени</t>
    </r>
    <r>
      <rPr>
        <sz val="12"/>
        <rFont val="Times New Roman CYR"/>
        <family val="1"/>
        <charset val="204"/>
      </rPr>
      <t xml:space="preserve"> средства по лихвени заеми (-)</t>
    </r>
  </si>
  <si>
    <r>
      <t>възстановени</t>
    </r>
    <r>
      <rPr>
        <sz val="12"/>
        <rFont val="Times New Roman CYR"/>
        <family val="1"/>
        <charset val="204"/>
      </rPr>
      <t xml:space="preserve"> главници по предоставени лихвени заеми (+)</t>
    </r>
  </si>
  <si>
    <t>Плащания по активирани гаранции, поръчителства и преоформен държавен дълг (нето)</t>
  </si>
  <si>
    <r>
      <t>Погашения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 </t>
    </r>
    <r>
      <rPr>
        <b/>
        <i/>
        <sz val="12"/>
        <rFont val="Times New Roman CYR"/>
        <family val="1"/>
        <charset val="204"/>
      </rPr>
      <t>банки в страната</t>
    </r>
  </si>
  <si>
    <r>
      <t>Погашения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</t>
    </r>
    <r>
      <rPr>
        <b/>
        <i/>
        <sz val="12"/>
        <rFont val="Times New Roman CYR"/>
        <family val="1"/>
        <charset val="204"/>
      </rPr>
      <t>международни организации и институции</t>
    </r>
  </si>
  <si>
    <r>
      <t>Погашения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активирани гаранции</t>
    </r>
    <r>
      <rPr>
        <sz val="12"/>
        <rFont val="Times New Roman CYR"/>
        <family val="1"/>
        <charset val="204"/>
      </rPr>
      <t xml:space="preserve"> по заеми от </t>
    </r>
    <r>
      <rPr>
        <b/>
        <i/>
        <sz val="12"/>
        <rFont val="Times New Roman CYR"/>
        <family val="1"/>
        <charset val="204"/>
      </rPr>
      <t>банки и финансови институции от чужбина</t>
    </r>
  </si>
  <si>
    <r>
      <t>възстановени средства</t>
    </r>
    <r>
      <rPr>
        <sz val="12"/>
        <rFont val="Times New Roman CYR"/>
        <family val="1"/>
        <charset val="204"/>
      </rPr>
      <t xml:space="preserve"> по активирани гаранции и поръчителства (+)</t>
    </r>
  </si>
  <si>
    <r>
      <t>вноски</t>
    </r>
    <r>
      <rPr>
        <sz val="12"/>
        <rFont val="Times New Roman CYR"/>
        <family val="1"/>
        <charset val="204"/>
      </rPr>
      <t xml:space="preserve"> от предприятия по </t>
    </r>
    <r>
      <rPr>
        <b/>
        <i/>
        <sz val="12"/>
        <rFont val="Times New Roman CYR"/>
        <family val="1"/>
        <charset val="204"/>
      </rPr>
      <t>преоформен държавен дълг</t>
    </r>
    <r>
      <rPr>
        <sz val="12"/>
        <rFont val="Times New Roman CYR"/>
        <family val="1"/>
        <charset val="204"/>
      </rPr>
      <t xml:space="preserve"> (+)</t>
    </r>
  </si>
  <si>
    <r>
      <t xml:space="preserve">получени суми от </t>
    </r>
    <r>
      <rPr>
        <b/>
        <i/>
        <sz val="12"/>
        <rFont val="Times New Roman CYR"/>
        <family val="1"/>
        <charset val="204"/>
      </rPr>
      <t>банки в несъстоятелност</t>
    </r>
    <r>
      <rPr>
        <sz val="12"/>
        <rFont val="Times New Roman CYR"/>
        <family val="1"/>
        <charset val="204"/>
      </rPr>
      <t xml:space="preserve"> (+)</t>
    </r>
  </si>
  <si>
    <t>Предоставени заеми към крайни бенефициенти по държавни инвестиционни заеми (нето)</t>
  </si>
  <si>
    <r>
      <t>предоставени</t>
    </r>
    <r>
      <rPr>
        <sz val="12"/>
        <rFont val="Times New Roman CYR"/>
      </rPr>
      <t xml:space="preserve"> заеми на крайни бенефициенти (-)</t>
    </r>
  </si>
  <si>
    <r>
      <t>възстановени</t>
    </r>
    <r>
      <rPr>
        <sz val="12"/>
        <rFont val="Times New Roman CYR"/>
      </rPr>
      <t xml:space="preserve"> суми по предоставени заеми на крайни бенефиценти (+)</t>
    </r>
  </si>
  <si>
    <r>
      <t xml:space="preserve">Заеми от чужбина - </t>
    </r>
    <r>
      <rPr>
        <b/>
        <i/>
        <sz val="12"/>
        <color indexed="12"/>
        <rFont val="Times New Roman CYR"/>
        <family val="1"/>
        <charset val="204"/>
      </rPr>
      <t>нето</t>
    </r>
    <r>
      <rPr>
        <b/>
        <sz val="12"/>
        <color indexed="12"/>
        <rFont val="Times New Roman CYR"/>
        <family val="1"/>
        <charset val="204"/>
      </rPr>
      <t xml:space="preserve"> (+/-)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</si>
  <si>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</t>
    </r>
    <r>
      <rPr>
        <i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CYR"/>
        <family val="1"/>
        <charset val="204"/>
      </rPr>
      <t xml:space="preserve">други държави </t>
    </r>
    <r>
      <rPr>
        <i/>
        <sz val="12"/>
        <rFont val="Times New Roman CYR"/>
        <family val="1"/>
        <charset val="204"/>
      </rPr>
      <t>(+)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</si>
  <si>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заеми от</t>
    </r>
    <r>
      <rPr>
        <i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CYR"/>
        <family val="1"/>
        <charset val="204"/>
      </rPr>
      <t xml:space="preserve">други държави </t>
    </r>
    <r>
      <rPr>
        <i/>
        <sz val="12"/>
        <rFont val="Times New Roman CYR"/>
        <family val="1"/>
        <charset val="204"/>
      </rPr>
      <t>(+)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</si>
  <si>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 </t>
    </r>
    <r>
      <rPr>
        <b/>
        <i/>
        <sz val="12"/>
        <rFont val="Times New Roman CYR"/>
        <family val="1"/>
        <charset val="204"/>
      </rPr>
      <t xml:space="preserve">други държави </t>
    </r>
    <r>
      <rPr>
        <i/>
        <sz val="12"/>
        <rFont val="Times New Roman CYR"/>
        <family val="1"/>
        <charset val="204"/>
      </rPr>
      <t>(-)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</si>
  <si>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 xml:space="preserve">дългосрочни </t>
    </r>
    <r>
      <rPr>
        <sz val="12"/>
        <rFont val="Times New Roman CYR"/>
        <family val="1"/>
        <charset val="204"/>
      </rPr>
      <t xml:space="preserve">заеми от </t>
    </r>
    <r>
      <rPr>
        <b/>
        <i/>
        <sz val="12"/>
        <rFont val="Times New Roman CYR"/>
        <family val="1"/>
        <charset val="204"/>
      </rPr>
      <t xml:space="preserve">други държави </t>
    </r>
    <r>
      <rPr>
        <i/>
        <sz val="12"/>
        <rFont val="Times New Roman CYR"/>
        <family val="1"/>
        <charset val="204"/>
      </rPr>
      <t>(-)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</si>
  <si>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</t>
    </r>
    <r>
      <rPr>
        <i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CYR"/>
        <family val="1"/>
        <charset val="204"/>
      </rPr>
      <t xml:space="preserve">международни организации </t>
    </r>
    <r>
      <rPr>
        <i/>
        <sz val="12"/>
        <rFont val="Times New Roman CYR"/>
        <family val="1"/>
        <charset val="204"/>
      </rPr>
      <t>(+)</t>
    </r>
  </si>
  <si>
    <r>
      <t xml:space="preserve">получени </t>
    </r>
    <r>
      <rPr>
        <b/>
        <i/>
        <sz val="12"/>
        <rFont val="Times New Roman CYR"/>
        <family val="1"/>
        <charset val="204"/>
      </rPr>
      <t>дългосрочни</t>
    </r>
    <r>
      <rPr>
        <sz val="12"/>
        <rFont val="Times New Roman CYR"/>
        <family val="1"/>
        <charset val="204"/>
      </rPr>
      <t xml:space="preserve"> заеми от</t>
    </r>
    <r>
      <rPr>
        <i/>
        <sz val="12"/>
        <rFont val="Times New Roman CYR"/>
        <family val="1"/>
        <charset val="204"/>
      </rPr>
      <t xml:space="preserve"> </t>
    </r>
    <r>
      <rPr>
        <b/>
        <i/>
        <sz val="12"/>
        <rFont val="Times New Roman CYR"/>
        <family val="1"/>
        <charset val="204"/>
      </rPr>
      <t xml:space="preserve">международни организации </t>
    </r>
    <r>
      <rPr>
        <i/>
        <sz val="12"/>
        <rFont val="Times New Roman CYR"/>
        <family val="1"/>
        <charset val="204"/>
      </rPr>
      <t>(+)</t>
    </r>
  </si>
  <si>
    <r>
      <t xml:space="preserve">погашения по </t>
    </r>
    <r>
      <rPr>
        <b/>
        <i/>
        <sz val="12"/>
        <rFont val="Times New Roman CYR"/>
        <family val="1"/>
        <charset val="204"/>
      </rPr>
      <t>краткосрочни</t>
    </r>
    <r>
      <rPr>
        <sz val="12"/>
        <rFont val="Times New Roman CYR"/>
        <family val="1"/>
        <charset val="204"/>
      </rPr>
      <t xml:space="preserve"> заеми от </t>
    </r>
    <r>
      <rPr>
        <b/>
        <i/>
        <sz val="12"/>
        <rFont val="Times New Roman CYR"/>
        <family val="1"/>
        <charset val="204"/>
      </rPr>
      <t xml:space="preserve">международни организации </t>
    </r>
    <r>
      <rPr>
        <i/>
        <sz val="12"/>
        <rFont val="Times New Roman CYR"/>
        <family val="1"/>
        <charset val="204"/>
      </rPr>
      <t>(-)</t>
    </r>
  </si>
  <si>
    <r>
      <t xml:space="preserve">Разходи за лихви по заеми от </t>
    </r>
    <r>
      <rPr>
        <b/>
        <i/>
        <sz val="12"/>
        <rFont val="Times New Roman CYR"/>
        <family val="1"/>
        <charset val="204"/>
      </rPr>
      <t>банки в страната</t>
    </r>
  </si>
  <si>
    <r>
      <t xml:space="preserve">придобиване на </t>
    </r>
    <r>
      <rPr>
        <b/>
        <i/>
        <sz val="12"/>
        <rFont val="Times New Roman CYR"/>
        <family val="1"/>
        <charset val="204"/>
      </rPr>
      <t>програмни продукти и лицензи за програмни продукти</t>
    </r>
  </si>
  <si>
    <t>d618</t>
  </si>
  <si>
    <t>Step:</t>
  </si>
  <si>
    <t>&lt;------          ДЕЙНОСТ    -  код  по  ЕБК</t>
  </si>
  <si>
    <t>Date</t>
  </si>
  <si>
    <t>Name:</t>
  </si>
  <si>
    <r>
      <t>А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бюджетни организации от подсектор "централно управление" (подсектор "ЦУ")</t>
    </r>
  </si>
  <si>
    <r>
      <t xml:space="preserve">    </t>
    </r>
    <r>
      <rPr>
        <b/>
        <i/>
        <sz val="14"/>
        <color indexed="20"/>
        <rFont val="Times New Roman CYR"/>
      </rPr>
      <t>А.1)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централния бюджет и разпоредителите с бюджет по държавния бюджет</t>
    </r>
  </si>
  <si>
    <r>
      <t xml:space="preserve">    </t>
    </r>
    <r>
      <rPr>
        <b/>
        <i/>
        <sz val="14"/>
        <color indexed="20"/>
        <rFont val="Times New Roman CYR"/>
      </rPr>
      <t xml:space="preserve"> А.2)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други бюджетни организации от подсектор "централно управление"</t>
    </r>
  </si>
  <si>
    <t>"PRBK"</t>
  </si>
  <si>
    <t>"OP_LIST"  и "OP_LIST2"</t>
  </si>
  <si>
    <t>"EBK_DEIN" и "EBK_DEIN2"</t>
  </si>
  <si>
    <t>SMETKA</t>
  </si>
  <si>
    <t>(наименование на разпоредителя с бюджет)</t>
  </si>
  <si>
    <t>(наименование на първостепенния разпоредител с бюджет)</t>
  </si>
  <si>
    <t>ОТЧЕТ ЗА КАСОВОТО ИЗПЪЛНЕНИЕ НА СМЕТКИТЕ ЗА СРЕДСТВАТА ОТ ЕВРОПЕЙСКИЯ СЪЮЗ НА БЮДЖЕТИНИТЕ ОРГАНИЗАЦИИ ПО ПЪЛНА ЕДИННА БЮДЖЕТНА КЛАСИФИКАЦИЯ (ДМП)</t>
  </si>
  <si>
    <t>ОТЧЕТ ЗА КАСОВОТО ИЗПЪЛНЕНИЕ НА СМЕТКИТЕ ЗА СРЕДСТВАТА ОТ ЕВРОПЕЙСКИЯ СЪЮЗ НА БЮДЖЕТИНИТЕ ОРГАНИЗАЦИИ ПО ПЪЛНА ЕДИННА БЮДЖЕТНА КЛАСИФИКАЦИЯ (ДЕС)</t>
  </si>
  <si>
    <t>ОТЧЕТ ЗА КАСОВОТО ИЗПЪЛНЕНИЕ НА СМЕТКИТЕ ЗА СРЕДСТВАТА ОТ ЕВРОПЕЙСКИЯ СЪЮЗ НА БЮДЖЕТИНИТЕ ОРГАНИЗАЦИИ ПО ПЪЛНА ЕДИННА БЮДЖЕТНА КЛАСИФИКАЦИЯ (КСФ)</t>
  </si>
  <si>
    <t>ОТЧЕТ ЗА КАСОВОТО ИЗПЪЛНЕНИЕ НА СМЕТКИТЕ ЗА СРЕДСТВАТА ОТ ЕВРОПЕЙСКИЯ СЪЮЗ НА БЮДЖЕТИНИТЕ ОРГАНИЗАЦИИ ПО ПЪЛНА ЕДИННА БЮДЖЕТНА КЛАСИФИКАЦИЯ (РА)</t>
  </si>
  <si>
    <t>ОТЧЕТ  ЗА  КАСОВОТО  ИЗПЪЛНЕНИЕ  НА  НАЦИОНАЛЕН ФОНД КЪМ МИНИСТЕРСТВО НА ФИНАНСИТЕ ПО ПЪЛНА ЕДИННА БЮДЖЕТНА КЛАСИФИКАЦИЯ (ПФ)</t>
  </si>
  <si>
    <t xml:space="preserve"> наименование на разпоредителя с бюджет</t>
  </si>
  <si>
    <t>Консолидирани бюджети и средства от ЕС</t>
  </si>
  <si>
    <t>такса ангажимент по заеми</t>
  </si>
  <si>
    <t>дофинансиране</t>
  </si>
  <si>
    <t>Бюджет</t>
  </si>
  <si>
    <t>държавни дейности</t>
  </si>
  <si>
    <t>местни дейности</t>
  </si>
  <si>
    <t>ОБЩО</t>
  </si>
  <si>
    <t>събрани средства и извършени плащания от/за сметки за средствата от Европейския съюз (+/-)</t>
  </si>
  <si>
    <t>суми по разчети м/у ЦБ,НОИ, НЗОК и НАП за поети осигурителни вноски</t>
  </si>
  <si>
    <t>суми по разчети м/у ЦБ и бюджетните организации за поети осигурителни вноски и данъци</t>
  </si>
  <si>
    <r>
      <t xml:space="preserve">Покупко-продажба на държавни (общински) ценни книжа от бюджетни организации - </t>
    </r>
    <r>
      <rPr>
        <b/>
        <i/>
        <sz val="12"/>
        <color indexed="12"/>
        <rFont val="Times New Roman CYR"/>
        <family val="1"/>
        <charset val="204"/>
      </rPr>
      <t>нето</t>
    </r>
    <r>
      <rPr>
        <b/>
        <sz val="12"/>
        <color indexed="12"/>
        <rFont val="Times New Roman CYR"/>
        <family val="1"/>
        <charset val="204"/>
      </rPr>
      <t xml:space="preserve">  </t>
    </r>
    <r>
      <rPr>
        <sz val="12"/>
        <color indexed="12"/>
        <rFont val="Times New Roman CYR"/>
        <family val="1"/>
        <charset val="204"/>
      </rPr>
      <t>(</t>
    </r>
    <r>
      <rPr>
        <b/>
        <sz val="12"/>
        <color indexed="12"/>
        <rFont val="Times New Roman CYR"/>
        <family val="1"/>
        <charset val="204"/>
      </rPr>
      <t>+/-</t>
    </r>
    <r>
      <rPr>
        <sz val="12"/>
        <color indexed="12"/>
        <rFont val="Times New Roman CYR"/>
        <family val="1"/>
        <charset val="204"/>
      </rPr>
      <t>)</t>
    </r>
  </si>
  <si>
    <t>чужди средства от държавни/общински предприятия (+/-)</t>
  </si>
  <si>
    <r>
      <t>задължения по финансов лизинг и търговски кредит (</t>
    </r>
    <r>
      <rPr>
        <b/>
        <i/>
        <sz val="12"/>
        <rFont val="Times New Roman CYR"/>
        <family val="1"/>
        <charset val="204"/>
      </rPr>
      <t>+</t>
    </r>
    <r>
      <rPr>
        <sz val="12"/>
        <rFont val="Times New Roman CYR"/>
        <family val="1"/>
        <charset val="204"/>
      </rPr>
      <t>)</t>
    </r>
  </si>
  <si>
    <r>
      <t>погашения по финансов лизинг и търговски кредит</t>
    </r>
    <r>
      <rPr>
        <sz val="12"/>
        <rFont val="Times New Roman CYR"/>
        <family val="1"/>
        <charset val="204"/>
      </rPr>
      <t xml:space="preserve"> (</t>
    </r>
    <r>
      <rPr>
        <i/>
        <sz val="12"/>
        <rFont val="Times New Roman CYR"/>
        <family val="1"/>
        <charset val="204"/>
      </rPr>
      <t>-</t>
    </r>
    <r>
      <rPr>
        <sz val="12"/>
        <rFont val="Times New Roman CYR"/>
        <family val="1"/>
        <charset val="204"/>
      </rPr>
      <t>)</t>
    </r>
  </si>
  <si>
    <t>друго финансиране - операции с активи - предоставени временни депозити и гаранции на други бюджетни организации (-/+)</t>
  </si>
  <si>
    <t>друго финансиране - операции с пасиви - получени временни депозити и гаранции от други бюджетни организации (-/+)</t>
  </si>
  <si>
    <t>събрани суми за допълнително задължително пенсионно осигуряване (+)</t>
  </si>
  <si>
    <t>разпределени суми за допълнително задължително пенсионно осигуряване (-)</t>
  </si>
  <si>
    <t>получени парични наличности при преобразуване на бюджетни организации (+)</t>
  </si>
  <si>
    <t>прехвърлени парични наличности при преобразуване на бюджетни организации (-)</t>
  </si>
  <si>
    <r>
      <t>операции в брой</t>
    </r>
    <r>
      <rPr>
        <sz val="12"/>
        <rFont val="Times New Roman CYR"/>
        <family val="1"/>
        <charset val="204"/>
      </rPr>
      <t xml:space="preserve"> между банка и каса (+/-)</t>
    </r>
  </si>
  <si>
    <r>
      <t xml:space="preserve">предоставяне (възстановяване) на средства по </t>
    </r>
    <r>
      <rPr>
        <b/>
        <i/>
        <sz val="12"/>
        <rFont val="Times New Roman CYR"/>
        <family val="1"/>
        <charset val="204"/>
      </rPr>
      <t>срочни депозити</t>
    </r>
    <r>
      <rPr>
        <sz val="12"/>
        <rFont val="Times New Roman CYR"/>
        <family val="1"/>
        <charset val="204"/>
      </rPr>
      <t xml:space="preserve"> (+/-)</t>
    </r>
  </si>
  <si>
    <r>
      <t xml:space="preserve">покупко-продажба на </t>
    </r>
    <r>
      <rPr>
        <b/>
        <i/>
        <sz val="12"/>
        <rFont val="Times New Roman CYR"/>
        <family val="1"/>
        <charset val="204"/>
      </rPr>
      <t>валута</t>
    </r>
    <r>
      <rPr>
        <sz val="12"/>
        <rFont val="Times New Roman CYR"/>
        <family val="1"/>
        <charset val="204"/>
      </rPr>
      <t xml:space="preserve"> (+/-)</t>
    </r>
  </si>
  <si>
    <r>
      <t xml:space="preserve">операции </t>
    </r>
    <r>
      <rPr>
        <b/>
        <i/>
        <sz val="12"/>
        <rFont val="Times New Roman CYR"/>
        <family val="1"/>
        <charset val="204"/>
      </rPr>
      <t>СЕБРА</t>
    </r>
    <r>
      <rPr>
        <i/>
        <sz val="12"/>
        <rFont val="Times New Roman CYR"/>
        <family val="1"/>
        <charset val="204"/>
      </rPr>
      <t xml:space="preserve"> - </t>
    </r>
    <r>
      <rPr>
        <b/>
        <i/>
        <sz val="12"/>
        <rFont val="Times New Roman CYR"/>
        <family val="1"/>
        <charset val="204"/>
      </rPr>
      <t>захранване на "сметки за наличности"</t>
    </r>
    <r>
      <rPr>
        <sz val="12"/>
        <rFont val="Times New Roman CYR"/>
        <family val="1"/>
        <charset val="204"/>
      </rPr>
      <t xml:space="preserve"> (+/-)</t>
    </r>
  </si>
  <si>
    <t>V. ДЕФИЦИТ / ИЗЛИШЪК =</t>
  </si>
  <si>
    <r>
      <t xml:space="preserve">възстановени суми </t>
    </r>
    <r>
      <rPr>
        <sz val="12"/>
        <rFont val="Times New Roman CYR"/>
        <charset val="204"/>
      </rPr>
      <t xml:space="preserve">от Европейския съюз - </t>
    </r>
    <r>
      <rPr>
        <b/>
        <i/>
        <sz val="12"/>
        <rFont val="Times New Roman CYR"/>
        <charset val="204"/>
      </rPr>
      <t>директни плащания на земеделски производители (+)</t>
    </r>
  </si>
  <si>
    <r>
      <t>плащания</t>
    </r>
    <r>
      <rPr>
        <sz val="12"/>
        <rFont val="Times New Roman CYR"/>
        <charset val="204"/>
      </rPr>
      <t xml:space="preserve"> за сметка на Европейския съюз - </t>
    </r>
    <r>
      <rPr>
        <b/>
        <i/>
        <sz val="12"/>
        <rFont val="Times New Roman CYR"/>
        <charset val="204"/>
      </rPr>
      <t>средства от ЕЗФРСР, прехвърлени към директни плащания (-)</t>
    </r>
  </si>
  <si>
    <r>
      <t xml:space="preserve">възстановени суми </t>
    </r>
    <r>
      <rPr>
        <sz val="12"/>
        <rFont val="Times New Roman CYR"/>
        <charset val="204"/>
      </rPr>
      <t xml:space="preserve">от Европейския съюз - </t>
    </r>
    <r>
      <rPr>
        <b/>
        <i/>
        <sz val="12"/>
        <rFont val="Times New Roman CYR"/>
        <charset val="204"/>
      </rPr>
      <t>средства от ЕЗФРСР, прехвърлени към директни плащания (+)</t>
    </r>
  </si>
  <si>
    <r>
      <t>плащания</t>
    </r>
    <r>
      <rPr>
        <sz val="12"/>
        <rFont val="Times New Roman CYR"/>
        <charset val="204"/>
      </rPr>
      <t xml:space="preserve"> за сметка на Европейския съюз -</t>
    </r>
    <r>
      <rPr>
        <b/>
        <i/>
        <sz val="12"/>
        <rFont val="Times New Roman CYR"/>
        <charset val="204"/>
      </rPr>
      <t xml:space="preserve"> пазарни мерки  (-)</t>
    </r>
  </si>
  <si>
    <r>
      <t xml:space="preserve">възстановени суми </t>
    </r>
    <r>
      <rPr>
        <sz val="12"/>
        <rFont val="Times New Roman CYR"/>
        <charset val="204"/>
      </rPr>
      <t xml:space="preserve">от Европейския съюз - </t>
    </r>
    <r>
      <rPr>
        <b/>
        <i/>
        <sz val="12"/>
        <rFont val="Times New Roman CYR"/>
        <charset val="204"/>
      </rPr>
      <t>пазарни мерки (+)</t>
    </r>
  </si>
  <si>
    <t>плащания за сметка на средства на Европейския съюз от суми за преструктуриране (-)</t>
  </si>
  <si>
    <t xml:space="preserve"> постъпления от Европейския съюз - суми за преструктуриране (+)</t>
  </si>
  <si>
    <t>суми по разчети с централния бюджет за финансиране на плащания при недостиг на средства по сметки (+/-)</t>
  </si>
  <si>
    <r>
      <t xml:space="preserve">Депозити и средства по сметки - </t>
    </r>
    <r>
      <rPr>
        <b/>
        <i/>
        <sz val="12"/>
        <color indexed="12"/>
        <rFont val="Times New Roman CYR"/>
        <family val="1"/>
        <charset val="204"/>
      </rPr>
      <t>нето</t>
    </r>
    <r>
      <rPr>
        <b/>
        <sz val="12"/>
        <color indexed="12"/>
        <rFont val="Times New Roman CYR"/>
        <family val="1"/>
        <charset val="204"/>
      </rPr>
      <t xml:space="preserve"> (+/-)    (този параграф се използва и за наличностите на ЦБ в БНБ)</t>
    </r>
  </si>
  <si>
    <r>
      <t>остатък</t>
    </r>
    <r>
      <rPr>
        <sz val="12"/>
        <rFont val="Times New Roman CYR"/>
        <family val="1"/>
        <charset val="204"/>
      </rPr>
      <t xml:space="preserve"> в</t>
    </r>
    <r>
      <rPr>
        <b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 xml:space="preserve">левове </t>
    </r>
    <r>
      <rPr>
        <b/>
        <sz val="12"/>
        <rFont val="Times New Roman CYR"/>
        <family val="1"/>
        <charset val="204"/>
      </rPr>
      <t>по сметки</t>
    </r>
    <r>
      <rPr>
        <sz val="12"/>
        <rFont val="Times New Roman CYR"/>
        <family val="1"/>
        <charset val="204"/>
      </rPr>
      <t xml:space="preserve"> от</t>
    </r>
    <r>
      <rPr>
        <b/>
        <i/>
        <sz val="12"/>
        <rFont val="Times New Roman CYR"/>
        <family val="1"/>
        <charset val="204"/>
      </rPr>
      <t xml:space="preserve"> 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</si>
  <si>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остатък</t>
    </r>
    <r>
      <rPr>
        <sz val="12"/>
        <rFont val="Times New Roman CYR"/>
        <family val="1"/>
        <charset val="204"/>
      </rPr>
      <t xml:space="preserve"> в левова равностойност </t>
    </r>
    <r>
      <rPr>
        <b/>
        <sz val="12"/>
        <rFont val="Times New Roman CYR"/>
        <family val="1"/>
        <charset val="204"/>
      </rPr>
      <t>по валутни сметки</t>
    </r>
    <r>
      <rPr>
        <sz val="12"/>
        <rFont val="Times New Roman CYR"/>
        <family val="1"/>
        <charset val="204"/>
      </rPr>
      <t xml:space="preserve"> от</t>
    </r>
    <r>
      <rPr>
        <b/>
        <i/>
        <sz val="12"/>
        <rFont val="Times New Roman CYR"/>
        <family val="1"/>
        <charset val="204"/>
      </rPr>
      <t xml:space="preserve"> 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</si>
  <si>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остатък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>в касата</t>
    </r>
    <r>
      <rPr>
        <sz val="12"/>
        <rFont val="Times New Roman CYR"/>
        <family val="1"/>
        <charset val="204"/>
      </rPr>
      <t xml:space="preserve"> в  левове </t>
    </r>
    <r>
      <rPr>
        <b/>
        <i/>
        <sz val="12"/>
        <rFont val="Times New Roman CYR"/>
        <family val="1"/>
        <charset val="204"/>
      </rPr>
      <t>от 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</si>
  <si>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остътък</t>
    </r>
    <r>
      <rPr>
        <sz val="12"/>
        <rFont val="Times New Roman CYR"/>
        <family val="1"/>
        <charset val="204"/>
      </rPr>
      <t xml:space="preserve">  </t>
    </r>
    <r>
      <rPr>
        <b/>
        <sz val="12"/>
        <rFont val="Times New Roman CYR"/>
        <family val="1"/>
        <charset val="204"/>
      </rPr>
      <t>в касата във валута</t>
    </r>
    <r>
      <rPr>
        <sz val="12"/>
        <rFont val="Times New Roman CYR"/>
        <family val="1"/>
        <charset val="204"/>
      </rPr>
      <t xml:space="preserve"> от </t>
    </r>
    <r>
      <rPr>
        <b/>
        <i/>
        <sz val="12"/>
        <rFont val="Times New Roman CYR"/>
        <family val="1"/>
        <charset val="204"/>
      </rPr>
      <t>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</si>
  <si>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наличност</t>
    </r>
    <r>
      <rPr>
        <sz val="12"/>
        <rFont val="Times New Roman CYR"/>
        <family val="1"/>
        <charset val="204"/>
      </rPr>
      <t xml:space="preserve"> в левове </t>
    </r>
    <r>
      <rPr>
        <b/>
        <sz val="12"/>
        <rFont val="Times New Roman CYR"/>
        <family val="1"/>
        <charset val="204"/>
      </rPr>
      <t>по сметки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</si>
  <si>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>наличност</t>
    </r>
    <r>
      <rPr>
        <sz val="12"/>
        <rFont val="Times New Roman CYR"/>
        <family val="1"/>
        <charset val="204"/>
      </rPr>
      <t xml:space="preserve"> в левова равностойност </t>
    </r>
    <r>
      <rPr>
        <b/>
        <sz val="12"/>
        <rFont val="Times New Roman CYR"/>
        <family val="1"/>
        <charset val="204"/>
      </rPr>
      <t>по валутни сметки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</si>
  <si>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>наличност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>в касата</t>
    </r>
    <r>
      <rPr>
        <sz val="12"/>
        <rFont val="Times New Roman CYR"/>
        <family val="1"/>
        <charset val="204"/>
      </rPr>
      <t xml:space="preserve"> в левове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</si>
  <si>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>наличност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>в касата във валута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</si>
  <si>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 xml:space="preserve">преводи </t>
    </r>
    <r>
      <rPr>
        <b/>
        <i/>
        <sz val="12"/>
        <rFont val="Times New Roman CYR"/>
        <family val="1"/>
        <charset val="204"/>
      </rPr>
      <t>в процес на сетълмент (-/+)</t>
    </r>
  </si>
  <si>
    <r>
      <t xml:space="preserve"> </t>
    </r>
    <r>
      <rPr>
        <b/>
        <i/>
        <sz val="12"/>
        <rFont val="Times New Roman CYR"/>
        <family val="1"/>
        <charset val="204"/>
      </rPr>
      <t>преоценка</t>
    </r>
    <r>
      <rPr>
        <sz val="12"/>
        <rFont val="Times New Roman CYR"/>
        <family val="1"/>
        <charset val="204"/>
      </rPr>
      <t xml:space="preserve"> на валутни наличности </t>
    </r>
    <r>
      <rPr>
        <b/>
        <i/>
        <sz val="12"/>
        <rFont val="Times New Roman CYR"/>
        <family val="1"/>
        <charset val="204"/>
      </rPr>
      <t xml:space="preserve">(нереализирани курсови разлики) по сметки и средства в страната </t>
    </r>
    <r>
      <rPr>
        <sz val="12"/>
        <rFont val="Times New Roman CYR"/>
        <family val="1"/>
        <charset val="204"/>
      </rPr>
      <t xml:space="preserve"> (+/-)</t>
    </r>
  </si>
  <si>
    <r>
      <t>остатък</t>
    </r>
    <r>
      <rPr>
        <sz val="12"/>
        <rFont val="Times New Roman CYR"/>
        <family val="1"/>
        <charset val="204"/>
      </rPr>
      <t xml:space="preserve"> в левова равностойност </t>
    </r>
    <r>
      <rPr>
        <b/>
        <sz val="12"/>
        <rFont val="Times New Roman CYR"/>
        <family val="1"/>
        <charset val="204"/>
      </rPr>
      <t>по валутни сметки</t>
    </r>
    <r>
      <rPr>
        <sz val="12"/>
        <rFont val="Times New Roman CYR"/>
        <family val="1"/>
        <charset val="204"/>
      </rPr>
      <t xml:space="preserve">  </t>
    </r>
    <r>
      <rPr>
        <b/>
        <i/>
        <sz val="12"/>
        <rFont val="Times New Roman CYR"/>
        <family val="1"/>
        <charset val="204"/>
      </rPr>
      <t>в чужбина</t>
    </r>
    <r>
      <rPr>
        <sz val="12"/>
        <rFont val="Times New Roman CYR"/>
        <family val="1"/>
        <charset val="204"/>
      </rPr>
      <t xml:space="preserve"> от</t>
    </r>
    <r>
      <rPr>
        <b/>
        <i/>
        <sz val="12"/>
        <rFont val="Times New Roman CYR"/>
        <family val="1"/>
        <charset val="204"/>
      </rPr>
      <t xml:space="preserve"> 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</si>
  <si>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остатък</t>
    </r>
    <r>
      <rPr>
        <sz val="12"/>
        <rFont val="Times New Roman CYR"/>
        <charset val="204"/>
      </rPr>
      <t xml:space="preserve"> </t>
    </r>
    <r>
      <rPr>
        <b/>
        <sz val="12"/>
        <rFont val="Times New Roman Cyr"/>
        <charset val="204"/>
      </rPr>
      <t>в касата във валута</t>
    </r>
    <r>
      <rPr>
        <sz val="12"/>
        <rFont val="Times New Roman CYR"/>
        <charset val="204"/>
      </rPr>
      <t xml:space="preserve">  </t>
    </r>
    <r>
      <rPr>
        <b/>
        <i/>
        <sz val="12"/>
        <rFont val="Times New Roman CYR"/>
        <charset val="204"/>
      </rPr>
      <t xml:space="preserve">в чужбина </t>
    </r>
    <r>
      <rPr>
        <sz val="12"/>
        <rFont val="Times New Roman CYR"/>
        <charset val="204"/>
      </rPr>
      <t xml:space="preserve">от </t>
    </r>
    <r>
      <rPr>
        <b/>
        <i/>
        <sz val="12"/>
        <rFont val="Times New Roman CYR"/>
        <charset val="204"/>
      </rPr>
      <t>предходния период</t>
    </r>
    <r>
      <rPr>
        <sz val="12"/>
        <rFont val="Times New Roman CYR"/>
        <charset val="204"/>
      </rPr>
      <t xml:space="preserve"> (+)</t>
    </r>
  </si>
  <si>
    <r>
      <t>наличност</t>
    </r>
    <r>
      <rPr>
        <sz val="12"/>
        <rFont val="Times New Roman CYR"/>
        <charset val="204"/>
      </rPr>
      <t xml:space="preserve"> </t>
    </r>
    <r>
      <rPr>
        <b/>
        <sz val="12"/>
        <rFont val="Times New Roman Cyr"/>
        <charset val="204"/>
      </rPr>
      <t>в касата във валута</t>
    </r>
    <r>
      <rPr>
        <sz val="12"/>
        <rFont val="Times New Roman CYR"/>
        <charset val="204"/>
      </rPr>
      <t xml:space="preserve">  </t>
    </r>
    <r>
      <rPr>
        <b/>
        <i/>
        <sz val="12"/>
        <rFont val="Times New Roman CYR"/>
        <charset val="204"/>
      </rPr>
      <t>в чужбина</t>
    </r>
    <r>
      <rPr>
        <sz val="12"/>
        <rFont val="Times New Roman CYR"/>
        <charset val="204"/>
      </rPr>
      <t xml:space="preserve"> в </t>
    </r>
    <r>
      <rPr>
        <b/>
        <i/>
        <sz val="12"/>
        <rFont val="Times New Roman CYR"/>
        <charset val="204"/>
      </rPr>
      <t>края на периода</t>
    </r>
    <r>
      <rPr>
        <sz val="12"/>
        <rFont val="Times New Roman CYR"/>
        <charset val="204"/>
      </rPr>
      <t xml:space="preserve"> (-)</t>
    </r>
  </si>
  <si>
    <r>
      <t>наличност</t>
    </r>
    <r>
      <rPr>
        <sz val="12"/>
        <rFont val="Times New Roman CYR"/>
        <family val="1"/>
        <charset val="204"/>
      </rPr>
      <t xml:space="preserve"> в левова равностойност </t>
    </r>
    <r>
      <rPr>
        <b/>
        <sz val="12"/>
        <rFont val="Times New Roman CYR"/>
        <family val="1"/>
        <charset val="204"/>
      </rPr>
      <t xml:space="preserve">по валутни сметки </t>
    </r>
    <r>
      <rPr>
        <b/>
        <i/>
        <sz val="12"/>
        <rFont val="Times New Roman CYR"/>
        <family val="1"/>
        <charset val="204"/>
      </rPr>
      <t>в чужбина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</si>
  <si>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t>преоценка на валутни наличности (нереализирани курсови разлики) по сметки и средства в чужбина (+/-)</t>
  </si>
  <si>
    <r>
      <t xml:space="preserve">Депозити и сметки консолидирани в </t>
    </r>
    <r>
      <rPr>
        <b/>
        <i/>
        <sz val="12"/>
        <color indexed="12"/>
        <rFont val="Times New Roman CYR"/>
        <family val="1"/>
        <charset val="204"/>
      </rPr>
      <t>системата на "Единната сметка"-нето</t>
    </r>
    <r>
      <rPr>
        <b/>
        <sz val="12"/>
        <color indexed="12"/>
        <rFont val="Times New Roman CYR"/>
        <family val="1"/>
        <charset val="204"/>
      </rPr>
      <t xml:space="preserve"> (+/-)</t>
    </r>
  </si>
  <si>
    <r>
      <t>остатък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 xml:space="preserve">по </t>
    </r>
    <r>
      <rPr>
        <b/>
        <i/>
        <sz val="12"/>
        <rFont val="Times New Roman CYR"/>
        <family val="1"/>
        <charset val="204"/>
      </rPr>
      <t>левови</t>
    </r>
    <r>
      <rPr>
        <b/>
        <sz val="12"/>
        <rFont val="Times New Roman CYR"/>
        <family val="1"/>
        <charset val="204"/>
      </rPr>
      <t xml:space="preserve"> текущи сметки</t>
    </r>
    <r>
      <rPr>
        <sz val="12"/>
        <rFont val="Times New Roman CYR"/>
        <family val="1"/>
        <charset val="204"/>
      </rPr>
      <t xml:space="preserve"> на бюджетните организации</t>
    </r>
    <r>
      <rPr>
        <b/>
        <sz val="12"/>
        <rFont val="Times New Roman CYR"/>
        <family val="1"/>
        <charset val="204"/>
      </rPr>
      <t xml:space="preserve"> в БНБ</t>
    </r>
    <r>
      <rPr>
        <sz val="12"/>
        <rFont val="Times New Roman CYR"/>
        <family val="1"/>
        <charset val="204"/>
      </rPr>
      <t xml:space="preserve"> от</t>
    </r>
    <r>
      <rPr>
        <b/>
        <i/>
        <sz val="12"/>
        <rFont val="Times New Roman CYR"/>
        <family val="1"/>
        <charset val="204"/>
      </rPr>
      <t xml:space="preserve"> предходния период</t>
    </r>
    <r>
      <rPr>
        <sz val="12"/>
        <rFont val="Times New Roman CYR"/>
        <family val="1"/>
        <charset val="204"/>
      </rPr>
      <t xml:space="preserve"> (+) </t>
    </r>
  </si>
  <si>
    <r>
      <t>наличност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 xml:space="preserve">по </t>
    </r>
    <r>
      <rPr>
        <b/>
        <i/>
        <sz val="12"/>
        <rFont val="Times New Roman CYR"/>
        <family val="1"/>
        <charset val="204"/>
      </rPr>
      <t>левови</t>
    </r>
    <r>
      <rPr>
        <b/>
        <sz val="12"/>
        <rFont val="Times New Roman CYR"/>
        <family val="1"/>
        <charset val="204"/>
      </rPr>
      <t xml:space="preserve"> текущи сметки </t>
    </r>
    <r>
      <rPr>
        <sz val="12"/>
        <rFont val="Times New Roman CYR"/>
        <family val="1"/>
        <charset val="204"/>
      </rPr>
      <t>на бюджетните организации</t>
    </r>
    <r>
      <rPr>
        <b/>
        <sz val="12"/>
        <rFont val="Times New Roman CYR"/>
        <family val="1"/>
        <charset val="204"/>
      </rPr>
      <t xml:space="preserve"> в БНБ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 </t>
    </r>
  </si>
  <si>
    <t>Касови операции, депозити, покупко-продажба на валута и сетълмент операции</t>
  </si>
  <si>
    <t>салдо по сметката на ЦБ за разпределение на преводи от системата за брутен сетълмент в реално време (+/-)</t>
  </si>
  <si>
    <t>в. ч. т.  вноски от приходи на държавни и общински предприятия и институции</t>
  </si>
  <si>
    <t>код сметка:</t>
  </si>
  <si>
    <t>НА</t>
  </si>
  <si>
    <t>НАИМЕНОВАНИЕ</t>
  </si>
  <si>
    <t>ПОКАЗАТЕЛИТЕ</t>
  </si>
  <si>
    <t>(код 2)</t>
  </si>
  <si>
    <t>(код 1)</t>
  </si>
  <si>
    <t>ГЛ.СЧЕТОВОДИТЕЛ:  ………….……………..</t>
  </si>
  <si>
    <t>Код по ЕБК</t>
  </si>
  <si>
    <t>БЮДЖЕТ</t>
  </si>
  <si>
    <t>(в   лв.)</t>
  </si>
  <si>
    <t>За периода: от</t>
  </si>
  <si>
    <t>от</t>
  </si>
  <si>
    <t>до</t>
  </si>
  <si>
    <t>ЧИСЛЕНОСТ НА ПЕРСОНАЛА</t>
  </si>
  <si>
    <t xml:space="preserve">Щатни бройки </t>
  </si>
  <si>
    <t>по трудови правоотношения</t>
  </si>
  <si>
    <t>по служебни правоотношения</t>
  </si>
  <si>
    <t xml:space="preserve">Средногодишни щатни бройки </t>
  </si>
  <si>
    <t>§§ 24 - 42</t>
  </si>
  <si>
    <t>§24</t>
  </si>
  <si>
    <t>§28</t>
  </si>
  <si>
    <t xml:space="preserve">§ 45 </t>
  </si>
  <si>
    <t>§ 01</t>
  </si>
  <si>
    <t>§ 02</t>
  </si>
  <si>
    <t>§§ 21 - 29</t>
  </si>
  <si>
    <t>§§ 01 - 57</t>
  </si>
  <si>
    <t>§ 69</t>
  </si>
  <si>
    <t>§ 81</t>
  </si>
  <si>
    <t>§ 82</t>
  </si>
  <si>
    <t>§ 70</t>
  </si>
  <si>
    <t>§ 90</t>
  </si>
  <si>
    <t>§ 91</t>
  </si>
  <si>
    <t>§89</t>
  </si>
  <si>
    <t xml:space="preserve">10. Преоценка на валутни наличности </t>
  </si>
  <si>
    <t xml:space="preserve">9 Наличности в края на периода </t>
  </si>
  <si>
    <t xml:space="preserve">8. Наличности в началото на периода </t>
  </si>
  <si>
    <t xml:space="preserve">            операции по вътрешен дълг и финан. активи- нето </t>
  </si>
  <si>
    <t xml:space="preserve">6. Друго вътрешно финансиране </t>
  </si>
  <si>
    <t xml:space="preserve">5. Покупко-продажба на държавни/общински/ ценни книжа от бюджетните предприятия </t>
  </si>
  <si>
    <t>1. Данъчни приходи</t>
  </si>
  <si>
    <t>2.Неданъчни приходи</t>
  </si>
  <si>
    <t xml:space="preserve">2.1 Приходи и доходи от собственост </t>
  </si>
  <si>
    <t xml:space="preserve">             приходи от наеми на имущество и земя </t>
  </si>
  <si>
    <t>2.2 Приходи от такси</t>
  </si>
  <si>
    <t>866 Общински пазари и тържища</t>
  </si>
  <si>
    <t>867 Реклама и маркетинг</t>
  </si>
  <si>
    <t>868 Информационно-изчислителни центрове</t>
  </si>
  <si>
    <t>869 Издателска дейност и печатни бази</t>
  </si>
  <si>
    <t>871 Помощни стопанства, столове и други спомагателни дейности</t>
  </si>
  <si>
    <t xml:space="preserve">II. РАЗХОДИ </t>
  </si>
  <si>
    <t xml:space="preserve">2. Други трансфери </t>
  </si>
  <si>
    <t>§§ 70 - 98</t>
  </si>
  <si>
    <t>1. Външно финансиране</t>
  </si>
  <si>
    <t xml:space="preserve">            получени външни заеми </t>
  </si>
  <si>
    <t xml:space="preserve">            погашения по външни заеми </t>
  </si>
  <si>
    <t xml:space="preserve">            държавни /общински/ ЦК емитирани на м/нар. капиталови пазари </t>
  </si>
  <si>
    <t xml:space="preserve">            получени погашения по предоставени кредити от др, д/ви </t>
  </si>
  <si>
    <t xml:space="preserve">            операции с др. ЦК и финансови активи </t>
  </si>
  <si>
    <t xml:space="preserve">2. Придобиване на дялове, акции, съучастия и др, финансови активи </t>
  </si>
  <si>
    <t xml:space="preserve">            наличности  в лв. равн.по валутни сметки и каса в чужб. в кр.на периода </t>
  </si>
  <si>
    <t>3. Възмездни средства</t>
  </si>
  <si>
    <t xml:space="preserve">            предоставени </t>
  </si>
  <si>
    <t xml:space="preserve">            възстановени</t>
  </si>
  <si>
    <t>§§</t>
  </si>
  <si>
    <t xml:space="preserve">            друго финансиране </t>
  </si>
  <si>
    <t>§ 98</t>
  </si>
  <si>
    <t>2.5  Постъпления от продажба на нефинансови активи</t>
  </si>
  <si>
    <t>§§ 05 и 08</t>
  </si>
  <si>
    <t>§;00-98</t>
  </si>
  <si>
    <t>в т. ч. плащания за попълване на държавния резерв</t>
  </si>
  <si>
    <t xml:space="preserve">в т. ч. външни </t>
  </si>
  <si>
    <t>§§ 80 - 82; 92-01; 95-21/95-22; 95-28/95-29 и 95-49</t>
  </si>
  <si>
    <t>§§ 71 - 73 и 79</t>
  </si>
  <si>
    <t>Комисия за разкриване на документите и за обявяване на принадлежност на български граждани към Държавна сигурност и разузнавателните служби на Българската народна армия</t>
  </si>
  <si>
    <t>3300</t>
  </si>
  <si>
    <t>Комисия за защита от дискриминация</t>
  </si>
  <si>
    <t>3400</t>
  </si>
  <si>
    <t>Комисия за защита на личните данни</t>
  </si>
  <si>
    <t>3700</t>
  </si>
  <si>
    <t>Комисия за отнемане на незаконно придобито имущество</t>
  </si>
  <si>
    <t>3800</t>
  </si>
  <si>
    <t>Национална служба за охрана</t>
  </si>
  <si>
    <t>3900</t>
  </si>
  <si>
    <t>Национална разузнавателна служба</t>
  </si>
  <si>
    <t>4000</t>
  </si>
  <si>
    <t>Омбудсман</t>
  </si>
  <si>
    <t>4100</t>
  </si>
  <si>
    <t>Национален статистически институт</t>
  </si>
  <si>
    <t>4200</t>
  </si>
  <si>
    <t>Комисия за защита на конкуренцията</t>
  </si>
  <si>
    <t>4300</t>
  </si>
  <si>
    <t>Комисия за регулиране на съобщенията</t>
  </si>
  <si>
    <t>4400</t>
  </si>
  <si>
    <t>Съвет за електронни медии</t>
  </si>
  <si>
    <t>4500</t>
  </si>
  <si>
    <t>Държавна комисия за енергийно и водно регулиране</t>
  </si>
  <si>
    <t>4600</t>
  </si>
  <si>
    <t>Агенция за ядрено регулиране</t>
  </si>
  <si>
    <t>4700</t>
  </si>
  <si>
    <t>Комисия за финансов надзор</t>
  </si>
  <si>
    <t>4800</t>
  </si>
  <si>
    <t>Държавна комисия по сигурността на информацията</t>
  </si>
  <si>
    <t>5300</t>
  </si>
  <si>
    <t>Държавна агенция "Държавен резерв и военновременни запаси"</t>
  </si>
  <si>
    <t>6100</t>
  </si>
  <si>
    <t>Българска национална телевизия</t>
  </si>
  <si>
    <t>6200</t>
  </si>
  <si>
    <t>Българско национално радио</t>
  </si>
  <si>
    <t>6300</t>
  </si>
  <si>
    <t>Българска телеграфна агенция</t>
  </si>
  <si>
    <t>8200</t>
  </si>
  <si>
    <t>Централна избирателна комисия</t>
  </si>
  <si>
    <t>8300</t>
  </si>
  <si>
    <t>Комисия за публичен надзор над регистрираните одитори</t>
  </si>
  <si>
    <t>8400</t>
  </si>
  <si>
    <t>Държавен фонд "Земеделие"</t>
  </si>
  <si>
    <t>8500</t>
  </si>
  <si>
    <t>Национално бюро за контрол на специалните разузнавателни средства</t>
  </si>
  <si>
    <t>8600</t>
  </si>
  <si>
    <t>Държавна агенция „Технически операции”</t>
  </si>
  <si>
    <t>9900</t>
  </si>
  <si>
    <t>Централен бюджет</t>
  </si>
  <si>
    <r>
      <t xml:space="preserve">    А.2.1)</t>
    </r>
    <r>
      <rPr>
        <b/>
        <sz val="12"/>
        <color indexed="62"/>
        <rFont val="Times New Roman CYR"/>
      </rPr>
      <t xml:space="preserve"> </t>
    </r>
    <r>
      <rPr>
        <b/>
        <sz val="12"/>
        <rFont val="Times New Roman CYR"/>
        <family val="1"/>
      </rPr>
      <t>кодове на държавните висши училища и Българската академия на науките</t>
    </r>
  </si>
  <si>
    <r>
      <t xml:space="preserve">        А.2.1а)</t>
    </r>
    <r>
      <rPr>
        <b/>
        <sz val="12"/>
        <color indexed="62"/>
        <rFont val="Times New Roman CYR"/>
      </rPr>
      <t xml:space="preserve"> </t>
    </r>
    <r>
      <rPr>
        <b/>
        <sz val="12"/>
        <rFont val="Times New Roman CYR"/>
        <family val="1"/>
      </rPr>
      <t>кодове на ДВУ и БАН, финансирани от</t>
    </r>
    <r>
      <rPr>
        <b/>
        <i/>
        <sz val="12"/>
        <rFont val="Times New Roman Bold"/>
      </rPr>
      <t xml:space="preserve"> </t>
    </r>
    <r>
      <rPr>
        <b/>
        <i/>
        <sz val="12"/>
        <color indexed="18"/>
        <rFont val="Times New Roman Bold"/>
      </rPr>
      <t>Министерството на образованието и науката</t>
    </r>
  </si>
  <si>
    <t>1701</t>
  </si>
  <si>
    <r>
      <t xml:space="preserve">Софийски университет </t>
    </r>
    <r>
      <rPr>
        <b/>
        <i/>
        <sz val="12"/>
        <color indexed="18"/>
        <rFont val="Times New Roman Bold"/>
      </rPr>
      <t>"Климент Охридски" - София</t>
    </r>
  </si>
  <si>
    <t>1702</t>
  </si>
  <si>
    <r>
      <t xml:space="preserve">Пловдивски университет </t>
    </r>
    <r>
      <rPr>
        <b/>
        <i/>
        <sz val="12"/>
        <color indexed="18"/>
        <rFont val="Times New Roman Bold"/>
      </rPr>
      <t>"Паисий Хилендарски" - Пловдив</t>
    </r>
  </si>
  <si>
    <t>1703</t>
  </si>
  <si>
    <r>
      <t>Университет</t>
    </r>
    <r>
      <rPr>
        <b/>
        <i/>
        <sz val="12"/>
        <color indexed="18"/>
        <rFont val="Times New Roman Cyr"/>
        <family val="1"/>
      </rPr>
      <t xml:space="preserve"> </t>
    </r>
    <r>
      <rPr>
        <b/>
        <i/>
        <sz val="12"/>
        <color indexed="18"/>
        <rFont val="Times New Roman Bold"/>
      </rPr>
      <t>"Проф. д-р Асен Златаров"</t>
    </r>
    <r>
      <rPr>
        <sz val="12"/>
        <color indexed="18"/>
        <rFont val="Times New Roman Bold"/>
      </rPr>
      <t xml:space="preserve"> - </t>
    </r>
    <r>
      <rPr>
        <b/>
        <i/>
        <sz val="12"/>
        <color indexed="18"/>
        <rFont val="Times New Roman Bold"/>
      </rPr>
      <t>Бургас</t>
    </r>
  </si>
  <si>
    <t>1704</t>
  </si>
  <si>
    <r>
      <t xml:space="preserve">Великотърновки университет </t>
    </r>
    <r>
      <rPr>
        <b/>
        <i/>
        <sz val="12"/>
        <color indexed="18"/>
        <rFont val="Times New Roman Bold"/>
      </rPr>
      <t>"Св. св . Кирил и Методий" - В. Търново</t>
    </r>
  </si>
  <si>
    <t>1705</t>
  </si>
  <si>
    <t>(+ § 57 - под.§ 40-71)</t>
  </si>
  <si>
    <t xml:space="preserve">            възстановени суми по заеми от крайни бенифициенти</t>
  </si>
  <si>
    <t xml:space="preserve">            предоставени заеми към крайни бенифициенти</t>
  </si>
  <si>
    <t>§§ 30 - 31; 60</t>
  </si>
  <si>
    <t>§§ 36 - 37 и §§ 41 - 42</t>
  </si>
  <si>
    <t>ИЗГОТВИЛ: ,,,,,,,,,,,,,,,,,,,,,,,,,,,,,,,,,,,,,,,,,,,,,,,,,,,</t>
  </si>
  <si>
    <t xml:space="preserve">         трансфери за отчислени постъпления</t>
  </si>
  <si>
    <t xml:space="preserve">                      (,,,,,,,,,,,,,,,,,,,,,)</t>
  </si>
  <si>
    <t xml:space="preserve">                      (,,,,,,,,,,,,,,,,,,,,,,,,)</t>
  </si>
  <si>
    <t>сл. тел.:,,,,,,,,,,,,,,,,,,,,,,,,,,,,,,,,,</t>
  </si>
  <si>
    <t>РЪКОВОДИТЕЛ:          …………………………</t>
  </si>
  <si>
    <t>,,,,,,,,,,,,,,,,,,,,,,,,,,,,,,,,,,,,,,,,,,,,,,,,,,,,,,,,,,,,,,,,,,,,,,,,,,,,,,,,,,,,,,,,,,,,,,,,,,,,,,,,,,,,,,,,,,,,,,,,,,,,,,,,,,,,,,,,,,,,,,,,,,,,,</t>
  </si>
  <si>
    <t xml:space="preserve"> </t>
  </si>
  <si>
    <t xml:space="preserve">за периода от </t>
  </si>
  <si>
    <t>код :</t>
  </si>
  <si>
    <t>(по ЕБК)</t>
  </si>
  <si>
    <t>(в лева)</t>
  </si>
  <si>
    <t>под-§§</t>
  </si>
  <si>
    <t xml:space="preserve"> 0 1 ¦</t>
  </si>
  <si>
    <t>Данък върху доходите на физически лица:</t>
  </si>
  <si>
    <r>
      <t xml:space="preserve">от доходи по </t>
    </r>
    <r>
      <rPr>
        <b/>
        <i/>
        <sz val="12"/>
        <rFont val="Times New Roman CYR"/>
        <family val="1"/>
        <charset val="204"/>
      </rPr>
      <t>трудови, служебни и приравнени</t>
    </r>
    <r>
      <rPr>
        <sz val="12"/>
        <rFont val="Times New Roman CYR"/>
        <family val="1"/>
        <charset val="204"/>
      </rPr>
      <t xml:space="preserve"> на тях правоотношения</t>
    </r>
  </si>
  <si>
    <t>Корпоративен данък:</t>
  </si>
  <si>
    <r>
      <t xml:space="preserve">корпоративен данък от </t>
    </r>
    <r>
      <rPr>
        <b/>
        <i/>
        <sz val="12"/>
        <rFont val="Times New Roman CYR"/>
        <family val="1"/>
        <charset val="204"/>
      </rPr>
      <t>нефинансови предприятия</t>
    </r>
  </si>
  <si>
    <t>Други приходи</t>
  </si>
  <si>
    <t>приходи от други вноски</t>
  </si>
  <si>
    <r>
      <t>остатък</t>
    </r>
    <r>
      <rPr>
        <sz val="12"/>
        <rFont val="Times New Roman CYR"/>
        <family val="1"/>
        <charset val="204"/>
      </rPr>
      <t xml:space="preserve"> в левове </t>
    </r>
    <r>
      <rPr>
        <b/>
        <sz val="12"/>
        <rFont val="Times New Roman CYR"/>
        <family val="1"/>
        <charset val="204"/>
      </rPr>
      <t>по депозити</t>
    </r>
    <r>
      <rPr>
        <sz val="12"/>
        <rFont val="Times New Roman CYR"/>
        <family val="1"/>
        <charset val="204"/>
      </rPr>
      <t xml:space="preserve"> от </t>
    </r>
    <r>
      <rPr>
        <b/>
        <i/>
        <sz val="12"/>
        <rFont val="Times New Roman CYR"/>
        <family val="1"/>
        <charset val="204"/>
      </rPr>
      <t>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</si>
  <si>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остатък</t>
    </r>
    <r>
      <rPr>
        <sz val="12"/>
        <rFont val="Times New Roman CYR"/>
        <family val="1"/>
        <charset val="204"/>
      </rPr>
      <t xml:space="preserve"> в левова равностойност</t>
    </r>
    <r>
      <rPr>
        <b/>
        <sz val="12"/>
        <rFont val="Times New Roman CYR"/>
        <family val="1"/>
        <charset val="204"/>
      </rPr>
      <t xml:space="preserve"> по депозити във валута</t>
    </r>
    <r>
      <rPr>
        <sz val="12"/>
        <rFont val="Times New Roman CYR"/>
        <family val="1"/>
        <charset val="204"/>
      </rPr>
      <t xml:space="preserve"> от </t>
    </r>
    <r>
      <rPr>
        <b/>
        <i/>
        <sz val="12"/>
        <rFont val="Times New Roman CYR"/>
        <family val="1"/>
        <charset val="204"/>
      </rPr>
      <t>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</si>
  <si>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наличност</t>
    </r>
    <r>
      <rPr>
        <sz val="12"/>
        <rFont val="Times New Roman CYR"/>
        <family val="1"/>
        <charset val="204"/>
      </rPr>
      <t xml:space="preserve"> в левове </t>
    </r>
    <r>
      <rPr>
        <b/>
        <sz val="12"/>
        <rFont val="Times New Roman CYR"/>
        <family val="1"/>
        <charset val="204"/>
      </rPr>
      <t>по депозити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</si>
  <si>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>наличност</t>
    </r>
    <r>
      <rPr>
        <sz val="12"/>
        <rFont val="Times New Roman CYR"/>
        <family val="1"/>
        <charset val="204"/>
      </rPr>
      <t xml:space="preserve"> в левова равностойност </t>
    </r>
    <r>
      <rPr>
        <b/>
        <sz val="12"/>
        <rFont val="Times New Roman CYR"/>
        <family val="1"/>
        <charset val="204"/>
      </rPr>
      <t>по депозити във валута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</si>
  <si>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r>
      <t>остатък</t>
    </r>
    <r>
      <rPr>
        <sz val="12"/>
        <rFont val="Times New Roman CYR"/>
        <family val="1"/>
        <charset val="204"/>
      </rPr>
      <t xml:space="preserve"> </t>
    </r>
    <r>
      <rPr>
        <b/>
        <sz val="12"/>
        <rFont val="Times New Roman CYR"/>
        <family val="1"/>
        <charset val="204"/>
      </rPr>
      <t xml:space="preserve">по </t>
    </r>
    <r>
      <rPr>
        <b/>
        <i/>
        <sz val="12"/>
        <rFont val="Times New Roman CYR"/>
        <family val="1"/>
        <charset val="204"/>
      </rPr>
      <t>левови</t>
    </r>
    <r>
      <rPr>
        <b/>
        <sz val="12"/>
        <rFont val="Times New Roman CYR"/>
        <family val="1"/>
        <charset val="204"/>
      </rPr>
      <t xml:space="preserve"> депозити </t>
    </r>
    <r>
      <rPr>
        <sz val="12"/>
        <rFont val="Times New Roman CYR"/>
        <family val="1"/>
        <charset val="204"/>
      </rPr>
      <t xml:space="preserve">на бюджетните организации </t>
    </r>
    <r>
      <rPr>
        <b/>
        <sz val="12"/>
        <rFont val="Times New Roman CYR"/>
        <family val="1"/>
        <charset val="204"/>
      </rPr>
      <t>в БНБ</t>
    </r>
    <r>
      <rPr>
        <sz val="12"/>
        <rFont val="Times New Roman CYR"/>
        <family val="1"/>
        <charset val="204"/>
      </rPr>
      <t xml:space="preserve"> от</t>
    </r>
    <r>
      <rPr>
        <b/>
        <i/>
        <sz val="12"/>
        <rFont val="Times New Roman CYR"/>
        <family val="1"/>
        <charset val="204"/>
      </rPr>
      <t xml:space="preserve"> предходния период</t>
    </r>
    <r>
      <rPr>
        <sz val="12"/>
        <rFont val="Times New Roman CYR"/>
        <family val="1"/>
        <charset val="204"/>
      </rPr>
      <t xml:space="preserve"> (+)</t>
    </r>
  </si>
  <si>
    <r>
      <t>наличност</t>
    </r>
    <r>
      <rPr>
        <sz val="12"/>
        <rFont val="Times New Roman CYR"/>
        <family val="1"/>
        <charset val="204"/>
      </rPr>
      <t xml:space="preserve">  </t>
    </r>
    <r>
      <rPr>
        <b/>
        <sz val="12"/>
        <rFont val="Times New Roman CYR"/>
        <family val="1"/>
        <charset val="204"/>
      </rPr>
      <t xml:space="preserve">по </t>
    </r>
    <r>
      <rPr>
        <b/>
        <i/>
        <sz val="12"/>
        <rFont val="Times New Roman CYR"/>
        <family val="1"/>
        <charset val="204"/>
      </rPr>
      <t>левови</t>
    </r>
    <r>
      <rPr>
        <b/>
        <sz val="12"/>
        <rFont val="Times New Roman CYR"/>
        <family val="1"/>
        <charset val="204"/>
      </rPr>
      <t xml:space="preserve"> депозити</t>
    </r>
    <r>
      <rPr>
        <sz val="12"/>
        <rFont val="Times New Roman CYR"/>
        <family val="1"/>
        <charset val="204"/>
      </rPr>
      <t xml:space="preserve"> на бюджетните организации </t>
    </r>
    <r>
      <rPr>
        <b/>
        <sz val="12"/>
        <rFont val="Times New Roman CYR"/>
        <family val="1"/>
        <charset val="204"/>
      </rPr>
      <t>в БНБ</t>
    </r>
    <r>
      <rPr>
        <sz val="12"/>
        <rFont val="Times New Roman CYR"/>
        <family val="1"/>
        <charset val="204"/>
      </rPr>
      <t xml:space="preserve"> в </t>
    </r>
    <r>
      <rPr>
        <b/>
        <i/>
        <sz val="12"/>
        <rFont val="Times New Roman CYR"/>
        <family val="1"/>
        <charset val="204"/>
      </rPr>
      <t>края на периода</t>
    </r>
    <r>
      <rPr>
        <sz val="12"/>
        <rFont val="Times New Roman CYR"/>
        <family val="1"/>
        <charset val="204"/>
      </rPr>
      <t xml:space="preserve"> (-)</t>
    </r>
  </si>
  <si>
    <t>6312</t>
  </si>
  <si>
    <t>Сърница</t>
  </si>
  <si>
    <t>вноски по чл. 4б и 4в от КСО за сметка на осигурителя</t>
  </si>
  <si>
    <t>вноски по чл. 4б от КСО за сметка на осигурените лица</t>
  </si>
  <si>
    <t xml:space="preserve">вноски по чл. 4б от КСО от самонаети лица (самоосигуряващи се лица) </t>
  </si>
  <si>
    <t>прехвърлени/възстановени акумулирани средства от осигурителни вноски</t>
  </si>
  <si>
    <t xml:space="preserve">коректив за касови постъпления (-/+) </t>
  </si>
  <si>
    <t>коректив на вноски за ДЗПО за сумите по чл. 4б и 4в от КСО за сметка на осигурителя</t>
  </si>
  <si>
    <r>
      <t xml:space="preserve">дългосрочни командировки </t>
    </r>
    <r>
      <rPr>
        <b/>
        <i/>
        <sz val="12"/>
        <rFont val="Times New Roman CYR"/>
        <family val="1"/>
        <charset val="204"/>
      </rPr>
      <t>в чужбина</t>
    </r>
  </si>
  <si>
    <t>Разходи за лихви и отстъпки по облигации, емитирани и търгувани на международните капиталови пазари</t>
  </si>
  <si>
    <t>участие във финансирането на брутното намаление за Нидерландия, Швеция, Дания и Австрия</t>
  </si>
  <si>
    <t xml:space="preserve">Субсидии и други текущи трансфери за нефинансови предприятия </t>
  </si>
  <si>
    <t>Субсидии и други текущи трансфери за финансови институции</t>
  </si>
  <si>
    <t>Субсидии и други текущи трансфери за юридически лица с нестопанска цел</t>
  </si>
  <si>
    <r>
      <t xml:space="preserve">   по съответните разходни параграфи и дейности в резултат на </t>
    </r>
    <r>
      <rPr>
        <b/>
        <i/>
        <sz val="12"/>
        <rFont val="Times New Roman CYR"/>
        <family val="1"/>
        <charset val="204"/>
      </rPr>
      <t>промяна по бюджета</t>
    </r>
    <r>
      <rPr>
        <sz val="12"/>
        <rFont val="Times New Roman CYR"/>
        <family val="1"/>
        <charset val="204"/>
      </rPr>
      <t>.</t>
    </r>
  </si>
  <si>
    <t>Приватизация на дялове, акции и участия</t>
  </si>
  <si>
    <r>
      <t xml:space="preserve">от </t>
    </r>
    <r>
      <rPr>
        <b/>
        <i/>
        <sz val="12"/>
        <rFont val="Times New Roman CYR"/>
        <family val="1"/>
        <charset val="204"/>
      </rPr>
      <t>еднолични търговци, свободни професии, извънтрудови правоотношения</t>
    </r>
    <r>
      <rPr>
        <sz val="12"/>
        <rFont val="Times New Roman CYR"/>
        <family val="1"/>
        <charset val="204"/>
      </rPr>
      <t xml:space="preserve"> и др.</t>
    </r>
  </si>
  <si>
    <r>
      <t>окончателен годишен (</t>
    </r>
    <r>
      <rPr>
        <b/>
        <i/>
        <sz val="12"/>
        <rFont val="Times New Roman CYR"/>
        <family val="1"/>
        <charset val="204"/>
      </rPr>
      <t>патентен</t>
    </r>
    <r>
      <rPr>
        <sz val="12"/>
        <rFont val="Times New Roman CYR"/>
        <family val="1"/>
        <charset val="204"/>
      </rPr>
      <t>) данък и данък върху таксиметров превоз на пътници</t>
    </r>
  </si>
  <si>
    <t>окончателен данък върху приходите от лихви по банкови сметки на физическите лица</t>
  </si>
  <si>
    <t>данък върху разходи, предоставяни в натура</t>
  </si>
  <si>
    <t>Получени чрез небюджетни предприятия средства от КФП по международни и други програми</t>
  </si>
  <si>
    <t xml:space="preserve">получени чрез нефинансови предприятия текущи трансфери от КФП по международни и други програми </t>
  </si>
  <si>
    <t>получени чрез финансови институции текущи трансфери от КФП по международни и други програми</t>
  </si>
  <si>
    <t xml:space="preserve">получени чрез нестопански организации текущи трансфери от КФП по международни и други програми </t>
  </si>
  <si>
    <t>получени чрез предприятия от чужбина текущи трансфери от КФП по международни и други програми</t>
  </si>
  <si>
    <t xml:space="preserve">получени чрез нефинансови предприятия капиталови трансфери от КФП по международни и други програми </t>
  </si>
  <si>
    <t xml:space="preserve">получени чрез финансови институции капиталови трансфери от КФП по международни и други програми </t>
  </si>
  <si>
    <t>получени чрез нестопански организации капиталови трансфери от КФП по международни и други програми</t>
  </si>
  <si>
    <t>получени чрез предприятия от чужбина капиталови трансфери от КФП по международни и други програми</t>
  </si>
  <si>
    <r>
      <t>Платени лихви</t>
    </r>
    <r>
      <rPr>
        <sz val="12"/>
        <rFont val="Times New Roman CYR"/>
        <family val="1"/>
        <charset val="204"/>
      </rPr>
      <t xml:space="preserve"> по </t>
    </r>
    <r>
      <rPr>
        <b/>
        <i/>
        <sz val="12"/>
        <rFont val="Times New Roman CYR"/>
        <family val="1"/>
        <charset val="204"/>
      </rPr>
      <t>финансов лизинг и търговски кредит</t>
    </r>
  </si>
  <si>
    <t>Платени лихви по заеми, предоставени от централния бюджет и бюджетни организации</t>
  </si>
  <si>
    <t>Предоставена възмездна финансова помощ (нето)</t>
  </si>
  <si>
    <r>
      <t>предоставени</t>
    </r>
    <r>
      <rPr>
        <sz val="12"/>
        <rFont val="Times New Roman CYR"/>
        <family val="1"/>
        <charset val="204"/>
      </rPr>
      <t xml:space="preserve"> средства по възмездна финансова помощ (-)</t>
    </r>
  </si>
  <si>
    <r>
      <t>възстановени</t>
    </r>
    <r>
      <rPr>
        <sz val="12"/>
        <rFont val="Times New Roman CYR"/>
        <family val="1"/>
        <charset val="204"/>
      </rPr>
      <t xml:space="preserve"> суми по възмездна финансова помощ (+)</t>
    </r>
  </si>
  <si>
    <t>311 Детски градини</t>
  </si>
  <si>
    <t>312 Специални групи в детски градини за деца със СОП</t>
  </si>
  <si>
    <t>223 Държавна агенция "Разузнаване"</t>
  </si>
  <si>
    <t>321 Специални училища и центрове за специална образователна подкрепа</t>
  </si>
  <si>
    <t>322 Неспециализирани училища, без професионални гимназии</t>
  </si>
  <si>
    <t>323 Училища по културата и училища по изкуствата</t>
  </si>
  <si>
    <t>325 Български училища в чужбина</t>
  </si>
  <si>
    <t>326 Професионални гимназии и паралелки за професионална подготовка</t>
  </si>
  <si>
    <t>327 Училища в места за лишаване от свобода</t>
  </si>
  <si>
    <t>337 Център за подкрепа за личностно развитие</t>
  </si>
  <si>
    <t>338 Ресурсно подпомагане</t>
  </si>
  <si>
    <t>431 Детски ясли, детски кухни и яслени групи в детска градина</t>
  </si>
  <si>
    <t>455 Плащания за лекарствени продукти, медицински изделия и диетични храни за специални медицински цели за домашно лечение на територията на страната</t>
  </si>
  <si>
    <t>457 Плащания за медицински изделия прилагани в болничната медицинска помощ</t>
  </si>
  <si>
    <r>
      <t xml:space="preserve">459 Други </t>
    </r>
    <r>
      <rPr>
        <i/>
        <sz val="12"/>
        <rFont val="Times New Roman Bold"/>
        <charset val="204"/>
      </rPr>
      <t>здравноосигурителни плащания</t>
    </r>
  </si>
  <si>
    <t>Платени лихви по финансов лизинг и търговски кредит</t>
  </si>
  <si>
    <t>в т.ч.данък върху таксиметров превоз на пътници</t>
  </si>
  <si>
    <t>I. П Р И Х О Д И,  П О М О Щ И   И   Д А Р Е Н И Я</t>
  </si>
  <si>
    <t>Н А И М Е Н О В А Н И Е</t>
  </si>
  <si>
    <t>I. В С И Ч К О   П Р И Х О Д И,  П О М О Щ И   И   Д А Р Е Н И Я</t>
  </si>
  <si>
    <t>III-ІV. ТРАНСФЕРИ И ВРЕМЕННИ БЕЗЛИХВЕНИ ЗАЕМИ - РЕКАПИТУЛАЦИЯ</t>
  </si>
  <si>
    <t xml:space="preserve">  ІІІ. ТРАНСФЕРИ</t>
  </si>
  <si>
    <t>ІV. ВР.БЕЗЛ.ЗАЕМИ</t>
  </si>
  <si>
    <t>III. ВСИЧКО ТРАНСФЕРИ</t>
  </si>
  <si>
    <t>IV. ВСИЧКО ВРЕМЕННИ БЕЗЛИХВЕНИ ЗАЕМИ</t>
  </si>
  <si>
    <t>VI. ВСИЧКО ОПЕРАЦИИ С ФИНАНСОВИ АКТИВИ И ПАСИВИ</t>
  </si>
  <si>
    <t>VI. ОПЕРАЦИИ С ФИНАНСОВИ АКТИВИ И ПАСИВИ</t>
  </si>
  <si>
    <t>ИЗГОТВИЛ :</t>
  </si>
  <si>
    <t>ГЛ. СЧЕТОВОДИТЕЛ :</t>
  </si>
  <si>
    <t xml:space="preserve"> / име, фамилия /</t>
  </si>
  <si>
    <t xml:space="preserve">служебен телефон : </t>
  </si>
  <si>
    <t>РЪКОВОДИТЕЛ :</t>
  </si>
  <si>
    <r>
      <t xml:space="preserve">приходи от </t>
    </r>
    <r>
      <rPr>
        <b/>
        <i/>
        <sz val="12"/>
        <rFont val="Times New Roman CYR"/>
        <charset val="204"/>
      </rPr>
      <t>лихви</t>
    </r>
    <r>
      <rPr>
        <sz val="12"/>
        <rFont val="Times New Roman CYR"/>
        <family val="1"/>
        <charset val="204"/>
      </rPr>
      <t xml:space="preserve"> по заеми, предоставени на бюджетни организации</t>
    </r>
  </si>
  <si>
    <t>вноски за фонд "ИЕЯС" и фонд "РАО"</t>
  </si>
  <si>
    <t>Министерство на икономиката</t>
  </si>
  <si>
    <t>Министерство на регионалното развитие и благоустройството</t>
  </si>
  <si>
    <t>Министерство на земеделието, храните и горите</t>
  </si>
  <si>
    <t>Вноска в общия бюджет на Европейския съюз</t>
  </si>
  <si>
    <t>получени от общини трансфери за други целеви разходи от ЦБ чрез  кодовете в СЕБРА 488 001 ххх-х</t>
  </si>
  <si>
    <t>получени от общини трансфери за други целеви разходи от ЦБ чрез  кодовете в СЕБРА 488 002 ххх-х</t>
  </si>
  <si>
    <r>
      <t xml:space="preserve">Реализирани/из-пълнени </t>
    </r>
    <r>
      <rPr>
        <b/>
        <i/>
        <sz val="14"/>
        <color indexed="18"/>
        <rFont val="Times New Roman Cyr"/>
      </rPr>
      <t>през 2019 г.</t>
    </r>
    <r>
      <rPr>
        <b/>
        <sz val="14"/>
        <rFont val="Times New Roman Cyr"/>
        <family val="1"/>
        <charset val="204"/>
      </rPr>
      <t xml:space="preserve"> ангажименти</t>
    </r>
  </si>
  <si>
    <t>i12:ae149</t>
  </si>
  <si>
    <t>c783</t>
  </si>
  <si>
    <t>448 Центрове за комплексно обслужване на деца с увреждания и хронични заболявания</t>
  </si>
  <si>
    <t>458 Плащания за лекарствени продукти в условия на болнична медицинска помощ</t>
  </si>
  <si>
    <t>513 Помощи по Закона за хората с увреждания</t>
  </si>
  <si>
    <t>1. Персонал</t>
  </si>
  <si>
    <t>§§ 1 - 8</t>
  </si>
  <si>
    <t xml:space="preserve">1.1 Заплати и възнаграждения за персонала, нает по трудови и служебни прав. </t>
  </si>
  <si>
    <t xml:space="preserve">1.2. Други възнаграждения и плащания за персонала </t>
  </si>
  <si>
    <t>1.3. Осигурителни вноски</t>
  </si>
  <si>
    <t xml:space="preserve">2. Издръжка </t>
  </si>
  <si>
    <t xml:space="preserve">3. Лихви </t>
  </si>
  <si>
    <t>4. Социални разходи, стипендии</t>
  </si>
  <si>
    <t xml:space="preserve">5.Субсидии </t>
  </si>
  <si>
    <t>6. Придобиване на нeфинансови актииви</t>
  </si>
  <si>
    <t>7. Капиталови трансфери</t>
  </si>
  <si>
    <t>§§ 43 - 45</t>
  </si>
  <si>
    <t>8. Предоставени текущи и капиталови трансфери за чужбина</t>
  </si>
  <si>
    <t>§ 49</t>
  </si>
  <si>
    <t xml:space="preserve">9. Прираст на държавния резерв и изкупуване на земеделска продукция </t>
  </si>
  <si>
    <t>10. Резерв за непредвидини и неотложни разходи</t>
  </si>
  <si>
    <t>I. ПРИХОДИ, ПОМОЩИ И ДАРЕНИЯ</t>
  </si>
  <si>
    <t>IV. Вноска в общия бюджет на ЕС</t>
  </si>
  <si>
    <t xml:space="preserve">            нето плащания по активирани гаранции, поръчителства и преоформен дълг </t>
  </si>
  <si>
    <t>4. Приватизация на дялове, акции и участия</t>
  </si>
  <si>
    <t xml:space="preserve">                                                                                 Б Ю Д ЖЕ Т - Н А Ч А Л Е Н   П Л А Н   2 0 2 0</t>
  </si>
  <si>
    <t>Бланка версия 1.01 от 2020г.</t>
  </si>
  <si>
    <r>
      <t xml:space="preserve">Налични към </t>
    </r>
    <r>
      <rPr>
        <b/>
        <i/>
        <sz val="12"/>
        <color indexed="10"/>
        <rFont val="Times New Roman CYR"/>
      </rPr>
      <t xml:space="preserve">31.12.2019 г. </t>
    </r>
    <r>
      <rPr>
        <b/>
        <sz val="12"/>
        <rFont val="Times New Roman CYR"/>
        <family val="1"/>
        <charset val="204"/>
      </rPr>
      <t>задължения</t>
    </r>
  </si>
  <si>
    <r>
      <t xml:space="preserve">Възникнали </t>
    </r>
    <r>
      <rPr>
        <b/>
        <i/>
        <sz val="12"/>
        <color indexed="18"/>
        <rFont val="Times New Roman CYR"/>
      </rPr>
      <t xml:space="preserve">през 2020 г. </t>
    </r>
    <r>
      <rPr>
        <b/>
        <sz val="12"/>
        <rFont val="Times New Roman CYR"/>
        <family val="1"/>
        <charset val="204"/>
      </rPr>
      <t>задължения</t>
    </r>
  </si>
  <si>
    <r>
      <t xml:space="preserve">Платени през </t>
    </r>
    <r>
      <rPr>
        <b/>
        <i/>
        <sz val="12"/>
        <color indexed="18"/>
        <rFont val="Times New Roman CYR"/>
      </rPr>
      <t xml:space="preserve">2020 г. </t>
    </r>
    <r>
      <rPr>
        <b/>
        <sz val="12"/>
        <rFont val="Times New Roman CYR"/>
        <family val="1"/>
        <charset val="204"/>
      </rPr>
      <t>задължения</t>
    </r>
  </si>
  <si>
    <r>
      <t xml:space="preserve">Налични
ангажименти
</t>
    </r>
    <r>
      <rPr>
        <b/>
        <i/>
        <sz val="14"/>
        <color indexed="10"/>
        <rFont val="Times New Roman CYR"/>
      </rPr>
      <t>към 31.12.2019 г.</t>
    </r>
  </si>
  <si>
    <r>
      <t xml:space="preserve">Поети
ангажименти
</t>
    </r>
    <r>
      <rPr>
        <b/>
        <i/>
        <sz val="14"/>
        <color indexed="18"/>
        <rFont val="Times New Roman Cyr"/>
      </rPr>
      <t>през 2020 г.</t>
    </r>
  </si>
  <si>
    <t>след 2022</t>
  </si>
  <si>
    <t>561 Социални услуги в домашна среда</t>
  </si>
  <si>
    <t>562 Асистенти за лична помощ</t>
  </si>
  <si>
    <r>
      <t xml:space="preserve">Налични към </t>
    </r>
    <r>
      <rPr>
        <b/>
        <sz val="12"/>
        <color indexed="10"/>
        <rFont val="Times New Roman CYR"/>
        <charset val="204"/>
      </rPr>
      <t>31.12.2019 г.</t>
    </r>
    <r>
      <rPr>
        <b/>
        <sz val="12"/>
        <rFont val="Times New Roman CYR"/>
        <family val="1"/>
        <charset val="204"/>
      </rPr>
      <t xml:space="preserve"> задължения</t>
    </r>
  </si>
  <si>
    <r>
      <t xml:space="preserve">Възникнали </t>
    </r>
    <r>
      <rPr>
        <b/>
        <sz val="12"/>
        <color indexed="30"/>
        <rFont val="Times New Roman Cyr"/>
        <charset val="204"/>
      </rPr>
      <t>през 2020 г.</t>
    </r>
    <r>
      <rPr>
        <b/>
        <sz val="12"/>
        <rFont val="Times New Roman CYR"/>
        <family val="1"/>
        <charset val="204"/>
      </rPr>
      <t xml:space="preserve"> задължения</t>
    </r>
  </si>
  <si>
    <r>
      <t xml:space="preserve">Платени </t>
    </r>
    <r>
      <rPr>
        <b/>
        <sz val="12"/>
        <color indexed="30"/>
        <rFont val="Times New Roman Cyr"/>
        <charset val="204"/>
      </rPr>
      <t>през 2020 г.</t>
    </r>
    <r>
      <rPr>
        <b/>
        <sz val="12"/>
        <rFont val="Times New Roman CYR"/>
        <family val="1"/>
        <charset val="204"/>
      </rPr>
      <t xml:space="preserve"> задължения</t>
    </r>
  </si>
  <si>
    <r>
      <t xml:space="preserve">Налични
ангажименти
към </t>
    </r>
    <r>
      <rPr>
        <b/>
        <sz val="12"/>
        <color indexed="10"/>
        <rFont val="Times New Roman CYR"/>
        <charset val="204"/>
      </rPr>
      <t>31.12.2019</t>
    </r>
    <r>
      <rPr>
        <b/>
        <sz val="12"/>
        <rFont val="Times New Roman CYR"/>
        <family val="1"/>
        <charset val="204"/>
      </rPr>
      <t xml:space="preserve"> г.</t>
    </r>
  </si>
  <si>
    <r>
      <t xml:space="preserve">Поети
ангажименти
</t>
    </r>
    <r>
      <rPr>
        <b/>
        <sz val="12"/>
        <color indexed="30"/>
        <rFont val="Times New Roman Cyr"/>
        <charset val="204"/>
      </rPr>
      <t>през 2019</t>
    </r>
    <r>
      <rPr>
        <b/>
        <sz val="12"/>
        <rFont val="Times New Roman CYR"/>
        <family val="1"/>
        <charset val="204"/>
      </rPr>
      <t xml:space="preserve"> г.</t>
    </r>
  </si>
  <si>
    <r>
      <t xml:space="preserve">Реализирани/из-пълнени </t>
    </r>
    <r>
      <rPr>
        <b/>
        <sz val="12"/>
        <color indexed="30"/>
        <rFont val="Times New Roman Cyr"/>
        <charset val="204"/>
      </rPr>
      <t>през 2019 г.</t>
    </r>
    <r>
      <rPr>
        <b/>
        <sz val="12"/>
        <rFont val="Times New Roman CYR"/>
        <family val="1"/>
        <charset val="204"/>
      </rPr>
      <t xml:space="preserve"> ангажименти</t>
    </r>
  </si>
  <si>
    <t>b6545</t>
  </si>
</sst>
</file>

<file path=xl/styles.xml><?xml version="1.0" encoding="utf-8"?>
<styleSheet xmlns="http://schemas.openxmlformats.org/spreadsheetml/2006/main">
  <numFmts count="10">
    <numFmt numFmtId="164" formatCode="_-* #,##0.00\ _ë_â_-;\-* #,##0.00\ _ë_â_-;_-* &quot;-&quot;??\ _ë_â_-;_-@_-"/>
    <numFmt numFmtId="165" formatCode="0.0"/>
    <numFmt numFmtId="166" formatCode="dd\.m\.yyyy\ &quot;г.&quot;;@"/>
    <numFmt numFmtId="167" formatCode="000"/>
    <numFmt numFmtId="168" formatCode="0#&quot;-&quot;0#"/>
    <numFmt numFmtId="169" formatCode="0000"/>
    <numFmt numFmtId="170" formatCode="00&quot;-&quot;0#"/>
    <numFmt numFmtId="171" formatCode="0&quot; &quot;#&quot; &quot;#"/>
    <numFmt numFmtId="172" formatCode="00"/>
    <numFmt numFmtId="173" formatCode="&quot;x&quot;"/>
  </numFmts>
  <fonts count="152">
    <font>
      <sz val="10"/>
      <name val="Hebar"/>
      <charset val="204"/>
    </font>
    <font>
      <sz val="10"/>
      <name val="Hebar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b/>
      <sz val="16"/>
      <name val="Arial CYR"/>
      <family val="2"/>
      <charset val="204"/>
    </font>
    <font>
      <b/>
      <sz val="14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 Cyr"/>
      <family val="2"/>
      <charset val="204"/>
    </font>
    <font>
      <sz val="12"/>
      <name val="Arial CYR"/>
      <charset val="204"/>
    </font>
    <font>
      <b/>
      <sz val="14"/>
      <name val="Arial CYR"/>
      <charset val="204"/>
    </font>
    <font>
      <sz val="12"/>
      <color indexed="10"/>
      <name val="Arial CYR"/>
      <family val="2"/>
      <charset val="204"/>
    </font>
    <font>
      <sz val="10"/>
      <color indexed="10"/>
      <name val="Arial CYR"/>
      <family val="2"/>
      <charset val="204"/>
    </font>
    <font>
      <sz val="8"/>
      <name val="Hebar"/>
      <charset val="204"/>
    </font>
    <font>
      <sz val="12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2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b/>
      <sz val="12"/>
      <color indexed="12"/>
      <name val="Times New Roman CYR"/>
      <charset val="204"/>
    </font>
    <font>
      <i/>
      <sz val="12"/>
      <name val="Times New Roman CYR"/>
      <family val="1"/>
      <charset val="204"/>
    </font>
    <font>
      <sz val="12"/>
      <color indexed="12"/>
      <name val="Times New Roman CYR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12"/>
      <color indexed="12"/>
      <name val="Arial"/>
      <family val="2"/>
      <charset val="204"/>
    </font>
    <font>
      <i/>
      <sz val="12"/>
      <name val="Times New Roman Cyr"/>
      <family val="1"/>
    </font>
    <font>
      <sz val="12"/>
      <name val="Times New Roman Cyr"/>
      <family val="1"/>
    </font>
    <font>
      <b/>
      <i/>
      <sz val="12"/>
      <name val="Times New Roman Cyr"/>
      <family val="1"/>
    </font>
    <font>
      <i/>
      <sz val="12"/>
      <color indexed="10"/>
      <name val="Times New Roman CYR"/>
      <charset val="204"/>
    </font>
    <font>
      <sz val="10"/>
      <name val="Arial CYR"/>
      <charset val="204"/>
    </font>
    <font>
      <sz val="12"/>
      <color indexed="10"/>
      <name val="Times New Roman CYR"/>
      <family val="1"/>
      <charset val="204"/>
    </font>
    <font>
      <i/>
      <sz val="12"/>
      <name val="Times New Roman CYR"/>
    </font>
    <font>
      <b/>
      <i/>
      <sz val="12"/>
      <name val="Times New Roman CYR"/>
    </font>
    <font>
      <sz val="12"/>
      <name val="Times New Roman CYR"/>
    </font>
    <font>
      <b/>
      <i/>
      <sz val="12"/>
      <color indexed="12"/>
      <name val="Times New Roman CYR"/>
      <family val="1"/>
      <charset val="204"/>
    </font>
    <font>
      <i/>
      <sz val="12"/>
      <color indexed="12"/>
      <name val="Times New Roman CYR"/>
      <family val="1"/>
      <charset val="204"/>
    </font>
    <font>
      <b/>
      <sz val="10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14"/>
      <name val="Times New Roman CYR"/>
      <family val="1"/>
      <charset val="204"/>
    </font>
    <font>
      <sz val="10"/>
      <name val="Arial"/>
      <family val="2"/>
      <charset val="204"/>
    </font>
    <font>
      <sz val="12"/>
      <name val="UnvCyr"/>
      <family val="2"/>
      <charset val="204"/>
    </font>
    <font>
      <b/>
      <sz val="12"/>
      <color indexed="10"/>
      <name val="Times New Roman CYR"/>
      <charset val="204"/>
    </font>
    <font>
      <b/>
      <sz val="12"/>
      <color indexed="30"/>
      <name val="Times New Roman Cyr"/>
      <charset val="204"/>
    </font>
    <font>
      <b/>
      <sz val="14"/>
      <name val="Times New Roman CYR"/>
    </font>
    <font>
      <b/>
      <sz val="14"/>
      <color indexed="10"/>
      <name val="Times New Roman CYR"/>
    </font>
    <font>
      <b/>
      <sz val="12"/>
      <name val="Arial"/>
      <family val="2"/>
      <charset val="204"/>
    </font>
    <font>
      <b/>
      <sz val="14"/>
      <color indexed="9"/>
      <name val="Times New Roman CYR"/>
    </font>
    <font>
      <sz val="12"/>
      <color indexed="9"/>
      <name val="Times New Roman CYR"/>
    </font>
    <font>
      <b/>
      <sz val="14"/>
      <color indexed="13"/>
      <name val="Times New Roman CYR"/>
    </font>
    <font>
      <sz val="14"/>
      <color indexed="13"/>
      <name val="Times New Roman CYR"/>
    </font>
    <font>
      <b/>
      <sz val="12"/>
      <name val="Times New Roman CYR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b/>
      <i/>
      <sz val="14"/>
      <color indexed="10"/>
      <name val="Times New Roman CYR"/>
    </font>
    <font>
      <b/>
      <i/>
      <sz val="14"/>
      <color indexed="18"/>
      <name val="Times New Roman Cyr"/>
    </font>
    <font>
      <b/>
      <sz val="14"/>
      <name val="Times New Roman Cyr"/>
      <family val="1"/>
      <charset val="204"/>
    </font>
    <font>
      <b/>
      <i/>
      <sz val="12"/>
      <color indexed="10"/>
      <name val="Times New Roman CYR"/>
    </font>
    <font>
      <b/>
      <i/>
      <sz val="12"/>
      <color indexed="18"/>
      <name val="Times New Roman CYR"/>
    </font>
    <font>
      <sz val="12"/>
      <color indexed="50"/>
      <name val="Times New Roman CYR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2"/>
      <name val="Times New Roman Bold"/>
    </font>
    <font>
      <i/>
      <sz val="12"/>
      <name val="Times New Roman Bold"/>
    </font>
    <font>
      <b/>
      <sz val="13"/>
      <color indexed="18"/>
      <name val="Times New Roman CYR"/>
      <family val="1"/>
      <charset val="204"/>
    </font>
    <font>
      <b/>
      <sz val="13"/>
      <color indexed="16"/>
      <name val="Times New Roman CYR"/>
      <family val="1"/>
      <charset val="204"/>
    </font>
    <font>
      <sz val="12"/>
      <color indexed="18"/>
      <name val="Times New Roman CYR"/>
      <family val="1"/>
      <charset val="204"/>
    </font>
    <font>
      <b/>
      <sz val="13"/>
      <color indexed="18"/>
      <name val="Times New Roman CYR"/>
      <family val="1"/>
    </font>
    <font>
      <b/>
      <sz val="14"/>
      <color indexed="10"/>
      <name val="Times New Roman CYR"/>
      <family val="1"/>
      <charset val="204"/>
    </font>
    <font>
      <b/>
      <sz val="12"/>
      <color indexed="62"/>
      <name val="Times New Roman CYR"/>
    </font>
    <font>
      <b/>
      <sz val="12"/>
      <name val="Times New Roman CYR"/>
      <family val="1"/>
    </font>
    <font>
      <b/>
      <i/>
      <sz val="12"/>
      <color indexed="62"/>
      <name val="Times New Roman CYR"/>
    </font>
    <font>
      <b/>
      <i/>
      <sz val="12"/>
      <color indexed="18"/>
      <name val="Times New Roman Bold"/>
    </font>
    <font>
      <b/>
      <sz val="14"/>
      <color indexed="18"/>
      <name val="Times New Roman CYR"/>
      <family val="1"/>
      <charset val="204"/>
    </font>
    <font>
      <sz val="12"/>
      <color indexed="18"/>
      <name val="Times New Roman CYR"/>
      <family val="1"/>
    </font>
    <font>
      <b/>
      <i/>
      <sz val="12"/>
      <color indexed="18"/>
      <name val="Times New Roman Cyr"/>
      <family val="1"/>
    </font>
    <font>
      <sz val="12"/>
      <color indexed="18"/>
      <name val="Times New Roman Bold"/>
    </font>
    <font>
      <b/>
      <sz val="14"/>
      <color indexed="16"/>
      <name val="Times New Roman CYR"/>
      <family val="1"/>
    </font>
    <font>
      <b/>
      <i/>
      <sz val="12"/>
      <color indexed="16"/>
      <name val="Times New Roman Bold"/>
    </font>
    <font>
      <sz val="12"/>
      <color indexed="16"/>
      <name val="Times New Roman Bold"/>
    </font>
    <font>
      <b/>
      <sz val="12"/>
      <color indexed="18"/>
      <name val="Times New Roman CYR"/>
    </font>
    <font>
      <b/>
      <sz val="11"/>
      <name val="Times New Roman CYR"/>
      <family val="1"/>
    </font>
    <font>
      <b/>
      <i/>
      <sz val="11"/>
      <color indexed="18"/>
      <name val="Times New Roman Bold"/>
    </font>
    <font>
      <sz val="12"/>
      <name val="Times New Roman Bold"/>
    </font>
    <font>
      <b/>
      <i/>
      <sz val="12"/>
      <color indexed="17"/>
      <name val="Times New Roman Bold"/>
    </font>
    <font>
      <b/>
      <sz val="12"/>
      <color indexed="10"/>
      <name val="Times New Roman CYR"/>
    </font>
    <font>
      <sz val="11"/>
      <name val="Times New Roman CYR"/>
      <family val="1"/>
    </font>
    <font>
      <b/>
      <i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sz val="10"/>
      <color indexed="81"/>
      <name val="Times New Roman"/>
      <family val="1"/>
      <charset val="204"/>
    </font>
    <font>
      <b/>
      <sz val="10"/>
      <color indexed="81"/>
      <name val="Times New Roman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9"/>
      <color indexed="81"/>
      <name val="Tahoma"/>
      <family val="2"/>
      <charset val="204"/>
    </font>
    <font>
      <i/>
      <u/>
      <sz val="9"/>
      <color indexed="81"/>
      <name val="Tahoma"/>
      <family val="2"/>
      <charset val="204"/>
    </font>
    <font>
      <sz val="12"/>
      <color indexed="10"/>
      <name val="Times New Roman Cyr"/>
      <charset val="204"/>
    </font>
    <font>
      <sz val="12"/>
      <color indexed="13"/>
      <name val="Hebar"/>
      <charset val="204"/>
    </font>
    <font>
      <i/>
      <sz val="12"/>
      <name val="Times New Roman Bold"/>
      <charset val="204"/>
    </font>
    <font>
      <b/>
      <sz val="14"/>
      <color indexed="13"/>
      <name val="Times New Roman CYR"/>
      <charset val="204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4"/>
      <color indexed="10"/>
      <name val="Times New Roman CYR"/>
      <family val="1"/>
      <charset val="204"/>
    </font>
    <font>
      <b/>
      <sz val="12"/>
      <color indexed="9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Arial CYR"/>
      <family val="2"/>
      <charset val="204"/>
    </font>
    <font>
      <b/>
      <sz val="12"/>
      <color indexed="9"/>
      <name val="Times New Roman CYR"/>
      <family val="1"/>
      <charset val="204"/>
    </font>
    <font>
      <sz val="11"/>
      <color indexed="81"/>
      <name val="Tahoma"/>
      <family val="2"/>
      <charset val="204"/>
    </font>
    <font>
      <b/>
      <sz val="11"/>
      <color indexed="81"/>
      <name val="Tahoma"/>
      <family val="2"/>
      <charset val="204"/>
    </font>
    <font>
      <b/>
      <sz val="12"/>
      <color indexed="18"/>
      <name val="Times New Roman Cyr"/>
      <family val="1"/>
      <charset val="204"/>
    </font>
    <font>
      <b/>
      <sz val="1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i/>
      <sz val="14"/>
      <color rgb="FF800000"/>
      <name val="Times New Roman bold"/>
      <charset val="204"/>
    </font>
    <font>
      <b/>
      <i/>
      <sz val="14"/>
      <color rgb="FF000099"/>
      <name val="Times New Roman Cyr"/>
      <charset val="204"/>
    </font>
    <font>
      <b/>
      <sz val="12"/>
      <color rgb="FF000099"/>
      <name val="Times New Roman"/>
      <family val="1"/>
      <charset val="204"/>
    </font>
    <font>
      <b/>
      <i/>
      <sz val="12"/>
      <color rgb="FF000099"/>
      <name val="Times New Roman"/>
      <family val="1"/>
      <charset val="204"/>
    </font>
    <font>
      <b/>
      <sz val="12"/>
      <color rgb="FF000099"/>
      <name val="Times New Roman Cyr"/>
      <charset val="204"/>
    </font>
    <font>
      <sz val="12"/>
      <color rgb="FF000099"/>
      <name val="Times New Roman CYR"/>
      <charset val="204"/>
    </font>
    <font>
      <sz val="12"/>
      <color rgb="FFA50021"/>
      <name val="Times New Roman Cyr"/>
      <charset val="204"/>
    </font>
    <font>
      <sz val="12"/>
      <color theme="0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sz val="12"/>
      <color rgb="FF800000"/>
      <name val="Times New Roman CYR"/>
      <charset val="204"/>
    </font>
    <font>
      <sz val="12"/>
      <color rgb="FF800000"/>
      <name val="Times New Roman CYR"/>
      <family val="1"/>
      <charset val="204"/>
    </font>
    <font>
      <b/>
      <sz val="13"/>
      <color rgb="FF800000"/>
      <name val="Times New Roman CYR"/>
      <charset val="204"/>
    </font>
    <font>
      <b/>
      <i/>
      <sz val="12"/>
      <color rgb="FF800000"/>
      <name val="Times New Roman CYR"/>
      <charset val="204"/>
    </font>
    <font>
      <sz val="12"/>
      <color rgb="FF660066"/>
      <name val="Times New Roman CYR"/>
      <family val="1"/>
      <charset val="204"/>
    </font>
    <font>
      <b/>
      <sz val="12"/>
      <color rgb="FF660066"/>
      <name val="Times New Roman Cyr"/>
      <charset val="204"/>
    </font>
    <font>
      <b/>
      <i/>
      <sz val="12"/>
      <color rgb="FF660066"/>
      <name val="Times New Roman CYR"/>
      <charset val="204"/>
    </font>
    <font>
      <i/>
      <sz val="12"/>
      <color rgb="FF660066"/>
      <name val="Times New Roman CYR"/>
      <charset val="204"/>
    </font>
    <font>
      <b/>
      <i/>
      <sz val="10"/>
      <color rgb="FF660066"/>
      <name val="Times New Roman CYR"/>
      <family val="1"/>
      <charset val="204"/>
    </font>
    <font>
      <b/>
      <sz val="12"/>
      <color rgb="FF660066"/>
      <name val="Times New Roman CYR"/>
      <family val="1"/>
      <charset val="204"/>
    </font>
    <font>
      <sz val="12"/>
      <color rgb="FF660066"/>
      <name val="Times New Roman CYR"/>
      <charset val="204"/>
    </font>
    <font>
      <b/>
      <sz val="9"/>
      <color rgb="FF660066"/>
      <name val="Times New Roman Cyr"/>
      <charset val="204"/>
    </font>
    <font>
      <sz val="12"/>
      <color rgb="FFEAEAEA"/>
      <name val="Times New Roman Cyr"/>
      <charset val="204"/>
    </font>
    <font>
      <sz val="12"/>
      <color rgb="FFFFFF67"/>
      <name val="Times New Roman Cyr"/>
      <charset val="204"/>
    </font>
    <font>
      <i/>
      <sz val="12"/>
      <color theme="0"/>
      <name val="Times New Roman CYR"/>
      <family val="1"/>
      <charset val="204"/>
    </font>
    <font>
      <sz val="12"/>
      <color rgb="FF660066"/>
      <name val="Arial"/>
      <family val="2"/>
      <charset val="204"/>
    </font>
    <font>
      <b/>
      <sz val="12"/>
      <color rgb="FF000099"/>
      <name val="Times New Roman Cyr"/>
      <family val="1"/>
      <charset val="204"/>
    </font>
    <font>
      <sz val="16"/>
      <color indexed="8"/>
      <name val="Times New Roman CYR"/>
    </font>
    <font>
      <sz val="18"/>
      <name val="Times New Roman CYR"/>
    </font>
    <font>
      <sz val="14"/>
      <name val="Times New Roman CYR"/>
    </font>
    <font>
      <sz val="14"/>
      <name val="Hebar"/>
    </font>
  </fonts>
  <fills count="3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E2F9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68"/>
        <bgColor indexed="64"/>
      </patternFill>
    </fill>
    <fill>
      <patternFill patternType="solid">
        <fgColor rgb="FFEBE9DD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67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/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43" fillId="0" borderId="0"/>
    <xf numFmtId="0" fontId="64" fillId="0" borderId="0"/>
    <xf numFmtId="0" fontId="121" fillId="0" borderId="0"/>
    <xf numFmtId="0" fontId="43" fillId="0" borderId="0"/>
    <xf numFmtId="0" fontId="119" fillId="0" borderId="0"/>
    <xf numFmtId="0" fontId="1" fillId="0" borderId="0"/>
    <xf numFmtId="0" fontId="33" fillId="0" borderId="0"/>
    <xf numFmtId="0" fontId="33" fillId="0" borderId="0"/>
    <xf numFmtId="0" fontId="43" fillId="0" borderId="0"/>
  </cellStyleXfs>
  <cellXfs count="984">
    <xf numFmtId="0" fontId="0" fillId="0" borderId="0" xfId="0"/>
    <xf numFmtId="165" fontId="7" fillId="0" borderId="0" xfId="0" applyNumberFormat="1" applyFont="1" applyBorder="1" applyProtection="1">
      <protection locked="0"/>
    </xf>
    <xf numFmtId="165" fontId="7" fillId="0" borderId="0" xfId="0" applyNumberFormat="1" applyFont="1" applyFill="1" applyBorder="1" applyProtection="1">
      <protection locked="0"/>
    </xf>
    <xf numFmtId="1" fontId="2" fillId="0" borderId="1" xfId="0" applyNumberFormat="1" applyFont="1" applyBorder="1" applyProtection="1">
      <protection locked="0"/>
    </xf>
    <xf numFmtId="1" fontId="2" fillId="0" borderId="2" xfId="0" applyNumberFormat="1" applyFont="1" applyBorder="1" applyProtection="1">
      <protection locked="0"/>
    </xf>
    <xf numFmtId="0" fontId="3" fillId="0" borderId="0" xfId="0" quotePrefix="1" applyFont="1" applyAlignment="1" applyProtection="1">
      <alignment horizontal="left"/>
      <protection locked="0"/>
    </xf>
    <xf numFmtId="0" fontId="5" fillId="0" borderId="0" xfId="0" quotePrefix="1" applyFont="1" applyBorder="1" applyAlignment="1" applyProtection="1">
      <alignment horizontal="left"/>
      <protection locked="0"/>
    </xf>
    <xf numFmtId="0" fontId="6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left"/>
      <protection locked="0"/>
    </xf>
    <xf numFmtId="3" fontId="7" fillId="0" borderId="0" xfId="0" applyNumberFormat="1" applyFont="1" applyBorder="1" applyProtection="1">
      <protection locked="0"/>
    </xf>
    <xf numFmtId="0" fontId="4" fillId="0" borderId="0" xfId="0" applyFont="1" applyProtection="1">
      <protection locked="0"/>
    </xf>
    <xf numFmtId="0" fontId="2" fillId="0" borderId="0" xfId="0" quotePrefix="1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0" fontId="6" fillId="0" borderId="0" xfId="0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0" fontId="5" fillId="0" borderId="3" xfId="0" quotePrefix="1" applyFont="1" applyBorder="1" applyAlignment="1" applyProtection="1">
      <alignment horizontal="left"/>
      <protection locked="0"/>
    </xf>
    <xf numFmtId="0" fontId="3" fillId="0" borderId="3" xfId="0" applyFont="1" applyBorder="1" applyProtection="1">
      <protection locked="0"/>
    </xf>
    <xf numFmtId="0" fontId="3" fillId="0" borderId="0" xfId="0" applyFont="1" applyBorder="1" applyProtection="1">
      <protection locked="0"/>
    </xf>
    <xf numFmtId="0" fontId="3" fillId="0" borderId="0" xfId="0" applyFont="1" applyAlignment="1" applyProtection="1">
      <alignment horizontal="right"/>
      <protection locked="0"/>
    </xf>
    <xf numFmtId="0" fontId="7" fillId="0" borderId="0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2" fillId="0" borderId="4" xfId="0" applyFont="1" applyBorder="1" applyProtection="1">
      <protection locked="0"/>
    </xf>
    <xf numFmtId="0" fontId="2" fillId="0" borderId="0" xfId="0" applyFont="1" applyBorder="1" applyProtection="1">
      <protection locked="0"/>
    </xf>
    <xf numFmtId="165" fontId="2" fillId="0" borderId="0" xfId="0" applyNumberFormat="1" applyFont="1" applyFill="1" applyBorder="1" applyProtection="1">
      <protection locked="0"/>
    </xf>
    <xf numFmtId="0" fontId="4" fillId="0" borderId="0" xfId="0" applyFont="1" applyBorder="1" applyProtection="1">
      <protection locked="0"/>
    </xf>
    <xf numFmtId="0" fontId="7" fillId="0" borderId="5" xfId="0" applyFont="1" applyBorder="1" applyProtection="1">
      <protection locked="0"/>
    </xf>
    <xf numFmtId="0" fontId="7" fillId="0" borderId="0" xfId="0" applyFont="1" applyProtection="1">
      <protection locked="0"/>
    </xf>
    <xf numFmtId="0" fontId="2" fillId="0" borderId="6" xfId="0" quotePrefix="1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3" fillId="0" borderId="11" xfId="0" quotePrefix="1" applyFont="1" applyBorder="1" applyAlignment="1" applyProtection="1">
      <alignment horizontal="center"/>
      <protection locked="0"/>
    </xf>
    <xf numFmtId="0" fontId="7" fillId="0" borderId="6" xfId="0" applyFont="1" applyBorder="1" applyProtection="1">
      <protection locked="0"/>
    </xf>
    <xf numFmtId="0" fontId="2" fillId="0" borderId="6" xfId="0" applyFont="1" applyBorder="1" applyAlignment="1" applyProtection="1">
      <protection locked="0"/>
    </xf>
    <xf numFmtId="0" fontId="2" fillId="0" borderId="10" xfId="0" quotePrefix="1" applyFont="1" applyBorder="1" applyAlignment="1" applyProtection="1">
      <alignment horizontal="left"/>
      <protection locked="0"/>
    </xf>
    <xf numFmtId="165" fontId="7" fillId="0" borderId="12" xfId="0" applyNumberFormat="1" applyFont="1" applyBorder="1" applyProtection="1">
      <protection locked="0"/>
    </xf>
    <xf numFmtId="0" fontId="7" fillId="0" borderId="5" xfId="0" applyFont="1" applyBorder="1" applyAlignment="1" applyProtection="1">
      <alignment horizontal="left"/>
      <protection locked="0"/>
    </xf>
    <xf numFmtId="0" fontId="7" fillId="0" borderId="13" xfId="0" applyFont="1" applyBorder="1" applyAlignment="1" applyProtection="1">
      <alignment horizontal="left"/>
      <protection locked="0"/>
    </xf>
    <xf numFmtId="0" fontId="7" fillId="0" borderId="6" xfId="0" applyFont="1" applyBorder="1" applyAlignment="1" applyProtection="1">
      <alignment horizontal="left"/>
      <protection locked="0"/>
    </xf>
    <xf numFmtId="0" fontId="7" fillId="0" borderId="13" xfId="0" quotePrefix="1" applyFont="1" applyBorder="1" applyAlignment="1" applyProtection="1">
      <alignment horizontal="left"/>
      <protection locked="0"/>
    </xf>
    <xf numFmtId="0" fontId="7" fillId="0" borderId="6" xfId="0" quotePrefix="1" applyFont="1" applyBorder="1" applyAlignment="1" applyProtection="1">
      <alignment horizontal="left"/>
      <protection locked="0"/>
    </xf>
    <xf numFmtId="165" fontId="7" fillId="0" borderId="0" xfId="0" applyNumberFormat="1" applyFont="1" applyProtection="1">
      <protection locked="0"/>
    </xf>
    <xf numFmtId="0" fontId="7" fillId="0" borderId="14" xfId="0" quotePrefix="1" applyFont="1" applyBorder="1" applyAlignment="1" applyProtection="1">
      <alignment horizontal="left"/>
      <protection locked="0"/>
    </xf>
    <xf numFmtId="1" fontId="2" fillId="0" borderId="0" xfId="0" applyNumberFormat="1" applyFont="1" applyBorder="1" applyAlignment="1" applyProtection="1">
      <alignment horizontal="right"/>
      <protection locked="0"/>
    </xf>
    <xf numFmtId="0" fontId="2" fillId="0" borderId="10" xfId="0" applyFont="1" applyBorder="1" applyAlignment="1" applyProtection="1">
      <alignment horizontal="left"/>
      <protection locked="0"/>
    </xf>
    <xf numFmtId="1" fontId="7" fillId="0" borderId="0" xfId="0" quotePrefix="1" applyNumberFormat="1" applyFont="1" applyBorder="1" applyAlignment="1" applyProtection="1">
      <alignment horizontal="right"/>
      <protection locked="0"/>
    </xf>
    <xf numFmtId="0" fontId="7" fillId="0" borderId="15" xfId="0" applyFont="1" applyBorder="1" applyAlignment="1" applyProtection="1">
      <alignment horizontal="left"/>
      <protection locked="0"/>
    </xf>
    <xf numFmtId="165" fontId="2" fillId="0" borderId="0" xfId="0" applyNumberFormat="1" applyFont="1" applyBorder="1" applyProtection="1">
      <protection locked="0"/>
    </xf>
    <xf numFmtId="0" fontId="7" fillId="0" borderId="0" xfId="0" applyFont="1" applyBorder="1" applyAlignment="1" applyProtection="1">
      <alignment horizontal="left"/>
      <protection locked="0"/>
    </xf>
    <xf numFmtId="3" fontId="2" fillId="0" borderId="0" xfId="0" applyNumberFormat="1" applyFont="1" applyBorder="1" applyProtection="1">
      <protection locked="0"/>
    </xf>
    <xf numFmtId="1" fontId="2" fillId="0" borderId="0" xfId="0" applyNumberFormat="1" applyFont="1" applyBorder="1" applyProtection="1">
      <protection locked="0"/>
    </xf>
    <xf numFmtId="0" fontId="7" fillId="0" borderId="0" xfId="0" quotePrefix="1" applyFont="1" applyBorder="1" applyAlignment="1" applyProtection="1">
      <alignment horizontal="left"/>
      <protection locked="0"/>
    </xf>
    <xf numFmtId="4" fontId="2" fillId="0" borderId="0" xfId="0" applyNumberFormat="1" applyFont="1" applyBorder="1" applyProtection="1">
      <protection locked="0"/>
    </xf>
    <xf numFmtId="165" fontId="8" fillId="0" borderId="0" xfId="0" quotePrefix="1" applyNumberFormat="1" applyFont="1" applyBorder="1" applyAlignment="1" applyProtection="1">
      <alignment horizontal="left"/>
      <protection locked="0"/>
    </xf>
    <xf numFmtId="165" fontId="2" fillId="0" borderId="0" xfId="0" quotePrefix="1" applyNumberFormat="1" applyFont="1" applyBorder="1" applyAlignment="1" applyProtection="1">
      <alignment horizontal="left"/>
      <protection locked="0"/>
    </xf>
    <xf numFmtId="0" fontId="9" fillId="0" borderId="0" xfId="0" quotePrefix="1" applyFont="1" applyBorder="1" applyAlignment="1" applyProtection="1">
      <alignment horizontal="left"/>
      <protection locked="0"/>
    </xf>
    <xf numFmtId="1" fontId="2" fillId="0" borderId="10" xfId="0" applyNumberFormat="1" applyFont="1" applyBorder="1" applyAlignment="1" applyProtection="1"/>
    <xf numFmtId="1" fontId="2" fillId="0" borderId="10" xfId="0" applyNumberFormat="1" applyFont="1" applyBorder="1" applyAlignment="1" applyProtection="1">
      <protection locked="0"/>
    </xf>
    <xf numFmtId="0" fontId="7" fillId="0" borderId="8" xfId="0" quotePrefix="1" applyFont="1" applyBorder="1" applyAlignment="1" applyProtection="1">
      <alignment horizontal="left"/>
      <protection locked="0"/>
    </xf>
    <xf numFmtId="0" fontId="7" fillId="0" borderId="1" xfId="0" quotePrefix="1" applyFont="1" applyBorder="1" applyAlignment="1" applyProtection="1">
      <alignment horizontal="left"/>
      <protection locked="0"/>
    </xf>
    <xf numFmtId="165" fontId="7" fillId="0" borderId="11" xfId="0" applyNumberFormat="1" applyFont="1" applyBorder="1" applyProtection="1">
      <protection locked="0"/>
    </xf>
    <xf numFmtId="0" fontId="7" fillId="0" borderId="11" xfId="0" applyFont="1" applyBorder="1" applyAlignment="1" applyProtection="1">
      <alignment horizontal="left"/>
      <protection locked="0"/>
    </xf>
    <xf numFmtId="1" fontId="2" fillId="0" borderId="1" xfId="0" applyNumberFormat="1" applyFont="1" applyBorder="1" applyProtection="1"/>
    <xf numFmtId="49" fontId="2" fillId="0" borderId="0" xfId="0" applyNumberFormat="1" applyFont="1" applyBorder="1" applyAlignment="1" applyProtection="1">
      <alignment horizontal="left"/>
      <protection locked="0"/>
    </xf>
    <xf numFmtId="165" fontId="7" fillId="0" borderId="13" xfId="0" applyNumberFormat="1" applyFont="1" applyBorder="1" applyProtection="1">
      <protection locked="0"/>
    </xf>
    <xf numFmtId="0" fontId="2" fillId="0" borderId="13" xfId="0" applyFont="1" applyBorder="1" applyAlignment="1" applyProtection="1">
      <alignment horizontal="left"/>
      <protection locked="0"/>
    </xf>
    <xf numFmtId="0" fontId="7" fillId="0" borderId="16" xfId="0" applyFont="1" applyBorder="1" applyAlignment="1" applyProtection="1">
      <alignment horizontal="left"/>
      <protection locked="0"/>
    </xf>
    <xf numFmtId="0" fontId="7" fillId="0" borderId="14" xfId="0" applyFont="1" applyBorder="1" applyAlignment="1" applyProtection="1">
      <alignment horizontal="left"/>
      <protection locked="0"/>
    </xf>
    <xf numFmtId="0" fontId="7" fillId="0" borderId="17" xfId="0" applyFont="1" applyBorder="1" applyAlignment="1" applyProtection="1">
      <alignment horizontal="left"/>
      <protection locked="0"/>
    </xf>
    <xf numFmtId="0" fontId="7" fillId="0" borderId="8" xfId="0" applyFont="1" applyBorder="1" applyAlignment="1" applyProtection="1">
      <alignment horizontal="left"/>
      <protection locked="0"/>
    </xf>
    <xf numFmtId="0" fontId="7" fillId="0" borderId="1" xfId="0" applyFont="1" applyBorder="1" applyAlignment="1" applyProtection="1">
      <alignment horizontal="left"/>
      <protection locked="0"/>
    </xf>
    <xf numFmtId="0" fontId="7" fillId="0" borderId="10" xfId="0" applyFont="1" applyBorder="1" applyAlignment="1" applyProtection="1">
      <alignment horizontal="left"/>
      <protection locked="0"/>
    </xf>
    <xf numFmtId="165" fontId="7" fillId="0" borderId="1" xfId="0" applyNumberFormat="1" applyFont="1" applyBorder="1" applyProtection="1">
      <protection locked="0"/>
    </xf>
    <xf numFmtId="0" fontId="2" fillId="0" borderId="6" xfId="0" applyFont="1" applyBorder="1" applyAlignment="1" applyProtection="1">
      <alignment horizontal="left"/>
      <protection locked="0"/>
    </xf>
    <xf numFmtId="0" fontId="2" fillId="0" borderId="18" xfId="0" quotePrefix="1" applyFont="1" applyBorder="1" applyAlignment="1" applyProtection="1">
      <alignment horizontal="left"/>
      <protection locked="0"/>
    </xf>
    <xf numFmtId="0" fontId="7" fillId="0" borderId="5" xfId="0" quotePrefix="1" applyFont="1" applyBorder="1" applyAlignment="1" applyProtection="1">
      <alignment horizontal="left"/>
      <protection locked="0"/>
    </xf>
    <xf numFmtId="0" fontId="2" fillId="0" borderId="7" xfId="0" quotePrefix="1" applyFont="1" applyBorder="1" applyAlignment="1" applyProtection="1">
      <alignment horizontal="center"/>
      <protection locked="0"/>
    </xf>
    <xf numFmtId="0" fontId="7" fillId="0" borderId="18" xfId="0" quotePrefix="1" applyFont="1" applyBorder="1" applyAlignment="1" applyProtection="1">
      <alignment horizontal="left"/>
      <protection locked="0"/>
    </xf>
    <xf numFmtId="165" fontId="7" fillId="0" borderId="10" xfId="0" applyNumberFormat="1" applyFont="1" applyBorder="1" applyProtection="1">
      <protection locked="0"/>
    </xf>
    <xf numFmtId="0" fontId="3" fillId="0" borderId="19" xfId="0" applyFont="1" applyBorder="1" applyProtection="1">
      <protection locked="0"/>
    </xf>
    <xf numFmtId="0" fontId="2" fillId="0" borderId="0" xfId="0" applyFont="1" applyBorder="1" applyAlignment="1" applyProtection="1">
      <alignment horizontal="left"/>
      <protection locked="0"/>
    </xf>
    <xf numFmtId="1" fontId="2" fillId="0" borderId="13" xfId="0" applyNumberFormat="1" applyFont="1" applyBorder="1" applyAlignment="1" applyProtection="1"/>
    <xf numFmtId="0" fontId="2" fillId="0" borderId="17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4" fillId="0" borderId="0" xfId="0" applyFont="1" applyBorder="1" applyProtection="1"/>
    <xf numFmtId="0" fontId="6" fillId="0" borderId="10" xfId="0" applyFont="1" applyBorder="1" applyAlignment="1" applyProtection="1">
      <alignment horizontal="left"/>
    </xf>
    <xf numFmtId="0" fontId="10" fillId="0" borderId="10" xfId="0" applyFont="1" applyBorder="1" applyAlignment="1" applyProtection="1">
      <alignment horizontal="left"/>
    </xf>
    <xf numFmtId="0" fontId="7" fillId="0" borderId="5" xfId="0" applyFont="1" applyBorder="1" applyAlignment="1" applyProtection="1">
      <alignment horizontal="left"/>
    </xf>
    <xf numFmtId="0" fontId="7" fillId="0" borderId="5" xfId="0" applyFont="1" applyFill="1" applyBorder="1" applyAlignment="1" applyProtection="1">
      <alignment horizontal="left"/>
    </xf>
    <xf numFmtId="0" fontId="7" fillId="0" borderId="13" xfId="0" applyFont="1" applyBorder="1" applyAlignment="1" applyProtection="1">
      <alignment horizontal="left"/>
    </xf>
    <xf numFmtId="0" fontId="7" fillId="0" borderId="10" xfId="0" applyFont="1" applyBorder="1" applyAlignment="1" applyProtection="1">
      <alignment horizontal="left"/>
    </xf>
    <xf numFmtId="0" fontId="7" fillId="0" borderId="14" xfId="0" applyFont="1" applyBorder="1" applyAlignment="1" applyProtection="1">
      <alignment horizontal="left"/>
    </xf>
    <xf numFmtId="0" fontId="7" fillId="0" borderId="6" xfId="0" applyFont="1" applyBorder="1" applyAlignment="1" applyProtection="1">
      <alignment horizontal="left"/>
    </xf>
    <xf numFmtId="0" fontId="7" fillId="0" borderId="16" xfId="0" applyFont="1" applyBorder="1" applyAlignment="1" applyProtection="1">
      <alignment horizontal="left"/>
    </xf>
    <xf numFmtId="0" fontId="7" fillId="0" borderId="16" xfId="0" applyFont="1" applyFill="1" applyBorder="1" applyAlignment="1" applyProtection="1">
      <alignment horizontal="left"/>
    </xf>
    <xf numFmtId="0" fontId="7" fillId="0" borderId="17" xfId="0" applyFont="1" applyBorder="1" applyAlignment="1" applyProtection="1">
      <alignment horizontal="left"/>
    </xf>
    <xf numFmtId="0" fontId="7" fillId="0" borderId="1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4" fillId="0" borderId="0" xfId="0" applyFont="1" applyProtection="1"/>
    <xf numFmtId="0" fontId="11" fillId="0" borderId="10" xfId="0" quotePrefix="1" applyFont="1" applyBorder="1" applyAlignment="1" applyProtection="1">
      <alignment horizontal="left"/>
    </xf>
    <xf numFmtId="0" fontId="2" fillId="0" borderId="10" xfId="0" applyFont="1" applyBorder="1" applyAlignment="1" applyProtection="1">
      <alignment horizontal="left"/>
    </xf>
    <xf numFmtId="0" fontId="7" fillId="0" borderId="14" xfId="0" quotePrefix="1" applyFont="1" applyBorder="1" applyAlignment="1" applyProtection="1">
      <alignment horizontal="left"/>
    </xf>
    <xf numFmtId="0" fontId="7" fillId="0" borderId="13" xfId="0" quotePrefix="1" applyFont="1" applyBorder="1" applyAlignment="1" applyProtection="1">
      <alignment horizontal="left"/>
    </xf>
    <xf numFmtId="0" fontId="7" fillId="0" borderId="13" xfId="0" applyFont="1" applyFill="1" applyBorder="1" applyAlignment="1" applyProtection="1">
      <alignment horizontal="left"/>
    </xf>
    <xf numFmtId="0" fontId="7" fillId="0" borderId="18" xfId="0" applyFont="1" applyBorder="1" applyAlignment="1" applyProtection="1">
      <alignment horizontal="left"/>
    </xf>
    <xf numFmtId="0" fontId="11" fillId="0" borderId="1" xfId="0" applyFont="1" applyBorder="1" applyAlignment="1" applyProtection="1">
      <alignment horizontal="left"/>
    </xf>
    <xf numFmtId="0" fontId="2" fillId="0" borderId="1" xfId="0" applyFont="1" applyBorder="1" applyAlignment="1" applyProtection="1">
      <alignment horizontal="left"/>
    </xf>
    <xf numFmtId="0" fontId="7" fillId="0" borderId="8" xfId="0" quotePrefix="1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left"/>
    </xf>
    <xf numFmtId="0" fontId="2" fillId="0" borderId="6" xfId="0" applyFont="1" applyBorder="1" applyAlignment="1" applyProtection="1">
      <alignment horizontal="left"/>
    </xf>
    <xf numFmtId="165" fontId="7" fillId="0" borderId="13" xfId="0" applyNumberFormat="1" applyFont="1" applyBorder="1" applyProtection="1"/>
    <xf numFmtId="0" fontId="7" fillId="0" borderId="18" xfId="0" quotePrefix="1" applyFont="1" applyBorder="1" applyAlignment="1" applyProtection="1">
      <alignment horizontal="left"/>
    </xf>
    <xf numFmtId="0" fontId="7" fillId="0" borderId="5" xfId="0" quotePrefix="1" applyFont="1" applyBorder="1" applyAlignment="1" applyProtection="1">
      <alignment horizontal="left"/>
    </xf>
    <xf numFmtId="165" fontId="7" fillId="0" borderId="1" xfId="0" applyNumberFormat="1" applyFont="1" applyBorder="1" applyProtection="1"/>
    <xf numFmtId="0" fontId="12" fillId="0" borderId="17" xfId="0" applyFont="1" applyBorder="1" applyAlignment="1" applyProtection="1">
      <alignment horizontal="left"/>
    </xf>
    <xf numFmtId="0" fontId="12" fillId="0" borderId="13" xfId="0" applyFont="1" applyBorder="1" applyAlignment="1" applyProtection="1">
      <alignment horizontal="left"/>
    </xf>
    <xf numFmtId="0" fontId="13" fillId="0" borderId="0" xfId="0" applyFont="1" applyProtection="1"/>
    <xf numFmtId="3" fontId="2" fillId="0" borderId="10" xfId="0" applyNumberFormat="1" applyFont="1" applyBorder="1" applyAlignment="1" applyProtection="1"/>
    <xf numFmtId="3" fontId="2" fillId="0" borderId="5" xfId="0" applyNumberFormat="1" applyFont="1" applyBorder="1" applyAlignment="1" applyProtection="1"/>
    <xf numFmtId="3" fontId="2" fillId="0" borderId="8" xfId="0" applyNumberFormat="1" applyFont="1" applyBorder="1" applyAlignment="1" applyProtection="1"/>
    <xf numFmtId="3" fontId="2" fillId="0" borderId="14" xfId="0" applyNumberFormat="1" applyFont="1" applyBorder="1" applyAlignment="1" applyProtection="1"/>
    <xf numFmtId="3" fontId="2" fillId="0" borderId="13" xfId="0" applyNumberFormat="1" applyFont="1" applyBorder="1" applyAlignment="1" applyProtection="1"/>
    <xf numFmtId="3" fontId="2" fillId="0" borderId="20" xfId="0" applyNumberFormat="1" applyFont="1" applyBorder="1" applyAlignment="1" applyProtection="1"/>
    <xf numFmtId="3" fontId="2" fillId="0" borderId="18" xfId="0" applyNumberFormat="1" applyFont="1" applyBorder="1" applyAlignment="1" applyProtection="1"/>
    <xf numFmtId="3" fontId="2" fillId="0" borderId="1" xfId="0" applyNumberFormat="1" applyFont="1" applyBorder="1" applyAlignment="1" applyProtection="1"/>
    <xf numFmtId="3" fontId="7" fillId="0" borderId="13" xfId="0" quotePrefix="1" applyNumberFormat="1" applyFont="1" applyBorder="1" applyAlignment="1" applyProtection="1"/>
    <xf numFmtId="3" fontId="2" fillId="0" borderId="10" xfId="0" applyNumberFormat="1" applyFont="1" applyBorder="1" applyAlignment="1" applyProtection="1">
      <alignment horizontal="right"/>
    </xf>
    <xf numFmtId="3" fontId="2" fillId="0" borderId="6" xfId="0" applyNumberFormat="1" applyFont="1" applyBorder="1" applyAlignment="1" applyProtection="1">
      <alignment horizontal="right"/>
    </xf>
    <xf numFmtId="3" fontId="2" fillId="0" borderId="6" xfId="0" applyNumberFormat="1" applyFont="1" applyBorder="1" applyAlignment="1" applyProtection="1"/>
    <xf numFmtId="164" fontId="7" fillId="0" borderId="8" xfId="1" applyFont="1" applyBorder="1" applyAlignment="1" applyProtection="1">
      <alignment horizontal="left"/>
    </xf>
    <xf numFmtId="0" fontId="15" fillId="0" borderId="0" xfId="0" applyFont="1" applyAlignment="1">
      <alignment vertical="center"/>
    </xf>
    <xf numFmtId="0" fontId="15" fillId="0" borderId="0" xfId="0" quotePrefix="1" applyFont="1" applyAlignment="1">
      <alignment vertical="center"/>
    </xf>
    <xf numFmtId="49" fontId="18" fillId="2" borderId="21" xfId="0" applyNumberFormat="1" applyFont="1" applyFill="1" applyBorder="1" applyAlignment="1" applyProtection="1">
      <alignment horizontal="center" vertical="center"/>
      <protection locked="0"/>
    </xf>
    <xf numFmtId="0" fontId="18" fillId="0" borderId="7" xfId="8" quotePrefix="1" applyFont="1" applyFill="1" applyBorder="1" applyAlignment="1">
      <alignment horizontal="right" vertical="center"/>
    </xf>
    <xf numFmtId="168" fontId="22" fillId="0" borderId="22" xfId="8" quotePrefix="1" applyNumberFormat="1" applyFont="1" applyFill="1" applyBorder="1" applyAlignment="1">
      <alignment horizontal="right" vertical="center"/>
    </xf>
    <xf numFmtId="0" fontId="15" fillId="0" borderId="23" xfId="8" applyFont="1" applyFill="1" applyBorder="1" applyAlignment="1">
      <alignment horizontal="left" vertical="center" wrapText="1"/>
    </xf>
    <xf numFmtId="0" fontId="15" fillId="0" borderId="0" xfId="8" applyFont="1" applyFill="1" applyBorder="1" applyAlignment="1">
      <alignment horizontal="left" vertical="center" wrapText="1"/>
    </xf>
    <xf numFmtId="0" fontId="15" fillId="0" borderId="7" xfId="8" applyFont="1" applyFill="1" applyBorder="1" applyAlignment="1">
      <alignment horizontal="right" vertical="center"/>
    </xf>
    <xf numFmtId="0" fontId="15" fillId="0" borderId="12" xfId="8" applyFont="1" applyFill="1" applyBorder="1" applyAlignment="1">
      <alignment horizontal="left" vertical="center" wrapText="1"/>
    </xf>
    <xf numFmtId="168" fontId="22" fillId="0" borderId="24" xfId="8" quotePrefix="1" applyNumberFormat="1" applyFont="1" applyFill="1" applyBorder="1" applyAlignment="1">
      <alignment horizontal="right" vertical="center"/>
    </xf>
    <xf numFmtId="168" fontId="18" fillId="0" borderId="7" xfId="8" quotePrefix="1" applyNumberFormat="1" applyFont="1" applyFill="1" applyBorder="1" applyAlignment="1">
      <alignment horizontal="right" vertical="center"/>
    </xf>
    <xf numFmtId="168" fontId="22" fillId="0" borderId="25" xfId="8" quotePrefix="1" applyNumberFormat="1" applyFont="1" applyFill="1" applyBorder="1" applyAlignment="1">
      <alignment horizontal="right" vertical="center"/>
    </xf>
    <xf numFmtId="0" fontId="15" fillId="0" borderId="0" xfId="8" applyFont="1" applyFill="1" applyBorder="1" applyAlignment="1">
      <alignment vertical="center" wrapText="1"/>
    </xf>
    <xf numFmtId="0" fontId="15" fillId="0" borderId="12" xfId="8" applyFont="1" applyFill="1" applyBorder="1" applyAlignment="1">
      <alignment vertical="center" wrapText="1"/>
    </xf>
    <xf numFmtId="0" fontId="20" fillId="0" borderId="23" xfId="8" applyFont="1" applyFill="1" applyBorder="1" applyAlignment="1">
      <alignment horizontal="left" vertical="center" wrapText="1"/>
    </xf>
    <xf numFmtId="0" fontId="20" fillId="0" borderId="12" xfId="8" applyFont="1" applyFill="1" applyBorder="1" applyAlignment="1">
      <alignment vertical="center" wrapText="1"/>
    </xf>
    <xf numFmtId="0" fontId="18" fillId="0" borderId="0" xfId="8" applyFont="1" applyFill="1" applyBorder="1" applyAlignment="1">
      <alignment horizontal="right" vertical="center"/>
    </xf>
    <xf numFmtId="0" fontId="20" fillId="0" borderId="0" xfId="8" applyFont="1" applyFill="1" applyBorder="1" applyAlignment="1">
      <alignment vertical="center" wrapText="1"/>
    </xf>
    <xf numFmtId="0" fontId="18" fillId="0" borderId="0" xfId="8" quotePrefix="1" applyFont="1" applyFill="1" applyBorder="1" applyAlignment="1">
      <alignment horizontal="right" vertical="center"/>
    </xf>
    <xf numFmtId="0" fontId="18" fillId="0" borderId="7" xfId="8" applyFont="1" applyFill="1" applyBorder="1" applyAlignment="1">
      <alignment horizontal="right" vertical="center"/>
    </xf>
    <xf numFmtId="0" fontId="25" fillId="0" borderId="0" xfId="8" applyFont="1" applyFill="1" applyBorder="1" applyAlignment="1">
      <alignment horizontal="left" vertical="center" wrapText="1"/>
    </xf>
    <xf numFmtId="0" fontId="20" fillId="0" borderId="12" xfId="8" applyFont="1" applyFill="1" applyBorder="1" applyAlignment="1">
      <alignment horizontal="left" vertical="center" wrapText="1"/>
    </xf>
    <xf numFmtId="0" fontId="26" fillId="0" borderId="23" xfId="8" applyFont="1" applyFill="1" applyBorder="1" applyAlignment="1">
      <alignment horizontal="left" vertical="center" wrapText="1"/>
    </xf>
    <xf numFmtId="0" fontId="26" fillId="0" borderId="0" xfId="8" applyFont="1" applyFill="1" applyBorder="1" applyAlignment="1">
      <alignment horizontal="left" vertical="center" wrapText="1"/>
    </xf>
    <xf numFmtId="0" fontId="26" fillId="0" borderId="12" xfId="8" applyFont="1" applyFill="1" applyBorder="1" applyAlignment="1">
      <alignment vertical="center" wrapText="1"/>
    </xf>
    <xf numFmtId="168" fontId="22" fillId="0" borderId="0" xfId="8" quotePrefix="1" applyNumberFormat="1" applyFont="1" applyFill="1" applyBorder="1" applyAlignment="1">
      <alignment horizontal="center" vertical="center"/>
    </xf>
    <xf numFmtId="0" fontId="20" fillId="0" borderId="0" xfId="8" applyFont="1" applyFill="1" applyBorder="1" applyAlignment="1">
      <alignment horizontal="left" vertical="center" wrapText="1"/>
    </xf>
    <xf numFmtId="168" fontId="29" fillId="0" borderId="25" xfId="8" quotePrefix="1" applyNumberFormat="1" applyFont="1" applyFill="1" applyBorder="1" applyAlignment="1">
      <alignment horizontal="right"/>
    </xf>
    <xf numFmtId="168" fontId="29" fillId="0" borderId="22" xfId="8" quotePrefix="1" applyNumberFormat="1" applyFont="1" applyFill="1" applyBorder="1" applyAlignment="1">
      <alignment horizontal="right"/>
    </xf>
    <xf numFmtId="168" fontId="29" fillId="0" borderId="24" xfId="8" quotePrefix="1" applyNumberFormat="1" applyFont="1" applyFill="1" applyBorder="1" applyAlignment="1">
      <alignment horizontal="right"/>
    </xf>
    <xf numFmtId="0" fontId="15" fillId="0" borderId="23" xfId="8" applyFont="1" applyFill="1" applyBorder="1" applyAlignment="1">
      <alignment vertical="center" wrapText="1"/>
    </xf>
    <xf numFmtId="168" fontId="22" fillId="0" borderId="26" xfId="8" quotePrefix="1" applyNumberFormat="1" applyFont="1" applyFill="1" applyBorder="1" applyAlignment="1">
      <alignment horizontal="right" vertical="center"/>
    </xf>
    <xf numFmtId="0" fontId="15" fillId="0" borderId="27" xfId="8" applyFont="1" applyFill="1" applyBorder="1" applyAlignment="1">
      <alignment horizontal="left" vertical="center" wrapText="1"/>
    </xf>
    <xf numFmtId="168" fontId="22" fillId="0" borderId="28" xfId="8" quotePrefix="1" applyNumberFormat="1" applyFont="1" applyFill="1" applyBorder="1" applyAlignment="1">
      <alignment horizontal="right" vertical="center"/>
    </xf>
    <xf numFmtId="0" fontId="15" fillId="0" borderId="27" xfId="8" applyFont="1" applyFill="1" applyBorder="1" applyAlignment="1">
      <alignment vertical="center" wrapText="1"/>
    </xf>
    <xf numFmtId="168" fontId="22" fillId="0" borderId="29" xfId="8" quotePrefix="1" applyNumberFormat="1" applyFont="1" applyFill="1" applyBorder="1" applyAlignment="1">
      <alignment horizontal="right" vertical="center"/>
    </xf>
    <xf numFmtId="0" fontId="15" fillId="0" borderId="30" xfId="8" applyFont="1" applyFill="1" applyBorder="1" applyAlignment="1">
      <alignment vertical="center" wrapText="1"/>
    </xf>
    <xf numFmtId="0" fontId="20" fillId="0" borderId="30" xfId="8" applyFont="1" applyFill="1" applyBorder="1" applyAlignment="1">
      <alignment horizontal="left" vertical="center" wrapText="1"/>
    </xf>
    <xf numFmtId="0" fontId="18" fillId="0" borderId="7" xfId="8" quotePrefix="1" applyFont="1" applyFill="1" applyBorder="1" applyAlignment="1">
      <alignment horizontal="center" vertical="center"/>
    </xf>
    <xf numFmtId="0" fontId="18" fillId="0" borderId="7" xfId="8" applyFont="1" applyFill="1" applyBorder="1" applyAlignment="1">
      <alignment horizontal="center" vertical="center"/>
    </xf>
    <xf numFmtId="165" fontId="15" fillId="0" borderId="7" xfId="8" applyNumberFormat="1" applyFont="1" applyFill="1" applyBorder="1" applyAlignment="1">
      <alignment horizontal="right" vertical="center"/>
    </xf>
    <xf numFmtId="0" fontId="20" fillId="0" borderId="23" xfId="8" applyFont="1" applyFill="1" applyBorder="1" applyAlignment="1">
      <alignment vertical="center" wrapText="1"/>
    </xf>
    <xf numFmtId="165" fontId="15" fillId="0" borderId="7" xfId="8" applyNumberFormat="1" applyFont="1" applyFill="1" applyBorder="1" applyAlignment="1">
      <alignment horizontal="right"/>
    </xf>
    <xf numFmtId="168" fontId="22" fillId="0" borderId="25" xfId="8" quotePrefix="1" applyNumberFormat="1" applyFont="1" applyFill="1" applyBorder="1" applyAlignment="1">
      <alignment horizontal="right" vertical="top"/>
    </xf>
    <xf numFmtId="0" fontId="15" fillId="0" borderId="23" xfId="8" applyFont="1" applyFill="1" applyBorder="1" applyAlignment="1">
      <alignment vertical="top" wrapText="1"/>
    </xf>
    <xf numFmtId="168" fontId="22" fillId="0" borderId="22" xfId="8" quotePrefix="1" applyNumberFormat="1" applyFont="1" applyFill="1" applyBorder="1" applyAlignment="1">
      <alignment horizontal="right" vertical="top"/>
    </xf>
    <xf numFmtId="0" fontId="15" fillId="0" borderId="0" xfId="8" applyFont="1" applyFill="1" applyBorder="1" applyAlignment="1">
      <alignment vertical="top" wrapText="1"/>
    </xf>
    <xf numFmtId="168" fontId="22" fillId="0" borderId="24" xfId="8" quotePrefix="1" applyNumberFormat="1" applyFont="1" applyFill="1" applyBorder="1" applyAlignment="1">
      <alignment horizontal="right" vertical="top"/>
    </xf>
    <xf numFmtId="0" fontId="15" fillId="0" borderId="12" xfId="8" applyFont="1" applyFill="1" applyBorder="1" applyAlignment="1">
      <alignment vertical="top" wrapText="1"/>
    </xf>
    <xf numFmtId="168" fontId="22" fillId="0" borderId="31" xfId="8" quotePrefix="1" applyNumberFormat="1" applyFont="1" applyFill="1" applyBorder="1" applyAlignment="1">
      <alignment horizontal="right" vertical="center"/>
    </xf>
    <xf numFmtId="165" fontId="15" fillId="0" borderId="0" xfId="8" applyNumberFormat="1" applyFont="1" applyFill="1" applyBorder="1" applyAlignment="1">
      <alignment vertical="center"/>
    </xf>
    <xf numFmtId="170" fontId="18" fillId="0" borderId="7" xfId="8" quotePrefix="1" applyNumberFormat="1" applyFont="1" applyFill="1" applyBorder="1" applyAlignment="1">
      <alignment horizontal="right" vertical="center"/>
    </xf>
    <xf numFmtId="170" fontId="18" fillId="0" borderId="11" xfId="8" quotePrefix="1" applyNumberFormat="1" applyFont="1" applyFill="1" applyBorder="1" applyAlignment="1">
      <alignment horizontal="right" vertical="center"/>
    </xf>
    <xf numFmtId="0" fontId="18" fillId="0" borderId="0" xfId="8" applyFont="1" applyFill="1" applyBorder="1" applyAlignment="1">
      <alignment horizontal="center" vertical="center"/>
    </xf>
    <xf numFmtId="168" fontId="15" fillId="0" borderId="7" xfId="8" applyNumberFormat="1" applyFont="1" applyFill="1" applyBorder="1" applyAlignment="1">
      <alignment horizontal="right" vertical="center"/>
    </xf>
    <xf numFmtId="0" fontId="20" fillId="0" borderId="27" xfId="8" applyFont="1" applyFill="1" applyBorder="1" applyAlignment="1">
      <alignment horizontal="left" vertical="center" wrapText="1"/>
    </xf>
    <xf numFmtId="0" fontId="27" fillId="0" borderId="0" xfId="8" applyFont="1" applyFill="1" applyBorder="1" applyAlignment="1">
      <alignment horizontal="left" vertical="center" wrapText="1"/>
    </xf>
    <xf numFmtId="168" fontId="18" fillId="0" borderId="1" xfId="8" quotePrefix="1" applyNumberFormat="1" applyFont="1" applyFill="1" applyBorder="1" applyAlignment="1">
      <alignment horizontal="center" vertical="center"/>
    </xf>
    <xf numFmtId="168" fontId="20" fillId="0" borderId="1" xfId="8" quotePrefix="1" applyNumberFormat="1" applyFont="1" applyFill="1" applyBorder="1" applyAlignment="1">
      <alignment horizontal="center" vertical="center"/>
    </xf>
    <xf numFmtId="0" fontId="15" fillId="0" borderId="7" xfId="8" applyFont="1" applyFill="1" applyBorder="1" applyAlignment="1">
      <alignment vertical="center"/>
    </xf>
    <xf numFmtId="168" fontId="22" fillId="0" borderId="25" xfId="8" quotePrefix="1" applyNumberFormat="1" applyFont="1" applyFill="1" applyBorder="1" applyAlignment="1">
      <alignment horizontal="right"/>
    </xf>
    <xf numFmtId="168" fontId="22" fillId="0" borderId="24" xfId="8" quotePrefix="1" applyNumberFormat="1" applyFont="1" applyFill="1" applyBorder="1" applyAlignment="1">
      <alignment horizontal="right"/>
    </xf>
    <xf numFmtId="168" fontId="22" fillId="0" borderId="25" xfId="8" applyNumberFormat="1" applyFont="1" applyFill="1" applyBorder="1" applyAlignment="1">
      <alignment horizontal="right" vertical="center"/>
    </xf>
    <xf numFmtId="168" fontId="18" fillId="0" borderId="15" xfId="8" quotePrefix="1" applyNumberFormat="1" applyFont="1" applyFill="1" applyBorder="1" applyAlignment="1">
      <alignment horizontal="right" vertical="center"/>
    </xf>
    <xf numFmtId="168" fontId="35" fillId="0" borderId="25" xfId="8" quotePrefix="1" applyNumberFormat="1" applyFont="1" applyFill="1" applyBorder="1" applyAlignment="1">
      <alignment horizontal="right"/>
    </xf>
    <xf numFmtId="168" fontId="35" fillId="0" borderId="24" xfId="8" quotePrefix="1" applyNumberFormat="1" applyFont="1" applyFill="1" applyBorder="1" applyAlignment="1">
      <alignment horizontal="right"/>
    </xf>
    <xf numFmtId="0" fontId="15" fillId="0" borderId="30" xfId="8" applyFont="1" applyFill="1" applyBorder="1" applyAlignment="1">
      <alignment horizontal="left" vertical="center" wrapText="1"/>
    </xf>
    <xf numFmtId="0" fontId="15" fillId="0" borderId="32" xfId="8" applyFont="1" applyFill="1" applyBorder="1" applyAlignment="1">
      <alignment horizontal="left" vertical="center" wrapText="1"/>
    </xf>
    <xf numFmtId="168" fontId="22" fillId="0" borderId="33" xfId="8" quotePrefix="1" applyNumberFormat="1" applyFont="1" applyFill="1" applyBorder="1" applyAlignment="1">
      <alignment horizontal="right" vertical="center"/>
    </xf>
    <xf numFmtId="0" fontId="15" fillId="0" borderId="34" xfId="8" applyFont="1" applyFill="1" applyBorder="1" applyAlignment="1">
      <alignment horizontal="left" vertical="center" wrapText="1"/>
    </xf>
    <xf numFmtId="168" fontId="22" fillId="0" borderId="22" xfId="8" quotePrefix="1" applyNumberFormat="1" applyFont="1" applyFill="1" applyBorder="1" applyAlignment="1">
      <alignment horizontal="right"/>
    </xf>
    <xf numFmtId="168" fontId="22" fillId="0" borderId="35" xfId="8" quotePrefix="1" applyNumberFormat="1" applyFont="1" applyFill="1" applyBorder="1" applyAlignment="1">
      <alignment horizontal="right" vertical="center"/>
    </xf>
    <xf numFmtId="0" fontId="15" fillId="0" borderId="36" xfId="8" applyFont="1" applyFill="1" applyBorder="1" applyAlignment="1">
      <alignment horizontal="left" vertical="center" wrapText="1"/>
    </xf>
    <xf numFmtId="168" fontId="22" fillId="0" borderId="35" xfId="8" quotePrefix="1" applyNumberFormat="1" applyFont="1" applyFill="1" applyBorder="1" applyAlignment="1">
      <alignment horizontal="right"/>
    </xf>
    <xf numFmtId="165" fontId="18" fillId="0" borderId="11" xfId="8" applyNumberFormat="1" applyFont="1" applyFill="1" applyBorder="1" applyAlignment="1">
      <alignment horizontal="right" vertical="center"/>
    </xf>
    <xf numFmtId="3" fontId="7" fillId="0" borderId="1" xfId="0" quotePrefix="1" applyNumberFormat="1" applyFont="1" applyBorder="1" applyAlignment="1" applyProtection="1"/>
    <xf numFmtId="3" fontId="7" fillId="0" borderId="10" xfId="0" quotePrefix="1" applyNumberFormat="1" applyFont="1" applyBorder="1" applyAlignment="1" applyProtection="1"/>
    <xf numFmtId="3" fontId="7" fillId="0" borderId="6" xfId="0" quotePrefix="1" applyNumberFormat="1" applyFont="1" applyBorder="1" applyAlignment="1" applyProtection="1"/>
    <xf numFmtId="3" fontId="7" fillId="0" borderId="18" xfId="0" quotePrefix="1" applyNumberFormat="1" applyFont="1" applyBorder="1" applyAlignment="1" applyProtection="1"/>
    <xf numFmtId="3" fontId="7" fillId="0" borderId="5" xfId="0" quotePrefix="1" applyNumberFormat="1" applyFont="1" applyBorder="1" applyAlignment="1" applyProtection="1"/>
    <xf numFmtId="14" fontId="3" fillId="0" borderId="1" xfId="0" applyNumberFormat="1" applyFont="1" applyBorder="1" applyAlignment="1" applyProtection="1">
      <alignment horizontal="center"/>
    </xf>
    <xf numFmtId="49" fontId="2" fillId="0" borderId="1" xfId="0" applyNumberFormat="1" applyFont="1" applyBorder="1" applyAlignment="1" applyProtection="1">
      <alignment horizontal="left"/>
    </xf>
    <xf numFmtId="0" fontId="15" fillId="0" borderId="0" xfId="3" applyFont="1" applyAlignment="1">
      <alignment vertical="center"/>
    </xf>
    <xf numFmtId="0" fontId="15" fillId="0" borderId="0" xfId="3" applyFont="1" applyAlignment="1">
      <alignment vertical="center" wrapText="1"/>
    </xf>
    <xf numFmtId="1" fontId="44" fillId="3" borderId="0" xfId="3" applyNumberFormat="1" applyFont="1" applyFill="1" applyAlignment="1">
      <alignment vertical="center"/>
    </xf>
    <xf numFmtId="1" fontId="44" fillId="4" borderId="0" xfId="3" applyNumberFormat="1" applyFont="1" applyFill="1" applyAlignment="1">
      <alignment vertical="center"/>
    </xf>
    <xf numFmtId="0" fontId="15" fillId="0" borderId="0" xfId="3" applyFont="1" applyAlignment="1" applyProtection="1">
      <alignment vertical="center"/>
    </xf>
    <xf numFmtId="1" fontId="44" fillId="0" borderId="0" xfId="3" applyNumberFormat="1" applyFont="1" applyFill="1" applyAlignment="1">
      <alignment vertical="center"/>
    </xf>
    <xf numFmtId="0" fontId="15" fillId="3" borderId="0" xfId="3" applyFont="1" applyFill="1" applyAlignment="1">
      <alignment vertical="center"/>
    </xf>
    <xf numFmtId="0" fontId="15" fillId="4" borderId="0" xfId="3" applyFont="1" applyFill="1" applyAlignment="1">
      <alignment vertical="center"/>
    </xf>
    <xf numFmtId="3" fontId="15" fillId="0" borderId="0" xfId="3" applyNumberFormat="1" applyFont="1" applyFill="1" applyAlignment="1" applyProtection="1">
      <alignment horizontal="right" vertical="center"/>
    </xf>
    <xf numFmtId="0" fontId="16" fillId="0" borderId="0" xfId="3" applyFont="1" applyProtection="1">
      <protection locked="0"/>
    </xf>
    <xf numFmtId="0" fontId="16" fillId="0" borderId="0" xfId="3" applyFont="1" applyProtection="1"/>
    <xf numFmtId="0" fontId="15" fillId="0" borderId="0" xfId="3" applyFont="1" applyAlignment="1" applyProtection="1">
      <alignment vertical="center"/>
      <protection locked="0"/>
    </xf>
    <xf numFmtId="0" fontId="15" fillId="0" borderId="0" xfId="3" applyFont="1" applyBorder="1" applyAlignment="1">
      <alignment vertical="center"/>
    </xf>
    <xf numFmtId="0" fontId="15" fillId="0" borderId="0" xfId="3" applyFont="1" applyBorder="1" applyAlignment="1">
      <alignment vertical="center" wrapText="1"/>
    </xf>
    <xf numFmtId="0" fontId="15" fillId="0" borderId="0" xfId="3" applyFont="1" applyAlignment="1">
      <alignment horizontal="center" vertical="center"/>
    </xf>
    <xf numFmtId="0" fontId="15" fillId="0" borderId="0" xfId="3" quotePrefix="1" applyFont="1" applyAlignment="1">
      <alignment vertical="center"/>
    </xf>
    <xf numFmtId="0" fontId="15" fillId="0" borderId="0" xfId="3" quotePrefix="1" applyFont="1" applyAlignment="1">
      <alignment horizontal="center" vertical="center"/>
    </xf>
    <xf numFmtId="167" fontId="15" fillId="0" borderId="0" xfId="3" applyNumberFormat="1" applyFont="1" applyAlignment="1">
      <alignment vertical="center"/>
    </xf>
    <xf numFmtId="0" fontId="15" fillId="0" borderId="0" xfId="3" quotePrefix="1" applyFont="1" applyAlignment="1" applyProtection="1">
      <alignment horizontal="center" vertical="center"/>
    </xf>
    <xf numFmtId="167" fontId="15" fillId="0" borderId="0" xfId="3" applyNumberFormat="1" applyFont="1" applyAlignment="1" applyProtection="1">
      <alignment vertical="center"/>
    </xf>
    <xf numFmtId="0" fontId="15" fillId="0" borderId="0" xfId="3" quotePrefix="1" applyFont="1" applyAlignment="1">
      <alignment horizontal="right" vertical="center"/>
    </xf>
    <xf numFmtId="0" fontId="15" fillId="0" borderId="5" xfId="3" applyFont="1" applyBorder="1" applyAlignment="1">
      <alignment horizontal="center" vertical="center"/>
    </xf>
    <xf numFmtId="0" fontId="15" fillId="4" borderId="0" xfId="3" applyFont="1" applyFill="1" applyBorder="1" applyAlignment="1">
      <alignment vertical="center"/>
    </xf>
    <xf numFmtId="0" fontId="15" fillId="0" borderId="37" xfId="3" applyFont="1" applyBorder="1" applyAlignment="1">
      <alignment horizontal="center" vertical="center"/>
    </xf>
    <xf numFmtId="0" fontId="15" fillId="0" borderId="15" xfId="3" applyFont="1" applyBorder="1" applyAlignment="1">
      <alignment vertical="center"/>
    </xf>
    <xf numFmtId="0" fontId="15" fillId="0" borderId="38" xfId="3" applyFont="1" applyBorder="1" applyAlignment="1">
      <alignment horizontal="center" vertical="center"/>
    </xf>
    <xf numFmtId="0" fontId="15" fillId="0" borderId="4" xfId="3" applyFont="1" applyBorder="1" applyAlignment="1">
      <alignment horizontal="left" vertical="center" wrapText="1"/>
    </xf>
    <xf numFmtId="0" fontId="24" fillId="0" borderId="0" xfId="3" applyFont="1" applyAlignment="1">
      <alignment vertical="center"/>
    </xf>
    <xf numFmtId="0" fontId="24" fillId="3" borderId="0" xfId="3" applyFont="1" applyFill="1" applyAlignment="1">
      <alignment vertical="center"/>
    </xf>
    <xf numFmtId="0" fontId="24" fillId="4" borderId="0" xfId="3" applyFont="1" applyFill="1" applyAlignment="1">
      <alignment vertical="center"/>
    </xf>
    <xf numFmtId="3" fontId="15" fillId="0" borderId="39" xfId="3" applyNumberFormat="1" applyFont="1" applyBorder="1" applyAlignment="1" applyProtection="1">
      <alignment horizontal="right" vertical="center"/>
      <protection locked="0"/>
    </xf>
    <xf numFmtId="0" fontId="15" fillId="5" borderId="0" xfId="3" applyFont="1" applyFill="1" applyAlignment="1">
      <alignment vertical="center"/>
    </xf>
    <xf numFmtId="0" fontId="23" fillId="0" borderId="0" xfId="3" applyFont="1" applyAlignment="1">
      <alignment vertical="center"/>
    </xf>
    <xf numFmtId="3" fontId="15" fillId="0" borderId="40" xfId="3" applyNumberFormat="1" applyFont="1" applyBorder="1" applyAlignment="1" applyProtection="1">
      <alignment horizontal="right" vertical="center"/>
    </xf>
    <xf numFmtId="3" fontId="15" fillId="0" borderId="41" xfId="3" applyNumberFormat="1" applyFont="1" applyBorder="1" applyAlignment="1" applyProtection="1">
      <alignment horizontal="right" vertical="center"/>
    </xf>
    <xf numFmtId="0" fontId="23" fillId="6" borderId="0" xfId="3" applyFont="1" applyFill="1" applyAlignment="1">
      <alignment vertical="center"/>
    </xf>
    <xf numFmtId="0" fontId="15" fillId="0" borderId="0" xfId="3" applyFont="1" applyFill="1" applyAlignment="1">
      <alignment vertical="center"/>
    </xf>
    <xf numFmtId="3" fontId="15" fillId="0" borderId="31" xfId="3" applyNumberFormat="1" applyFont="1" applyFill="1" applyBorder="1" applyAlignment="1" applyProtection="1">
      <alignment horizontal="right" vertical="center"/>
      <protection locked="0"/>
    </xf>
    <xf numFmtId="3" fontId="15" fillId="0" borderId="39" xfId="3" applyNumberFormat="1" applyFont="1" applyFill="1" applyBorder="1" applyAlignment="1" applyProtection="1">
      <alignment horizontal="right" vertical="center"/>
      <protection locked="0"/>
    </xf>
    <xf numFmtId="3" fontId="23" fillId="0" borderId="31" xfId="3" applyNumberFormat="1" applyFont="1" applyFill="1" applyBorder="1" applyAlignment="1" applyProtection="1">
      <alignment horizontal="right" vertical="center"/>
      <protection locked="0"/>
    </xf>
    <xf numFmtId="0" fontId="23" fillId="5" borderId="0" xfId="3" applyFont="1" applyFill="1" applyAlignment="1">
      <alignment vertical="center"/>
    </xf>
    <xf numFmtId="0" fontId="15" fillId="0" borderId="22" xfId="8" quotePrefix="1" applyNumberFormat="1" applyFont="1" applyFill="1" applyBorder="1" applyAlignment="1">
      <alignment horizontal="right"/>
    </xf>
    <xf numFmtId="0" fontId="15" fillId="0" borderId="37" xfId="8" quotePrefix="1" applyNumberFormat="1" applyFont="1" applyFill="1" applyBorder="1" applyAlignment="1">
      <alignment horizontal="right"/>
    </xf>
    <xf numFmtId="0" fontId="23" fillId="0" borderId="37" xfId="8" quotePrefix="1" applyNumberFormat="1" applyFont="1" applyFill="1" applyBorder="1" applyAlignment="1">
      <alignment horizontal="right"/>
    </xf>
    <xf numFmtId="0" fontId="23" fillId="0" borderId="0" xfId="3" applyNumberFormat="1" applyFont="1" applyAlignment="1">
      <alignment horizontal="right"/>
    </xf>
    <xf numFmtId="0" fontId="15" fillId="0" borderId="0" xfId="3" applyNumberFormat="1" applyFont="1" applyAlignment="1">
      <alignment horizontal="right"/>
    </xf>
    <xf numFmtId="0" fontId="15" fillId="5" borderId="0" xfId="3" applyNumberFormat="1" applyFont="1" applyFill="1" applyAlignment="1">
      <alignment horizontal="right"/>
    </xf>
    <xf numFmtId="0" fontId="15" fillId="0" borderId="0" xfId="3" applyNumberFormat="1" applyFont="1" applyFill="1" applyAlignment="1">
      <alignment horizontal="right"/>
    </xf>
    <xf numFmtId="0" fontId="23" fillId="0" borderId="0" xfId="8" applyNumberFormat="1" applyFont="1" applyFill="1" applyAlignment="1">
      <alignment horizontal="right"/>
    </xf>
    <xf numFmtId="165" fontId="19" fillId="0" borderId="0" xfId="8" applyNumberFormat="1" applyFont="1" applyFill="1" applyBorder="1"/>
    <xf numFmtId="0" fontId="23" fillId="0" borderId="0" xfId="8" applyFont="1" applyFill="1" applyBorder="1"/>
    <xf numFmtId="0" fontId="15" fillId="0" borderId="0" xfId="8" applyNumberFormat="1" applyFont="1" applyFill="1" applyAlignment="1">
      <alignment horizontal="right"/>
    </xf>
    <xf numFmtId="165" fontId="18" fillId="0" borderId="0" xfId="8" applyNumberFormat="1" applyFont="1" applyFill="1" applyBorder="1"/>
    <xf numFmtId="0" fontId="15" fillId="0" borderId="0" xfId="8" applyFont="1" applyFill="1" applyBorder="1"/>
    <xf numFmtId="165" fontId="15" fillId="0" borderId="0" xfId="8" applyNumberFormat="1" applyFont="1" applyFill="1" applyProtection="1">
      <protection locked="0"/>
    </xf>
    <xf numFmtId="165" fontId="15" fillId="0" borderId="0" xfId="8" applyNumberFormat="1" applyFont="1" applyFill="1"/>
    <xf numFmtId="165" fontId="15" fillId="0" borderId="0" xfId="8" applyNumberFormat="1" applyFont="1" applyFill="1" applyBorder="1"/>
    <xf numFmtId="165" fontId="18" fillId="0" borderId="0" xfId="8" applyNumberFormat="1" applyFont="1" applyFill="1"/>
    <xf numFmtId="0" fontId="15" fillId="0" borderId="0" xfId="8" applyFont="1" applyFill="1"/>
    <xf numFmtId="3" fontId="15" fillId="0" borderId="42" xfId="3" applyNumberFormat="1" applyFont="1" applyBorder="1" applyAlignment="1" applyProtection="1">
      <alignment horizontal="right" vertical="center"/>
      <protection locked="0"/>
    </xf>
    <xf numFmtId="0" fontId="15" fillId="0" borderId="0" xfId="3" applyNumberFormat="1" applyFont="1" applyBorder="1" applyAlignment="1">
      <alignment horizontal="right"/>
    </xf>
    <xf numFmtId="3" fontId="15" fillId="0" borderId="1" xfId="3" applyNumberFormat="1" applyFont="1" applyBorder="1" applyAlignment="1" applyProtection="1">
      <alignment horizontal="right" vertical="center"/>
    </xf>
    <xf numFmtId="3" fontId="15" fillId="0" borderId="0" xfId="3" applyNumberFormat="1" applyFont="1" applyBorder="1" applyAlignment="1" applyProtection="1">
      <alignment horizontal="right" vertical="center"/>
      <protection locked="0"/>
    </xf>
    <xf numFmtId="3" fontId="15" fillId="0" borderId="0" xfId="3" applyNumberFormat="1" applyFont="1" applyAlignment="1">
      <alignment horizontal="right" vertical="center"/>
    </xf>
    <xf numFmtId="3" fontId="15" fillId="0" borderId="0" xfId="3" applyNumberFormat="1" applyFont="1" applyAlignment="1">
      <alignment horizontal="center" vertical="center"/>
    </xf>
    <xf numFmtId="49" fontId="15" fillId="0" borderId="0" xfId="3" applyNumberFormat="1" applyFont="1" applyFill="1" applyAlignment="1" applyProtection="1">
      <alignment horizontal="center" vertical="center"/>
    </xf>
    <xf numFmtId="3" fontId="15" fillId="0" borderId="0" xfId="3" quotePrefix="1" applyNumberFormat="1" applyFont="1" applyAlignment="1">
      <alignment horizontal="right" vertical="center"/>
    </xf>
    <xf numFmtId="3" fontId="15" fillId="0" borderId="0" xfId="3" applyNumberFormat="1" applyFont="1" applyAlignment="1" applyProtection="1">
      <alignment horizontal="right" vertical="center"/>
    </xf>
    <xf numFmtId="0" fontId="26" fillId="0" borderId="0" xfId="3" applyFont="1" applyAlignment="1">
      <alignment vertical="center"/>
    </xf>
    <xf numFmtId="3" fontId="15" fillId="0" borderId="0" xfId="3" quotePrefix="1" applyNumberFormat="1" applyFont="1" applyAlignment="1" applyProtection="1">
      <alignment horizontal="right" vertical="center"/>
    </xf>
    <xf numFmtId="0" fontId="26" fillId="0" borderId="0" xfId="3" applyFont="1" applyFill="1" applyAlignment="1">
      <alignment vertical="center"/>
    </xf>
    <xf numFmtId="0" fontId="15" fillId="0" borderId="0" xfId="3" quotePrefix="1" applyFont="1" applyFill="1" applyAlignment="1">
      <alignment vertical="center"/>
    </xf>
    <xf numFmtId="0" fontId="15" fillId="0" borderId="0" xfId="3" applyFont="1" applyFill="1" applyAlignment="1" applyProtection="1">
      <alignment vertical="center"/>
    </xf>
    <xf numFmtId="0" fontId="15" fillId="0" borderId="0" xfId="3" quotePrefix="1" applyFont="1" applyFill="1" applyAlignment="1" applyProtection="1">
      <alignment horizontal="right" vertical="center"/>
    </xf>
    <xf numFmtId="0" fontId="47" fillId="0" borderId="1" xfId="3" applyFont="1" applyFill="1" applyBorder="1" applyAlignment="1">
      <alignment vertical="center"/>
    </xf>
    <xf numFmtId="0" fontId="42" fillId="0" borderId="1" xfId="3" applyFont="1" applyFill="1" applyBorder="1" applyAlignment="1">
      <alignment vertical="center"/>
    </xf>
    <xf numFmtId="0" fontId="48" fillId="7" borderId="5" xfId="3" applyFont="1" applyFill="1" applyBorder="1" applyAlignment="1">
      <alignment horizontal="center" vertical="center"/>
    </xf>
    <xf numFmtId="0" fontId="15" fillId="0" borderId="7" xfId="3" quotePrefix="1" applyFont="1" applyBorder="1" applyAlignment="1">
      <alignment horizontal="center" vertical="center" wrapText="1"/>
    </xf>
    <xf numFmtId="0" fontId="47" fillId="0" borderId="1" xfId="3" applyFont="1" applyFill="1" applyBorder="1" applyAlignment="1">
      <alignment horizontal="center" vertical="center"/>
    </xf>
    <xf numFmtId="0" fontId="15" fillId="0" borderId="10" xfId="3" applyFont="1" applyBorder="1" applyAlignment="1">
      <alignment horizontal="center" vertical="center"/>
    </xf>
    <xf numFmtId="0" fontId="15" fillId="0" borderId="15" xfId="3" applyFont="1" applyBorder="1" applyAlignment="1">
      <alignment horizontal="left" vertical="center" wrapText="1"/>
    </xf>
    <xf numFmtId="3" fontId="47" fillId="0" borderId="1" xfId="3" quotePrefix="1" applyNumberFormat="1" applyFont="1" applyFill="1" applyBorder="1" applyAlignment="1">
      <alignment horizontal="center" vertical="center"/>
    </xf>
    <xf numFmtId="3" fontId="47" fillId="0" borderId="1" xfId="3" applyNumberFormat="1" applyFont="1" applyFill="1" applyBorder="1" applyAlignment="1">
      <alignment horizontal="center" vertical="center"/>
    </xf>
    <xf numFmtId="3" fontId="47" fillId="0" borderId="1" xfId="3" applyNumberFormat="1" applyFont="1" applyFill="1" applyBorder="1" applyAlignment="1" applyProtection="1">
      <alignment horizontal="center" vertical="center"/>
    </xf>
    <xf numFmtId="3" fontId="47" fillId="0" borderId="10" xfId="3" quotePrefix="1" applyNumberFormat="1" applyFont="1" applyBorder="1" applyAlignment="1">
      <alignment horizontal="center" vertical="center"/>
    </xf>
    <xf numFmtId="0" fontId="48" fillId="7" borderId="10" xfId="3" quotePrefix="1" applyFont="1" applyFill="1" applyBorder="1" applyAlignment="1">
      <alignment horizontal="center" vertical="center"/>
    </xf>
    <xf numFmtId="0" fontId="15" fillId="0" borderId="7" xfId="3" applyFont="1" applyBorder="1" applyAlignment="1">
      <alignment horizontal="center" vertical="center" wrapText="1"/>
    </xf>
    <xf numFmtId="0" fontId="15" fillId="0" borderId="37" xfId="3" applyFont="1" applyBorder="1" applyAlignment="1">
      <alignment horizontal="center" vertical="center" wrapText="1"/>
    </xf>
    <xf numFmtId="3" fontId="15" fillId="0" borderId="6" xfId="3" applyNumberFormat="1" applyFont="1" applyBorder="1" applyAlignment="1" applyProtection="1">
      <alignment horizontal="right" vertical="center"/>
    </xf>
    <xf numFmtId="3" fontId="50" fillId="0" borderId="5" xfId="3" applyNumberFormat="1" applyFont="1" applyFill="1" applyBorder="1" applyAlignment="1" applyProtection="1">
      <alignment horizontal="center" vertical="center" wrapText="1"/>
    </xf>
    <xf numFmtId="0" fontId="51" fillId="4" borderId="0" xfId="3" applyFont="1" applyFill="1" applyAlignment="1">
      <alignment vertical="center"/>
    </xf>
    <xf numFmtId="0" fontId="52" fillId="3" borderId="5" xfId="3" applyFont="1" applyFill="1" applyBorder="1" applyAlignment="1">
      <alignment vertical="center" wrapText="1"/>
    </xf>
    <xf numFmtId="3" fontId="15" fillId="0" borderId="37" xfId="3" applyNumberFormat="1" applyFont="1" applyBorder="1" applyAlignment="1" applyProtection="1">
      <alignment horizontal="right" vertical="center"/>
    </xf>
    <xf numFmtId="0" fontId="53" fillId="3" borderId="6" xfId="3" applyFont="1" applyFill="1" applyBorder="1" applyAlignment="1">
      <alignment vertical="center"/>
    </xf>
    <xf numFmtId="3" fontId="15" fillId="0" borderId="43" xfId="3" applyNumberFormat="1" applyFont="1" applyBorder="1" applyAlignment="1" applyProtection="1">
      <alignment horizontal="right" vertical="center"/>
    </xf>
    <xf numFmtId="0" fontId="53" fillId="3" borderId="10" xfId="3" applyFont="1" applyFill="1" applyBorder="1" applyAlignment="1">
      <alignment vertical="center"/>
    </xf>
    <xf numFmtId="3" fontId="23" fillId="0" borderId="44" xfId="3" applyNumberFormat="1" applyFont="1" applyFill="1" applyBorder="1" applyAlignment="1" applyProtection="1">
      <alignment vertical="center"/>
    </xf>
    <xf numFmtId="3" fontId="23" fillId="0" borderId="45" xfId="3" applyNumberFormat="1" applyFont="1" applyFill="1" applyBorder="1" applyAlignment="1" applyProtection="1">
      <alignment vertical="center"/>
    </xf>
    <xf numFmtId="3" fontId="53" fillId="3" borderId="10" xfId="3" applyNumberFormat="1" applyFont="1" applyFill="1" applyBorder="1" applyAlignment="1">
      <alignment vertical="center"/>
    </xf>
    <xf numFmtId="3" fontId="15" fillId="0" borderId="46" xfId="3" applyNumberFormat="1" applyFont="1" applyFill="1" applyBorder="1" applyAlignment="1" applyProtection="1">
      <alignment horizontal="right" vertical="center"/>
    </xf>
    <xf numFmtId="3" fontId="15" fillId="0" borderId="31" xfId="3" applyNumberFormat="1" applyFont="1" applyFill="1" applyBorder="1" applyAlignment="1" applyProtection="1">
      <alignment horizontal="right" vertical="center"/>
    </xf>
    <xf numFmtId="3" fontId="23" fillId="0" borderId="46" xfId="3" applyNumberFormat="1" applyFont="1" applyFill="1" applyBorder="1" applyAlignment="1" applyProtection="1">
      <alignment horizontal="right" vertical="center"/>
    </xf>
    <xf numFmtId="3" fontId="23" fillId="0" borderId="31" xfId="3" applyNumberFormat="1" applyFont="1" applyFill="1" applyBorder="1" applyAlignment="1" applyProtection="1">
      <alignment horizontal="right" vertical="center"/>
    </xf>
    <xf numFmtId="0" fontId="23" fillId="0" borderId="0" xfId="3" applyNumberFormat="1" applyFont="1" applyBorder="1" applyAlignment="1">
      <alignment horizontal="right"/>
    </xf>
    <xf numFmtId="0" fontId="20" fillId="0" borderId="23" xfId="3" applyFont="1" applyFill="1" applyBorder="1" applyAlignment="1">
      <alignment vertical="center" wrapText="1"/>
    </xf>
    <xf numFmtId="0" fontId="20" fillId="0" borderId="30" xfId="3" applyFont="1" applyFill="1" applyBorder="1" applyAlignment="1">
      <alignment vertical="center" wrapText="1"/>
    </xf>
    <xf numFmtId="0" fontId="20" fillId="0" borderId="32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vertical="center" wrapText="1"/>
    </xf>
    <xf numFmtId="3" fontId="15" fillId="0" borderId="40" xfId="3" applyNumberFormat="1" applyFont="1" applyFill="1" applyBorder="1" applyAlignment="1" applyProtection="1">
      <alignment horizontal="right" vertical="center"/>
    </xf>
    <xf numFmtId="3" fontId="15" fillId="0" borderId="41" xfId="3" applyNumberFormat="1" applyFont="1" applyFill="1" applyBorder="1" applyAlignment="1" applyProtection="1">
      <alignment horizontal="right" vertical="center"/>
    </xf>
    <xf numFmtId="0" fontId="23" fillId="5" borderId="0" xfId="3" applyNumberFormat="1" applyFont="1" applyFill="1" applyAlignment="1">
      <alignment horizontal="right"/>
    </xf>
    <xf numFmtId="3" fontId="23" fillId="0" borderId="46" xfId="3" applyNumberFormat="1" applyFont="1" applyFill="1" applyBorder="1" applyAlignment="1" applyProtection="1">
      <alignment horizontal="right"/>
    </xf>
    <xf numFmtId="3" fontId="23" fillId="0" borderId="31" xfId="3" applyNumberFormat="1" applyFont="1" applyFill="1" applyBorder="1" applyAlignment="1" applyProtection="1">
      <alignment horizontal="right"/>
    </xf>
    <xf numFmtId="0" fontId="23" fillId="0" borderId="0" xfId="3" applyFont="1"/>
    <xf numFmtId="3" fontId="15" fillId="0" borderId="46" xfId="3" applyNumberFormat="1" applyFont="1" applyFill="1" applyBorder="1" applyAlignment="1" applyProtection="1">
      <alignment horizontal="right"/>
    </xf>
    <xf numFmtId="3" fontId="15" fillId="0" borderId="31" xfId="3" applyNumberFormat="1" applyFont="1" applyFill="1" applyBorder="1" applyAlignment="1" applyProtection="1">
      <alignment horizontal="right"/>
    </xf>
    <xf numFmtId="0" fontId="15" fillId="0" borderId="0" xfId="3" applyFont="1"/>
    <xf numFmtId="3" fontId="15" fillId="8" borderId="47" xfId="3" applyNumberFormat="1" applyFont="1" applyFill="1" applyBorder="1" applyAlignment="1" applyProtection="1">
      <alignment horizontal="right" vertical="center"/>
    </xf>
    <xf numFmtId="3" fontId="15" fillId="8" borderId="25" xfId="3" applyNumberFormat="1" applyFont="1" applyFill="1" applyBorder="1" applyAlignment="1" applyProtection="1">
      <alignment horizontal="right" vertical="center"/>
    </xf>
    <xf numFmtId="0" fontId="18" fillId="0" borderId="0" xfId="3" applyFont="1" applyFill="1" applyBorder="1" applyAlignment="1">
      <alignment vertical="center" wrapText="1"/>
    </xf>
    <xf numFmtId="0" fontId="18" fillId="0" borderId="48" xfId="3" applyFont="1" applyFill="1" applyBorder="1" applyAlignment="1">
      <alignment vertical="center"/>
    </xf>
    <xf numFmtId="0" fontId="18" fillId="0" borderId="23" xfId="3" applyFont="1" applyFill="1" applyBorder="1" applyAlignment="1">
      <alignment vertical="center" wrapText="1"/>
    </xf>
    <xf numFmtId="3" fontId="15" fillId="0" borderId="49" xfId="3" applyNumberFormat="1" applyFont="1" applyBorder="1" applyAlignment="1" applyProtection="1">
      <alignment horizontal="right" vertical="center"/>
    </xf>
    <xf numFmtId="3" fontId="15" fillId="0" borderId="17" xfId="3" applyNumberFormat="1" applyFont="1" applyFill="1" applyBorder="1" applyAlignment="1" applyProtection="1">
      <alignment horizontal="right" vertical="center"/>
    </xf>
    <xf numFmtId="3" fontId="15" fillId="0" borderId="23" xfId="3" applyNumberFormat="1" applyFont="1" applyFill="1" applyBorder="1" applyAlignment="1" applyProtection="1">
      <alignment horizontal="right" vertical="center"/>
    </xf>
    <xf numFmtId="3" fontId="15" fillId="0" borderId="49" xfId="3" applyNumberFormat="1" applyFont="1" applyFill="1" applyBorder="1" applyAlignment="1" applyProtection="1">
      <alignment horizontal="right" vertical="center"/>
    </xf>
    <xf numFmtId="0" fontId="15" fillId="0" borderId="50" xfId="3" applyFont="1" applyFill="1" applyBorder="1" applyAlignment="1">
      <alignment vertical="center"/>
    </xf>
    <xf numFmtId="3" fontId="15" fillId="0" borderId="7" xfId="3" applyNumberFormat="1" applyFont="1" applyFill="1" applyBorder="1" applyAlignment="1" applyProtection="1">
      <alignment horizontal="right" vertical="center"/>
    </xf>
    <xf numFmtId="3" fontId="15" fillId="0" borderId="0" xfId="3" applyNumberFormat="1" applyFont="1" applyFill="1" applyBorder="1" applyAlignment="1" applyProtection="1">
      <alignment horizontal="right" vertical="center"/>
    </xf>
    <xf numFmtId="3" fontId="15" fillId="0" borderId="37" xfId="3" applyNumberFormat="1" applyFont="1" applyFill="1" applyBorder="1" applyAlignment="1" applyProtection="1">
      <alignment horizontal="right" vertical="center"/>
    </xf>
    <xf numFmtId="0" fontId="15" fillId="0" borderId="51" xfId="3" applyFont="1" applyFill="1" applyBorder="1" applyAlignment="1">
      <alignment vertical="center"/>
    </xf>
    <xf numFmtId="0" fontId="18" fillId="0" borderId="12" xfId="3" applyFont="1" applyFill="1" applyBorder="1" applyAlignment="1">
      <alignment vertical="center" wrapText="1"/>
    </xf>
    <xf numFmtId="3" fontId="15" fillId="0" borderId="11" xfId="3" applyNumberFormat="1" applyFont="1" applyFill="1" applyBorder="1" applyAlignment="1" applyProtection="1">
      <alignment horizontal="right" vertical="center"/>
    </xf>
    <xf numFmtId="3" fontId="15" fillId="0" borderId="4" xfId="3" applyNumberFormat="1" applyFont="1" applyFill="1" applyBorder="1" applyAlignment="1" applyProtection="1">
      <alignment horizontal="right" vertical="center"/>
    </xf>
    <xf numFmtId="3" fontId="15" fillId="0" borderId="43" xfId="3" applyNumberFormat="1" applyFont="1" applyFill="1" applyBorder="1" applyAlignment="1" applyProtection="1">
      <alignment horizontal="right" vertical="center"/>
    </xf>
    <xf numFmtId="3" fontId="15" fillId="0" borderId="1" xfId="3" applyNumberFormat="1" applyFont="1" applyFill="1" applyBorder="1" applyAlignment="1" applyProtection="1">
      <alignment horizontal="right" vertical="center"/>
    </xf>
    <xf numFmtId="0" fontId="15" fillId="0" borderId="0" xfId="3" applyNumberFormat="1" applyFont="1" applyFill="1" applyBorder="1" applyAlignment="1">
      <alignment horizontal="right"/>
    </xf>
    <xf numFmtId="3" fontId="15" fillId="0" borderId="0" xfId="3" applyNumberFormat="1" applyFont="1" applyBorder="1" applyAlignment="1">
      <alignment horizontal="right"/>
    </xf>
    <xf numFmtId="3" fontId="15" fillId="0" borderId="0" xfId="3" applyNumberFormat="1" applyFont="1" applyBorder="1" applyAlignment="1" applyProtection="1">
      <alignment horizontal="right"/>
    </xf>
    <xf numFmtId="0" fontId="15" fillId="0" borderId="7" xfId="3" quotePrefix="1" applyFont="1" applyBorder="1" applyAlignment="1">
      <alignment horizontal="center" vertical="center"/>
    </xf>
    <xf numFmtId="0" fontId="15" fillId="0" borderId="15" xfId="3" applyFont="1" applyBorder="1" applyAlignment="1">
      <alignment vertical="center" wrapText="1"/>
    </xf>
    <xf numFmtId="0" fontId="15" fillId="0" borderId="11" xfId="3" applyFont="1" applyBorder="1" applyAlignment="1">
      <alignment vertical="center" wrapText="1"/>
    </xf>
    <xf numFmtId="0" fontId="15" fillId="5" borderId="0" xfId="3" applyNumberFormat="1" applyFont="1" applyFill="1" applyBorder="1" applyAlignment="1">
      <alignment horizontal="right"/>
    </xf>
    <xf numFmtId="0" fontId="15" fillId="6" borderId="0" xfId="3" applyNumberFormat="1" applyFont="1" applyFill="1" applyBorder="1" applyAlignment="1">
      <alignment horizontal="right"/>
    </xf>
    <xf numFmtId="3" fontId="15" fillId="0" borderId="39" xfId="3" applyNumberFormat="1" applyFont="1" applyBorder="1" applyAlignment="1" applyProtection="1">
      <alignment vertical="center"/>
      <protection locked="0"/>
    </xf>
    <xf numFmtId="1" fontId="15" fillId="0" borderId="11" xfId="3" applyNumberFormat="1" applyFont="1" applyBorder="1" applyAlignment="1">
      <alignment horizontal="left" vertical="center" wrapText="1"/>
    </xf>
    <xf numFmtId="0" fontId="23" fillId="0" borderId="0" xfId="8" applyFont="1" applyFill="1"/>
    <xf numFmtId="0" fontId="19" fillId="5" borderId="0" xfId="8" applyFont="1" applyFill="1" applyBorder="1" applyAlignment="1">
      <alignment horizontal="right"/>
    </xf>
    <xf numFmtId="0" fontId="15" fillId="0" borderId="15" xfId="3" quotePrefix="1" applyFont="1" applyBorder="1" applyAlignment="1">
      <alignment horizontal="left" vertical="center"/>
    </xf>
    <xf numFmtId="0" fontId="15" fillId="0" borderId="15" xfId="3" quotePrefix="1" applyFont="1" applyBorder="1" applyAlignment="1">
      <alignment horizontal="left" vertical="center" wrapText="1"/>
    </xf>
    <xf numFmtId="165" fontId="15" fillId="0" borderId="0" xfId="3" applyNumberFormat="1" applyFont="1" applyBorder="1" applyAlignment="1">
      <alignment vertical="center"/>
    </xf>
    <xf numFmtId="165" fontId="15" fillId="0" borderId="0" xfId="3" applyNumberFormat="1" applyFont="1" applyBorder="1" applyAlignment="1">
      <alignment vertical="center" wrapText="1"/>
    </xf>
    <xf numFmtId="3" fontId="15" fillId="0" borderId="0" xfId="3" applyNumberFormat="1" applyFont="1" applyBorder="1" applyAlignment="1">
      <alignment horizontal="right" vertical="center"/>
    </xf>
    <xf numFmtId="3" fontId="15" fillId="0" borderId="6" xfId="3" applyNumberFormat="1" applyFont="1" applyBorder="1" applyAlignment="1">
      <alignment horizontal="right" vertical="center"/>
    </xf>
    <xf numFmtId="0" fontId="23" fillId="0" borderId="0" xfId="3" applyFont="1" applyFill="1" applyAlignment="1">
      <alignment vertical="center"/>
    </xf>
    <xf numFmtId="165" fontId="23" fillId="0" borderId="0" xfId="8" applyNumberFormat="1" applyFont="1" applyFill="1" applyBorder="1"/>
    <xf numFmtId="165" fontId="23" fillId="0" borderId="0" xfId="8" applyNumberFormat="1" applyFont="1" applyFill="1" applyBorder="1" applyProtection="1">
      <protection locked="0"/>
    </xf>
    <xf numFmtId="165" fontId="23" fillId="0" borderId="0" xfId="8" applyNumberFormat="1" applyFont="1" applyFill="1"/>
    <xf numFmtId="165" fontId="23" fillId="0" borderId="0" xfId="8" applyNumberFormat="1" applyFont="1" applyFill="1" applyProtection="1">
      <protection locked="0"/>
    </xf>
    <xf numFmtId="165" fontId="19" fillId="0" borderId="0" xfId="8" applyNumberFormat="1" applyFont="1" applyFill="1"/>
    <xf numFmtId="0" fontId="15" fillId="0" borderId="0" xfId="8" applyNumberFormat="1" applyFont="1" applyFill="1" applyBorder="1" applyAlignment="1">
      <alignment horizontal="right"/>
    </xf>
    <xf numFmtId="165" fontId="37" fillId="0" borderId="0" xfId="8" applyNumberFormat="1" applyFont="1" applyFill="1" applyBorder="1"/>
    <xf numFmtId="165" fontId="37" fillId="0" borderId="0" xfId="8" applyNumberFormat="1" applyFont="1" applyFill="1" applyBorder="1" applyProtection="1">
      <protection locked="0"/>
    </xf>
    <xf numFmtId="165" fontId="54" fillId="0" borderId="0" xfId="8" applyNumberFormat="1" applyFont="1" applyFill="1" applyBorder="1"/>
    <xf numFmtId="0" fontId="37" fillId="0" borderId="0" xfId="8" applyFont="1" applyFill="1" applyBorder="1"/>
    <xf numFmtId="0" fontId="37" fillId="0" borderId="0" xfId="8" applyFont="1" applyFill="1"/>
    <xf numFmtId="0" fontId="15" fillId="0" borderId="0" xfId="3" applyFont="1" applyBorder="1" applyAlignment="1" applyProtection="1">
      <alignment vertical="center"/>
      <protection locked="0"/>
    </xf>
    <xf numFmtId="165" fontId="15" fillId="0" borderId="0" xfId="3" applyNumberFormat="1" applyFont="1" applyBorder="1" applyAlignment="1" applyProtection="1">
      <alignment vertical="center"/>
      <protection locked="0"/>
    </xf>
    <xf numFmtId="0" fontId="15" fillId="4" borderId="0" xfId="3" applyFont="1" applyFill="1" applyAlignment="1" applyProtection="1">
      <alignment vertical="center"/>
      <protection locked="0"/>
    </xf>
    <xf numFmtId="3" fontId="15" fillId="0" borderId="0" xfId="3" applyNumberFormat="1" applyFont="1" applyBorder="1" applyAlignment="1" applyProtection="1">
      <alignment horizontal="right" vertical="center"/>
    </xf>
    <xf numFmtId="0" fontId="15" fillId="2" borderId="0" xfId="3" applyFont="1" applyFill="1" applyBorder="1" applyAlignment="1" applyProtection="1">
      <alignment vertical="center"/>
      <protection locked="0"/>
    </xf>
    <xf numFmtId="3" fontId="15" fillId="2" borderId="0" xfId="3" applyNumberFormat="1" applyFont="1" applyFill="1" applyBorder="1" applyAlignment="1" applyProtection="1">
      <alignment horizontal="right" vertical="center"/>
      <protection locked="0"/>
    </xf>
    <xf numFmtId="0" fontId="15" fillId="0" borderId="0" xfId="3" applyFont="1" applyFill="1" applyBorder="1" applyAlignment="1" applyProtection="1">
      <alignment vertical="center"/>
    </xf>
    <xf numFmtId="0" fontId="15" fillId="0" borderId="0" xfId="3" applyFont="1" applyFill="1" applyAlignment="1" applyProtection="1">
      <alignment vertical="center"/>
      <protection locked="0"/>
    </xf>
    <xf numFmtId="0" fontId="15" fillId="2" borderId="0" xfId="3" applyFont="1" applyFill="1" applyAlignment="1" applyProtection="1">
      <alignment vertical="center"/>
      <protection locked="0"/>
    </xf>
    <xf numFmtId="0" fontId="15" fillId="0" borderId="0" xfId="3" applyFont="1" applyAlignment="1" applyProtection="1">
      <alignment vertical="center" wrapText="1"/>
      <protection locked="0"/>
    </xf>
    <xf numFmtId="3" fontId="15" fillId="0" borderId="0" xfId="3" applyNumberFormat="1" applyFont="1" applyFill="1" applyAlignment="1" applyProtection="1">
      <alignment horizontal="right" vertical="center"/>
      <protection locked="0"/>
    </xf>
    <xf numFmtId="0" fontId="15" fillId="9" borderId="0" xfId="3" applyFont="1" applyFill="1" applyAlignment="1">
      <alignment vertical="center"/>
    </xf>
    <xf numFmtId="0" fontId="15" fillId="9" borderId="0" xfId="3" applyFont="1" applyFill="1" applyAlignment="1">
      <alignment vertical="center" wrapText="1"/>
    </xf>
    <xf numFmtId="0" fontId="15" fillId="9" borderId="0" xfId="3" applyFont="1" applyFill="1" applyAlignment="1" applyProtection="1">
      <alignment vertical="center"/>
    </xf>
    <xf numFmtId="3" fontId="15" fillId="0" borderId="23" xfId="3" applyNumberFormat="1" applyFont="1" applyBorder="1" applyAlignment="1" applyProtection="1">
      <alignment horizontal="right" vertical="center"/>
    </xf>
    <xf numFmtId="3" fontId="15" fillId="0" borderId="4" xfId="3" applyNumberFormat="1" applyFont="1" applyBorder="1" applyAlignment="1" applyProtection="1">
      <alignment horizontal="right" vertical="center"/>
    </xf>
    <xf numFmtId="0" fontId="15" fillId="0" borderId="1" xfId="3" applyFont="1" applyBorder="1" applyAlignment="1">
      <alignment horizontal="center" vertical="center"/>
    </xf>
    <xf numFmtId="0" fontId="55" fillId="0" borderId="0" xfId="3" applyFont="1"/>
    <xf numFmtId="0" fontId="55" fillId="0" borderId="0" xfId="3" applyFont="1" applyAlignment="1"/>
    <xf numFmtId="0" fontId="55" fillId="0" borderId="0" xfId="3" applyFont="1" applyAlignment="1">
      <alignment wrapText="1"/>
    </xf>
    <xf numFmtId="3" fontId="55" fillId="0" borderId="0" xfId="3" applyNumberFormat="1" applyFont="1" applyAlignment="1"/>
    <xf numFmtId="0" fontId="43" fillId="0" borderId="0" xfId="3"/>
    <xf numFmtId="0" fontId="43" fillId="0" borderId="0" xfId="3" applyFont="1"/>
    <xf numFmtId="0" fontId="55" fillId="7" borderId="0" xfId="3" applyFont="1" applyFill="1"/>
    <xf numFmtId="169" fontId="55" fillId="0" borderId="0" xfId="3" applyNumberFormat="1" applyFont="1"/>
    <xf numFmtId="0" fontId="55" fillId="7" borderId="0" xfId="3" applyFont="1" applyFill="1" applyBorder="1"/>
    <xf numFmtId="3" fontId="42" fillId="7" borderId="0" xfId="3" applyNumberFormat="1" applyFont="1" applyFill="1" applyBorder="1" applyAlignment="1">
      <alignment horizontal="right"/>
    </xf>
    <xf numFmtId="0" fontId="43" fillId="7" borderId="0" xfId="3" applyFill="1" applyBorder="1"/>
    <xf numFmtId="0" fontId="47" fillId="0" borderId="19" xfId="3" applyFont="1" applyFill="1" applyBorder="1" applyAlignment="1">
      <alignment vertical="center"/>
    </xf>
    <xf numFmtId="0" fontId="47" fillId="0" borderId="52" xfId="3" applyFont="1" applyFill="1" applyBorder="1" applyAlignment="1">
      <alignment vertical="center"/>
    </xf>
    <xf numFmtId="0" fontId="42" fillId="0" borderId="38" xfId="3" applyFont="1" applyFill="1" applyBorder="1" applyAlignment="1">
      <alignment vertical="center"/>
    </xf>
    <xf numFmtId="0" fontId="47" fillId="0" borderId="5" xfId="3" applyFont="1" applyFill="1" applyBorder="1" applyAlignment="1">
      <alignment horizontal="center" vertical="center"/>
    </xf>
    <xf numFmtId="0" fontId="48" fillId="7" borderId="6" xfId="3" applyFont="1" applyFill="1" applyBorder="1" applyAlignment="1">
      <alignment horizontal="center" vertical="center"/>
    </xf>
    <xf numFmtId="0" fontId="48" fillId="7" borderId="1" xfId="3" quotePrefix="1" applyFont="1" applyFill="1" applyBorder="1" applyAlignment="1">
      <alignment horizontal="center" vertical="center"/>
    </xf>
    <xf numFmtId="3" fontId="47" fillId="0" borderId="5" xfId="3" applyNumberFormat="1" applyFont="1" applyFill="1" applyBorder="1" applyAlignment="1" applyProtection="1">
      <alignment horizontal="center" vertical="center" wrapText="1"/>
    </xf>
    <xf numFmtId="3" fontId="15" fillId="0" borderId="6" xfId="3" applyNumberFormat="1" applyFont="1" applyFill="1" applyBorder="1" applyAlignment="1">
      <alignment horizontal="right" vertical="center"/>
    </xf>
    <xf numFmtId="3" fontId="15" fillId="0" borderId="6" xfId="3" applyNumberFormat="1" applyFont="1" applyFill="1" applyBorder="1" applyAlignment="1" applyProtection="1">
      <alignment horizontal="right" vertical="center"/>
    </xf>
    <xf numFmtId="0" fontId="52" fillId="3" borderId="6" xfId="3" applyFont="1" applyFill="1" applyBorder="1" applyAlignment="1">
      <alignment vertical="center" wrapText="1"/>
    </xf>
    <xf numFmtId="0" fontId="18" fillId="0" borderId="7" xfId="3" applyFont="1" applyFill="1" applyBorder="1" applyAlignment="1" applyProtection="1">
      <alignment vertical="center"/>
      <protection locked="0"/>
    </xf>
    <xf numFmtId="3" fontId="15" fillId="4" borderId="6" xfId="3" applyNumberFormat="1" applyFont="1" applyFill="1" applyBorder="1" applyAlignment="1" applyProtection="1">
      <alignment horizontal="right" vertical="center"/>
    </xf>
    <xf numFmtId="3" fontId="23" fillId="0" borderId="53" xfId="3" applyNumberFormat="1" applyFont="1" applyFill="1" applyBorder="1" applyAlignment="1" applyProtection="1">
      <alignment vertical="center"/>
    </xf>
    <xf numFmtId="3" fontId="23" fillId="0" borderId="54" xfId="3" applyNumberFormat="1" applyFont="1" applyFill="1" applyBorder="1" applyAlignment="1" applyProtection="1">
      <alignment vertical="center"/>
    </xf>
    <xf numFmtId="3" fontId="15" fillId="0" borderId="46" xfId="3" applyNumberFormat="1" applyFont="1" applyFill="1" applyBorder="1" applyAlignment="1" applyProtection="1">
      <alignment horizontal="right" vertical="center"/>
      <protection locked="0"/>
    </xf>
    <xf numFmtId="3" fontId="15" fillId="0" borderId="39" xfId="3" applyNumberFormat="1" applyFont="1" applyFill="1" applyBorder="1" applyAlignment="1" applyProtection="1">
      <alignment horizontal="right" vertical="center"/>
    </xf>
    <xf numFmtId="3" fontId="23" fillId="0" borderId="55" xfId="3" applyNumberFormat="1" applyFont="1" applyFill="1" applyBorder="1" applyAlignment="1" applyProtection="1">
      <alignment horizontal="right" vertical="center"/>
    </xf>
    <xf numFmtId="3" fontId="23" fillId="0" borderId="39" xfId="3" applyNumberFormat="1" applyFont="1" applyFill="1" applyBorder="1" applyAlignment="1" applyProtection="1">
      <alignment horizontal="right" vertical="center"/>
    </xf>
    <xf numFmtId="0" fontId="55" fillId="0" borderId="0" xfId="3" applyFont="1" applyFill="1"/>
    <xf numFmtId="3" fontId="23" fillId="0" borderId="46" xfId="3" applyNumberFormat="1" applyFont="1" applyFill="1" applyBorder="1" applyAlignment="1" applyProtection="1">
      <alignment horizontal="right" vertical="center"/>
      <protection locked="0"/>
    </xf>
    <xf numFmtId="3" fontId="15" fillId="0" borderId="31" xfId="3" quotePrefix="1" applyNumberFormat="1" applyFont="1" applyFill="1" applyBorder="1" applyAlignment="1" applyProtection="1">
      <alignment horizontal="right" vertical="center"/>
    </xf>
    <xf numFmtId="3" fontId="23" fillId="0" borderId="46" xfId="3" applyNumberFormat="1" applyFont="1" applyFill="1" applyBorder="1" applyAlignment="1" applyProtection="1">
      <alignment horizontal="right"/>
      <protection locked="0"/>
    </xf>
    <xf numFmtId="3" fontId="23" fillId="0" borderId="31" xfId="3" applyNumberFormat="1" applyFont="1" applyFill="1" applyBorder="1" applyAlignment="1" applyProtection="1">
      <alignment horizontal="right"/>
      <protection locked="0"/>
    </xf>
    <xf numFmtId="3" fontId="23" fillId="0" borderId="55" xfId="3" applyNumberFormat="1" applyFont="1" applyFill="1" applyBorder="1" applyAlignment="1" applyProtection="1">
      <alignment horizontal="right"/>
    </xf>
    <xf numFmtId="3" fontId="23" fillId="0" borderId="39" xfId="3" applyNumberFormat="1" applyFont="1" applyFill="1" applyBorder="1" applyAlignment="1" applyProtection="1">
      <alignment horizontal="right"/>
    </xf>
    <xf numFmtId="3" fontId="15" fillId="0" borderId="39" xfId="3" applyNumberFormat="1" applyFont="1" applyBorder="1" applyAlignment="1" applyProtection="1">
      <alignment horizontal="right"/>
      <protection locked="0"/>
    </xf>
    <xf numFmtId="3" fontId="15" fillId="0" borderId="46" xfId="3" applyNumberFormat="1" applyFont="1" applyFill="1" applyBorder="1" applyAlignment="1" applyProtection="1">
      <alignment horizontal="right"/>
      <protection locked="0"/>
    </xf>
    <xf numFmtId="3" fontId="15" fillId="0" borderId="31" xfId="3" applyNumberFormat="1" applyFont="1" applyFill="1" applyBorder="1" applyAlignment="1" applyProtection="1">
      <alignment horizontal="right"/>
      <protection locked="0"/>
    </xf>
    <xf numFmtId="3" fontId="15" fillId="0" borderId="16" xfId="3" applyNumberFormat="1" applyFont="1" applyFill="1" applyBorder="1" applyAlignment="1" applyProtection="1">
      <alignment horizontal="right" vertical="center"/>
      <protection locked="0"/>
    </xf>
    <xf numFmtId="3" fontId="15" fillId="0" borderId="40" xfId="3" applyNumberFormat="1" applyFont="1" applyFill="1" applyBorder="1" applyAlignment="1" applyProtection="1">
      <alignment horizontal="right" vertical="center"/>
      <protection locked="0"/>
    </xf>
    <xf numFmtId="0" fontId="62" fillId="4" borderId="0" xfId="3" applyFont="1" applyFill="1" applyAlignment="1">
      <alignment vertical="center"/>
    </xf>
    <xf numFmtId="0" fontId="42" fillId="0" borderId="0" xfId="3" applyFont="1" applyBorder="1" applyAlignment="1">
      <alignment vertical="center"/>
    </xf>
    <xf numFmtId="0" fontId="42" fillId="0" borderId="0" xfId="0" applyFont="1" applyAlignment="1">
      <alignment horizontal="right" wrapText="1"/>
    </xf>
    <xf numFmtId="49" fontId="59" fillId="10" borderId="21" xfId="0" applyNumberFormat="1" applyFont="1" applyFill="1" applyBorder="1" applyAlignment="1" applyProtection="1">
      <alignment horizontal="center" vertical="center"/>
      <protection locked="0"/>
    </xf>
    <xf numFmtId="0" fontId="15" fillId="0" borderId="50" xfId="8" applyFont="1" applyFill="1" applyBorder="1" applyAlignment="1">
      <alignment horizontal="left" vertical="center" wrapText="1"/>
    </xf>
    <xf numFmtId="0" fontId="15" fillId="0" borderId="51" xfId="8" applyFont="1" applyFill="1" applyBorder="1" applyAlignment="1">
      <alignment horizontal="left" vertical="center" wrapText="1"/>
    </xf>
    <xf numFmtId="0" fontId="15" fillId="6" borderId="56" xfId="8" applyFont="1" applyFill="1" applyBorder="1" applyAlignment="1">
      <alignment horizontal="left" wrapText="1"/>
    </xf>
    <xf numFmtId="0" fontId="15" fillId="6" borderId="57" xfId="8" applyFont="1" applyFill="1" applyBorder="1" applyAlignment="1">
      <alignment horizontal="left" wrapText="1"/>
    </xf>
    <xf numFmtId="0" fontId="15" fillId="6" borderId="58" xfId="8" applyFont="1" applyFill="1" applyBorder="1" applyAlignment="1">
      <alignment horizontal="left" wrapText="1"/>
    </xf>
    <xf numFmtId="3" fontId="15" fillId="0" borderId="13" xfId="3" applyNumberFormat="1" applyFont="1" applyBorder="1" applyAlignment="1" applyProtection="1">
      <alignment horizontal="right" vertical="center"/>
      <protection locked="0"/>
    </xf>
    <xf numFmtId="3" fontId="15" fillId="0" borderId="41" xfId="3" applyNumberFormat="1" applyFont="1" applyBorder="1" applyAlignment="1" applyProtection="1">
      <alignment horizontal="right" vertical="center"/>
      <protection locked="0"/>
    </xf>
    <xf numFmtId="3" fontId="15" fillId="0" borderId="41" xfId="3" applyNumberFormat="1" applyFont="1" applyFill="1" applyBorder="1" applyAlignment="1" applyProtection="1">
      <alignment horizontal="right" vertical="center"/>
      <protection locked="0"/>
    </xf>
    <xf numFmtId="0" fontId="15" fillId="0" borderId="23" xfId="8" applyFont="1" applyFill="1" applyBorder="1" applyAlignment="1">
      <alignment horizontal="left"/>
    </xf>
    <xf numFmtId="0" fontId="15" fillId="0" borderId="12" xfId="8" applyFont="1" applyFill="1" applyBorder="1" applyAlignment="1">
      <alignment horizontal="left"/>
    </xf>
    <xf numFmtId="0" fontId="15" fillId="0" borderId="12" xfId="8" applyFont="1" applyFill="1" applyBorder="1"/>
    <xf numFmtId="0" fontId="26" fillId="0" borderId="59" xfId="8" applyFont="1" applyFill="1" applyBorder="1" applyAlignment="1">
      <alignment horizontal="left" vertical="center" wrapText="1"/>
    </xf>
    <xf numFmtId="3" fontId="15" fillId="0" borderId="49" xfId="3" applyNumberFormat="1" applyFont="1" applyBorder="1" applyAlignment="1" applyProtection="1">
      <alignment horizontal="right" vertical="center"/>
      <protection locked="0"/>
    </xf>
    <xf numFmtId="0" fontId="30" fillId="0" borderId="23" xfId="8" applyFont="1" applyFill="1" applyBorder="1" applyAlignment="1">
      <alignment wrapText="1"/>
    </xf>
    <xf numFmtId="0" fontId="30" fillId="0" borderId="0" xfId="8" applyFont="1" applyFill="1" applyBorder="1" applyAlignment="1">
      <alignment wrapText="1"/>
    </xf>
    <xf numFmtId="0" fontId="31" fillId="0" borderId="0" xfId="8" applyFont="1" applyFill="1" applyBorder="1" applyAlignment="1">
      <alignment wrapText="1"/>
    </xf>
    <xf numFmtId="0" fontId="30" fillId="0" borderId="12" xfId="8" applyFont="1" applyFill="1" applyBorder="1" applyAlignment="1">
      <alignment wrapText="1"/>
    </xf>
    <xf numFmtId="0" fontId="25" fillId="0" borderId="23" xfId="3" applyFont="1" applyFill="1" applyBorder="1" applyAlignment="1">
      <alignment vertical="center" wrapText="1"/>
    </xf>
    <xf numFmtId="0" fontId="25" fillId="0" borderId="30" xfId="3" applyFont="1" applyFill="1" applyBorder="1" applyAlignment="1">
      <alignment vertical="center" wrapText="1"/>
    </xf>
    <xf numFmtId="0" fontId="25" fillId="0" borderId="32" xfId="3" applyFont="1" applyFill="1" applyBorder="1" applyAlignment="1">
      <alignment vertical="center" wrapText="1"/>
    </xf>
    <xf numFmtId="0" fontId="25" fillId="0" borderId="12" xfId="3" applyFont="1" applyFill="1" applyBorder="1" applyAlignment="1">
      <alignment vertical="center" wrapText="1"/>
    </xf>
    <xf numFmtId="0" fontId="27" fillId="0" borderId="40" xfId="8" applyFont="1" applyFill="1" applyBorder="1"/>
    <xf numFmtId="3" fontId="15" fillId="0" borderId="41" xfId="3" applyNumberFormat="1" applyFont="1" applyBorder="1" applyAlignment="1" applyProtection="1">
      <alignment vertical="center"/>
      <protection locked="0"/>
    </xf>
    <xf numFmtId="0" fontId="36" fillId="0" borderId="23" xfId="8" applyFont="1" applyFill="1" applyBorder="1"/>
    <xf numFmtId="0" fontId="36" fillId="0" borderId="12" xfId="8" applyFont="1" applyFill="1" applyBorder="1"/>
    <xf numFmtId="0" fontId="15" fillId="0" borderId="0" xfId="8" applyFont="1" applyFill="1" applyBorder="1" applyAlignment="1">
      <alignment horizontal="left" wrapText="1"/>
    </xf>
    <xf numFmtId="0" fontId="20" fillId="0" borderId="23" xfId="8" applyFont="1" applyFill="1" applyBorder="1" applyAlignment="1">
      <alignment horizontal="left" wrapText="1"/>
    </xf>
    <xf numFmtId="0" fontId="20" fillId="0" borderId="36" xfId="8" applyFont="1" applyFill="1" applyBorder="1" applyAlignment="1">
      <alignment horizontal="left" wrapText="1"/>
    </xf>
    <xf numFmtId="0" fontId="20" fillId="0" borderId="0" xfId="8" applyFont="1" applyFill="1" applyBorder="1" applyAlignment="1">
      <alignment horizontal="left" wrapText="1"/>
    </xf>
    <xf numFmtId="0" fontId="20" fillId="0" borderId="12" xfId="8" applyFont="1" applyFill="1" applyBorder="1" applyAlignment="1">
      <alignment horizontal="left" wrapText="1"/>
    </xf>
    <xf numFmtId="3" fontId="15" fillId="0" borderId="41" xfId="3" applyNumberFormat="1" applyFont="1" applyBorder="1" applyAlignment="1" applyProtection="1">
      <alignment horizontal="right"/>
      <protection locked="0"/>
    </xf>
    <xf numFmtId="0" fontId="63" fillId="0" borderId="0" xfId="0" applyFont="1"/>
    <xf numFmtId="0" fontId="15" fillId="11" borderId="0" xfId="3" applyFont="1" applyFill="1" applyAlignment="1">
      <alignment vertical="center"/>
    </xf>
    <xf numFmtId="3" fontId="15" fillId="0" borderId="39" xfId="3" applyNumberFormat="1" applyFont="1" applyBorder="1" applyAlignment="1" applyProtection="1">
      <alignment horizontal="right" vertical="center"/>
    </xf>
    <xf numFmtId="3" fontId="15" fillId="0" borderId="38" xfId="3" applyNumberFormat="1" applyFont="1" applyBorder="1" applyAlignment="1" applyProtection="1">
      <alignment vertical="center"/>
    </xf>
    <xf numFmtId="0" fontId="0" fillId="7" borderId="0" xfId="0" applyFill="1"/>
    <xf numFmtId="3" fontId="103" fillId="7" borderId="0" xfId="0" applyNumberFormat="1" applyFont="1" applyFill="1"/>
    <xf numFmtId="1" fontId="15" fillId="0" borderId="10" xfId="3" applyNumberFormat="1" applyFont="1" applyBorder="1" applyAlignment="1">
      <alignment horizontal="center" vertical="center"/>
    </xf>
    <xf numFmtId="3" fontId="55" fillId="0" borderId="0" xfId="3" applyNumberFormat="1" applyFont="1" applyAlignment="1" applyProtection="1"/>
    <xf numFmtId="3" fontId="42" fillId="7" borderId="0" xfId="3" applyNumberFormat="1" applyFont="1" applyFill="1" applyBorder="1" applyAlignment="1" applyProtection="1">
      <alignment horizontal="right"/>
    </xf>
    <xf numFmtId="3" fontId="47" fillId="0" borderId="1" xfId="3" quotePrefix="1" applyNumberFormat="1" applyFont="1" applyFill="1" applyBorder="1" applyAlignment="1" applyProtection="1">
      <alignment horizontal="center" vertical="center"/>
    </xf>
    <xf numFmtId="0" fontId="43" fillId="0" borderId="0" xfId="3" applyProtection="1"/>
    <xf numFmtId="0" fontId="15" fillId="0" borderId="51" xfId="8" applyFont="1" applyFill="1" applyBorder="1" applyAlignment="1">
      <alignment horizontal="left" wrapText="1"/>
    </xf>
    <xf numFmtId="0" fontId="15" fillId="0" borderId="23" xfId="8" quotePrefix="1" applyFont="1" applyFill="1" applyBorder="1" applyAlignment="1">
      <alignment horizontal="left" vertical="center" wrapText="1"/>
    </xf>
    <xf numFmtId="0" fontId="15" fillId="0" borderId="12" xfId="8" quotePrefix="1" applyFont="1" applyFill="1" applyBorder="1" applyAlignment="1">
      <alignment vertical="center" wrapText="1"/>
    </xf>
    <xf numFmtId="0" fontId="15" fillId="0" borderId="23" xfId="8" quotePrefix="1" applyFont="1" applyFill="1" applyBorder="1" applyAlignment="1">
      <alignment horizontal="left"/>
    </xf>
    <xf numFmtId="0" fontId="15" fillId="0" borderId="12" xfId="8" quotePrefix="1" applyFont="1" applyFill="1" applyBorder="1"/>
    <xf numFmtId="0" fontId="15" fillId="0" borderId="0" xfId="3" applyFont="1" applyAlignment="1">
      <alignment horizontal="right" vertical="center"/>
    </xf>
    <xf numFmtId="0" fontId="121" fillId="0" borderId="0" xfId="5"/>
    <xf numFmtId="0" fontId="15" fillId="0" borderId="0" xfId="5" applyFont="1" applyAlignment="1">
      <alignment horizontal="left" vertical="center" wrapText="1"/>
    </xf>
    <xf numFmtId="0" fontId="17" fillId="0" borderId="0" xfId="5" applyFont="1" applyAlignment="1">
      <alignment vertical="center" wrapText="1"/>
    </xf>
    <xf numFmtId="0" fontId="121" fillId="0" borderId="0" xfId="5" applyAlignment="1"/>
    <xf numFmtId="0" fontId="121" fillId="0" borderId="0" xfId="5" applyFill="1"/>
    <xf numFmtId="0" fontId="121" fillId="0" borderId="0" xfId="5" quotePrefix="1"/>
    <xf numFmtId="169" fontId="77" fillId="0" borderId="0" xfId="3" applyNumberFormat="1" applyFont="1" applyBorder="1" applyAlignment="1">
      <alignment horizontal="center"/>
    </xf>
    <xf numFmtId="169" fontId="121" fillId="0" borderId="0" xfId="5" applyNumberFormat="1" applyBorder="1"/>
    <xf numFmtId="169" fontId="81" fillId="0" borderId="0" xfId="3" applyNumberFormat="1" applyFont="1" applyBorder="1" applyAlignment="1">
      <alignment horizontal="center"/>
    </xf>
    <xf numFmtId="169" fontId="72" fillId="12" borderId="0" xfId="3" applyNumberFormat="1" applyFont="1" applyFill="1" applyBorder="1" applyAlignment="1">
      <alignment horizontal="center"/>
    </xf>
    <xf numFmtId="169" fontId="72" fillId="2" borderId="0" xfId="3" applyNumberFormat="1" applyFont="1" applyFill="1" applyBorder="1" applyAlignment="1">
      <alignment horizontal="center"/>
    </xf>
    <xf numFmtId="169" fontId="68" fillId="0" borderId="0" xfId="3" applyNumberFormat="1" applyFont="1" applyBorder="1" applyAlignment="1">
      <alignment horizontal="center"/>
    </xf>
    <xf numFmtId="169" fontId="77" fillId="6" borderId="0" xfId="3" applyNumberFormat="1" applyFont="1" applyFill="1" applyBorder="1" applyAlignment="1">
      <alignment horizontal="center"/>
    </xf>
    <xf numFmtId="169" fontId="68" fillId="6" borderId="0" xfId="3" applyNumberFormat="1" applyFont="1" applyFill="1" applyBorder="1" applyAlignment="1">
      <alignment horizontal="center"/>
    </xf>
    <xf numFmtId="0" fontId="121" fillId="0" borderId="0" xfId="5" applyBorder="1"/>
    <xf numFmtId="169" fontId="69" fillId="6" borderId="0" xfId="3" applyNumberFormat="1" applyFont="1" applyFill="1" applyBorder="1" applyAlignment="1">
      <alignment horizontal="center"/>
    </xf>
    <xf numFmtId="0" fontId="77" fillId="0" borderId="0" xfId="3" quotePrefix="1" applyNumberFormat="1" applyFont="1" applyBorder="1" applyAlignment="1">
      <alignment horizontal="center"/>
    </xf>
    <xf numFmtId="0" fontId="77" fillId="0" borderId="0" xfId="3" quotePrefix="1" applyNumberFormat="1" applyFont="1" applyFill="1" applyBorder="1" applyAlignment="1">
      <alignment horizontal="center"/>
    </xf>
    <xf numFmtId="172" fontId="77" fillId="0" borderId="0" xfId="3" quotePrefix="1" applyNumberFormat="1" applyFont="1" applyFill="1" applyBorder="1" applyAlignment="1">
      <alignment horizontal="center"/>
    </xf>
    <xf numFmtId="0" fontId="77" fillId="6" borderId="0" xfId="3" quotePrefix="1" applyNumberFormat="1" applyFont="1" applyFill="1" applyBorder="1" applyAlignment="1">
      <alignment horizontal="center"/>
    </xf>
    <xf numFmtId="0" fontId="20" fillId="0" borderId="60" xfId="8" applyFont="1" applyFill="1" applyBorder="1" applyAlignment="1">
      <alignment vertical="center" wrapText="1"/>
    </xf>
    <xf numFmtId="0" fontId="20" fillId="0" borderId="60" xfId="8" applyFont="1" applyFill="1" applyBorder="1" applyAlignment="1">
      <alignment horizontal="left" vertical="center" wrapText="1"/>
    </xf>
    <xf numFmtId="0" fontId="15" fillId="0" borderId="0" xfId="8" quotePrefix="1" applyFont="1" applyFill="1" applyBorder="1" applyAlignment="1">
      <alignment horizontal="left" vertical="center" wrapText="1"/>
    </xf>
    <xf numFmtId="0" fontId="15" fillId="0" borderId="61" xfId="8" applyFont="1" applyFill="1" applyBorder="1" applyAlignment="1">
      <alignment horizontal="left" vertical="center" wrapText="1"/>
    </xf>
    <xf numFmtId="0" fontId="15" fillId="0" borderId="37" xfId="8" applyFont="1" applyFill="1" applyBorder="1" applyAlignment="1">
      <alignment horizontal="left" vertical="center" wrapText="1"/>
    </xf>
    <xf numFmtId="0" fontId="20" fillId="0" borderId="37" xfId="8" applyFont="1" applyFill="1" applyBorder="1" applyAlignment="1">
      <alignment horizontal="left" vertical="center" wrapText="1"/>
    </xf>
    <xf numFmtId="0" fontId="7" fillId="0" borderId="1" xfId="0" applyFont="1" applyFill="1" applyBorder="1" applyAlignment="1" applyProtection="1">
      <alignment horizontal="left"/>
    </xf>
    <xf numFmtId="3" fontId="21" fillId="0" borderId="44" xfId="3" applyNumberFormat="1" applyFont="1" applyFill="1" applyBorder="1" applyAlignment="1" applyProtection="1">
      <alignment vertical="center"/>
    </xf>
    <xf numFmtId="3" fontId="21" fillId="0" borderId="45" xfId="3" applyNumberFormat="1" applyFont="1" applyFill="1" applyBorder="1" applyAlignment="1" applyProtection="1">
      <alignment vertical="center"/>
    </xf>
    <xf numFmtId="3" fontId="105" fillId="3" borderId="10" xfId="3" applyNumberFormat="1" applyFont="1" applyFill="1" applyBorder="1" applyAlignment="1">
      <alignment vertical="center"/>
    </xf>
    <xf numFmtId="3" fontId="21" fillId="0" borderId="46" xfId="3" applyNumberFormat="1" applyFont="1" applyFill="1" applyBorder="1" applyAlignment="1" applyProtection="1">
      <alignment horizontal="right" vertical="center"/>
    </xf>
    <xf numFmtId="3" fontId="21" fillId="0" borderId="31" xfId="3" applyNumberFormat="1" applyFont="1" applyFill="1" applyBorder="1" applyAlignment="1" applyProtection="1">
      <alignment horizontal="right" vertical="center"/>
    </xf>
    <xf numFmtId="0" fontId="18" fillId="2" borderId="7" xfId="0" applyFont="1" applyFill="1" applyBorder="1" applyAlignment="1" applyProtection="1">
      <alignment vertical="center" wrapText="1"/>
      <protection locked="0"/>
    </xf>
    <xf numFmtId="0" fontId="18" fillId="0" borderId="0" xfId="3" applyFont="1" applyAlignment="1">
      <alignment horizontal="center" wrapText="1"/>
    </xf>
    <xf numFmtId="0" fontId="91" fillId="0" borderId="0" xfId="3" applyFont="1" applyFill="1" applyBorder="1" applyAlignment="1">
      <alignment horizontal="left"/>
    </xf>
    <xf numFmtId="0" fontId="20" fillId="6" borderId="0" xfId="9" quotePrefix="1" applyFont="1" applyFill="1" applyBorder="1" applyAlignment="1">
      <alignment horizontal="left"/>
    </xf>
    <xf numFmtId="0" fontId="121" fillId="7" borderId="0" xfId="5" applyFill="1"/>
    <xf numFmtId="0" fontId="121" fillId="7" borderId="0" xfId="5" applyFill="1" applyAlignment="1"/>
    <xf numFmtId="1" fontId="68" fillId="12" borderId="62" xfId="3" quotePrefix="1" applyNumberFormat="1" applyFont="1" applyFill="1" applyBorder="1" applyAlignment="1">
      <alignment horizontal="center"/>
    </xf>
    <xf numFmtId="0" fontId="15" fillId="12" borderId="63" xfId="3" applyFont="1" applyFill="1" applyBorder="1"/>
    <xf numFmtId="1" fontId="68" fillId="12" borderId="64" xfId="3" quotePrefix="1" applyNumberFormat="1" applyFont="1" applyFill="1" applyBorder="1" applyAlignment="1">
      <alignment horizontal="center"/>
    </xf>
    <xf numFmtId="0" fontId="15" fillId="12" borderId="65" xfId="3" applyFont="1" applyFill="1" applyBorder="1"/>
    <xf numFmtId="0" fontId="15" fillId="12" borderId="64" xfId="3" applyFont="1" applyFill="1" applyBorder="1"/>
    <xf numFmtId="0" fontId="15" fillId="12" borderId="64" xfId="3" quotePrefix="1" applyFont="1" applyFill="1" applyBorder="1" applyAlignment="1">
      <alignment horizontal="left"/>
    </xf>
    <xf numFmtId="169" fontId="68" fillId="12" borderId="64" xfId="3" quotePrefix="1" applyNumberFormat="1" applyFont="1" applyFill="1" applyBorder="1" applyAlignment="1">
      <alignment horizontal="center"/>
    </xf>
    <xf numFmtId="169" fontId="69" fillId="12" borderId="64" xfId="3" quotePrefix="1" applyNumberFormat="1" applyFont="1" applyFill="1" applyBorder="1" applyAlignment="1">
      <alignment horizontal="center"/>
    </xf>
    <xf numFmtId="0" fontId="70" fillId="12" borderId="64" xfId="3" applyFont="1" applyFill="1" applyBorder="1"/>
    <xf numFmtId="169" fontId="71" fillId="12" borderId="64" xfId="3" quotePrefix="1" applyNumberFormat="1" applyFont="1" applyFill="1" applyBorder="1" applyAlignment="1">
      <alignment horizontal="center" vertical="center"/>
    </xf>
    <xf numFmtId="0" fontId="30" fillId="12" borderId="64" xfId="3" applyFont="1" applyFill="1" applyBorder="1" applyAlignment="1">
      <alignment wrapText="1"/>
    </xf>
    <xf numFmtId="169" fontId="71" fillId="12" borderId="64" xfId="3" quotePrefix="1" applyNumberFormat="1" applyFont="1" applyFill="1" applyBorder="1" applyAlignment="1">
      <alignment horizontal="center"/>
    </xf>
    <xf numFmtId="0" fontId="30" fillId="12" borderId="64" xfId="3" applyFont="1" applyFill="1" applyBorder="1"/>
    <xf numFmtId="169" fontId="68" fillId="12" borderId="66" xfId="3" quotePrefix="1" applyNumberFormat="1" applyFont="1" applyFill="1" applyBorder="1" applyAlignment="1">
      <alignment horizontal="center"/>
    </xf>
    <xf numFmtId="0" fontId="15" fillId="12" borderId="66" xfId="3" applyFont="1" applyFill="1" applyBorder="1"/>
    <xf numFmtId="169" fontId="69" fillId="12" borderId="66" xfId="3" quotePrefix="1" applyNumberFormat="1" applyFont="1" applyFill="1" applyBorder="1" applyAlignment="1">
      <alignment horizontal="center"/>
    </xf>
    <xf numFmtId="0" fontId="70" fillId="12" borderId="66" xfId="3" applyFont="1" applyFill="1" applyBorder="1"/>
    <xf numFmtId="169" fontId="68" fillId="12" borderId="67" xfId="3" quotePrefix="1" applyNumberFormat="1" applyFont="1" applyFill="1" applyBorder="1" applyAlignment="1">
      <alignment horizontal="center"/>
    </xf>
    <xf numFmtId="0" fontId="15" fillId="12" borderId="67" xfId="3" applyFont="1" applyFill="1" applyBorder="1"/>
    <xf numFmtId="0" fontId="20" fillId="12" borderId="0" xfId="9" quotePrefix="1" applyFont="1" applyFill="1" applyBorder="1" applyAlignment="1">
      <alignment horizontal="left"/>
    </xf>
    <xf numFmtId="0" fontId="108" fillId="12" borderId="14" xfId="9" applyFont="1" applyFill="1" applyBorder="1"/>
    <xf numFmtId="169" fontId="72" fillId="12" borderId="41" xfId="3" applyNumberFormat="1" applyFont="1" applyFill="1" applyBorder="1" applyAlignment="1">
      <alignment horizontal="center"/>
    </xf>
    <xf numFmtId="169" fontId="60" fillId="12" borderId="13" xfId="3" applyNumberFormat="1" applyFont="1" applyFill="1" applyBorder="1" applyAlignment="1">
      <alignment horizontal="left"/>
    </xf>
    <xf numFmtId="169" fontId="75" fillId="12" borderId="13" xfId="3" applyNumberFormat="1" applyFont="1" applyFill="1" applyBorder="1" applyAlignment="1">
      <alignment horizontal="left"/>
    </xf>
    <xf numFmtId="169" fontId="77" fillId="12" borderId="68" xfId="3" quotePrefix="1" applyNumberFormat="1" applyFont="1" applyFill="1" applyBorder="1" applyAlignment="1">
      <alignment horizontal="center"/>
    </xf>
    <xf numFmtId="0" fontId="78" fillId="12" borderId="69" xfId="3" applyFont="1" applyFill="1" applyBorder="1"/>
    <xf numFmtId="169" fontId="77" fillId="12" borderId="64" xfId="3" quotePrefix="1" applyNumberFormat="1" applyFont="1" applyFill="1" applyBorder="1" applyAlignment="1">
      <alignment horizontal="center"/>
    </xf>
    <xf numFmtId="0" fontId="78" fillId="12" borderId="65" xfId="3" applyFont="1" applyFill="1" applyBorder="1"/>
    <xf numFmtId="0" fontId="78" fillId="12" borderId="64" xfId="3" applyFont="1" applyFill="1" applyBorder="1"/>
    <xf numFmtId="0" fontId="76" fillId="12" borderId="64" xfId="3" applyFont="1" applyFill="1" applyBorder="1"/>
    <xf numFmtId="0" fontId="78" fillId="12" borderId="64" xfId="3" applyFont="1" applyFill="1" applyBorder="1" applyAlignment="1">
      <alignment horizontal="left"/>
    </xf>
    <xf numFmtId="169" fontId="77" fillId="12" borderId="64" xfId="3" applyNumberFormat="1" applyFont="1" applyFill="1" applyBorder="1" applyAlignment="1">
      <alignment horizontal="center"/>
    </xf>
    <xf numFmtId="0" fontId="78" fillId="12" borderId="64" xfId="3" applyFont="1" applyFill="1" applyBorder="1" applyAlignment="1">
      <alignment horizontal="left" wrapText="1"/>
    </xf>
    <xf numFmtId="169" fontId="81" fillId="12" borderId="66" xfId="3" applyNumberFormat="1" applyFont="1" applyFill="1" applyBorder="1" applyAlignment="1">
      <alignment horizontal="center"/>
    </xf>
    <xf numFmtId="0" fontId="82" fillId="12" borderId="66" xfId="3" applyFont="1" applyFill="1" applyBorder="1"/>
    <xf numFmtId="169" fontId="61" fillId="12" borderId="16" xfId="3" applyNumberFormat="1" applyFont="1" applyFill="1" applyBorder="1" applyAlignment="1">
      <alignment horizontal="left"/>
    </xf>
    <xf numFmtId="169" fontId="77" fillId="12" borderId="68" xfId="3" applyNumberFormat="1" applyFont="1" applyFill="1" applyBorder="1" applyAlignment="1">
      <alignment horizontal="center"/>
    </xf>
    <xf numFmtId="0" fontId="15" fillId="12" borderId="69" xfId="3" applyFont="1" applyFill="1" applyBorder="1"/>
    <xf numFmtId="169" fontId="77" fillId="12" borderId="70" xfId="3" applyNumberFormat="1" applyFont="1" applyFill="1" applyBorder="1" applyAlignment="1">
      <alignment horizontal="center"/>
    </xf>
    <xf numFmtId="0" fontId="30" fillId="12" borderId="70" xfId="3" applyFont="1" applyFill="1" applyBorder="1"/>
    <xf numFmtId="169" fontId="60" fillId="12" borderId="16" xfId="3" applyNumberFormat="1" applyFont="1" applyFill="1" applyBorder="1" applyAlignment="1">
      <alignment horizontal="left"/>
    </xf>
    <xf numFmtId="169" fontId="68" fillId="12" borderId="64" xfId="3" applyNumberFormat="1" applyFont="1" applyFill="1" applyBorder="1" applyAlignment="1">
      <alignment horizontal="center"/>
    </xf>
    <xf numFmtId="169" fontId="68" fillId="12" borderId="70" xfId="3" applyNumberFormat="1" applyFont="1" applyFill="1" applyBorder="1" applyAlignment="1">
      <alignment horizontal="center"/>
    </xf>
    <xf numFmtId="0" fontId="15" fillId="12" borderId="70" xfId="3" applyFont="1" applyFill="1" applyBorder="1"/>
    <xf numFmtId="169" fontId="77" fillId="12" borderId="67" xfId="3" applyNumberFormat="1" applyFont="1" applyFill="1" applyBorder="1" applyAlignment="1">
      <alignment horizontal="center"/>
    </xf>
    <xf numFmtId="0" fontId="30" fillId="12" borderId="67" xfId="3" applyFont="1" applyFill="1" applyBorder="1"/>
    <xf numFmtId="169" fontId="68" fillId="12" borderId="68" xfId="3" applyNumberFormat="1" applyFont="1" applyFill="1" applyBorder="1" applyAlignment="1">
      <alignment horizontal="center"/>
    </xf>
    <xf numFmtId="0" fontId="15" fillId="12" borderId="68" xfId="3" applyFont="1" applyFill="1" applyBorder="1"/>
    <xf numFmtId="169" fontId="77" fillId="12" borderId="66" xfId="3" applyNumberFormat="1" applyFont="1" applyFill="1" applyBorder="1" applyAlignment="1">
      <alignment horizontal="center"/>
    </xf>
    <xf numFmtId="0" fontId="90" fillId="12" borderId="66" xfId="3" applyFont="1" applyFill="1" applyBorder="1"/>
    <xf numFmtId="169" fontId="68" fillId="12" borderId="62" xfId="3" applyNumberFormat="1" applyFont="1" applyFill="1" applyBorder="1" applyAlignment="1">
      <alignment horizontal="center"/>
    </xf>
    <xf numFmtId="0" fontId="15" fillId="12" borderId="62" xfId="3" applyFont="1" applyFill="1" applyBorder="1"/>
    <xf numFmtId="169" fontId="69" fillId="12" borderId="64" xfId="3" applyNumberFormat="1" applyFont="1" applyFill="1" applyBorder="1" applyAlignment="1">
      <alignment horizontal="center"/>
    </xf>
    <xf numFmtId="169" fontId="68" fillId="12" borderId="67" xfId="3" applyNumberFormat="1" applyFont="1" applyFill="1" applyBorder="1" applyAlignment="1">
      <alignment horizontal="center"/>
    </xf>
    <xf numFmtId="0" fontId="15" fillId="12" borderId="67" xfId="3" applyFont="1" applyFill="1" applyBorder="1" applyAlignment="1">
      <alignment horizontal="left" wrapText="1"/>
    </xf>
    <xf numFmtId="0" fontId="77" fillId="12" borderId="71" xfId="3" quotePrefix="1" applyNumberFormat="1" applyFont="1" applyFill="1" applyBorder="1" applyAlignment="1">
      <alignment horizontal="center"/>
    </xf>
    <xf numFmtId="0" fontId="42" fillId="12" borderId="71" xfId="3" applyFont="1" applyFill="1" applyBorder="1" applyAlignment="1">
      <alignment horizontal="left"/>
    </xf>
    <xf numFmtId="0" fontId="77" fillId="12" borderId="64" xfId="3" quotePrefix="1" applyNumberFormat="1" applyFont="1" applyFill="1" applyBorder="1" applyAlignment="1">
      <alignment horizontal="center"/>
    </xf>
    <xf numFmtId="0" fontId="42" fillId="12" borderId="64" xfId="3" applyFont="1" applyFill="1" applyBorder="1" applyAlignment="1">
      <alignment horizontal="left"/>
    </xf>
    <xf numFmtId="0" fontId="91" fillId="12" borderId="64" xfId="3" applyFont="1" applyFill="1" applyBorder="1" applyAlignment="1">
      <alignment horizontal="left"/>
    </xf>
    <xf numFmtId="0" fontId="42" fillId="12" borderId="64" xfId="3" quotePrefix="1" applyFont="1" applyFill="1" applyBorder="1" applyAlignment="1">
      <alignment horizontal="left"/>
    </xf>
    <xf numFmtId="0" fontId="77" fillId="12" borderId="67" xfId="3" quotePrefix="1" applyNumberFormat="1" applyFont="1" applyFill="1" applyBorder="1" applyAlignment="1">
      <alignment horizontal="center"/>
    </xf>
    <xf numFmtId="0" fontId="42" fillId="12" borderId="67" xfId="3" applyFont="1" applyFill="1" applyBorder="1" applyAlignment="1">
      <alignment horizontal="left"/>
    </xf>
    <xf numFmtId="0" fontId="91" fillId="12" borderId="71" xfId="3" applyFont="1" applyFill="1" applyBorder="1" applyAlignment="1">
      <alignment horizontal="left"/>
    </xf>
    <xf numFmtId="0" fontId="77" fillId="12" borderId="68" xfId="3" quotePrefix="1" applyNumberFormat="1" applyFont="1" applyFill="1" applyBorder="1" applyAlignment="1">
      <alignment horizontal="center"/>
    </xf>
    <xf numFmtId="0" fontId="42" fillId="12" borderId="68" xfId="3" applyFont="1" applyFill="1" applyBorder="1" applyAlignment="1">
      <alignment horizontal="left"/>
    </xf>
    <xf numFmtId="172" fontId="77" fillId="12" borderId="67" xfId="3" quotePrefix="1" applyNumberFormat="1" applyFont="1" applyFill="1" applyBorder="1" applyAlignment="1">
      <alignment horizontal="center"/>
    </xf>
    <xf numFmtId="0" fontId="92" fillId="12" borderId="67" xfId="3" applyFont="1" applyFill="1" applyBorder="1" applyAlignment="1">
      <alignment horizontal="left"/>
    </xf>
    <xf numFmtId="0" fontId="91" fillId="12" borderId="67" xfId="3" applyFont="1" applyFill="1" applyBorder="1" applyAlignment="1">
      <alignment horizontal="left"/>
    </xf>
    <xf numFmtId="14" fontId="121" fillId="12" borderId="31" xfId="5" applyNumberFormat="1" applyFill="1" applyBorder="1" applyAlignment="1"/>
    <xf numFmtId="0" fontId="121" fillId="7" borderId="31" xfId="5" applyFill="1" applyBorder="1"/>
    <xf numFmtId="0" fontId="121" fillId="7" borderId="31" xfId="5" applyFill="1" applyBorder="1" applyAlignment="1"/>
    <xf numFmtId="0" fontId="121" fillId="0" borderId="31" xfId="5" applyFill="1" applyBorder="1"/>
    <xf numFmtId="0" fontId="56" fillId="12" borderId="0" xfId="3" applyFont="1" applyFill="1" applyBorder="1"/>
    <xf numFmtId="0" fontId="55" fillId="12" borderId="0" xfId="3" applyFont="1" applyFill="1" applyBorder="1"/>
    <xf numFmtId="0" fontId="56" fillId="12" borderId="0" xfId="3" applyNumberFormat="1" applyFont="1" applyFill="1" applyBorder="1" applyProtection="1">
      <protection locked="0"/>
    </xf>
    <xf numFmtId="49" fontId="56" fillId="12" borderId="0" xfId="3" applyNumberFormat="1" applyFont="1" applyFill="1" applyBorder="1" applyProtection="1">
      <protection locked="0"/>
    </xf>
    <xf numFmtId="0" fontId="65" fillId="12" borderId="0" xfId="3" applyFont="1" applyFill="1" applyAlignment="1">
      <alignment horizontal="center"/>
    </xf>
    <xf numFmtId="0" fontId="121" fillId="12" borderId="0" xfId="5" applyFill="1" applyAlignment="1">
      <alignment vertical="top" wrapText="1"/>
    </xf>
    <xf numFmtId="0" fontId="15" fillId="12" borderId="0" xfId="3" applyFont="1" applyFill="1" applyAlignment="1">
      <alignment horizontal="right" vertical="center"/>
    </xf>
    <xf numFmtId="0" fontId="15" fillId="12" borderId="0" xfId="5" applyFont="1" applyFill="1" applyAlignment="1">
      <alignment horizontal="left" vertical="center" wrapText="1"/>
    </xf>
    <xf numFmtId="3" fontId="47" fillId="0" borderId="1" xfId="3" quotePrefix="1" applyNumberFormat="1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 wrapText="1"/>
    </xf>
    <xf numFmtId="0" fontId="15" fillId="0" borderId="1" xfId="3" applyFont="1" applyBorder="1" applyAlignment="1">
      <alignment horizontal="left" vertical="center"/>
    </xf>
    <xf numFmtId="1" fontId="15" fillId="0" borderId="1" xfId="3" applyNumberFormat="1" applyFont="1" applyBorder="1" applyAlignment="1">
      <alignment horizontal="left" vertical="center" wrapText="1"/>
    </xf>
    <xf numFmtId="0" fontId="15" fillId="0" borderId="11" xfId="3" applyFont="1" applyBorder="1" applyAlignment="1">
      <alignment horizontal="left" vertical="center"/>
    </xf>
    <xf numFmtId="3" fontId="105" fillId="3" borderId="1" xfId="3" applyNumberFormat="1" applyFont="1" applyFill="1" applyBorder="1" applyAlignment="1">
      <alignment vertical="center"/>
    </xf>
    <xf numFmtId="0" fontId="15" fillId="0" borderId="1" xfId="3" applyFont="1" applyBorder="1" applyAlignment="1">
      <alignment vertical="center"/>
    </xf>
    <xf numFmtId="169" fontId="109" fillId="0" borderId="5" xfId="3" applyNumberFormat="1" applyFont="1" applyFill="1" applyBorder="1" applyAlignment="1" applyProtection="1">
      <alignment horizontal="center" vertical="center"/>
    </xf>
    <xf numFmtId="0" fontId="110" fillId="0" borderId="6" xfId="0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 applyProtection="1">
      <alignment vertical="center" wrapText="1"/>
    </xf>
    <xf numFmtId="0" fontId="0" fillId="0" borderId="60" xfId="0" applyBorder="1" applyAlignment="1" applyProtection="1">
      <alignment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3" fontId="15" fillId="0" borderId="60" xfId="3" applyNumberFormat="1" applyFont="1" applyBorder="1" applyAlignment="1" applyProtection="1">
      <alignment horizontal="right" vertical="center"/>
      <protection locked="0"/>
    </xf>
    <xf numFmtId="3" fontId="15" fillId="0" borderId="72" xfId="3" applyNumberFormat="1" applyFont="1" applyBorder="1" applyAlignment="1" applyProtection="1">
      <alignment horizontal="right" vertical="center"/>
      <protection locked="0"/>
    </xf>
    <xf numFmtId="3" fontId="15" fillId="0" borderId="72" xfId="3" applyNumberFormat="1" applyFont="1" applyBorder="1" applyAlignment="1" applyProtection="1">
      <alignment horizontal="right" vertical="center"/>
    </xf>
    <xf numFmtId="0" fontId="3" fillId="0" borderId="19" xfId="0" applyFont="1" applyBorder="1" applyAlignment="1" applyProtection="1">
      <protection locked="0"/>
    </xf>
    <xf numFmtId="0" fontId="3" fillId="0" borderId="73" xfId="0" applyFont="1" applyBorder="1" applyAlignment="1" applyProtection="1">
      <protection locked="0"/>
    </xf>
    <xf numFmtId="0" fontId="3" fillId="0" borderId="52" xfId="0" applyFont="1" applyBorder="1" applyAlignment="1" applyProtection="1">
      <protection locked="0"/>
    </xf>
    <xf numFmtId="0" fontId="0" fillId="0" borderId="12" xfId="0" applyBorder="1" applyAlignment="1" applyProtection="1">
      <alignment vertical="center"/>
      <protection locked="0"/>
    </xf>
    <xf numFmtId="0" fontId="2" fillId="0" borderId="7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3" fillId="7" borderId="11" xfId="0" quotePrefix="1" applyFont="1" applyFill="1" applyBorder="1" applyAlignment="1" applyProtection="1">
      <alignment horizontal="center"/>
      <protection locked="0"/>
    </xf>
    <xf numFmtId="0" fontId="3" fillId="7" borderId="10" xfId="0" quotePrefix="1" applyFont="1" applyFill="1" applyBorder="1" applyAlignment="1" applyProtection="1">
      <alignment horizontal="center"/>
      <protection locked="0"/>
    </xf>
    <xf numFmtId="0" fontId="2" fillId="13" borderId="6" xfId="0" applyFont="1" applyFill="1" applyBorder="1" applyAlignment="1" applyProtection="1">
      <alignment horizontal="center"/>
      <protection locked="0"/>
    </xf>
    <xf numFmtId="0" fontId="2" fillId="13" borderId="8" xfId="0" applyFont="1" applyFill="1" applyBorder="1" applyAlignment="1" applyProtection="1">
      <alignment horizontal="center"/>
      <protection locked="0"/>
    </xf>
    <xf numFmtId="0" fontId="3" fillId="13" borderId="10" xfId="0" quotePrefix="1" applyFont="1" applyFill="1" applyBorder="1" applyAlignment="1" applyProtection="1">
      <alignment horizontal="center"/>
      <protection locked="0"/>
    </xf>
    <xf numFmtId="0" fontId="2" fillId="13" borderId="6" xfId="0" applyFont="1" applyFill="1" applyBorder="1" applyAlignment="1" applyProtection="1">
      <protection locked="0"/>
    </xf>
    <xf numFmtId="3" fontId="2" fillId="13" borderId="10" xfId="0" applyNumberFormat="1" applyFont="1" applyFill="1" applyBorder="1" applyAlignment="1" applyProtection="1"/>
    <xf numFmtId="3" fontId="2" fillId="13" borderId="5" xfId="0" applyNumberFormat="1" applyFont="1" applyFill="1" applyBorder="1" applyAlignment="1" applyProtection="1"/>
    <xf numFmtId="3" fontId="2" fillId="13" borderId="14" xfId="0" applyNumberFormat="1" applyFont="1" applyFill="1" applyBorder="1" applyAlignment="1" applyProtection="1"/>
    <xf numFmtId="3" fontId="2" fillId="13" borderId="8" xfId="0" applyNumberFormat="1" applyFont="1" applyFill="1" applyBorder="1" applyAlignment="1" applyProtection="1"/>
    <xf numFmtId="3" fontId="2" fillId="13" borderId="13" xfId="0" applyNumberFormat="1" applyFont="1" applyFill="1" applyBorder="1" applyAlignment="1" applyProtection="1"/>
    <xf numFmtId="3" fontId="2" fillId="13" borderId="18" xfId="0" applyNumberFormat="1" applyFont="1" applyFill="1" applyBorder="1" applyAlignment="1" applyProtection="1"/>
    <xf numFmtId="3" fontId="2" fillId="13" borderId="1" xfId="0" applyNumberFormat="1" applyFont="1" applyFill="1" applyBorder="1" applyAlignment="1" applyProtection="1"/>
    <xf numFmtId="3" fontId="7" fillId="13" borderId="1" xfId="0" quotePrefix="1" applyNumberFormat="1" applyFont="1" applyFill="1" applyBorder="1" applyAlignment="1" applyProtection="1"/>
    <xf numFmtId="3" fontId="2" fillId="13" borderId="20" xfId="0" applyNumberFormat="1" applyFont="1" applyFill="1" applyBorder="1" applyAlignment="1" applyProtection="1"/>
    <xf numFmtId="3" fontId="7" fillId="13" borderId="10" xfId="0" quotePrefix="1" applyNumberFormat="1" applyFont="1" applyFill="1" applyBorder="1" applyAlignment="1" applyProtection="1"/>
    <xf numFmtId="3" fontId="7" fillId="13" borderId="13" xfId="0" quotePrefix="1" applyNumberFormat="1" applyFont="1" applyFill="1" applyBorder="1" applyAlignment="1" applyProtection="1"/>
    <xf numFmtId="3" fontId="7" fillId="13" borderId="6" xfId="0" quotePrefix="1" applyNumberFormat="1" applyFont="1" applyFill="1" applyBorder="1" applyAlignment="1" applyProtection="1"/>
    <xf numFmtId="3" fontId="2" fillId="13" borderId="10" xfId="0" applyNumberFormat="1" applyFont="1" applyFill="1" applyBorder="1" applyAlignment="1" applyProtection="1">
      <alignment horizontal="right"/>
    </xf>
    <xf numFmtId="3" fontId="2" fillId="13" borderId="6" xfId="0" applyNumberFormat="1" applyFont="1" applyFill="1" applyBorder="1" applyAlignment="1" applyProtection="1">
      <alignment horizontal="right"/>
    </xf>
    <xf numFmtId="3" fontId="7" fillId="13" borderId="18" xfId="0" quotePrefix="1" applyNumberFormat="1" applyFont="1" applyFill="1" applyBorder="1" applyAlignment="1" applyProtection="1"/>
    <xf numFmtId="3" fontId="7" fillId="13" borderId="5" xfId="0" quotePrefix="1" applyNumberFormat="1" applyFont="1" applyFill="1" applyBorder="1" applyAlignment="1" applyProtection="1"/>
    <xf numFmtId="0" fontId="12" fillId="0" borderId="13" xfId="0" quotePrefix="1" applyFont="1" applyBorder="1" applyAlignment="1" applyProtection="1">
      <alignment horizontal="left"/>
    </xf>
    <xf numFmtId="0" fontId="12" fillId="0" borderId="13" xfId="0" quotePrefix="1" applyFont="1" applyBorder="1" applyAlignment="1" applyProtection="1">
      <alignment horizontal="left"/>
      <protection locked="0"/>
    </xf>
    <xf numFmtId="3" fontId="12" fillId="13" borderId="13" xfId="0" quotePrefix="1" applyNumberFormat="1" applyFont="1" applyFill="1" applyBorder="1" applyAlignment="1" applyProtection="1"/>
    <xf numFmtId="3" fontId="12" fillId="0" borderId="13" xfId="0" quotePrefix="1" applyNumberFormat="1" applyFont="1" applyBorder="1" applyAlignment="1" applyProtection="1"/>
    <xf numFmtId="3" fontId="112" fillId="0" borderId="13" xfId="0" quotePrefix="1" applyNumberFormat="1" applyFont="1" applyBorder="1" applyAlignment="1" applyProtection="1"/>
    <xf numFmtId="3" fontId="103" fillId="7" borderId="0" xfId="0" applyNumberFormat="1" applyFont="1" applyFill="1" applyProtection="1"/>
    <xf numFmtId="3" fontId="47" fillId="13" borderId="1" xfId="3" quotePrefix="1" applyNumberFormat="1" applyFont="1" applyFill="1" applyBorder="1" applyAlignment="1" applyProtection="1">
      <alignment horizontal="center" vertical="center"/>
    </xf>
    <xf numFmtId="0" fontId="113" fillId="0" borderId="0" xfId="8" quotePrefix="1" applyFont="1" applyFill="1" applyBorder="1" applyAlignment="1">
      <alignment horizontal="right" vertical="center"/>
    </xf>
    <xf numFmtId="0" fontId="15" fillId="8" borderId="0" xfId="3" applyFont="1" applyFill="1" applyBorder="1" applyAlignment="1">
      <alignment vertical="center"/>
    </xf>
    <xf numFmtId="0" fontId="15" fillId="8" borderId="0" xfId="3" applyFont="1" applyFill="1" applyBorder="1" applyAlignment="1">
      <alignment vertical="center" wrapText="1"/>
    </xf>
    <xf numFmtId="3" fontId="15" fillId="8" borderId="0" xfId="3" applyNumberFormat="1" applyFont="1" applyFill="1" applyBorder="1" applyAlignment="1">
      <alignment horizontal="right" vertical="center"/>
    </xf>
    <xf numFmtId="3" fontId="15" fillId="8" borderId="0" xfId="3" applyNumberFormat="1" applyFont="1" applyFill="1" applyBorder="1" applyAlignment="1">
      <alignment horizontal="center" vertical="center"/>
    </xf>
    <xf numFmtId="14" fontId="15" fillId="8" borderId="0" xfId="3" quotePrefix="1" applyNumberFormat="1" applyFont="1" applyFill="1" applyBorder="1" applyAlignment="1" applyProtection="1">
      <alignment horizontal="center" vertical="center"/>
    </xf>
    <xf numFmtId="14" fontId="15" fillId="8" borderId="0" xfId="3" applyNumberFormat="1" applyFont="1" applyFill="1" applyBorder="1" applyAlignment="1" applyProtection="1">
      <alignment horizontal="center" vertical="center"/>
    </xf>
    <xf numFmtId="0" fontId="15" fillId="8" borderId="0" xfId="3" quotePrefix="1" applyFont="1" applyFill="1" applyBorder="1" applyAlignment="1">
      <alignment vertical="center"/>
    </xf>
    <xf numFmtId="49" fontId="15" fillId="8" borderId="0" xfId="3" applyNumberFormat="1" applyFont="1" applyFill="1" applyBorder="1" applyAlignment="1" applyProtection="1">
      <alignment horizontal="center" vertical="center"/>
    </xf>
    <xf numFmtId="3" fontId="15" fillId="8" borderId="0" xfId="3" quotePrefix="1" applyNumberFormat="1" applyFont="1" applyFill="1" applyBorder="1" applyAlignment="1">
      <alignment horizontal="right" vertical="center"/>
    </xf>
    <xf numFmtId="169" fontId="18" fillId="8" borderId="0" xfId="3" applyNumberFormat="1" applyFont="1" applyFill="1" applyBorder="1" applyAlignment="1">
      <alignment horizontal="center" vertical="center"/>
    </xf>
    <xf numFmtId="3" fontId="15" fillId="8" borderId="0" xfId="3" applyNumberFormat="1" applyFont="1" applyFill="1" applyBorder="1" applyAlignment="1" applyProtection="1">
      <alignment horizontal="right" vertical="center"/>
      <protection locked="0"/>
    </xf>
    <xf numFmtId="0" fontId="15" fillId="8" borderId="0" xfId="3" applyFont="1" applyFill="1" applyBorder="1" applyAlignment="1">
      <alignment horizontal="center" vertical="center"/>
    </xf>
    <xf numFmtId="0" fontId="15" fillId="8" borderId="0" xfId="3" applyFont="1" applyFill="1" applyBorder="1" applyAlignment="1">
      <alignment horizontal="center" vertical="center" wrapText="1"/>
    </xf>
    <xf numFmtId="0" fontId="15" fillId="8" borderId="0" xfId="3" applyFont="1" applyFill="1" applyBorder="1" applyAlignment="1">
      <alignment horizontal="center"/>
    </xf>
    <xf numFmtId="0" fontId="15" fillId="8" borderId="0" xfId="3" applyFont="1" applyFill="1" applyBorder="1" applyAlignment="1">
      <alignment horizontal="center" vertical="top"/>
    </xf>
    <xf numFmtId="0" fontId="15" fillId="8" borderId="0" xfId="3" applyFont="1" applyFill="1" applyBorder="1" applyAlignment="1">
      <alignment vertical="top" wrapText="1"/>
    </xf>
    <xf numFmtId="3" fontId="15" fillId="8" borderId="0" xfId="3" applyNumberFormat="1" applyFont="1" applyFill="1" applyBorder="1" applyAlignment="1">
      <alignment horizontal="center"/>
    </xf>
    <xf numFmtId="3" fontId="15" fillId="8" borderId="0" xfId="3" applyNumberFormat="1" applyFont="1" applyFill="1" applyBorder="1" applyAlignment="1" applyProtection="1">
      <alignment horizontal="right" vertical="center"/>
    </xf>
    <xf numFmtId="3" fontId="15" fillId="8" borderId="0" xfId="0" applyNumberFormat="1" applyFont="1" applyFill="1" applyBorder="1" applyAlignment="1" applyProtection="1">
      <alignment horizontal="right" vertical="center"/>
    </xf>
    <xf numFmtId="0" fontId="34" fillId="8" borderId="0" xfId="3" applyFont="1" applyFill="1" applyBorder="1"/>
    <xf numFmtId="0" fontId="15" fillId="8" borderId="0" xfId="3" applyFont="1" applyFill="1" applyBorder="1" applyAlignment="1">
      <alignment vertical="top"/>
    </xf>
    <xf numFmtId="3" fontId="15" fillId="8" borderId="0" xfId="3" applyNumberFormat="1" applyFont="1" applyFill="1" applyBorder="1" applyAlignment="1">
      <alignment horizontal="right"/>
    </xf>
    <xf numFmtId="0" fontId="77" fillId="12" borderId="66" xfId="3" quotePrefix="1" applyNumberFormat="1" applyFont="1" applyFill="1" applyBorder="1" applyAlignment="1">
      <alignment horizontal="center"/>
    </xf>
    <xf numFmtId="0" fontId="42" fillId="12" borderId="66" xfId="3" applyFont="1" applyFill="1" applyBorder="1" applyAlignment="1">
      <alignment horizontal="left"/>
    </xf>
    <xf numFmtId="0" fontId="25" fillId="0" borderId="38" xfId="8" applyFont="1" applyFill="1" applyBorder="1" applyAlignment="1">
      <alignment horizontal="center" vertical="center" wrapText="1"/>
    </xf>
    <xf numFmtId="166" fontId="24" fillId="14" borderId="31" xfId="3" quotePrefix="1" applyNumberFormat="1" applyFont="1" applyFill="1" applyBorder="1" applyAlignment="1" applyProtection="1">
      <alignment horizontal="center" vertical="center"/>
    </xf>
    <xf numFmtId="166" fontId="122" fillId="14" borderId="74" xfId="3" applyNumberFormat="1" applyFont="1" applyFill="1" applyBorder="1" applyAlignment="1" applyProtection="1">
      <alignment horizontal="center" vertical="center"/>
    </xf>
    <xf numFmtId="49" fontId="123" fillId="14" borderId="31" xfId="3" applyNumberFormat="1" applyFont="1" applyFill="1" applyBorder="1" applyAlignment="1" applyProtection="1">
      <alignment horizontal="center" vertical="center"/>
      <protection locked="0"/>
    </xf>
    <xf numFmtId="0" fontId="24" fillId="0" borderId="0" xfId="3" quotePrefix="1" applyFont="1" applyAlignment="1">
      <alignment vertical="center"/>
    </xf>
    <xf numFmtId="0" fontId="124" fillId="15" borderId="75" xfId="8" applyFont="1" applyFill="1" applyBorder="1" applyAlignment="1">
      <alignment horizontal="left" vertical="center" wrapText="1"/>
    </xf>
    <xf numFmtId="0" fontId="125" fillId="15" borderId="76" xfId="8" applyFont="1" applyFill="1" applyBorder="1" applyAlignment="1">
      <alignment horizontal="center" vertical="center" wrapText="1"/>
    </xf>
    <xf numFmtId="0" fontId="124" fillId="15" borderId="76" xfId="3" applyFont="1" applyFill="1" applyBorder="1" applyAlignment="1">
      <alignment horizontal="center" vertical="center" wrapText="1"/>
    </xf>
    <xf numFmtId="0" fontId="124" fillId="15" borderId="46" xfId="3" applyFont="1" applyFill="1" applyBorder="1" applyAlignment="1">
      <alignment horizontal="center" vertical="center"/>
    </xf>
    <xf numFmtId="0" fontId="124" fillId="15" borderId="31" xfId="3" applyFont="1" applyFill="1" applyBorder="1" applyAlignment="1">
      <alignment horizontal="center" vertical="center"/>
    </xf>
    <xf numFmtId="0" fontId="111" fillId="0" borderId="55" xfId="8" applyFont="1" applyFill="1" applyBorder="1" applyAlignment="1">
      <alignment horizontal="center" vertical="center" wrapText="1"/>
    </xf>
    <xf numFmtId="0" fontId="126" fillId="15" borderId="1" xfId="3" applyFont="1" applyFill="1" applyBorder="1" applyAlignment="1" applyProtection="1">
      <alignment horizontal="center" vertical="center" wrapText="1"/>
    </xf>
    <xf numFmtId="168" fontId="116" fillId="12" borderId="9" xfId="8" quotePrefix="1" applyNumberFormat="1" applyFont="1" applyFill="1" applyBorder="1" applyAlignment="1" applyProtection="1">
      <alignment horizontal="right" vertical="center"/>
    </xf>
    <xf numFmtId="3" fontId="127" fillId="14" borderId="8" xfId="3" applyNumberFormat="1" applyFont="1" applyFill="1" applyBorder="1" applyAlignment="1">
      <alignment horizontal="right" vertical="center"/>
    </xf>
    <xf numFmtId="3" fontId="127" fillId="14" borderId="8" xfId="3" applyNumberFormat="1" applyFont="1" applyFill="1" applyBorder="1" applyAlignment="1" applyProtection="1">
      <alignment horizontal="right" vertical="center"/>
    </xf>
    <xf numFmtId="173" fontId="128" fillId="16" borderId="71" xfId="3" applyNumberFormat="1" applyFont="1" applyFill="1" applyBorder="1" applyAlignment="1" applyProtection="1">
      <alignment horizontal="center" vertical="center"/>
    </xf>
    <xf numFmtId="0" fontId="128" fillId="16" borderId="71" xfId="3" applyNumberFormat="1" applyFont="1" applyFill="1" applyBorder="1" applyAlignment="1" applyProtection="1">
      <alignment horizontal="center" vertical="center"/>
    </xf>
    <xf numFmtId="0" fontId="24" fillId="0" borderId="0" xfId="3" applyFont="1" applyAlignment="1">
      <alignment horizontal="right" vertical="center"/>
    </xf>
    <xf numFmtId="49" fontId="129" fillId="0" borderId="0" xfId="3" applyNumberFormat="1" applyFont="1" applyFill="1" applyAlignment="1" applyProtection="1">
      <alignment horizontal="center" vertical="center"/>
    </xf>
    <xf numFmtId="3" fontId="24" fillId="0" borderId="0" xfId="3" applyNumberFormat="1" applyFont="1" applyAlignment="1">
      <alignment horizontal="center" vertical="center"/>
    </xf>
    <xf numFmtId="168" fontId="130" fillId="17" borderId="16" xfId="8" quotePrefix="1" applyNumberFormat="1" applyFont="1" applyFill="1" applyBorder="1" applyAlignment="1" applyProtection="1">
      <alignment horizontal="right" vertical="center"/>
    </xf>
    <xf numFmtId="3" fontId="131" fillId="17" borderId="13" xfId="3" applyNumberFormat="1" applyFont="1" applyFill="1" applyBorder="1" applyAlignment="1" applyProtection="1">
      <alignment horizontal="right" vertical="center"/>
    </xf>
    <xf numFmtId="0" fontId="132" fillId="18" borderId="75" xfId="3" applyFont="1" applyFill="1" applyBorder="1" applyAlignment="1" applyProtection="1">
      <alignment vertical="center"/>
    </xf>
    <xf numFmtId="0" fontId="132" fillId="18" borderId="76" xfId="3" applyFont="1" applyFill="1" applyBorder="1" applyAlignment="1" applyProtection="1">
      <alignment horizontal="center" vertical="center"/>
    </xf>
    <xf numFmtId="0" fontId="133" fillId="18" borderId="76" xfId="3" applyFont="1" applyFill="1" applyBorder="1" applyAlignment="1" applyProtection="1">
      <alignment horizontal="center" vertical="center" wrapText="1"/>
    </xf>
    <xf numFmtId="0" fontId="134" fillId="18" borderId="9" xfId="3" applyFont="1" applyFill="1" applyBorder="1" applyAlignment="1" applyProtection="1">
      <alignment horizontal="center" vertical="center"/>
    </xf>
    <xf numFmtId="0" fontId="134" fillId="18" borderId="24" xfId="3" applyFont="1" applyFill="1" applyBorder="1" applyAlignment="1" applyProtection="1">
      <alignment horizontal="center" vertical="center"/>
    </xf>
    <xf numFmtId="0" fontId="27" fillId="0" borderId="4" xfId="8" applyFont="1" applyFill="1" applyBorder="1" applyAlignment="1" applyProtection="1">
      <alignment horizontal="center" vertical="center" wrapText="1"/>
    </xf>
    <xf numFmtId="0" fontId="2" fillId="15" borderId="15" xfId="0" applyFont="1" applyFill="1" applyBorder="1" applyAlignment="1" applyProtection="1">
      <alignment horizontal="center" vertical="center" wrapText="1"/>
    </xf>
    <xf numFmtId="0" fontId="18" fillId="15" borderId="1" xfId="3" applyFont="1" applyFill="1" applyBorder="1" applyAlignment="1" applyProtection="1">
      <alignment horizontal="center" vertical="center"/>
    </xf>
    <xf numFmtId="170" fontId="18" fillId="18" borderId="1" xfId="8" applyNumberFormat="1" applyFont="1" applyFill="1" applyBorder="1" applyAlignment="1">
      <alignment horizontal="right" vertical="center"/>
    </xf>
    <xf numFmtId="0" fontId="22" fillId="18" borderId="1" xfId="8" applyFont="1" applyFill="1" applyBorder="1" applyAlignment="1">
      <alignment horizontal="right" vertical="center"/>
    </xf>
    <xf numFmtId="0" fontId="18" fillId="18" borderId="1" xfId="10" applyFont="1" applyFill="1" applyBorder="1" applyAlignment="1">
      <alignment horizontal="center" vertical="center" wrapText="1"/>
    </xf>
    <xf numFmtId="3" fontId="15" fillId="18" borderId="77" xfId="3" applyNumberFormat="1" applyFont="1" applyFill="1" applyBorder="1" applyAlignment="1" applyProtection="1">
      <alignment horizontal="right" vertical="center"/>
    </xf>
    <xf numFmtId="0" fontId="135" fillId="19" borderId="75" xfId="3" applyFont="1" applyFill="1" applyBorder="1" applyAlignment="1" applyProtection="1">
      <alignment vertical="center"/>
    </xf>
    <xf numFmtId="0" fontId="135" fillId="19" borderId="76" xfId="3" applyFont="1" applyFill="1" applyBorder="1" applyAlignment="1" applyProtection="1">
      <alignment horizontal="center" vertical="center"/>
    </xf>
    <xf numFmtId="0" fontId="136" fillId="19" borderId="76" xfId="3" applyFont="1" applyFill="1" applyBorder="1" applyAlignment="1" applyProtection="1">
      <alignment horizontal="center" vertical="center" wrapText="1"/>
    </xf>
    <xf numFmtId="0" fontId="137" fillId="19" borderId="78" xfId="3" quotePrefix="1" applyFont="1" applyFill="1" applyBorder="1" applyAlignment="1" applyProtection="1">
      <alignment horizontal="center" vertical="center"/>
    </xf>
    <xf numFmtId="0" fontId="137" fillId="19" borderId="24" xfId="3" applyFont="1" applyFill="1" applyBorder="1" applyAlignment="1" applyProtection="1">
      <alignment horizontal="center" vertical="center"/>
    </xf>
    <xf numFmtId="0" fontId="138" fillId="0" borderId="12" xfId="8" applyFont="1" applyFill="1" applyBorder="1" applyAlignment="1" applyProtection="1">
      <alignment horizontal="center" vertical="center" wrapText="1"/>
    </xf>
    <xf numFmtId="0" fontId="139" fillId="14" borderId="13" xfId="8" applyFont="1" applyFill="1" applyBorder="1" applyAlignment="1" applyProtection="1">
      <alignment horizontal="left" vertical="center"/>
    </xf>
    <xf numFmtId="0" fontId="128" fillId="16" borderId="68" xfId="3" applyNumberFormat="1" applyFont="1" applyFill="1" applyBorder="1" applyAlignment="1" applyProtection="1">
      <alignment horizontal="center" vertical="center"/>
    </xf>
    <xf numFmtId="0" fontId="128" fillId="19" borderId="1" xfId="3" applyNumberFormat="1" applyFont="1" applyFill="1" applyBorder="1" applyAlignment="1" applyProtection="1">
      <alignment horizontal="center" vertical="center"/>
    </xf>
    <xf numFmtId="168" fontId="140" fillId="20" borderId="16" xfId="8" quotePrefix="1" applyNumberFormat="1" applyFont="1" applyFill="1" applyBorder="1" applyAlignment="1" applyProtection="1">
      <alignment horizontal="right" vertical="center"/>
    </xf>
    <xf numFmtId="3" fontId="141" fillId="20" borderId="13" xfId="3" applyNumberFormat="1" applyFont="1" applyFill="1" applyBorder="1" applyAlignment="1" applyProtection="1">
      <alignment vertical="center"/>
    </xf>
    <xf numFmtId="3" fontId="15" fillId="21" borderId="2" xfId="3" applyNumberFormat="1" applyFont="1" applyFill="1" applyBorder="1" applyAlignment="1">
      <alignment vertical="center"/>
    </xf>
    <xf numFmtId="3" fontId="15" fillId="21" borderId="2" xfId="3" applyNumberFormat="1" applyFont="1" applyFill="1" applyBorder="1" applyAlignment="1" applyProtection="1">
      <alignment vertical="center"/>
    </xf>
    <xf numFmtId="0" fontId="142" fillId="19" borderId="79" xfId="8" quotePrefix="1" applyFont="1" applyFill="1" applyBorder="1" applyAlignment="1">
      <alignment horizontal="right" vertical="center"/>
    </xf>
    <xf numFmtId="0" fontId="137" fillId="19" borderId="80" xfId="8" applyFont="1" applyFill="1" applyBorder="1" applyAlignment="1">
      <alignment horizontal="right" vertical="center"/>
    </xf>
    <xf numFmtId="0" fontId="136" fillId="19" borderId="81" xfId="8" applyFont="1" applyFill="1" applyBorder="1" applyAlignment="1">
      <alignment horizontal="center" vertical="center" wrapText="1"/>
    </xf>
    <xf numFmtId="3" fontId="141" fillId="19" borderId="82" xfId="3" applyNumberFormat="1" applyFont="1" applyFill="1" applyBorder="1" applyAlignment="1">
      <alignment vertical="center"/>
    </xf>
    <xf numFmtId="3" fontId="141" fillId="19" borderId="82" xfId="3" applyNumberFormat="1" applyFont="1" applyFill="1" applyBorder="1" applyAlignment="1" applyProtection="1">
      <alignment vertical="center"/>
    </xf>
    <xf numFmtId="0" fontId="15" fillId="22" borderId="7" xfId="3" quotePrefix="1" applyFont="1" applyFill="1" applyBorder="1" applyAlignment="1">
      <alignment horizontal="center" vertical="center" wrapText="1"/>
    </xf>
    <xf numFmtId="0" fontId="15" fillId="22" borderId="11" xfId="3" applyFont="1" applyFill="1" applyBorder="1" applyAlignment="1">
      <alignment vertical="center"/>
    </xf>
    <xf numFmtId="165" fontId="15" fillId="22" borderId="43" xfId="3" quotePrefix="1" applyNumberFormat="1" applyFont="1" applyFill="1" applyBorder="1" applyAlignment="1">
      <alignment horizontal="center" vertical="center"/>
    </xf>
    <xf numFmtId="165" fontId="15" fillId="22" borderId="10" xfId="3" quotePrefix="1" applyNumberFormat="1" applyFont="1" applyFill="1" applyBorder="1" applyAlignment="1">
      <alignment horizontal="center" vertical="center" wrapText="1"/>
    </xf>
    <xf numFmtId="0" fontId="15" fillId="22" borderId="5" xfId="3" quotePrefix="1" applyFont="1" applyFill="1" applyBorder="1" applyAlignment="1">
      <alignment horizontal="center" vertical="center"/>
    </xf>
    <xf numFmtId="0" fontId="15" fillId="22" borderId="5" xfId="3" applyFont="1" applyFill="1" applyBorder="1" applyAlignment="1">
      <alignment vertical="center"/>
    </xf>
    <xf numFmtId="0" fontId="15" fillId="22" borderId="5" xfId="3" quotePrefix="1" applyFont="1" applyFill="1" applyBorder="1" applyAlignment="1">
      <alignment horizontal="center" vertical="center" wrapText="1"/>
    </xf>
    <xf numFmtId="0" fontId="15" fillId="22" borderId="10" xfId="3" quotePrefix="1" applyFont="1" applyFill="1" applyBorder="1" applyAlignment="1">
      <alignment horizontal="center" vertical="center" wrapText="1"/>
    </xf>
    <xf numFmtId="3" fontId="15" fillId="23" borderId="10" xfId="3" applyNumberFormat="1" applyFont="1" applyFill="1" applyBorder="1" applyAlignment="1">
      <alignment horizontal="right" vertical="center"/>
    </xf>
    <xf numFmtId="0" fontId="2" fillId="14" borderId="15" xfId="0" applyFont="1" applyFill="1" applyBorder="1" applyAlignment="1" applyProtection="1">
      <alignment horizontal="center" vertical="center" wrapText="1"/>
    </xf>
    <xf numFmtId="0" fontId="111" fillId="14" borderId="1" xfId="3" applyFont="1" applyFill="1" applyBorder="1" applyAlignment="1" applyProtection="1">
      <alignment horizontal="center" vertical="center"/>
    </xf>
    <xf numFmtId="0" fontId="15" fillId="24" borderId="1" xfId="3" quotePrefix="1" applyFont="1" applyFill="1" applyBorder="1" applyAlignment="1">
      <alignment horizontal="center" vertical="center"/>
    </xf>
    <xf numFmtId="168" fontId="18" fillId="24" borderId="1" xfId="8" quotePrefix="1" applyNumberFormat="1" applyFont="1" applyFill="1" applyBorder="1" applyAlignment="1">
      <alignment horizontal="center" vertical="center"/>
    </xf>
    <xf numFmtId="168" fontId="20" fillId="24" borderId="1" xfId="8" quotePrefix="1" applyNumberFormat="1" applyFont="1" applyFill="1" applyBorder="1" applyAlignment="1">
      <alignment horizontal="center" vertical="center"/>
    </xf>
    <xf numFmtId="0" fontId="24" fillId="24" borderId="1" xfId="3" quotePrefix="1" applyFont="1" applyFill="1" applyBorder="1" applyAlignment="1">
      <alignment horizontal="center" vertical="center" wrapText="1"/>
    </xf>
    <xf numFmtId="168" fontId="19" fillId="25" borderId="19" xfId="8" quotePrefix="1" applyNumberFormat="1" applyFont="1" applyFill="1" applyBorder="1" applyAlignment="1">
      <alignment horizontal="right" vertical="center"/>
    </xf>
    <xf numFmtId="0" fontId="128" fillId="25" borderId="71" xfId="3" applyNumberFormat="1" applyFont="1" applyFill="1" applyBorder="1" applyAlignment="1" applyProtection="1">
      <alignment horizontal="center" vertical="center"/>
    </xf>
    <xf numFmtId="3" fontId="23" fillId="25" borderId="83" xfId="3" applyNumberFormat="1" applyFont="1" applyFill="1" applyBorder="1" applyAlignment="1">
      <alignment vertical="center"/>
    </xf>
    <xf numFmtId="3" fontId="23" fillId="25" borderId="54" xfId="3" applyNumberFormat="1" applyFont="1" applyFill="1" applyBorder="1" applyAlignment="1">
      <alignment vertical="center"/>
    </xf>
    <xf numFmtId="3" fontId="23" fillId="25" borderId="54" xfId="3" applyNumberFormat="1" applyFont="1" applyFill="1" applyBorder="1" applyAlignment="1" applyProtection="1">
      <alignment vertical="center"/>
    </xf>
    <xf numFmtId="168" fontId="19" fillId="25" borderId="7" xfId="8" quotePrefix="1" applyNumberFormat="1" applyFont="1" applyFill="1" applyBorder="1" applyAlignment="1">
      <alignment horizontal="right" vertical="center"/>
    </xf>
    <xf numFmtId="3" fontId="23" fillId="25" borderId="41" xfId="3" applyNumberFormat="1" applyFont="1" applyFill="1" applyBorder="1" applyAlignment="1" applyProtection="1">
      <alignment vertical="center"/>
    </xf>
    <xf numFmtId="3" fontId="23" fillId="25" borderId="39" xfId="3" applyNumberFormat="1" applyFont="1" applyFill="1" applyBorder="1" applyAlignment="1" applyProtection="1">
      <alignment vertical="center"/>
    </xf>
    <xf numFmtId="3" fontId="23" fillId="25" borderId="41" xfId="3" applyNumberFormat="1" applyFont="1" applyFill="1" applyBorder="1" applyAlignment="1" applyProtection="1">
      <alignment horizontal="right" vertical="center"/>
    </xf>
    <xf numFmtId="3" fontId="23" fillId="25" borderId="39" xfId="3" applyNumberFormat="1" applyFont="1" applyFill="1" applyBorder="1" applyAlignment="1" applyProtection="1">
      <alignment horizontal="right" vertical="center"/>
    </xf>
    <xf numFmtId="3" fontId="15" fillId="25" borderId="39" xfId="3" applyNumberFormat="1" applyFont="1" applyFill="1" applyBorder="1" applyAlignment="1" applyProtection="1">
      <alignment horizontal="right" vertical="center"/>
    </xf>
    <xf numFmtId="3" fontId="23" fillId="25" borderId="41" xfId="3" applyNumberFormat="1" applyFont="1" applyFill="1" applyBorder="1" applyAlignment="1" applyProtection="1">
      <alignment horizontal="right" vertical="center"/>
      <protection locked="0"/>
    </xf>
    <xf numFmtId="3" fontId="23" fillId="25" borderId="39" xfId="3" applyNumberFormat="1" applyFont="1" applyFill="1" applyBorder="1" applyAlignment="1" applyProtection="1">
      <alignment horizontal="right" vertical="center"/>
      <protection locked="0"/>
    </xf>
    <xf numFmtId="165" fontId="18" fillId="24" borderId="1" xfId="8" applyNumberFormat="1" applyFont="1" applyFill="1" applyBorder="1" applyAlignment="1">
      <alignment horizontal="right" vertical="center"/>
    </xf>
    <xf numFmtId="168" fontId="22" fillId="24" borderId="1" xfId="8" quotePrefix="1" applyNumberFormat="1" applyFont="1" applyFill="1" applyBorder="1" applyAlignment="1">
      <alignment horizontal="right" vertical="center"/>
    </xf>
    <xf numFmtId="0" fontId="24" fillId="24" borderId="1" xfId="8" applyFont="1" applyFill="1" applyBorder="1" applyAlignment="1">
      <alignment horizontal="center" vertical="center" wrapText="1"/>
    </xf>
    <xf numFmtId="3" fontId="15" fillId="24" borderId="1" xfId="3" applyNumberFormat="1" applyFont="1" applyFill="1" applyBorder="1" applyAlignment="1">
      <alignment vertical="center"/>
    </xf>
    <xf numFmtId="3" fontId="15" fillId="24" borderId="1" xfId="3" applyNumberFormat="1" applyFont="1" applyFill="1" applyBorder="1" applyAlignment="1" applyProtection="1">
      <alignment vertical="center"/>
    </xf>
    <xf numFmtId="3" fontId="21" fillId="16" borderId="44" xfId="3" applyNumberFormat="1" applyFont="1" applyFill="1" applyBorder="1" applyAlignment="1" applyProtection="1">
      <alignment vertical="center"/>
    </xf>
    <xf numFmtId="3" fontId="15" fillId="16" borderId="46" xfId="3" applyNumberFormat="1" applyFont="1" applyFill="1" applyBorder="1" applyAlignment="1" applyProtection="1">
      <alignment horizontal="right" vertical="center"/>
    </xf>
    <xf numFmtId="3" fontId="21" fillId="16" borderId="46" xfId="3" applyNumberFormat="1" applyFont="1" applyFill="1" applyBorder="1" applyAlignment="1" applyProtection="1">
      <alignment horizontal="right" vertical="center"/>
    </xf>
    <xf numFmtId="3" fontId="23" fillId="16" borderId="46" xfId="3" applyNumberFormat="1" applyFont="1" applyFill="1" applyBorder="1" applyAlignment="1" applyProtection="1">
      <alignment horizontal="right" vertical="center"/>
    </xf>
    <xf numFmtId="3" fontId="23" fillId="16" borderId="31" xfId="3" applyNumberFormat="1" applyFont="1" applyFill="1" applyBorder="1" applyAlignment="1" applyProtection="1">
      <alignment horizontal="right" vertical="center"/>
    </xf>
    <xf numFmtId="3" fontId="15" fillId="16" borderId="31" xfId="3" applyNumberFormat="1" applyFont="1" applyFill="1" applyBorder="1" applyAlignment="1" applyProtection="1">
      <alignment horizontal="right" vertical="center"/>
    </xf>
    <xf numFmtId="3" fontId="141" fillId="20" borderId="13" xfId="3" applyNumberFormat="1" applyFont="1" applyFill="1" applyBorder="1" applyAlignment="1" applyProtection="1">
      <alignment vertical="center"/>
      <protection locked="0"/>
    </xf>
    <xf numFmtId="3" fontId="47" fillId="21" borderId="1" xfId="3" quotePrefix="1" applyNumberFormat="1" applyFont="1" applyFill="1" applyBorder="1" applyAlignment="1" applyProtection="1">
      <alignment horizontal="center" vertical="center"/>
    </xf>
    <xf numFmtId="0" fontId="23" fillId="21" borderId="0" xfId="3" applyFont="1" applyFill="1" applyAlignment="1">
      <alignment vertical="center"/>
    </xf>
    <xf numFmtId="0" fontId="128" fillId="16" borderId="18" xfId="3" applyNumberFormat="1" applyFont="1" applyFill="1" applyBorder="1" applyAlignment="1" applyProtection="1">
      <alignment horizontal="center" vertical="center"/>
    </xf>
    <xf numFmtId="0" fontId="128" fillId="16" borderId="1" xfId="3" applyNumberFormat="1" applyFont="1" applyFill="1" applyBorder="1" applyAlignment="1" applyProtection="1">
      <alignment horizontal="center" vertical="center"/>
    </xf>
    <xf numFmtId="173" fontId="128" fillId="25" borderId="71" xfId="3" applyNumberFormat="1" applyFont="1" applyFill="1" applyBorder="1" applyAlignment="1" applyProtection="1">
      <alignment horizontal="center" vertical="center"/>
    </xf>
    <xf numFmtId="0" fontId="15" fillId="18" borderId="1" xfId="3" applyFont="1" applyFill="1" applyBorder="1" applyAlignment="1">
      <alignment vertical="center"/>
    </xf>
    <xf numFmtId="0" fontId="15" fillId="18" borderId="1" xfId="3" applyFont="1" applyFill="1" applyBorder="1" applyAlignment="1">
      <alignment horizontal="center" vertical="center"/>
    </xf>
    <xf numFmtId="0" fontId="15" fillId="18" borderId="1" xfId="3" applyFont="1" applyFill="1" applyBorder="1" applyAlignment="1">
      <alignment horizontal="center" vertical="center" wrapText="1"/>
    </xf>
    <xf numFmtId="0" fontId="15" fillId="18" borderId="1" xfId="3" applyFont="1" applyFill="1" applyBorder="1" applyAlignment="1" applyProtection="1">
      <alignment horizontal="center" vertical="center"/>
    </xf>
    <xf numFmtId="168" fontId="18" fillId="18" borderId="1" xfId="8" quotePrefix="1" applyNumberFormat="1" applyFont="1" applyFill="1" applyBorder="1" applyAlignment="1">
      <alignment horizontal="center" vertical="center"/>
    </xf>
    <xf numFmtId="168" fontId="20" fillId="18" borderId="1" xfId="8" quotePrefix="1" applyNumberFormat="1" applyFont="1" applyFill="1" applyBorder="1" applyAlignment="1">
      <alignment horizontal="center" vertical="center"/>
    </xf>
    <xf numFmtId="0" fontId="24" fillId="18" borderId="6" xfId="3" applyFont="1" applyFill="1" applyBorder="1" applyAlignment="1">
      <alignment horizontal="center" vertical="center" wrapText="1"/>
    </xf>
    <xf numFmtId="0" fontId="15" fillId="18" borderId="6" xfId="3" applyFont="1" applyFill="1" applyBorder="1" applyAlignment="1" applyProtection="1">
      <alignment horizontal="center" vertical="center"/>
    </xf>
    <xf numFmtId="168" fontId="19" fillId="17" borderId="19" xfId="8" quotePrefix="1" applyNumberFormat="1" applyFont="1" applyFill="1" applyBorder="1" applyAlignment="1">
      <alignment horizontal="right" vertical="center"/>
    </xf>
    <xf numFmtId="3" fontId="23" fillId="17" borderId="14" xfId="3" applyNumberFormat="1" applyFont="1" applyFill="1" applyBorder="1" applyAlignment="1" applyProtection="1">
      <alignment vertical="center"/>
    </xf>
    <xf numFmtId="3" fontId="23" fillId="17" borderId="83" xfId="3" applyNumberFormat="1" applyFont="1" applyFill="1" applyBorder="1" applyAlignment="1" applyProtection="1">
      <alignment vertical="center"/>
    </xf>
    <xf numFmtId="3" fontId="23" fillId="17" borderId="54" xfId="3" applyNumberFormat="1" applyFont="1" applyFill="1" applyBorder="1" applyAlignment="1" applyProtection="1">
      <alignment vertical="center"/>
    </xf>
    <xf numFmtId="168" fontId="19" fillId="17" borderId="7" xfId="8" quotePrefix="1" applyNumberFormat="1" applyFont="1" applyFill="1" applyBorder="1" applyAlignment="1">
      <alignment horizontal="right" vertical="center"/>
    </xf>
    <xf numFmtId="3" fontId="23" fillId="17" borderId="13" xfId="3" applyNumberFormat="1" applyFont="1" applyFill="1" applyBorder="1" applyAlignment="1" applyProtection="1">
      <alignment horizontal="right" vertical="center"/>
    </xf>
    <xf numFmtId="3" fontId="23" fillId="17" borderId="41" xfId="3" applyNumberFormat="1" applyFont="1" applyFill="1" applyBorder="1" applyAlignment="1" applyProtection="1">
      <alignment horizontal="right" vertical="center"/>
    </xf>
    <xf numFmtId="3" fontId="23" fillId="17" borderId="39" xfId="3" applyNumberFormat="1" applyFont="1" applyFill="1" applyBorder="1" applyAlignment="1" applyProtection="1">
      <alignment horizontal="right" vertical="center"/>
    </xf>
    <xf numFmtId="3" fontId="23" fillId="17" borderId="41" xfId="3" applyNumberFormat="1" applyFont="1" applyFill="1" applyBorder="1" applyAlignment="1" applyProtection="1">
      <alignment horizontal="right" vertical="center"/>
      <protection locked="0"/>
    </xf>
    <xf numFmtId="3" fontId="23" fillId="17" borderId="39" xfId="3" applyNumberFormat="1" applyFont="1" applyFill="1" applyBorder="1" applyAlignment="1" applyProtection="1">
      <alignment horizontal="right" vertical="center"/>
      <protection locked="0"/>
    </xf>
    <xf numFmtId="3" fontId="15" fillId="17" borderId="39" xfId="3" applyNumberFormat="1" applyFont="1" applyFill="1" applyBorder="1" applyAlignment="1" applyProtection="1">
      <alignment horizontal="right" vertical="center"/>
    </xf>
    <xf numFmtId="168" fontId="19" fillId="17" borderId="7" xfId="8" quotePrefix="1" applyNumberFormat="1" applyFont="1" applyFill="1" applyBorder="1" applyAlignment="1">
      <alignment horizontal="right"/>
    </xf>
    <xf numFmtId="3" fontId="23" fillId="17" borderId="13" xfId="3" applyNumberFormat="1" applyFont="1" applyFill="1" applyBorder="1" applyAlignment="1" applyProtection="1">
      <alignment horizontal="right"/>
    </xf>
    <xf numFmtId="3" fontId="23" fillId="17" borderId="41" xfId="3" applyNumberFormat="1" applyFont="1" applyFill="1" applyBorder="1" applyAlignment="1" applyProtection="1">
      <alignment horizontal="right"/>
      <protection locked="0"/>
    </xf>
    <xf numFmtId="3" fontId="23" fillId="17" borderId="39" xfId="3" applyNumberFormat="1" applyFont="1" applyFill="1" applyBorder="1" applyAlignment="1" applyProtection="1">
      <alignment horizontal="right"/>
      <protection locked="0"/>
    </xf>
    <xf numFmtId="3" fontId="23" fillId="17" borderId="41" xfId="3" applyNumberFormat="1" applyFont="1" applyFill="1" applyBorder="1" applyAlignment="1" applyProtection="1">
      <alignment horizontal="right"/>
    </xf>
    <xf numFmtId="3" fontId="23" fillId="17" borderId="39" xfId="3" applyNumberFormat="1" applyFont="1" applyFill="1" applyBorder="1" applyAlignment="1" applyProtection="1">
      <alignment horizontal="right"/>
    </xf>
    <xf numFmtId="170" fontId="19" fillId="17" borderId="46" xfId="8" quotePrefix="1" applyNumberFormat="1" applyFont="1" applyFill="1" applyBorder="1" applyAlignment="1">
      <alignment horizontal="right" vertical="center"/>
    </xf>
    <xf numFmtId="3" fontId="15" fillId="18" borderId="1" xfId="3" applyNumberFormat="1" applyFont="1" applyFill="1" applyBorder="1" applyAlignment="1" applyProtection="1">
      <alignment horizontal="right" vertical="center"/>
    </xf>
    <xf numFmtId="3" fontId="47" fillId="16" borderId="1" xfId="3" quotePrefix="1" applyNumberFormat="1" applyFont="1" applyFill="1" applyBorder="1" applyAlignment="1" applyProtection="1">
      <alignment horizontal="center" vertical="center"/>
    </xf>
    <xf numFmtId="3" fontId="15" fillId="16" borderId="37" xfId="3" applyNumberFormat="1" applyFont="1" applyFill="1" applyBorder="1" applyAlignment="1" applyProtection="1">
      <alignment horizontal="right" vertical="center"/>
    </xf>
    <xf numFmtId="3" fontId="15" fillId="16" borderId="6" xfId="3" applyNumberFormat="1" applyFont="1" applyFill="1" applyBorder="1" applyAlignment="1" applyProtection="1">
      <alignment horizontal="right" vertical="center"/>
    </xf>
    <xf numFmtId="3" fontId="15" fillId="16" borderId="13" xfId="3" applyNumberFormat="1" applyFont="1" applyFill="1" applyBorder="1" applyAlignment="1" applyProtection="1">
      <alignment horizontal="right" vertical="center"/>
    </xf>
    <xf numFmtId="3" fontId="15" fillId="16" borderId="13" xfId="3" applyNumberFormat="1" applyFont="1" applyFill="1" applyBorder="1" applyAlignment="1" applyProtection="1">
      <alignment horizontal="right"/>
    </xf>
    <xf numFmtId="3" fontId="15" fillId="16" borderId="40" xfId="3" applyNumberFormat="1" applyFont="1" applyFill="1" applyBorder="1" applyAlignment="1" applyProtection="1">
      <alignment horizontal="right" vertical="center"/>
    </xf>
    <xf numFmtId="3" fontId="23" fillId="16" borderId="44" xfId="3" applyNumberFormat="1" applyFont="1" applyFill="1" applyBorder="1" applyAlignment="1" applyProtection="1">
      <alignment vertical="center"/>
    </xf>
    <xf numFmtId="3" fontId="23" fillId="16" borderId="45" xfId="3" applyNumberFormat="1" applyFont="1" applyFill="1" applyBorder="1" applyAlignment="1" applyProtection="1">
      <alignment vertical="center"/>
    </xf>
    <xf numFmtId="3" fontId="15" fillId="16" borderId="45" xfId="3" applyNumberFormat="1" applyFont="1" applyFill="1" applyBorder="1" applyAlignment="1" applyProtection="1">
      <alignment horizontal="right" vertical="center"/>
    </xf>
    <xf numFmtId="3" fontId="23" fillId="16" borderId="54" xfId="3" applyNumberFormat="1" applyFont="1" applyFill="1" applyBorder="1" applyAlignment="1" applyProtection="1">
      <alignment vertical="center"/>
    </xf>
    <xf numFmtId="3" fontId="15" fillId="16" borderId="39" xfId="3" applyNumberFormat="1" applyFont="1" applyFill="1" applyBorder="1" applyAlignment="1" applyProtection="1">
      <alignment horizontal="right" vertical="center"/>
    </xf>
    <xf numFmtId="3" fontId="23" fillId="16" borderId="39" xfId="3" applyNumberFormat="1" applyFont="1" applyFill="1" applyBorder="1" applyAlignment="1" applyProtection="1">
      <alignment horizontal="right" vertical="center"/>
    </xf>
    <xf numFmtId="3" fontId="15" fillId="16" borderId="47" xfId="3" applyNumberFormat="1" applyFont="1" applyFill="1" applyBorder="1" applyAlignment="1" applyProtection="1">
      <alignment horizontal="right" vertical="center"/>
    </xf>
    <xf numFmtId="3" fontId="15" fillId="16" borderId="42" xfId="3" applyNumberFormat="1" applyFont="1" applyFill="1" applyBorder="1" applyAlignment="1" applyProtection="1">
      <alignment horizontal="right" vertical="center"/>
    </xf>
    <xf numFmtId="0" fontId="143" fillId="16" borderId="68" xfId="3" applyNumberFormat="1" applyFont="1" applyFill="1" applyBorder="1" applyAlignment="1" applyProtection="1">
      <alignment horizontal="center" vertical="center"/>
    </xf>
    <xf numFmtId="0" fontId="144" fillId="15" borderId="1" xfId="3" applyNumberFormat="1" applyFont="1" applyFill="1" applyBorder="1" applyAlignment="1" applyProtection="1">
      <alignment horizontal="center" vertical="center"/>
    </xf>
    <xf numFmtId="0" fontId="18" fillId="15" borderId="1" xfId="8" quotePrefix="1" applyFont="1" applyFill="1" applyBorder="1" applyAlignment="1">
      <alignment horizontal="right" vertical="center"/>
    </xf>
    <xf numFmtId="0" fontId="22" fillId="15" borderId="1" xfId="8" applyFont="1" applyFill="1" applyBorder="1" applyAlignment="1">
      <alignment horizontal="right" vertical="center"/>
    </xf>
    <xf numFmtId="0" fontId="24" fillId="15" borderId="15" xfId="3" applyFont="1" applyFill="1" applyBorder="1" applyAlignment="1">
      <alignment horizontal="center" vertical="center" wrapText="1"/>
    </xf>
    <xf numFmtId="3" fontId="15" fillId="15" borderId="1" xfId="3" applyNumberFormat="1" applyFont="1" applyFill="1" applyBorder="1" applyAlignment="1" applyProtection="1">
      <alignment horizontal="right" vertical="center"/>
    </xf>
    <xf numFmtId="0" fontId="128" fillId="18" borderId="1" xfId="3" applyNumberFormat="1" applyFont="1" applyFill="1" applyBorder="1" applyAlignment="1" applyProtection="1">
      <alignment horizontal="center" vertical="center"/>
    </xf>
    <xf numFmtId="3" fontId="141" fillId="20" borderId="8" xfId="3" applyNumberFormat="1" applyFont="1" applyFill="1" applyBorder="1" applyAlignment="1" applyProtection="1">
      <alignment vertical="center"/>
    </xf>
    <xf numFmtId="3" fontId="15" fillId="0" borderId="1" xfId="3" applyNumberFormat="1" applyFont="1" applyBorder="1" applyAlignment="1">
      <alignment horizontal="right" vertical="center"/>
    </xf>
    <xf numFmtId="3" fontId="15" fillId="21" borderId="1" xfId="3" applyNumberFormat="1" applyFont="1" applyFill="1" applyBorder="1" applyAlignment="1">
      <alignment horizontal="right" vertical="center"/>
    </xf>
    <xf numFmtId="0" fontId="128" fillId="16" borderId="5" xfId="3" applyNumberFormat="1" applyFont="1" applyFill="1" applyBorder="1" applyAlignment="1" applyProtection="1">
      <alignment horizontal="center" vertical="center"/>
    </xf>
    <xf numFmtId="0" fontId="128" fillId="16" borderId="10" xfId="3" applyNumberFormat="1" applyFont="1" applyFill="1" applyBorder="1" applyAlignment="1" applyProtection="1">
      <alignment horizontal="center" vertical="center"/>
    </xf>
    <xf numFmtId="0" fontId="128" fillId="16" borderId="6" xfId="3" applyNumberFormat="1" applyFont="1" applyFill="1" applyBorder="1" applyAlignment="1" applyProtection="1">
      <alignment horizontal="center" vertical="center"/>
    </xf>
    <xf numFmtId="0" fontId="128" fillId="25" borderId="68" xfId="3" applyNumberFormat="1" applyFont="1" applyFill="1" applyBorder="1" applyAlignment="1" applyProtection="1">
      <alignment horizontal="center" vertical="center"/>
    </xf>
    <xf numFmtId="0" fontId="128" fillId="24" borderId="1" xfId="3" applyNumberFormat="1" applyFont="1" applyFill="1" applyBorder="1" applyAlignment="1" applyProtection="1">
      <alignment horizontal="center" vertical="center"/>
    </xf>
    <xf numFmtId="173" fontId="128" fillId="16" borderId="18" xfId="3" applyNumberFormat="1" applyFont="1" applyFill="1" applyBorder="1" applyAlignment="1" applyProtection="1">
      <alignment horizontal="center" vertical="center"/>
    </xf>
    <xf numFmtId="3" fontId="15" fillId="0" borderId="42" xfId="3" applyNumberFormat="1" applyFont="1" applyBorder="1" applyAlignment="1" applyProtection="1">
      <alignment horizontal="right" vertical="center"/>
    </xf>
    <xf numFmtId="3" fontId="15" fillId="0" borderId="42" xfId="3" applyNumberFormat="1" applyFont="1" applyFill="1" applyBorder="1" applyAlignment="1" applyProtection="1">
      <alignment horizontal="right" vertical="center"/>
      <protection locked="0"/>
    </xf>
    <xf numFmtId="173" fontId="128" fillId="14" borderId="18" xfId="3" applyNumberFormat="1" applyFont="1" applyFill="1" applyBorder="1" applyAlignment="1" applyProtection="1">
      <alignment horizontal="center" vertical="center"/>
    </xf>
    <xf numFmtId="3" fontId="127" fillId="14" borderId="6" xfId="3" applyNumberFormat="1" applyFont="1" applyFill="1" applyBorder="1" applyAlignment="1" applyProtection="1">
      <alignment horizontal="right" vertical="center"/>
    </xf>
    <xf numFmtId="3" fontId="127" fillId="14" borderId="13" xfId="3" applyNumberFormat="1" applyFont="1" applyFill="1" applyBorder="1" applyAlignment="1" applyProtection="1">
      <alignment horizontal="right" vertical="center"/>
    </xf>
    <xf numFmtId="3" fontId="127" fillId="14" borderId="13" xfId="3" applyNumberFormat="1" applyFont="1" applyFill="1" applyBorder="1" applyAlignment="1">
      <alignment horizontal="right" vertical="center"/>
    </xf>
    <xf numFmtId="173" fontId="128" fillId="14" borderId="13" xfId="3" applyNumberFormat="1" applyFont="1" applyFill="1" applyBorder="1" applyAlignment="1" applyProtection="1">
      <alignment horizontal="center" vertical="center"/>
    </xf>
    <xf numFmtId="1" fontId="128" fillId="14" borderId="13" xfId="3" applyNumberFormat="1" applyFont="1" applyFill="1" applyBorder="1" applyAlignment="1" applyProtection="1">
      <alignment horizontal="center" vertical="center"/>
      <protection locked="0"/>
    </xf>
    <xf numFmtId="3" fontId="127" fillId="14" borderId="13" xfId="3" applyNumberFormat="1" applyFont="1" applyFill="1" applyBorder="1" applyAlignment="1" applyProtection="1">
      <alignment horizontal="right" vertical="center"/>
      <protection locked="0"/>
    </xf>
    <xf numFmtId="0" fontId="15" fillId="0" borderId="0" xfId="3" applyFont="1" applyBorder="1" applyAlignment="1" applyProtection="1">
      <alignment vertical="center"/>
    </xf>
    <xf numFmtId="165" fontId="15" fillId="0" borderId="0" xfId="3" applyNumberFormat="1" applyFont="1" applyBorder="1" applyAlignment="1" applyProtection="1">
      <alignment vertical="center"/>
    </xf>
    <xf numFmtId="170" fontId="130" fillId="17" borderId="16" xfId="8" quotePrefix="1" applyNumberFormat="1" applyFont="1" applyFill="1" applyBorder="1" applyAlignment="1" applyProtection="1">
      <alignment horizontal="right" vertical="center"/>
    </xf>
    <xf numFmtId="171" fontId="66" fillId="26" borderId="0" xfId="11" quotePrefix="1" applyNumberFormat="1" applyFont="1" applyFill="1" applyBorder="1" applyAlignment="1">
      <alignment horizontal="right"/>
    </xf>
    <xf numFmtId="0" fontId="27" fillId="26" borderId="0" xfId="11" applyFont="1" applyFill="1" applyBorder="1"/>
    <xf numFmtId="0" fontId="27" fillId="26" borderId="0" xfId="11" quotePrefix="1" applyFont="1" applyFill="1" applyBorder="1" applyAlignment="1">
      <alignment horizontal="left"/>
    </xf>
    <xf numFmtId="0" fontId="22" fillId="26" borderId="0" xfId="11" quotePrefix="1" applyFont="1" applyFill="1" applyBorder="1" applyAlignment="1">
      <alignment horizontal="left"/>
    </xf>
    <xf numFmtId="0" fontId="22" fillId="26" borderId="0" xfId="11" applyFont="1" applyFill="1" applyBorder="1"/>
    <xf numFmtId="0" fontId="35" fillId="26" borderId="0" xfId="11" applyFont="1" applyFill="1" applyBorder="1" applyAlignment="1">
      <alignment horizontal="left"/>
    </xf>
    <xf numFmtId="0" fontId="22" fillId="26" borderId="0" xfId="11" applyFont="1" applyFill="1" applyBorder="1" applyAlignment="1">
      <alignment horizontal="left"/>
    </xf>
    <xf numFmtId="0" fontId="29" fillId="26" borderId="0" xfId="11" applyFont="1" applyFill="1" applyBorder="1"/>
    <xf numFmtId="0" fontId="29" fillId="26" borderId="0" xfId="11" quotePrefix="1" applyFont="1" applyFill="1" applyBorder="1" applyAlignment="1">
      <alignment horizontal="left"/>
    </xf>
    <xf numFmtId="0" fontId="22" fillId="26" borderId="0" xfId="8" applyFont="1" applyFill="1" applyBorder="1" applyAlignment="1">
      <alignment horizontal="left"/>
    </xf>
    <xf numFmtId="0" fontId="35" fillId="26" borderId="0" xfId="8" applyFont="1" applyFill="1" applyBorder="1" applyAlignment="1">
      <alignment horizontal="left"/>
    </xf>
    <xf numFmtId="0" fontId="35" fillId="26" borderId="0" xfId="11" quotePrefix="1" applyFont="1" applyFill="1" applyBorder="1" applyAlignment="1">
      <alignment horizontal="left"/>
    </xf>
    <xf numFmtId="0" fontId="29" fillId="26" borderId="0" xfId="11" applyFont="1" applyFill="1" applyBorder="1" applyAlignment="1">
      <alignment horizontal="left"/>
    </xf>
    <xf numFmtId="171" fontId="67" fillId="26" borderId="0" xfId="11" quotePrefix="1" applyNumberFormat="1" applyFont="1" applyFill="1" applyBorder="1" applyAlignment="1">
      <alignment horizontal="right"/>
    </xf>
    <xf numFmtId="0" fontId="35" fillId="26" borderId="0" xfId="11" applyFont="1" applyFill="1" applyBorder="1"/>
    <xf numFmtId="171" fontId="66" fillId="26" borderId="0" xfId="11" applyNumberFormat="1" applyFont="1" applyFill="1" applyBorder="1" applyAlignment="1">
      <alignment horizontal="right"/>
    </xf>
    <xf numFmtId="0" fontId="27" fillId="26" borderId="0" xfId="11" applyFont="1" applyFill="1" applyBorder="1" applyAlignment="1">
      <alignment horizontal="left"/>
    </xf>
    <xf numFmtId="0" fontId="121" fillId="27" borderId="0" xfId="5" applyFill="1"/>
    <xf numFmtId="0" fontId="121" fillId="27" borderId="0" xfId="5" applyFill="1" applyAlignment="1"/>
    <xf numFmtId="0" fontId="121" fillId="14" borderId="0" xfId="5" applyFill="1"/>
    <xf numFmtId="0" fontId="121" fillId="14" borderId="0" xfId="5" applyFill="1" applyAlignment="1"/>
    <xf numFmtId="0" fontId="15" fillId="28" borderId="50" xfId="8" applyFont="1" applyFill="1" applyBorder="1" applyAlignment="1">
      <alignment horizontal="left" vertical="center" wrapText="1" indent="1"/>
    </xf>
    <xf numFmtId="0" fontId="18" fillId="28" borderId="7" xfId="8" quotePrefix="1" applyFont="1" applyFill="1" applyBorder="1" applyAlignment="1">
      <alignment horizontal="right" vertical="center"/>
    </xf>
    <xf numFmtId="168" fontId="145" fillId="28" borderId="22" xfId="8" quotePrefix="1" applyNumberFormat="1" applyFont="1" applyFill="1" applyBorder="1" applyAlignment="1">
      <alignment horizontal="right" vertical="center"/>
    </xf>
    <xf numFmtId="0" fontId="24" fillId="0" borderId="0" xfId="0" quotePrefix="1" applyFont="1" applyAlignment="1">
      <alignment vertical="center"/>
    </xf>
    <xf numFmtId="0" fontId="15" fillId="0" borderId="0" xfId="8" quotePrefix="1" applyNumberFormat="1" applyFont="1" applyFill="1" applyBorder="1" applyAlignment="1">
      <alignment horizontal="right"/>
    </xf>
    <xf numFmtId="0" fontId="2" fillId="0" borderId="6" xfId="0" quotePrefix="1" applyFont="1" applyBorder="1" applyAlignment="1" applyProtection="1">
      <alignment horizontal="left"/>
      <protection locked="0"/>
    </xf>
    <xf numFmtId="3" fontId="2" fillId="13" borderId="6" xfId="0" applyNumberFormat="1" applyFont="1" applyFill="1" applyBorder="1" applyAlignment="1" applyProtection="1"/>
    <xf numFmtId="3" fontId="2" fillId="21" borderId="5" xfId="0" applyNumberFormat="1" applyFont="1" applyFill="1" applyBorder="1" applyAlignment="1" applyProtection="1"/>
    <xf numFmtId="3" fontId="2" fillId="21" borderId="14" xfId="0" applyNumberFormat="1" applyFont="1" applyFill="1" applyBorder="1" applyAlignment="1" applyProtection="1"/>
    <xf numFmtId="0" fontId="5" fillId="0" borderId="0" xfId="0" quotePrefix="1" applyFont="1" applyBorder="1" applyAlignment="1" applyProtection="1">
      <alignment horizontal="left"/>
    </xf>
    <xf numFmtId="0" fontId="15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0" fillId="0" borderId="60" xfId="0" applyBorder="1" applyAlignment="1" applyProtection="1">
      <alignment vertical="center"/>
      <protection locked="0"/>
    </xf>
    <xf numFmtId="0" fontId="18" fillId="2" borderId="0" xfId="3" applyFont="1" applyFill="1" applyAlignment="1" applyProtection="1">
      <alignment vertical="center" wrapText="1"/>
      <protection locked="0"/>
    </xf>
    <xf numFmtId="0" fontId="17" fillId="0" borderId="0" xfId="3" applyFont="1" applyAlignment="1" applyProtection="1">
      <alignment vertical="center" wrapText="1"/>
      <protection locked="0"/>
    </xf>
    <xf numFmtId="0" fontId="15" fillId="29" borderId="19" xfId="3" applyFont="1" applyFill="1" applyBorder="1" applyAlignment="1" applyProtection="1">
      <alignment horizontal="center" vertical="center"/>
    </xf>
    <xf numFmtId="0" fontId="15" fillId="29" borderId="52" xfId="3" applyFont="1" applyFill="1" applyBorder="1" applyAlignment="1" applyProtection="1">
      <alignment horizontal="center" vertical="center"/>
    </xf>
    <xf numFmtId="0" fontId="0" fillId="29" borderId="52" xfId="0" applyFill="1" applyBorder="1" applyAlignment="1" applyProtection="1">
      <alignment horizontal="center" vertical="center"/>
    </xf>
    <xf numFmtId="0" fontId="0" fillId="29" borderId="73" xfId="0" applyFill="1" applyBorder="1" applyAlignment="1" applyProtection="1">
      <alignment horizontal="center" vertical="center"/>
    </xf>
    <xf numFmtId="0" fontId="15" fillId="24" borderId="19" xfId="3" applyFont="1" applyFill="1" applyBorder="1" applyAlignment="1" applyProtection="1">
      <alignment horizontal="center" vertical="center"/>
    </xf>
    <xf numFmtId="0" fontId="15" fillId="24" borderId="52" xfId="3" applyFont="1" applyFill="1" applyBorder="1" applyAlignment="1" applyProtection="1">
      <alignment horizontal="center" vertical="center"/>
    </xf>
    <xf numFmtId="0" fontId="0" fillId="24" borderId="52" xfId="0" applyFill="1" applyBorder="1" applyAlignment="1" applyProtection="1">
      <alignment horizontal="center" vertical="center"/>
    </xf>
    <xf numFmtId="0" fontId="0" fillId="24" borderId="73" xfId="0" applyFill="1" applyBorder="1" applyAlignment="1" applyProtection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32" fillId="17" borderId="55" xfId="3" applyFont="1" applyFill="1" applyBorder="1" applyAlignment="1" applyProtection="1">
      <alignment horizontal="center" vertical="center" wrapText="1"/>
      <protection locked="0"/>
    </xf>
    <xf numFmtId="0" fontId="132" fillId="17" borderId="40" xfId="3" applyFont="1" applyFill="1" applyBorder="1" applyAlignment="1" applyProtection="1">
      <alignment horizontal="center" vertical="center" wrapText="1"/>
      <protection locked="0"/>
    </xf>
    <xf numFmtId="0" fontId="132" fillId="17" borderId="74" xfId="3" applyFont="1" applyFill="1" applyBorder="1" applyAlignment="1" applyProtection="1">
      <alignment horizontal="center" vertical="center" wrapText="1"/>
      <protection locked="0"/>
    </xf>
    <xf numFmtId="0" fontId="147" fillId="14" borderId="55" xfId="3" applyFont="1" applyFill="1" applyBorder="1" applyAlignment="1" applyProtection="1">
      <alignment vertical="center" wrapText="1"/>
    </xf>
    <xf numFmtId="0" fontId="147" fillId="14" borderId="40" xfId="3" applyFont="1" applyFill="1" applyBorder="1" applyAlignment="1" applyProtection="1">
      <alignment vertical="center" wrapText="1"/>
    </xf>
    <xf numFmtId="0" fontId="147" fillId="14" borderId="74" xfId="3" applyFont="1" applyFill="1" applyBorder="1" applyAlignment="1" applyProtection="1">
      <alignment vertical="center" wrapText="1"/>
    </xf>
    <xf numFmtId="0" fontId="116" fillId="12" borderId="40" xfId="8" quotePrefix="1" applyFont="1" applyFill="1" applyBorder="1" applyAlignment="1" applyProtection="1">
      <alignment horizontal="left" vertical="center"/>
    </xf>
    <xf numFmtId="0" fontId="116" fillId="12" borderId="40" xfId="8" quotePrefix="1" applyFont="1" applyFill="1" applyBorder="1" applyAlignment="1" applyProtection="1">
      <alignment horizontal="left" vertical="center" wrapText="1"/>
    </xf>
    <xf numFmtId="0" fontId="15" fillId="19" borderId="19" xfId="3" applyFont="1" applyFill="1" applyBorder="1" applyAlignment="1" applyProtection="1">
      <alignment horizontal="center" vertical="center"/>
    </xf>
    <xf numFmtId="0" fontId="15" fillId="19" borderId="52" xfId="3" applyFont="1" applyFill="1" applyBorder="1" applyAlignment="1" applyProtection="1">
      <alignment horizontal="center" vertical="center"/>
    </xf>
    <xf numFmtId="0" fontId="0" fillId="19" borderId="52" xfId="0" applyFill="1" applyBorder="1" applyAlignment="1" applyProtection="1">
      <alignment horizontal="center" vertical="center"/>
    </xf>
    <xf numFmtId="0" fontId="0" fillId="19" borderId="73" xfId="0" applyFill="1" applyBorder="1" applyAlignment="1" applyProtection="1">
      <alignment horizontal="center" vertical="center"/>
    </xf>
    <xf numFmtId="0" fontId="15" fillId="0" borderId="0" xfId="3" applyFont="1" applyAlignment="1">
      <alignment horizontal="center" vertical="center" wrapText="1"/>
    </xf>
    <xf numFmtId="0" fontId="17" fillId="0" borderId="0" xfId="3" applyFont="1" applyAlignment="1">
      <alignment horizontal="center" vertical="center" wrapText="1"/>
    </xf>
    <xf numFmtId="0" fontId="132" fillId="17" borderId="55" xfId="3" applyFont="1" applyFill="1" applyBorder="1" applyAlignment="1" applyProtection="1">
      <alignment horizontal="center" vertical="center" wrapText="1"/>
    </xf>
    <xf numFmtId="0" fontId="132" fillId="17" borderId="40" xfId="3" applyFont="1" applyFill="1" applyBorder="1" applyAlignment="1" applyProtection="1">
      <alignment horizontal="center" vertical="center" wrapText="1"/>
    </xf>
    <xf numFmtId="0" fontId="132" fillId="17" borderId="74" xfId="3" applyFont="1" applyFill="1" applyBorder="1" applyAlignment="1" applyProtection="1">
      <alignment horizontal="center" vertical="center" wrapText="1"/>
    </xf>
    <xf numFmtId="0" fontId="130" fillId="17" borderId="40" xfId="8" applyFont="1" applyFill="1" applyBorder="1" applyAlignment="1" applyProtection="1">
      <alignment vertical="center" wrapText="1"/>
    </xf>
    <xf numFmtId="0" fontId="140" fillId="20" borderId="40" xfId="8" quotePrefix="1" applyFont="1" applyFill="1" applyBorder="1" applyAlignment="1" applyProtection="1">
      <alignment horizontal="left" vertical="center" wrapText="1"/>
    </xf>
    <xf numFmtId="0" fontId="146" fillId="20" borderId="40" xfId="3" applyFont="1" applyFill="1" applyBorder="1" applyAlignment="1" applyProtection="1">
      <alignment horizontal="left" vertical="center" wrapText="1"/>
    </xf>
    <xf numFmtId="0" fontId="18" fillId="0" borderId="0" xfId="3" applyFont="1" applyAlignment="1">
      <alignment vertical="center" wrapText="1"/>
    </xf>
    <xf numFmtId="0" fontId="17" fillId="0" borderId="0" xfId="3" applyFont="1" applyAlignment="1">
      <alignment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 applyProtection="1">
      <alignment horizontal="center" vertical="center" wrapText="1"/>
    </xf>
    <xf numFmtId="0" fontId="18" fillId="0" borderId="10" xfId="3" applyFont="1" applyFill="1" applyBorder="1" applyAlignment="1" applyProtection="1">
      <alignment horizontal="center" vertical="center" wrapText="1"/>
    </xf>
    <xf numFmtId="0" fontId="49" fillId="0" borderId="10" xfId="3" applyFont="1" applyFill="1" applyBorder="1" applyAlignment="1" applyProtection="1">
      <alignment horizontal="center" vertical="center" wrapText="1"/>
    </xf>
    <xf numFmtId="0" fontId="48" fillId="7" borderId="5" xfId="3" applyFont="1" applyFill="1" applyBorder="1" applyAlignment="1">
      <alignment horizontal="center" vertical="center"/>
    </xf>
    <xf numFmtId="0" fontId="48" fillId="7" borderId="10" xfId="3" applyFont="1" applyFill="1" applyBorder="1" applyAlignment="1">
      <alignment horizontal="center" vertical="center"/>
    </xf>
    <xf numFmtId="0" fontId="126" fillId="18" borderId="15" xfId="3" applyFont="1" applyFill="1" applyBorder="1" applyAlignment="1" applyProtection="1">
      <alignment horizontal="center" vertical="center"/>
    </xf>
    <xf numFmtId="0" fontId="126" fillId="18" borderId="2" xfId="3" applyFont="1" applyFill="1" applyBorder="1" applyAlignment="1" applyProtection="1">
      <alignment horizontal="center" vertical="center"/>
    </xf>
    <xf numFmtId="0" fontId="126" fillId="18" borderId="38" xfId="3" applyFont="1" applyFill="1" applyBorder="1" applyAlignment="1" applyProtection="1">
      <alignment horizontal="center" vertical="center"/>
    </xf>
    <xf numFmtId="0" fontId="15" fillId="8" borderId="0" xfId="3" applyFont="1" applyFill="1" applyBorder="1" applyAlignment="1">
      <alignment horizontal="left" vertical="center" wrapText="1"/>
    </xf>
    <xf numFmtId="0" fontId="17" fillId="8" borderId="0" xfId="3" applyFont="1" applyFill="1" applyBorder="1" applyAlignment="1">
      <alignment vertical="center" wrapText="1"/>
    </xf>
    <xf numFmtId="0" fontId="18" fillId="8" borderId="0" xfId="3" applyFont="1" applyFill="1" applyBorder="1" applyAlignment="1">
      <alignment vertical="center" wrapText="1"/>
    </xf>
    <xf numFmtId="165" fontId="15" fillId="8" borderId="0" xfId="3" applyNumberFormat="1" applyFont="1" applyFill="1" applyBorder="1" applyAlignment="1">
      <alignment horizontal="left" wrapText="1"/>
    </xf>
    <xf numFmtId="0" fontId="15" fillId="15" borderId="15" xfId="3" applyFont="1" applyFill="1" applyBorder="1" applyAlignment="1" applyProtection="1">
      <alignment horizontal="center" vertical="center"/>
    </xf>
    <xf numFmtId="0" fontId="15" fillId="15" borderId="2" xfId="3" applyFont="1" applyFill="1" applyBorder="1" applyAlignment="1" applyProtection="1">
      <alignment horizontal="center" vertical="center"/>
    </xf>
    <xf numFmtId="0" fontId="15" fillId="15" borderId="38" xfId="3" applyFont="1" applyFill="1" applyBorder="1" applyAlignment="1" applyProtection="1">
      <alignment horizontal="center" vertical="center"/>
    </xf>
    <xf numFmtId="0" fontId="19" fillId="25" borderId="40" xfId="3" applyFont="1" applyFill="1" applyBorder="1" applyAlignment="1">
      <alignment horizontal="left" vertical="center"/>
    </xf>
    <xf numFmtId="0" fontId="19" fillId="25" borderId="12" xfId="8" applyFont="1" applyFill="1" applyBorder="1" applyAlignment="1">
      <alignment vertical="center" wrapText="1"/>
    </xf>
    <xf numFmtId="0" fontId="19" fillId="25" borderId="40" xfId="8" applyFont="1" applyFill="1" applyBorder="1" applyAlignment="1">
      <alignment horizontal="left" vertical="center"/>
    </xf>
    <xf numFmtId="0" fontId="19" fillId="25" borderId="40" xfId="8" applyFont="1" applyFill="1" applyBorder="1" applyAlignment="1">
      <alignment horizontal="left" vertical="center" wrapText="1"/>
    </xf>
    <xf numFmtId="0" fontId="19" fillId="25" borderId="40" xfId="8" quotePrefix="1" applyFont="1" applyFill="1" applyBorder="1" applyAlignment="1">
      <alignment horizontal="left" vertical="center" wrapText="1"/>
    </xf>
    <xf numFmtId="0" fontId="28" fillId="25" borderId="40" xfId="3" applyFont="1" applyFill="1" applyBorder="1" applyAlignment="1">
      <alignment horizontal="left" vertical="center" wrapText="1"/>
    </xf>
    <xf numFmtId="0" fontId="19" fillId="25" borderId="40" xfId="3" applyFont="1" applyFill="1" applyBorder="1" applyAlignment="1">
      <alignment horizontal="left" vertical="center" wrapText="1"/>
    </xf>
    <xf numFmtId="0" fontId="19" fillId="25" borderId="41" xfId="3" applyFont="1" applyFill="1" applyBorder="1" applyAlignment="1">
      <alignment horizontal="left" vertical="center" wrapText="1"/>
    </xf>
    <xf numFmtId="0" fontId="19" fillId="25" borderId="23" xfId="8" quotePrefix="1" applyFont="1" applyFill="1" applyBorder="1" applyAlignment="1">
      <alignment horizontal="left" vertical="center" wrapText="1"/>
    </xf>
    <xf numFmtId="0" fontId="28" fillId="25" borderId="23" xfId="3" applyFont="1" applyFill="1" applyBorder="1" applyAlignment="1">
      <alignment horizontal="left" vertical="center" wrapText="1"/>
    </xf>
    <xf numFmtId="0" fontId="19" fillId="25" borderId="12" xfId="8" quotePrefix="1" applyFont="1" applyFill="1" applyBorder="1" applyAlignment="1">
      <alignment horizontal="left" vertical="center"/>
    </xf>
    <xf numFmtId="0" fontId="19" fillId="25" borderId="23" xfId="8" applyFont="1" applyFill="1" applyBorder="1" applyAlignment="1">
      <alignment horizontal="left" vertical="center" wrapText="1"/>
    </xf>
    <xf numFmtId="0" fontId="19" fillId="25" borderId="12" xfId="8" applyFont="1" applyFill="1" applyBorder="1" applyAlignment="1">
      <alignment horizontal="left" vertical="center" wrapText="1"/>
    </xf>
    <xf numFmtId="0" fontId="28" fillId="25" borderId="12" xfId="3" applyFont="1" applyFill="1" applyBorder="1" applyAlignment="1">
      <alignment horizontal="left" vertical="center" wrapText="1"/>
    </xf>
    <xf numFmtId="0" fontId="19" fillId="25" borderId="40" xfId="3" applyFont="1" applyFill="1" applyBorder="1" applyAlignment="1">
      <alignment vertical="center" wrapText="1"/>
    </xf>
    <xf numFmtId="0" fontId="28" fillId="25" borderId="40" xfId="3" applyFont="1" applyFill="1" applyBorder="1" applyAlignment="1">
      <alignment vertical="center" wrapText="1"/>
    </xf>
    <xf numFmtId="0" fontId="19" fillId="25" borderId="40" xfId="8" applyFont="1" applyFill="1" applyBorder="1" applyAlignment="1">
      <alignment vertical="center" wrapText="1"/>
    </xf>
    <xf numFmtId="0" fontId="19" fillId="25" borderId="23" xfId="8" applyFont="1" applyFill="1" applyBorder="1" applyAlignment="1">
      <alignment horizontal="left" vertical="center"/>
    </xf>
    <xf numFmtId="0" fontId="19" fillId="25" borderId="76" xfId="3" applyFont="1" applyFill="1" applyBorder="1" applyAlignment="1">
      <alignment vertical="center" wrapText="1"/>
    </xf>
    <xf numFmtId="0" fontId="28" fillId="25" borderId="76" xfId="3" applyFont="1" applyFill="1" applyBorder="1" applyAlignment="1">
      <alignment vertical="center" wrapText="1"/>
    </xf>
    <xf numFmtId="0" fontId="49" fillId="0" borderId="6" xfId="3" applyFont="1" applyFill="1" applyBorder="1" applyAlignment="1" applyProtection="1">
      <alignment horizontal="center" vertical="center" wrapText="1"/>
    </xf>
    <xf numFmtId="0" fontId="19" fillId="17" borderId="40" xfId="3" applyFont="1" applyFill="1" applyBorder="1" applyAlignment="1">
      <alignment horizontal="left" vertical="center"/>
    </xf>
    <xf numFmtId="0" fontId="19" fillId="17" borderId="40" xfId="8" applyFont="1" applyFill="1" applyBorder="1" applyAlignment="1">
      <alignment horizontal="left" vertical="center"/>
    </xf>
    <xf numFmtId="0" fontId="19" fillId="17" borderId="0" xfId="8" quotePrefix="1" applyFont="1" applyFill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9" fillId="17" borderId="12" xfId="8" applyFont="1" applyFill="1" applyBorder="1" applyAlignment="1">
      <alignment horizontal="left" vertical="center"/>
    </xf>
    <xf numFmtId="0" fontId="19" fillId="17" borderId="23" xfId="3" applyFont="1" applyFill="1" applyBorder="1" applyAlignment="1">
      <alignment horizontal="left" vertical="center"/>
    </xf>
    <xf numFmtId="0" fontId="19" fillId="17" borderId="55" xfId="3" applyFont="1" applyFill="1" applyBorder="1" applyAlignment="1">
      <alignment horizontal="left" vertical="center"/>
    </xf>
    <xf numFmtId="0" fontId="19" fillId="17" borderId="12" xfId="3" applyFont="1" applyFill="1" applyBorder="1" applyAlignment="1">
      <alignment horizontal="left"/>
    </xf>
    <xf numFmtId="0" fontId="19" fillId="17" borderId="12" xfId="3" applyFont="1" applyFill="1" applyBorder="1" applyAlignment="1">
      <alignment horizontal="left" vertical="center"/>
    </xf>
    <xf numFmtId="0" fontId="19" fillId="17" borderId="49" xfId="3" applyFont="1" applyFill="1" applyBorder="1" applyAlignment="1">
      <alignment horizontal="left" vertical="center"/>
    </xf>
    <xf numFmtId="0" fontId="19" fillId="17" borderId="0" xfId="3" applyFont="1" applyFill="1" applyBorder="1" applyAlignment="1">
      <alignment horizontal="left" vertical="center"/>
    </xf>
    <xf numFmtId="0" fontId="19" fillId="17" borderId="0" xfId="3" applyFont="1" applyFill="1" applyBorder="1" applyAlignment="1">
      <alignment vertical="center" wrapText="1"/>
    </xf>
    <xf numFmtId="0" fontId="28" fillId="17" borderId="0" xfId="3" applyFont="1" applyFill="1" applyBorder="1" applyAlignment="1">
      <alignment vertical="center" wrapText="1"/>
    </xf>
    <xf numFmtId="0" fontId="19" fillId="17" borderId="40" xfId="3" applyFont="1" applyFill="1" applyBorder="1" applyAlignment="1">
      <alignment horizontal="left"/>
    </xf>
    <xf numFmtId="0" fontId="0" fillId="0" borderId="6" xfId="0" applyBorder="1" applyAlignment="1">
      <alignment horizontal="center" vertical="center"/>
    </xf>
    <xf numFmtId="0" fontId="15" fillId="18" borderId="19" xfId="3" applyFont="1" applyFill="1" applyBorder="1" applyAlignment="1">
      <alignment horizontal="center" vertical="center"/>
    </xf>
    <xf numFmtId="0" fontId="15" fillId="18" borderId="52" xfId="3" applyFont="1" applyFill="1" applyBorder="1" applyAlignment="1">
      <alignment horizontal="center" vertical="center"/>
    </xf>
    <xf numFmtId="0" fontId="0" fillId="18" borderId="52" xfId="0" applyFill="1" applyBorder="1" applyAlignment="1">
      <alignment horizontal="center" vertical="center"/>
    </xf>
    <xf numFmtId="0" fontId="0" fillId="18" borderId="73" xfId="0" applyFill="1" applyBorder="1" applyAlignment="1">
      <alignment horizontal="center" vertical="center"/>
    </xf>
    <xf numFmtId="0" fontId="19" fillId="17" borderId="76" xfId="8" applyFont="1" applyFill="1" applyBorder="1" applyAlignment="1">
      <alignment vertical="center" wrapText="1"/>
    </xf>
    <xf numFmtId="0" fontId="28" fillId="17" borderId="76" xfId="3" applyFont="1" applyFill="1" applyBorder="1" applyAlignment="1">
      <alignment vertical="center" wrapText="1"/>
    </xf>
    <xf numFmtId="0" fontId="28" fillId="17" borderId="37" xfId="3" applyFont="1" applyFill="1" applyBorder="1" applyAlignment="1">
      <alignment vertical="center" wrapText="1"/>
    </xf>
    <xf numFmtId="0" fontId="19" fillId="17" borderId="23" xfId="3" applyFont="1" applyFill="1" applyBorder="1" applyAlignment="1">
      <alignment horizontal="left"/>
    </xf>
    <xf numFmtId="0" fontId="19" fillId="17" borderId="40" xfId="3" applyFont="1" applyFill="1" applyBorder="1" applyAlignment="1">
      <alignment wrapText="1"/>
    </xf>
    <xf numFmtId="0" fontId="28" fillId="17" borderId="40" xfId="3" applyFont="1" applyFill="1" applyBorder="1" applyAlignment="1">
      <alignment wrapText="1"/>
    </xf>
    <xf numFmtId="0" fontId="19" fillId="17" borderId="60" xfId="3" applyFont="1" applyFill="1" applyBorder="1" applyAlignment="1">
      <alignment horizontal="left" vertical="center"/>
    </xf>
  </cellXfs>
  <cellStyles count="12">
    <cellStyle name="Comma" xfId="1" builtinId="3"/>
    <cellStyle name="Hyperlink 2" xfId="2"/>
    <cellStyle name="Normal" xfId="0" builtinId="0"/>
    <cellStyle name="Normal 2" xfId="3"/>
    <cellStyle name="Normal 3" xfId="4"/>
    <cellStyle name="Normal 3 2" xfId="5"/>
    <cellStyle name="Normal 3 3" xfId="6"/>
    <cellStyle name="Normal 4" xfId="7"/>
    <cellStyle name="Normal_EBK_PROJECT_2001-last" xfId="8"/>
    <cellStyle name="Normal_EBK-2002-draft" xfId="9"/>
    <cellStyle name="Normal_MAKET" xfId="10"/>
    <cellStyle name="Normal_Sheet2" xfId="11"/>
  </cellStyles>
  <dxfs count="10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Boyadzhieva/Desktop/&#1052;&#1072;&#1082;&#1077;&#1090;&#1080;%202013/&#1058;&#1088;&#1080;&#1084;&#1077;&#1089;&#1077;&#1095;&#1077;&#1085;%20&#1086;&#1090;&#1095;&#1077;&#1090;/B3_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Gerasimova/Local%20Settings/Temporary%20Internet%20Files/OLKE/B3_20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KET"/>
      <sheetName val="Otchet"/>
      <sheetName val="Задължения и ангажименти"/>
      <sheetName val="INF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KET"/>
      <sheetName val="Otchet"/>
      <sheetName val="Задължения и ангажименти"/>
      <sheetName val="list"/>
      <sheetName val="INF"/>
    </sheetNames>
    <sheetDataSet>
      <sheetData sheetId="0"/>
      <sheetData sheetId="1" refreshError="1"/>
      <sheetData sheetId="2" refreshError="1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\\Minfin-pdc\GUB\TEMP\DKD-0199.xls" TargetMode="External"/><Relationship Id="rId13" Type="http://schemas.openxmlformats.org/officeDocument/2006/relationships/externalLinkPath" Target="file:///\\Minfin-pdc\GUB\TEMP\MK-0199.xls" TargetMode="External"/><Relationship Id="rId18" Type="http://schemas.openxmlformats.org/officeDocument/2006/relationships/externalLinkPath" Target="file:///\\Minfin-pdc\GUB\TEMP\MPPE-0199.xls" TargetMode="External"/><Relationship Id="rId26" Type="http://schemas.openxmlformats.org/officeDocument/2006/relationships/externalLinkPath" Target="file:///\\Minfin-pdc\GUB\TEMP\MVR-0199.xls" TargetMode="External"/><Relationship Id="rId39" Type="http://schemas.openxmlformats.org/officeDocument/2006/relationships/externalLinkPath" Target="file:///\\Minfin-pdc\GUB\TEMP\OBA-0199.xls" TargetMode="External"/><Relationship Id="rId3" Type="http://schemas.openxmlformats.org/officeDocument/2006/relationships/externalLinkPath" Target="file:///\\Minfin-pdc\GUB\TEMP\BNR-0199.xls" TargetMode="External"/><Relationship Id="rId21" Type="http://schemas.openxmlformats.org/officeDocument/2006/relationships/externalLinkPath" Target="file:///\\Minfin-pdc\GUB\TEMP\MT-0199.xls" TargetMode="External"/><Relationship Id="rId34" Type="http://schemas.openxmlformats.org/officeDocument/2006/relationships/externalLinkPath" Target="file:///\\Minfin-pdc\GUB\TEMP\NS-0198.xls" TargetMode="External"/><Relationship Id="rId42" Type="http://schemas.openxmlformats.org/officeDocument/2006/relationships/externalLinkPath" Target="file:///\\Minfin-pdc\GUB\TEMP\SVOCH-0199.xls" TargetMode="External"/><Relationship Id="rId7" Type="http://schemas.openxmlformats.org/officeDocument/2006/relationships/externalLinkPath" Target="file:///\\Minfin-pdc\GUB\TEMP\DFRR-0199.xls" TargetMode="External"/><Relationship Id="rId12" Type="http://schemas.openxmlformats.org/officeDocument/2006/relationships/externalLinkPath" Target="file:///\\Minfin-pdc\GUB\TEMP\MF-0199.xls" TargetMode="External"/><Relationship Id="rId17" Type="http://schemas.openxmlformats.org/officeDocument/2006/relationships/externalLinkPath" Target="file:///\\Minfin-pdc\GUB\TEMP\MP-0199.xls" TargetMode="External"/><Relationship Id="rId25" Type="http://schemas.openxmlformats.org/officeDocument/2006/relationships/externalLinkPath" Target="file:///\\Minfin-pdc\GUB\TEMP\MVnR-0199.xls" TargetMode="External"/><Relationship Id="rId33" Type="http://schemas.openxmlformats.org/officeDocument/2006/relationships/externalLinkPath" Target="file:///\\Minfin-pdc\GUB\TEMP\NRS-0199.xls" TargetMode="External"/><Relationship Id="rId38" Type="http://schemas.openxmlformats.org/officeDocument/2006/relationships/externalLinkPath" Target="file:///\\Minfin-pdc\GUB\TEMP\NZOK-0199.xls" TargetMode="External"/><Relationship Id="rId2" Type="http://schemas.openxmlformats.org/officeDocument/2006/relationships/externalLinkPath" Target="file:///\\Minfin-pdc\GUB\TEMP\BAN-0199.xls" TargetMode="External"/><Relationship Id="rId16" Type="http://schemas.openxmlformats.org/officeDocument/2006/relationships/externalLinkPath" Target="file:///\\Minfin-pdc\GUB\TEMP\MOSV-0199.xls" TargetMode="External"/><Relationship Id="rId20" Type="http://schemas.openxmlformats.org/officeDocument/2006/relationships/externalLinkPath" Target="file:///\\Minfin-pdc\GUB\TEMP\MS-0199.xls" TargetMode="External"/><Relationship Id="rId29" Type="http://schemas.openxmlformats.org/officeDocument/2006/relationships/externalLinkPath" Target="file:///\\Minfin-pdc\GUB\TEMP\NDK-0199.xls" TargetMode="External"/><Relationship Id="rId41" Type="http://schemas.openxmlformats.org/officeDocument/2006/relationships/externalLinkPath" Target="file:///\\Minfin-pdc\GUB\TEMP\SP-0199.xls" TargetMode="External"/><Relationship Id="rId1" Type="http://schemas.openxmlformats.org/officeDocument/2006/relationships/externalLinkPath" Target="file:///\\Minfin-pdc\GUB\TEMP\AP-0199.xls" TargetMode="External"/><Relationship Id="rId6" Type="http://schemas.openxmlformats.org/officeDocument/2006/relationships/externalLinkPath" Target="file:///\\Minfin-pdc\GUB\TEMP\CRB-0199.xls" TargetMode="External"/><Relationship Id="rId11" Type="http://schemas.openxmlformats.org/officeDocument/2006/relationships/externalLinkPath" Target="file:///\\Minfin-pdc\GUB\TEMP\KZK-0199.xls" TargetMode="External"/><Relationship Id="rId24" Type="http://schemas.openxmlformats.org/officeDocument/2006/relationships/externalLinkPath" Target="file:///\\Minfin-pdc\GUB\TEMP\MTT-0199.xls" TargetMode="External"/><Relationship Id="rId32" Type="http://schemas.openxmlformats.org/officeDocument/2006/relationships/externalLinkPath" Target="file:///\\Minfin-pdc\GUB\TEMP\NOI-0199.xls" TargetMode="External"/><Relationship Id="rId37" Type="http://schemas.openxmlformats.org/officeDocument/2006/relationships/externalLinkPath" Target="file:///\\Minfin-pdc\GUB\TEMP\NSRT-0199.xls" TargetMode="External"/><Relationship Id="rId40" Type="http://schemas.openxmlformats.org/officeDocument/2006/relationships/externalLinkPath" Target="file:///\\Minfin-pdc\GUB\TEMP\OBSH-0199.xls" TargetMode="External"/><Relationship Id="rId45" Type="http://schemas.openxmlformats.org/officeDocument/2006/relationships/printerSettings" Target="../printerSettings/printerSettings2.bin"/><Relationship Id="rId5" Type="http://schemas.openxmlformats.org/officeDocument/2006/relationships/externalLinkPath" Target="file:///\\Minfin-pdc\GUB\TEMP\BTA-0199.xls" TargetMode="External"/><Relationship Id="rId15" Type="http://schemas.openxmlformats.org/officeDocument/2006/relationships/externalLinkPath" Target="file:///\\Minfin-pdc\GUB\TEMP\MON-0199.xls" TargetMode="External"/><Relationship Id="rId23" Type="http://schemas.openxmlformats.org/officeDocument/2006/relationships/externalLinkPath" Target="file:///\\Minfin-pdc\GUB\TEMP\MTSP-nsz-0199.xls" TargetMode="External"/><Relationship Id="rId28" Type="http://schemas.openxmlformats.org/officeDocument/2006/relationships/externalLinkPath" Target="file:///\\Minfin-pdc\GUB\TEMP\MZGAR-0199.xls" TargetMode="External"/><Relationship Id="rId36" Type="http://schemas.openxmlformats.org/officeDocument/2006/relationships/externalLinkPath" Target="file:///\\Minfin-pdc\GUB\TEMP\NSO-0199.xls" TargetMode="External"/><Relationship Id="rId10" Type="http://schemas.openxmlformats.org/officeDocument/2006/relationships/externalLinkPath" Target="file:///\\Minfin-pdc\GUB\TEMP\KS-0199.xls" TargetMode="External"/><Relationship Id="rId19" Type="http://schemas.openxmlformats.org/officeDocument/2006/relationships/externalLinkPath" Target="file:///\\Minfin-pdc\GUB\TEMP\MRRB-0199.xls" TargetMode="External"/><Relationship Id="rId31" Type="http://schemas.openxmlformats.org/officeDocument/2006/relationships/externalLinkPath" Target="file:///\\Minfin-pdc\GUB\TEMP\NFB-0199.xls" TargetMode="External"/><Relationship Id="rId44" Type="http://schemas.openxmlformats.org/officeDocument/2006/relationships/printerSettings" Target="../printerSettings/printerSettings1.bin"/><Relationship Id="rId4" Type="http://schemas.openxmlformats.org/officeDocument/2006/relationships/externalLinkPath" Target="file:///\\Minfin-pdc\GUB\TEMP\BNT-0199.xls" TargetMode="External"/><Relationship Id="rId9" Type="http://schemas.openxmlformats.org/officeDocument/2006/relationships/externalLinkPath" Target="file:///\\Minfin-pdc\GUB\TEMP\DVU-0199.xls" TargetMode="External"/><Relationship Id="rId14" Type="http://schemas.openxmlformats.org/officeDocument/2006/relationships/externalLinkPath" Target="file:///\\Minfin-pdc\GUB\TEMP\MO-0199.xls" TargetMode="External"/><Relationship Id="rId22" Type="http://schemas.openxmlformats.org/officeDocument/2006/relationships/externalLinkPath" Target="file:///\\Minfin-pdc\GUB\TEMP\MTSP-0199.xls" TargetMode="External"/><Relationship Id="rId27" Type="http://schemas.openxmlformats.org/officeDocument/2006/relationships/externalLinkPath" Target="file:///\\Minfin-pdc\GUB\TEMP\MZ-0199.xls" TargetMode="External"/><Relationship Id="rId30" Type="http://schemas.openxmlformats.org/officeDocument/2006/relationships/externalLinkPath" Target="file:///\\Minfin-pdc\GUB\TEMP\NF-0199.xls" TargetMode="External"/><Relationship Id="rId35" Type="http://schemas.openxmlformats.org/officeDocument/2006/relationships/externalLinkPath" Target="file:///\\Minfin-pdc\GUB\TEMP\NSI-0199.xls" TargetMode="External"/><Relationship Id="rId43" Type="http://schemas.openxmlformats.org/officeDocument/2006/relationships/externalLinkPath" Target="file:///\\Minfin-pdc\GUB\TEMP\VSS-0199.xl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U152"/>
  <sheetViews>
    <sheetView topLeftCell="B1" zoomScale="70" zoomScaleNormal="70" workbookViewId="0">
      <selection activeCell="S95" sqref="S95"/>
    </sheetView>
  </sheetViews>
  <sheetFormatPr defaultRowHeight="12.75"/>
  <cols>
    <col min="1" max="1" width="5.5703125" style="11" hidden="1" customWidth="1"/>
    <col min="2" max="2" width="105.28515625" style="11" customWidth="1"/>
    <col min="3" max="3" width="67.85546875" style="11" customWidth="1"/>
    <col min="4" max="4" width="26" style="11" hidden="1" customWidth="1"/>
    <col min="5" max="5" width="22" style="13" customWidth="1"/>
    <col min="6" max="8" width="24.28515625" style="13" customWidth="1"/>
    <col min="9" max="9" width="20.5703125" style="11" customWidth="1"/>
    <col min="10" max="10" width="12.85546875" style="11" customWidth="1"/>
    <col min="11" max="11" width="13.7109375" style="11" hidden="1" customWidth="1"/>
    <col min="12" max="12" width="14.42578125" style="11" hidden="1" customWidth="1"/>
    <col min="13" max="13" width="14.42578125" style="11" customWidth="1"/>
    <col min="14" max="14" width="13.42578125" style="11" hidden="1" customWidth="1"/>
    <col min="15" max="15" width="11.140625" style="11" hidden="1" customWidth="1"/>
    <col min="16" max="16" width="11.140625" style="11" customWidth="1"/>
    <col min="17" max="17" width="16.28515625" style="11" hidden="1" customWidth="1"/>
    <col min="18" max="18" width="15" style="11" hidden="1" customWidth="1"/>
    <col min="19" max="19" width="15" style="13" customWidth="1"/>
    <col min="20" max="20" width="15.7109375" style="11" hidden="1" customWidth="1"/>
    <col min="21" max="21" width="15.28515625" style="11" hidden="1" customWidth="1"/>
    <col min="22" max="16384" width="9.140625" style="11"/>
  </cols>
  <sheetData>
    <row r="1" spans="2:21" ht="18">
      <c r="B1" s="12"/>
      <c r="C1" s="12"/>
      <c r="D1" s="12"/>
      <c r="F1" s="14"/>
      <c r="G1" s="14"/>
      <c r="H1" s="14"/>
    </row>
    <row r="2" spans="2:21" ht="15.75">
      <c r="B2" s="12"/>
      <c r="C2" s="12"/>
      <c r="D2" s="12"/>
      <c r="F2" s="15"/>
      <c r="G2" s="15"/>
      <c r="H2" s="15"/>
    </row>
    <row r="3" spans="2:21" ht="21.75" customHeight="1">
      <c r="B3" s="886" t="str">
        <f>BUDGET!B12</f>
        <v>Несебър</v>
      </c>
      <c r="C3" s="887"/>
      <c r="D3" s="887"/>
    </row>
    <row r="4" spans="2:21" ht="15.75">
      <c r="B4" s="9" t="s">
        <v>1482</v>
      </c>
      <c r="C4" s="9"/>
      <c r="D4" s="9"/>
      <c r="E4" s="66"/>
    </row>
    <row r="5" spans="2:21" ht="18" customHeight="1">
      <c r="B5" s="5"/>
      <c r="C5" s="5"/>
      <c r="D5" s="5"/>
    </row>
    <row r="6" spans="2:21" ht="20.25">
      <c r="B6" s="881" t="s">
        <v>1802</v>
      </c>
      <c r="C6" s="881"/>
      <c r="D6" s="6"/>
    </row>
    <row r="7" spans="2:21" ht="29.25" customHeight="1">
      <c r="B7" s="6"/>
      <c r="C7" s="6"/>
      <c r="D7" s="6"/>
    </row>
    <row r="8" spans="2:21" ht="30.75" customHeight="1" thickBot="1">
      <c r="B8" s="16"/>
      <c r="C8" s="16"/>
      <c r="D8" s="16"/>
      <c r="E8" s="17"/>
      <c r="F8" s="17"/>
      <c r="G8" s="17"/>
      <c r="H8" s="17"/>
      <c r="I8" s="17"/>
    </row>
    <row r="9" spans="2:21" ht="30.75" customHeight="1" thickTop="1">
      <c r="B9" s="6"/>
      <c r="C9" s="6"/>
      <c r="D9" s="6"/>
      <c r="E9" s="18"/>
      <c r="F9" s="18"/>
      <c r="G9" s="18"/>
      <c r="H9" s="18"/>
    </row>
    <row r="10" spans="2:21" ht="18.75" thickBot="1">
      <c r="B10" s="7"/>
      <c r="C10" s="7"/>
      <c r="D10" s="7"/>
      <c r="E10" s="13" t="s">
        <v>1545</v>
      </c>
      <c r="G10" s="13" t="s">
        <v>1549</v>
      </c>
      <c r="H10" s="13" t="s">
        <v>1550</v>
      </c>
    </row>
    <row r="11" spans="2:21" ht="23.25" customHeight="1" thickBot="1">
      <c r="B11" s="883" t="s">
        <v>1483</v>
      </c>
      <c r="C11" s="8"/>
      <c r="D11" s="8"/>
      <c r="E11" s="214" t="str">
        <f>BUDGET!F12</f>
        <v>5206</v>
      </c>
      <c r="F11" s="19" t="s">
        <v>1548</v>
      </c>
      <c r="G11" s="213">
        <f>BUDGET!E9</f>
        <v>43831</v>
      </c>
      <c r="H11" s="213">
        <f>BUDGET!F9</f>
        <v>44196</v>
      </c>
      <c r="M11" s="20"/>
      <c r="N11" s="20"/>
      <c r="O11" s="20"/>
      <c r="P11" s="20"/>
    </row>
    <row r="12" spans="2:21" ht="23.25" customHeight="1" thickTop="1" thickBot="1">
      <c r="B12" s="9" t="s">
        <v>1682</v>
      </c>
      <c r="C12" s="882" t="s">
        <v>1538</v>
      </c>
      <c r="D12" s="135"/>
      <c r="E12" s="442">
        <f>BUDGET!E17</f>
        <v>0</v>
      </c>
      <c r="F12" s="19"/>
      <c r="M12" s="20"/>
      <c r="N12" s="20"/>
      <c r="O12" s="20"/>
      <c r="P12" s="20"/>
    </row>
    <row r="13" spans="2:21" ht="23.25" customHeight="1" thickTop="1">
      <c r="B13" s="5"/>
      <c r="C13" s="5"/>
      <c r="D13" s="5"/>
      <c r="E13" s="5"/>
      <c r="F13" s="5"/>
      <c r="G13" s="5"/>
      <c r="H13" s="5"/>
      <c r="M13" s="20"/>
      <c r="N13" s="20"/>
      <c r="O13" s="20"/>
      <c r="P13" s="20"/>
    </row>
    <row r="14" spans="2:21" ht="21.75" customHeight="1" thickBot="1">
      <c r="B14" s="21"/>
      <c r="C14" s="21"/>
      <c r="D14" s="21"/>
      <c r="E14" s="23"/>
      <c r="F14" s="22"/>
      <c r="G14" s="22"/>
      <c r="H14" s="22"/>
      <c r="I14" s="22" t="s">
        <v>1547</v>
      </c>
      <c r="J14" s="24"/>
      <c r="K14" s="21"/>
      <c r="L14" s="21"/>
      <c r="M14" s="20"/>
      <c r="N14" s="20"/>
      <c r="O14" s="20"/>
      <c r="P14" s="20"/>
      <c r="Q14" s="21"/>
      <c r="R14" s="21"/>
      <c r="T14" s="20"/>
      <c r="U14" s="20"/>
    </row>
    <row r="15" spans="2:21" s="25" customFormat="1" ht="16.5" thickBot="1">
      <c r="B15" s="26"/>
      <c r="C15" s="20"/>
      <c r="D15" s="20"/>
      <c r="E15" s="82"/>
      <c r="F15" s="13"/>
      <c r="G15" s="625"/>
      <c r="H15" s="627"/>
      <c r="I15" s="626"/>
      <c r="J15" s="24"/>
      <c r="K15" s="27"/>
      <c r="L15" s="27"/>
      <c r="M15" s="20"/>
      <c r="N15" s="20"/>
      <c r="O15" s="20"/>
      <c r="P15" s="20"/>
      <c r="Q15" s="21"/>
      <c r="R15" s="21"/>
      <c r="S15" s="18"/>
      <c r="T15" s="20"/>
      <c r="U15" s="20"/>
    </row>
    <row r="16" spans="2:21" s="25" customFormat="1" ht="51.75" customHeight="1" thickBot="1">
      <c r="B16" s="28" t="s">
        <v>1540</v>
      </c>
      <c r="C16" s="79" t="s">
        <v>1601</v>
      </c>
      <c r="D16" s="79"/>
      <c r="E16" s="884" t="s">
        <v>1546</v>
      </c>
      <c r="F16" s="885"/>
      <c r="G16" s="621" t="s">
        <v>634</v>
      </c>
      <c r="H16" s="628"/>
      <c r="I16" s="620"/>
      <c r="J16" s="24"/>
      <c r="K16" s="27"/>
      <c r="L16" s="27"/>
      <c r="M16" s="20"/>
      <c r="N16" s="20"/>
      <c r="O16" s="20"/>
      <c r="P16" s="20"/>
      <c r="Q16" s="21"/>
      <c r="R16" s="21"/>
      <c r="S16" s="20"/>
      <c r="T16" s="20"/>
      <c r="U16" s="20"/>
    </row>
    <row r="17" spans="1:21" s="25" customFormat="1" ht="16.5" thickBot="1">
      <c r="B17" s="28" t="s">
        <v>1539</v>
      </c>
      <c r="C17" s="28"/>
      <c r="D17" s="28"/>
      <c r="E17" s="633"/>
      <c r="F17" s="29" t="s">
        <v>1489</v>
      </c>
      <c r="G17" s="85"/>
      <c r="H17" s="86"/>
      <c r="I17" s="86"/>
      <c r="J17" s="24"/>
      <c r="K17" s="27"/>
      <c r="L17" s="27"/>
      <c r="M17" s="20"/>
      <c r="N17" s="20"/>
      <c r="O17" s="20"/>
      <c r="P17" s="20"/>
      <c r="Q17" s="21"/>
      <c r="R17" s="21"/>
      <c r="S17" s="20"/>
      <c r="T17" s="20"/>
      <c r="U17" s="20"/>
    </row>
    <row r="18" spans="1:21" s="25" customFormat="1" ht="16.5" thickBot="1">
      <c r="B18" s="28" t="s">
        <v>1541</v>
      </c>
      <c r="C18" s="28"/>
      <c r="D18" s="28"/>
      <c r="E18" s="633"/>
      <c r="F18" s="29"/>
      <c r="G18" s="629" t="s">
        <v>1487</v>
      </c>
      <c r="H18" s="630" t="s">
        <v>1488</v>
      </c>
      <c r="I18" s="630" t="s">
        <v>1485</v>
      </c>
      <c r="J18" s="24"/>
      <c r="K18" s="27"/>
      <c r="L18" s="27"/>
      <c r="M18" s="20"/>
      <c r="N18" s="20"/>
      <c r="O18" s="20"/>
      <c r="P18" s="20"/>
      <c r="Q18" s="21"/>
      <c r="R18" s="21"/>
      <c r="S18" s="20"/>
      <c r="T18" s="20"/>
      <c r="U18" s="20"/>
    </row>
    <row r="19" spans="1:21" s="25" customFormat="1" ht="16.5" thickBot="1">
      <c r="B19" s="30"/>
      <c r="C19" s="30"/>
      <c r="D19" s="30"/>
      <c r="E19" s="634"/>
      <c r="F19" s="32"/>
      <c r="G19" s="32"/>
      <c r="H19" s="31"/>
      <c r="I19" s="31"/>
      <c r="J19" s="24"/>
      <c r="K19" s="27"/>
      <c r="L19" s="27"/>
      <c r="M19" s="20"/>
      <c r="N19" s="20"/>
      <c r="O19" s="20"/>
      <c r="P19" s="20"/>
      <c r="Q19" s="21"/>
      <c r="R19" s="21"/>
      <c r="S19" s="20"/>
      <c r="T19" s="20"/>
      <c r="U19" s="20"/>
    </row>
    <row r="20" spans="1:21" s="25" customFormat="1" ht="16.5" thickBot="1">
      <c r="B20" s="33"/>
      <c r="C20" s="33"/>
      <c r="D20" s="33"/>
      <c r="E20" s="635"/>
      <c r="F20" s="34" t="s">
        <v>1543</v>
      </c>
      <c r="G20" s="631" t="s">
        <v>1542</v>
      </c>
      <c r="H20" s="632" t="s">
        <v>1542</v>
      </c>
      <c r="I20" s="632" t="s">
        <v>1542</v>
      </c>
      <c r="J20" s="24"/>
      <c r="K20" s="21"/>
      <c r="L20" s="21"/>
      <c r="M20" s="20"/>
      <c r="N20" s="20"/>
      <c r="O20" s="20"/>
      <c r="P20" s="20"/>
      <c r="Q20" s="21"/>
      <c r="R20" s="21"/>
      <c r="S20" s="20"/>
      <c r="T20" s="20"/>
      <c r="U20" s="20"/>
    </row>
    <row r="21" spans="1:21" s="25" customFormat="1" ht="16.5" thickBot="1">
      <c r="B21" s="35"/>
      <c r="C21" s="35"/>
      <c r="D21" s="35"/>
      <c r="E21" s="636"/>
      <c r="F21" s="36"/>
      <c r="G21" s="36"/>
      <c r="H21" s="36"/>
      <c r="I21" s="36"/>
      <c r="J21" s="24"/>
      <c r="K21" s="20"/>
      <c r="L21" s="20"/>
      <c r="M21" s="20"/>
      <c r="N21" s="20"/>
      <c r="O21" s="20"/>
      <c r="P21" s="20"/>
      <c r="Q21" s="21"/>
      <c r="R21" s="21"/>
      <c r="S21" s="20"/>
      <c r="T21" s="20"/>
      <c r="U21" s="20"/>
    </row>
    <row r="22" spans="1:21" s="25" customFormat="1" ht="18.75" thickBot="1">
      <c r="A22" s="87">
        <v>10</v>
      </c>
      <c r="B22" s="88" t="s">
        <v>1798</v>
      </c>
      <c r="C22" s="89" t="s">
        <v>107</v>
      </c>
      <c r="D22" s="37"/>
      <c r="E22" s="637"/>
      <c r="F22" s="120">
        <f t="shared" ref="F22:F55" si="0">+G22+H22+I22</f>
        <v>53895578</v>
      </c>
      <c r="G22" s="120">
        <f>+G23+G25+G36+G37</f>
        <v>0</v>
      </c>
      <c r="H22" s="120">
        <f>+H23+H25+H36+H37</f>
        <v>53895578</v>
      </c>
      <c r="I22" s="120">
        <f>+I23+I25+I36+I37</f>
        <v>0</v>
      </c>
      <c r="J22" s="24"/>
      <c r="K22" s="38"/>
      <c r="L22" s="38"/>
      <c r="M22" s="20"/>
      <c r="N22" s="20"/>
      <c r="O22" s="20"/>
      <c r="P22" s="20"/>
      <c r="Q22" s="21"/>
      <c r="R22" s="21"/>
      <c r="S22" s="20"/>
      <c r="T22" s="20"/>
      <c r="U22" s="20"/>
    </row>
    <row r="23" spans="1:21" s="25" customFormat="1" ht="16.5" thickBot="1">
      <c r="A23" s="87">
        <v>15</v>
      </c>
      <c r="B23" s="90" t="s">
        <v>1577</v>
      </c>
      <c r="C23" s="91" t="s">
        <v>656</v>
      </c>
      <c r="D23" s="39"/>
      <c r="E23" s="638"/>
      <c r="F23" s="121">
        <f t="shared" si="0"/>
        <v>30520000</v>
      </c>
      <c r="G23" s="121">
        <f>BUDGET!F22+BUDGET!F28+BUDGET!F33+BUDGET!F39+BUDGET!F47+BUDGET!F52+BUDGET!F58+BUDGET!F61+BUDGET!F64+BUDGET!F65+BUDGET!F72+BUDGET!F73</f>
        <v>0</v>
      </c>
      <c r="H23" s="121">
        <f>BUDGET!G22+BUDGET!G28+BUDGET!G33+BUDGET!G39+BUDGET!G47+BUDGET!G52+BUDGET!G58+BUDGET!G61+BUDGET!G64+BUDGET!G65+BUDGET!G72+BUDGET!G73</f>
        <v>30520000</v>
      </c>
      <c r="I23" s="121">
        <f>BUDGET!H22+BUDGET!H28+BUDGET!H33+BUDGET!H39+BUDGET!H47+BUDGET!H52+BUDGET!H58+BUDGET!H61+BUDGET!H64+BUDGET!H65+BUDGET!H72+BUDGET!H73</f>
        <v>0</v>
      </c>
      <c r="J23" s="24"/>
      <c r="K23" s="1"/>
      <c r="L23" s="1"/>
      <c r="M23" s="20"/>
      <c r="N23" s="20"/>
      <c r="O23" s="20"/>
      <c r="P23" s="20"/>
      <c r="Q23" s="21"/>
      <c r="R23" s="21"/>
      <c r="S23" s="20"/>
      <c r="T23" s="20"/>
      <c r="U23" s="20"/>
    </row>
    <row r="24" spans="1:21" s="25" customFormat="1" ht="16.5" hidden="1" thickBot="1">
      <c r="A24" s="87"/>
      <c r="B24" s="92" t="s">
        <v>633</v>
      </c>
      <c r="C24" s="92" t="s">
        <v>630</v>
      </c>
      <c r="D24" s="70"/>
      <c r="E24" s="639"/>
      <c r="F24" s="122">
        <f t="shared" si="0"/>
        <v>0</v>
      </c>
      <c r="G24" s="123"/>
      <c r="H24" s="123"/>
      <c r="I24" s="123"/>
      <c r="J24" s="24"/>
      <c r="K24" s="1"/>
      <c r="L24" s="1"/>
      <c r="M24" s="20"/>
      <c r="N24" s="20"/>
      <c r="O24" s="20"/>
      <c r="P24" s="20"/>
      <c r="Q24" s="21"/>
      <c r="R24" s="21"/>
      <c r="S24" s="20"/>
      <c r="T24" s="20"/>
      <c r="U24" s="20"/>
    </row>
    <row r="25" spans="1:21" s="25" customFormat="1" ht="16.5" thickBot="1">
      <c r="A25" s="87">
        <v>20</v>
      </c>
      <c r="B25" s="93" t="s">
        <v>1578</v>
      </c>
      <c r="C25" s="93" t="s">
        <v>1556</v>
      </c>
      <c r="D25" s="74"/>
      <c r="E25" s="637"/>
      <c r="F25" s="120">
        <f t="shared" si="0"/>
        <v>23375578</v>
      </c>
      <c r="G25" s="120">
        <f>+G26+G30+G31+G32+G33</f>
        <v>0</v>
      </c>
      <c r="H25" s="120">
        <f>+H26+H30+H31+H32+H33</f>
        <v>23375578</v>
      </c>
      <c r="I25" s="120">
        <f>+I26+I30+I31+I32+I33</f>
        <v>0</v>
      </c>
      <c r="J25" s="24"/>
      <c r="K25" s="1"/>
      <c r="L25" s="1"/>
      <c r="M25" s="20"/>
      <c r="N25" s="20"/>
      <c r="O25" s="20"/>
      <c r="P25" s="20"/>
      <c r="Q25" s="21"/>
      <c r="R25" s="21"/>
      <c r="S25" s="20"/>
      <c r="T25" s="20"/>
      <c r="U25" s="20"/>
    </row>
    <row r="26" spans="1:21" s="25" customFormat="1" ht="16.5" thickBot="1">
      <c r="A26" s="87">
        <v>25</v>
      </c>
      <c r="B26" s="94" t="s">
        <v>1579</v>
      </c>
      <c r="C26" s="94" t="s">
        <v>1557</v>
      </c>
      <c r="D26" s="70"/>
      <c r="E26" s="639"/>
      <c r="F26" s="123">
        <f t="shared" si="0"/>
        <v>4670000</v>
      </c>
      <c r="G26" s="123">
        <f>BUDGET!F74</f>
        <v>0</v>
      </c>
      <c r="H26" s="123">
        <f>BUDGET!G74</f>
        <v>4670000</v>
      </c>
      <c r="I26" s="123">
        <f>BUDGET!H74</f>
        <v>0</v>
      </c>
      <c r="J26" s="24"/>
      <c r="K26" s="1"/>
      <c r="L26" s="1"/>
      <c r="M26" s="20"/>
      <c r="N26" s="20"/>
      <c r="O26" s="20"/>
      <c r="P26" s="20"/>
      <c r="Q26" s="21"/>
      <c r="R26" s="21"/>
      <c r="S26" s="20"/>
      <c r="T26" s="20"/>
      <c r="U26" s="20"/>
    </row>
    <row r="27" spans="1:21" s="25" customFormat="1" ht="16.5" thickBot="1">
      <c r="A27" s="87">
        <v>26</v>
      </c>
      <c r="B27" s="95" t="s">
        <v>1537</v>
      </c>
      <c r="C27" s="84" t="s">
        <v>635</v>
      </c>
      <c r="D27" s="41"/>
      <c r="E27" s="640"/>
      <c r="F27" s="124">
        <f t="shared" si="0"/>
        <v>0</v>
      </c>
      <c r="G27" s="122">
        <f>BUDGET!F75</f>
        <v>0</v>
      </c>
      <c r="H27" s="122">
        <f>BUDGET!G75</f>
        <v>0</v>
      </c>
      <c r="I27" s="122">
        <f>BUDGET!H75</f>
        <v>0</v>
      </c>
      <c r="J27" s="24"/>
      <c r="K27" s="1"/>
      <c r="L27" s="1"/>
      <c r="M27" s="20"/>
      <c r="N27" s="20"/>
      <c r="O27" s="20"/>
      <c r="P27" s="20"/>
      <c r="Q27" s="21"/>
      <c r="R27" s="21"/>
      <c r="S27" s="20"/>
      <c r="T27" s="20"/>
      <c r="U27" s="20"/>
    </row>
    <row r="28" spans="1:21" s="25" customFormat="1" ht="16.5" thickBot="1">
      <c r="A28" s="87">
        <v>30</v>
      </c>
      <c r="B28" s="92" t="s">
        <v>631</v>
      </c>
      <c r="C28" s="84" t="s">
        <v>636</v>
      </c>
      <c r="D28" s="41"/>
      <c r="E28" s="641"/>
      <c r="F28" s="124">
        <f t="shared" si="0"/>
        <v>3420000</v>
      </c>
      <c r="G28" s="124">
        <f>BUDGET!F77</f>
        <v>0</v>
      </c>
      <c r="H28" s="124">
        <f>BUDGET!G77</f>
        <v>3420000</v>
      </c>
      <c r="I28" s="124">
        <f>BUDGET!H77</f>
        <v>0</v>
      </c>
      <c r="J28" s="24"/>
      <c r="K28" s="1"/>
      <c r="L28" s="1"/>
      <c r="M28" s="20"/>
      <c r="N28" s="20"/>
      <c r="O28" s="20"/>
      <c r="P28" s="20"/>
      <c r="Q28" s="21"/>
      <c r="R28" s="21"/>
      <c r="S28" s="20"/>
      <c r="T28" s="20"/>
      <c r="U28" s="20"/>
    </row>
    <row r="29" spans="1:21" s="25" customFormat="1" ht="16.5" thickBot="1">
      <c r="A29" s="87">
        <v>35</v>
      </c>
      <c r="B29" s="96" t="s">
        <v>1580</v>
      </c>
      <c r="C29" s="84" t="s">
        <v>637</v>
      </c>
      <c r="D29" s="69"/>
      <c r="E29" s="641"/>
      <c r="F29" s="124">
        <f t="shared" si="0"/>
        <v>1250000</v>
      </c>
      <c r="G29" s="124">
        <f>+BUDGET!F78+BUDGET!F79</f>
        <v>0</v>
      </c>
      <c r="H29" s="124">
        <f>+BUDGET!G78+BUDGET!G79</f>
        <v>1250000</v>
      </c>
      <c r="I29" s="124">
        <f>+BUDGET!H78+BUDGET!H79</f>
        <v>0</v>
      </c>
      <c r="J29" s="24"/>
      <c r="K29" s="1"/>
      <c r="L29" s="1"/>
      <c r="M29" s="20"/>
      <c r="N29" s="20"/>
      <c r="O29" s="20"/>
      <c r="P29" s="20"/>
      <c r="Q29" s="21"/>
      <c r="R29" s="21"/>
      <c r="S29" s="20"/>
      <c r="T29" s="20"/>
      <c r="U29" s="20"/>
    </row>
    <row r="30" spans="1:21" s="25" customFormat="1" ht="16.5" thickBot="1">
      <c r="A30" s="87">
        <v>40</v>
      </c>
      <c r="B30" s="96" t="s">
        <v>1581</v>
      </c>
      <c r="C30" s="97" t="s">
        <v>638</v>
      </c>
      <c r="D30" s="69"/>
      <c r="E30" s="641"/>
      <c r="F30" s="124">
        <f t="shared" si="0"/>
        <v>15190578</v>
      </c>
      <c r="G30" s="124">
        <f>BUDGET!F90+BUDGET!F93+BUDGET!F94</f>
        <v>0</v>
      </c>
      <c r="H30" s="124">
        <f>BUDGET!G90+BUDGET!G93+BUDGET!G94</f>
        <v>15190578</v>
      </c>
      <c r="I30" s="124">
        <f>BUDGET!H90+BUDGET!H93+BUDGET!H94</f>
        <v>0</v>
      </c>
      <c r="J30" s="24"/>
      <c r="K30" s="1"/>
      <c r="L30" s="1"/>
      <c r="M30" s="20"/>
      <c r="N30" s="20"/>
      <c r="O30" s="20"/>
      <c r="P30" s="20"/>
      <c r="Q30" s="21"/>
      <c r="R30" s="21"/>
      <c r="S30" s="20"/>
      <c r="T30" s="20"/>
      <c r="U30" s="20"/>
    </row>
    <row r="31" spans="1:21" s="25" customFormat="1" ht="16.5" thickBot="1">
      <c r="A31" s="87">
        <v>45</v>
      </c>
      <c r="B31" s="96" t="s">
        <v>611</v>
      </c>
      <c r="C31" s="96" t="s">
        <v>1558</v>
      </c>
      <c r="D31" s="69"/>
      <c r="E31" s="641"/>
      <c r="F31" s="124">
        <f t="shared" si="0"/>
        <v>1100000</v>
      </c>
      <c r="G31" s="124">
        <f>BUDGET!F108</f>
        <v>0</v>
      </c>
      <c r="H31" s="124">
        <f>BUDGET!G108</f>
        <v>1100000</v>
      </c>
      <c r="I31" s="124">
        <f>BUDGET!H108</f>
        <v>0</v>
      </c>
      <c r="J31" s="24"/>
      <c r="K31" s="1"/>
      <c r="L31" s="1"/>
      <c r="M31" s="20"/>
      <c r="N31" s="20"/>
      <c r="O31" s="20"/>
      <c r="P31" s="20"/>
      <c r="Q31" s="21"/>
      <c r="R31" s="21"/>
      <c r="S31" s="20"/>
      <c r="T31" s="20"/>
      <c r="U31" s="20"/>
    </row>
    <row r="32" spans="1:21" s="25" customFormat="1" ht="16.5" thickBot="1">
      <c r="A32" s="87">
        <v>50</v>
      </c>
      <c r="B32" s="98" t="s">
        <v>612</v>
      </c>
      <c r="C32" s="98" t="s">
        <v>1675</v>
      </c>
      <c r="D32" s="71"/>
      <c r="E32" s="642"/>
      <c r="F32" s="124">
        <f t="shared" si="0"/>
        <v>1315000</v>
      </c>
      <c r="G32" s="126">
        <f>BUDGET!F112+BUDGET!F121+BUDGET!F137+BUDGET!F138</f>
        <v>0</v>
      </c>
      <c r="H32" s="126">
        <f>BUDGET!G112+BUDGET!G121+BUDGET!G137+BUDGET!G138</f>
        <v>1315000</v>
      </c>
      <c r="I32" s="126">
        <f>BUDGET!H112+BUDGET!H121+BUDGET!H137+BUDGET!H138</f>
        <v>0</v>
      </c>
      <c r="J32" s="24"/>
      <c r="K32" s="1"/>
      <c r="L32" s="1"/>
      <c r="M32" s="20"/>
      <c r="N32" s="20"/>
      <c r="O32" s="20"/>
      <c r="P32" s="20"/>
      <c r="Q32" s="21"/>
      <c r="R32" s="21"/>
      <c r="S32" s="20"/>
      <c r="T32" s="20"/>
      <c r="U32" s="20"/>
    </row>
    <row r="33" spans="1:21" s="25" customFormat="1" ht="16.5" thickBot="1">
      <c r="A33" s="87">
        <v>51</v>
      </c>
      <c r="B33" s="98" t="s">
        <v>1604</v>
      </c>
      <c r="C33" s="117" t="s">
        <v>669</v>
      </c>
      <c r="D33" s="71"/>
      <c r="E33" s="642"/>
      <c r="F33" s="125">
        <f t="shared" si="0"/>
        <v>1100000</v>
      </c>
      <c r="G33" s="126">
        <f>BUDGET!F125</f>
        <v>0</v>
      </c>
      <c r="H33" s="126">
        <f>BUDGET!G125</f>
        <v>1100000</v>
      </c>
      <c r="I33" s="126">
        <f>BUDGET!H125</f>
        <v>0</v>
      </c>
      <c r="J33" s="24"/>
      <c r="K33" s="1"/>
      <c r="L33" s="1"/>
      <c r="M33" s="20"/>
      <c r="N33" s="20"/>
      <c r="O33" s="20"/>
      <c r="P33" s="20"/>
      <c r="Q33" s="21"/>
      <c r="R33" s="21"/>
      <c r="S33" s="20"/>
      <c r="T33" s="20"/>
      <c r="U33" s="20"/>
    </row>
    <row r="34" spans="1:21" s="25" customFormat="1" ht="16.5" hidden="1" thickBot="1">
      <c r="A34" s="87">
        <v>52</v>
      </c>
      <c r="B34" s="95"/>
      <c r="C34" s="98"/>
      <c r="D34" s="71"/>
      <c r="E34" s="642"/>
      <c r="F34" s="120">
        <f t="shared" si="0"/>
        <v>0</v>
      </c>
      <c r="G34" s="126"/>
      <c r="H34" s="126"/>
      <c r="I34" s="126"/>
      <c r="J34" s="24"/>
      <c r="K34" s="1"/>
      <c r="L34" s="1"/>
      <c r="M34" s="20"/>
      <c r="N34" s="20"/>
      <c r="O34" s="20"/>
      <c r="P34" s="20"/>
      <c r="Q34" s="21"/>
      <c r="R34" s="21"/>
      <c r="S34" s="20"/>
      <c r="T34" s="20"/>
      <c r="U34" s="20"/>
    </row>
    <row r="35" spans="1:21" s="25" customFormat="1" ht="16.5" hidden="1" thickBot="1">
      <c r="A35" s="87"/>
      <c r="B35" s="99"/>
      <c r="C35" s="99"/>
      <c r="D35" s="73"/>
      <c r="E35" s="643"/>
      <c r="F35" s="120">
        <f t="shared" si="0"/>
        <v>0</v>
      </c>
      <c r="G35" s="127"/>
      <c r="H35" s="127"/>
      <c r="I35" s="127"/>
      <c r="J35" s="24"/>
      <c r="K35" s="1"/>
      <c r="L35" s="1"/>
      <c r="M35" s="20"/>
      <c r="N35" s="20"/>
      <c r="O35" s="20"/>
      <c r="P35" s="20"/>
      <c r="Q35" s="21"/>
      <c r="R35" s="21"/>
      <c r="S35" s="20"/>
      <c r="T35" s="20"/>
      <c r="U35" s="20"/>
    </row>
    <row r="36" spans="1:21" s="25" customFormat="1" ht="16.5" thickBot="1">
      <c r="A36" s="87">
        <v>60</v>
      </c>
      <c r="B36" s="99" t="s">
        <v>622</v>
      </c>
      <c r="C36" s="99" t="s">
        <v>1559</v>
      </c>
      <c r="D36" s="72"/>
      <c r="E36" s="644"/>
      <c r="F36" s="120">
        <f t="shared" si="0"/>
        <v>0</v>
      </c>
      <c r="G36" s="208">
        <f>+BUDGET!F139</f>
        <v>0</v>
      </c>
      <c r="H36" s="208">
        <f>+BUDGET!G139</f>
        <v>0</v>
      </c>
      <c r="I36" s="208">
        <f>+BUDGET!H139</f>
        <v>0</v>
      </c>
      <c r="J36" s="24"/>
      <c r="K36" s="1"/>
      <c r="L36" s="1"/>
      <c r="M36" s="20"/>
      <c r="N36" s="20"/>
      <c r="O36" s="20"/>
      <c r="P36" s="20"/>
      <c r="Q36" s="21"/>
      <c r="R36" s="21"/>
      <c r="S36" s="20"/>
      <c r="T36" s="20"/>
      <c r="U36" s="20"/>
    </row>
    <row r="37" spans="1:21" s="25" customFormat="1" ht="16.5" thickBot="1">
      <c r="A37" s="87">
        <v>65</v>
      </c>
      <c r="B37" s="100" t="s">
        <v>368</v>
      </c>
      <c r="C37" s="517" t="s">
        <v>108</v>
      </c>
      <c r="D37" s="41"/>
      <c r="E37" s="644"/>
      <c r="F37" s="120">
        <f t="shared" si="0"/>
        <v>0</v>
      </c>
      <c r="G37" s="208">
        <f>BUDGET!F142+BUDGET!F151+BUDGET!F160</f>
        <v>0</v>
      </c>
      <c r="H37" s="208">
        <f>BUDGET!G142+BUDGET!G151+BUDGET!G160</f>
        <v>0</v>
      </c>
      <c r="I37" s="208">
        <f>BUDGET!H142+BUDGET!H151+BUDGET!H160</f>
        <v>0</v>
      </c>
      <c r="J37" s="24"/>
      <c r="K37" s="1"/>
      <c r="L37" s="1"/>
      <c r="M37" s="20"/>
      <c r="N37" s="20"/>
      <c r="O37" s="20"/>
      <c r="P37" s="20"/>
      <c r="Q37" s="20"/>
      <c r="R37" s="20"/>
      <c r="S37" s="20"/>
      <c r="T37" s="20"/>
      <c r="U37" s="20"/>
    </row>
    <row r="38" spans="1:21" ht="18.75" thickBot="1">
      <c r="A38" s="101">
        <v>70</v>
      </c>
      <c r="B38" s="102" t="s">
        <v>1587</v>
      </c>
      <c r="C38" s="103" t="s">
        <v>1563</v>
      </c>
      <c r="D38" s="37"/>
      <c r="E38" s="645"/>
      <c r="F38" s="125">
        <f t="shared" si="0"/>
        <v>65200000</v>
      </c>
      <c r="G38" s="125">
        <f>SUM(G40:G55)-G45-G47-G53-G54</f>
        <v>13493848</v>
      </c>
      <c r="H38" s="125">
        <f>SUM(H40:H55)-H45-H47-H53-H54</f>
        <v>45996743</v>
      </c>
      <c r="I38" s="125">
        <f>SUM(I40:I55)-I45-I47-I53-I54</f>
        <v>5709409</v>
      </c>
      <c r="J38" s="44"/>
      <c r="K38" s="44"/>
      <c r="L38" s="44"/>
      <c r="M38" s="1"/>
      <c r="N38" s="1"/>
      <c r="O38" s="1"/>
      <c r="P38" s="1"/>
      <c r="Q38" s="2"/>
      <c r="R38" s="2"/>
      <c r="S38" s="24"/>
      <c r="T38" s="44"/>
      <c r="U38" s="44"/>
    </row>
    <row r="39" spans="1:21" ht="16.5" thickBot="1">
      <c r="A39" s="101">
        <v>75</v>
      </c>
      <c r="B39" s="104" t="s">
        <v>1782</v>
      </c>
      <c r="C39" s="94" t="s">
        <v>1783</v>
      </c>
      <c r="D39" s="877"/>
      <c r="E39" s="878"/>
      <c r="F39" s="879">
        <f>+G39+H39+I39</f>
        <v>31354066</v>
      </c>
      <c r="G39" s="880">
        <f>SUM(G40:G42)</f>
        <v>12143216</v>
      </c>
      <c r="H39" s="880">
        <f>SUM(H40:H42)</f>
        <v>14604750</v>
      </c>
      <c r="I39" s="880">
        <f>SUM(I40:I42)</f>
        <v>4606100</v>
      </c>
      <c r="J39" s="44"/>
      <c r="K39" s="44"/>
      <c r="L39" s="44"/>
      <c r="M39" s="1"/>
      <c r="N39" s="1"/>
      <c r="O39" s="1"/>
      <c r="P39" s="1"/>
      <c r="Q39" s="2"/>
      <c r="R39" s="2"/>
      <c r="S39" s="24"/>
      <c r="T39" s="44"/>
      <c r="U39" s="44"/>
    </row>
    <row r="40" spans="1:21" ht="15.75">
      <c r="A40" s="101">
        <v>75</v>
      </c>
      <c r="B40" s="104" t="s">
        <v>1784</v>
      </c>
      <c r="C40" s="94" t="s">
        <v>1560</v>
      </c>
      <c r="D40" s="45"/>
      <c r="E40" s="639"/>
      <c r="F40" s="121">
        <f t="shared" si="0"/>
        <v>23792652</v>
      </c>
      <c r="G40" s="123">
        <f>BUDGET!F187</f>
        <v>9264182</v>
      </c>
      <c r="H40" s="123">
        <f>BUDGET!G187</f>
        <v>11177470</v>
      </c>
      <c r="I40" s="123">
        <f>BUDGET!H187</f>
        <v>3351000</v>
      </c>
      <c r="J40" s="44"/>
      <c r="K40" s="44"/>
      <c r="L40" s="44"/>
      <c r="M40" s="44"/>
      <c r="N40" s="44"/>
      <c r="O40" s="44"/>
      <c r="P40" s="44"/>
      <c r="Q40" s="2"/>
      <c r="R40" s="2"/>
      <c r="S40" s="24"/>
      <c r="T40" s="44"/>
      <c r="U40" s="44"/>
    </row>
    <row r="41" spans="1:21" ht="15.75">
      <c r="A41" s="101">
        <v>80</v>
      </c>
      <c r="B41" s="105" t="s">
        <v>1785</v>
      </c>
      <c r="C41" s="92" t="s">
        <v>1561</v>
      </c>
      <c r="D41" s="42"/>
      <c r="E41" s="641"/>
      <c r="F41" s="124">
        <f t="shared" si="0"/>
        <v>2071361</v>
      </c>
      <c r="G41" s="124">
        <f>BUDGET!F190</f>
        <v>623141</v>
      </c>
      <c r="H41" s="124">
        <f>BUDGET!G190</f>
        <v>941320</v>
      </c>
      <c r="I41" s="124">
        <f>BUDGET!H190</f>
        <v>506900</v>
      </c>
      <c r="J41" s="44"/>
      <c r="K41" s="44"/>
      <c r="L41" s="44"/>
      <c r="M41" s="44"/>
      <c r="N41" s="44"/>
      <c r="O41" s="44"/>
      <c r="P41" s="44"/>
      <c r="Q41" s="2"/>
      <c r="R41" s="2"/>
      <c r="S41" s="24"/>
      <c r="T41" s="44"/>
      <c r="U41" s="44"/>
    </row>
    <row r="42" spans="1:21" ht="15.75">
      <c r="A42" s="101">
        <v>85</v>
      </c>
      <c r="B42" s="105" t="s">
        <v>1786</v>
      </c>
      <c r="C42" s="92" t="s">
        <v>1605</v>
      </c>
      <c r="D42" s="42"/>
      <c r="E42" s="641"/>
      <c r="F42" s="124">
        <f t="shared" si="0"/>
        <v>5490053</v>
      </c>
      <c r="G42" s="124">
        <f>+BUDGET!F196+BUDGET!F204</f>
        <v>2255893</v>
      </c>
      <c r="H42" s="124">
        <f>+BUDGET!G196+BUDGET!G204</f>
        <v>2485960</v>
      </c>
      <c r="I42" s="124">
        <f>+BUDGET!H196+BUDGET!H204</f>
        <v>748200</v>
      </c>
      <c r="J42" s="44"/>
      <c r="K42" s="44"/>
      <c r="L42" s="44"/>
      <c r="M42" s="44"/>
      <c r="N42" s="44"/>
      <c r="O42" s="44"/>
      <c r="P42" s="44"/>
      <c r="Q42" s="2"/>
      <c r="R42" s="2"/>
      <c r="S42" s="24"/>
      <c r="T42" s="44"/>
      <c r="U42" s="44"/>
    </row>
    <row r="43" spans="1:21" ht="15.75">
      <c r="A43" s="101">
        <v>90</v>
      </c>
      <c r="B43" s="105" t="s">
        <v>1787</v>
      </c>
      <c r="C43" s="92" t="s">
        <v>1099</v>
      </c>
      <c r="D43" s="42"/>
      <c r="E43" s="641"/>
      <c r="F43" s="124">
        <f>+G43+H43+I43</f>
        <v>19793415</v>
      </c>
      <c r="G43" s="124">
        <f>+BUDGET!F205+BUDGET!F223+BUDGET!F271</f>
        <v>989928</v>
      </c>
      <c r="H43" s="124">
        <f>+BUDGET!G205+BUDGET!G223+BUDGET!G271</f>
        <v>18060178</v>
      </c>
      <c r="I43" s="124">
        <f>+BUDGET!H205+BUDGET!H223+BUDGET!H271</f>
        <v>743309</v>
      </c>
      <c r="J43" s="44"/>
      <c r="K43" s="44"/>
      <c r="L43" s="44"/>
      <c r="M43" s="44"/>
      <c r="N43" s="44"/>
      <c r="O43" s="44"/>
      <c r="P43" s="44"/>
      <c r="Q43" s="2"/>
      <c r="R43" s="2"/>
      <c r="S43" s="24"/>
      <c r="T43" s="44"/>
      <c r="U43" s="44"/>
    </row>
    <row r="44" spans="1:21" ht="15.75">
      <c r="A44" s="101">
        <v>95</v>
      </c>
      <c r="B44" s="105" t="s">
        <v>1788</v>
      </c>
      <c r="C44" s="92" t="s">
        <v>1562</v>
      </c>
      <c r="D44" s="42"/>
      <c r="E44" s="641"/>
      <c r="F44" s="124">
        <f t="shared" si="0"/>
        <v>185000</v>
      </c>
      <c r="G44" s="124">
        <f>+BUDGET!F227+BUDGET!F233+BUDGET!F236+BUDGET!F237+BUDGET!F238+BUDGET!F239+BUDGET!F240</f>
        <v>0</v>
      </c>
      <c r="H44" s="124">
        <f>+BUDGET!G227+BUDGET!G233+BUDGET!G236+BUDGET!G237+BUDGET!G238+BUDGET!G239+BUDGET!G240</f>
        <v>185000</v>
      </c>
      <c r="I44" s="124">
        <f>+BUDGET!H227+BUDGET!H233+BUDGET!H236+BUDGET!H237+BUDGET!H238+BUDGET!H239+BUDGET!H240</f>
        <v>0</v>
      </c>
      <c r="J44" s="44"/>
      <c r="K44" s="44"/>
      <c r="L44" s="44"/>
      <c r="M44" s="44"/>
      <c r="N44" s="44"/>
      <c r="O44" s="44"/>
      <c r="P44" s="44"/>
      <c r="Q44" s="2"/>
      <c r="R44" s="2"/>
      <c r="S44" s="24"/>
      <c r="T44" s="44"/>
      <c r="U44" s="44"/>
    </row>
    <row r="45" spans="1:21" ht="15.75">
      <c r="A45" s="101">
        <v>100</v>
      </c>
      <c r="B45" s="92" t="s">
        <v>1608</v>
      </c>
      <c r="C45" s="92" t="s">
        <v>639</v>
      </c>
      <c r="D45" s="40"/>
      <c r="E45" s="641"/>
      <c r="F45" s="124">
        <f t="shared" si="0"/>
        <v>0</v>
      </c>
      <c r="G45" s="124">
        <f>+BUDGET!F236+BUDGET!F237+BUDGET!F238+BUDGET!F239+BUDGET!F243+BUDGET!F244+BUDGET!E248</f>
        <v>0</v>
      </c>
      <c r="H45" s="124">
        <f>+BUDGET!G236+BUDGET!G237+BUDGET!G238+BUDGET!G239+BUDGET!G243+BUDGET!G244+BUDGET!F248</f>
        <v>0</v>
      </c>
      <c r="I45" s="124">
        <f>+BUDGET!H236+BUDGET!H237+BUDGET!H238+BUDGET!H239+BUDGET!H243+BUDGET!H244+BUDGET!G248</f>
        <v>0</v>
      </c>
      <c r="J45" s="44"/>
      <c r="K45" s="44"/>
      <c r="L45" s="44"/>
      <c r="M45" s="44"/>
      <c r="N45" s="44"/>
      <c r="O45" s="44"/>
      <c r="P45" s="44"/>
      <c r="Q45" s="2"/>
      <c r="R45" s="2"/>
      <c r="S45" s="24"/>
      <c r="T45" s="44"/>
      <c r="U45" s="44"/>
    </row>
    <row r="46" spans="1:21" ht="15.75">
      <c r="A46" s="101">
        <v>105</v>
      </c>
      <c r="B46" s="105" t="s">
        <v>1789</v>
      </c>
      <c r="C46" s="92" t="s">
        <v>1100</v>
      </c>
      <c r="D46" s="42"/>
      <c r="E46" s="641"/>
      <c r="F46" s="124">
        <f t="shared" si="0"/>
        <v>1022103</v>
      </c>
      <c r="G46" s="124">
        <f>+BUDGET!F255+BUDGET!F256+BUDGET!F257+BUDGET!F258</f>
        <v>87103</v>
      </c>
      <c r="H46" s="124">
        <f>+BUDGET!G255+BUDGET!G256+BUDGET!G257+BUDGET!G258</f>
        <v>935000</v>
      </c>
      <c r="I46" s="124">
        <f>+BUDGET!H255+BUDGET!H256+BUDGET!H257+BUDGET!H258</f>
        <v>0</v>
      </c>
      <c r="J46" s="44"/>
      <c r="K46" s="44"/>
      <c r="L46" s="44"/>
      <c r="M46" s="44"/>
      <c r="N46" s="44"/>
      <c r="O46" s="44"/>
      <c r="P46" s="44"/>
      <c r="Q46" s="2"/>
      <c r="R46" s="2"/>
      <c r="S46" s="24"/>
      <c r="T46" s="44"/>
      <c r="U46" s="44"/>
    </row>
    <row r="47" spans="1:21" ht="15.75">
      <c r="A47" s="101">
        <v>106</v>
      </c>
      <c r="B47" s="92" t="s">
        <v>865</v>
      </c>
      <c r="C47" s="92" t="s">
        <v>866</v>
      </c>
      <c r="D47" s="42"/>
      <c r="E47" s="641"/>
      <c r="F47" s="124">
        <f t="shared" si="0"/>
        <v>118841</v>
      </c>
      <c r="G47" s="124">
        <f>+BUDGET!F256</f>
        <v>83841</v>
      </c>
      <c r="H47" s="124">
        <f>+BUDGET!G256</f>
        <v>35000</v>
      </c>
      <c r="I47" s="124">
        <f>+BUDGET!H256</f>
        <v>0</v>
      </c>
      <c r="J47" s="44"/>
      <c r="K47" s="44"/>
      <c r="L47" s="44"/>
      <c r="M47" s="44"/>
      <c r="N47" s="44"/>
      <c r="O47" s="44"/>
      <c r="P47" s="44"/>
      <c r="Q47" s="2"/>
      <c r="R47" s="2"/>
      <c r="S47" s="24"/>
      <c r="T47" s="44"/>
      <c r="U47" s="44"/>
    </row>
    <row r="48" spans="1:21" ht="15.75">
      <c r="A48" s="101">
        <v>107</v>
      </c>
      <c r="B48" s="92" t="s">
        <v>1790</v>
      </c>
      <c r="C48" s="106" t="s">
        <v>1793</v>
      </c>
      <c r="D48" s="42"/>
      <c r="E48" s="641"/>
      <c r="F48" s="124">
        <f t="shared" si="0"/>
        <v>1722680</v>
      </c>
      <c r="G48" s="124">
        <f>+BUDGET!F265+BUDGET!F269+BUDGET!F270</f>
        <v>229680</v>
      </c>
      <c r="H48" s="124">
        <f>+BUDGET!G265+BUDGET!G269+BUDGET!G270</f>
        <v>1133000</v>
      </c>
      <c r="I48" s="124">
        <f>+BUDGET!H265+BUDGET!H269+BUDGET!H270</f>
        <v>360000</v>
      </c>
      <c r="J48" s="44"/>
      <c r="K48" s="44"/>
      <c r="L48" s="44"/>
      <c r="M48" s="44"/>
      <c r="N48" s="44"/>
      <c r="O48" s="44"/>
      <c r="P48" s="44"/>
      <c r="Q48" s="2"/>
      <c r="R48" s="2"/>
      <c r="S48" s="24"/>
      <c r="T48" s="44"/>
      <c r="U48" s="44"/>
    </row>
    <row r="49" spans="1:21" ht="15.75">
      <c r="A49" s="101">
        <v>108</v>
      </c>
      <c r="B49" s="92" t="s">
        <v>1791</v>
      </c>
      <c r="C49" s="92" t="s">
        <v>657</v>
      </c>
      <c r="D49" s="42"/>
      <c r="E49" s="641"/>
      <c r="F49" s="124">
        <f t="shared" si="0"/>
        <v>11122736</v>
      </c>
      <c r="G49" s="124">
        <f>BUDGET!F275+BUDGET!F276+BUDGET!F284+BUDGET!F287</f>
        <v>43921</v>
      </c>
      <c r="H49" s="124">
        <f>BUDGET!G275+BUDGET!G276+BUDGET!G284+BUDGET!G287</f>
        <v>11078815</v>
      </c>
      <c r="I49" s="124">
        <f>BUDGET!H275+BUDGET!H276+BUDGET!H284+BUDGET!H287</f>
        <v>0</v>
      </c>
      <c r="J49" s="44"/>
      <c r="K49" s="44"/>
      <c r="L49" s="44"/>
      <c r="M49" s="44"/>
      <c r="N49" s="44"/>
      <c r="O49" s="44"/>
      <c r="P49" s="44"/>
      <c r="Q49" s="2"/>
      <c r="R49" s="2"/>
      <c r="S49" s="24"/>
      <c r="T49" s="44"/>
      <c r="U49" s="44"/>
    </row>
    <row r="50" spans="1:21" ht="15.75">
      <c r="A50" s="101">
        <v>110</v>
      </c>
      <c r="B50" s="92" t="s">
        <v>1792</v>
      </c>
      <c r="C50" s="92" t="s">
        <v>658</v>
      </c>
      <c r="D50" s="40"/>
      <c r="E50" s="641"/>
      <c r="F50" s="124">
        <f t="shared" si="0"/>
        <v>0</v>
      </c>
      <c r="G50" s="124">
        <f>+BUDGET!F288</f>
        <v>0</v>
      </c>
      <c r="H50" s="124">
        <f>+BUDGET!G288</f>
        <v>0</v>
      </c>
      <c r="I50" s="124">
        <f>+BUDGET!H288</f>
        <v>0</v>
      </c>
      <c r="J50" s="44"/>
      <c r="K50" s="44"/>
      <c r="L50" s="44"/>
      <c r="M50" s="44"/>
      <c r="N50" s="44"/>
      <c r="O50" s="44"/>
      <c r="P50" s="44"/>
      <c r="Q50" s="2"/>
      <c r="R50" s="2"/>
      <c r="S50" s="24"/>
      <c r="T50" s="44"/>
      <c r="U50" s="44"/>
    </row>
    <row r="51" spans="1:21" ht="15.75">
      <c r="A51" s="101">
        <v>115</v>
      </c>
      <c r="B51" s="105" t="s">
        <v>1794</v>
      </c>
      <c r="C51" s="92" t="s">
        <v>1795</v>
      </c>
      <c r="D51" s="40"/>
      <c r="E51" s="641"/>
      <c r="F51" s="124">
        <f>+G51+H51+I51</f>
        <v>0</v>
      </c>
      <c r="G51" s="124">
        <f>+BUDGET!F272</f>
        <v>0</v>
      </c>
      <c r="H51" s="124">
        <f>+BUDGET!G272</f>
        <v>0</v>
      </c>
      <c r="I51" s="124">
        <f>+BUDGET!H272</f>
        <v>0</v>
      </c>
      <c r="J51" s="44"/>
      <c r="K51" s="44"/>
      <c r="L51" s="44"/>
      <c r="M51" s="44"/>
      <c r="N51" s="44"/>
      <c r="O51" s="44"/>
      <c r="P51" s="44"/>
      <c r="Q51" s="2"/>
      <c r="R51" s="2"/>
      <c r="S51" s="24"/>
      <c r="T51" s="44"/>
      <c r="U51" s="44"/>
    </row>
    <row r="52" spans="1:21" ht="15.75">
      <c r="A52" s="101">
        <v>115</v>
      </c>
      <c r="B52" s="105" t="s">
        <v>1796</v>
      </c>
      <c r="C52" s="118" t="s">
        <v>1671</v>
      </c>
      <c r="D52" s="40"/>
      <c r="E52" s="641"/>
      <c r="F52" s="124">
        <f t="shared" si="0"/>
        <v>0</v>
      </c>
      <c r="G52" s="124">
        <f>+BUDGET!F293</f>
        <v>0</v>
      </c>
      <c r="H52" s="124">
        <f>+BUDGET!G293</f>
        <v>0</v>
      </c>
      <c r="I52" s="124">
        <f>+BUDGET!H293</f>
        <v>0</v>
      </c>
      <c r="J52" s="44"/>
      <c r="K52" s="44"/>
      <c r="L52" s="44"/>
      <c r="M52" s="44"/>
      <c r="N52" s="44"/>
      <c r="O52" s="44"/>
      <c r="P52" s="44"/>
      <c r="Q52" s="2"/>
      <c r="R52" s="2"/>
      <c r="S52" s="24"/>
      <c r="T52" s="44"/>
      <c r="U52" s="44"/>
    </row>
    <row r="53" spans="1:21" ht="16.5" thickBot="1">
      <c r="A53" s="101">
        <v>120</v>
      </c>
      <c r="B53" s="92" t="s">
        <v>1607</v>
      </c>
      <c r="C53" s="92" t="s">
        <v>640</v>
      </c>
      <c r="D53" s="80"/>
      <c r="E53" s="641"/>
      <c r="F53" s="124">
        <f t="shared" si="0"/>
        <v>0</v>
      </c>
      <c r="G53" s="124">
        <f>BUDGET!F294</f>
        <v>0</v>
      </c>
      <c r="H53" s="124">
        <f>BUDGET!G294</f>
        <v>0</v>
      </c>
      <c r="I53" s="124">
        <f>BUDGET!H294</f>
        <v>0</v>
      </c>
      <c r="J53" s="44"/>
      <c r="K53" s="44"/>
      <c r="L53" s="44"/>
      <c r="M53" s="44"/>
      <c r="N53" s="44"/>
      <c r="O53" s="44"/>
      <c r="P53" s="44"/>
      <c r="Q53" s="2"/>
      <c r="R53" s="2"/>
      <c r="S53" s="24"/>
      <c r="T53" s="44"/>
      <c r="U53" s="44"/>
    </row>
    <row r="54" spans="1:21" ht="16.5" thickBot="1">
      <c r="A54" s="101">
        <v>125</v>
      </c>
      <c r="B54" s="95" t="s">
        <v>667</v>
      </c>
      <c r="C54" s="117" t="s">
        <v>668</v>
      </c>
      <c r="D54" s="62"/>
      <c r="E54" s="641"/>
      <c r="F54" s="124">
        <f t="shared" si="0"/>
        <v>0</v>
      </c>
      <c r="G54" s="124">
        <f>BUDGET!F296</f>
        <v>0</v>
      </c>
      <c r="H54" s="124">
        <f>BUDGET!G296</f>
        <v>0</v>
      </c>
      <c r="I54" s="124">
        <f>BUDGET!H296</f>
        <v>0</v>
      </c>
      <c r="J54" s="44"/>
      <c r="K54" s="44"/>
      <c r="L54" s="44"/>
      <c r="M54" s="44"/>
      <c r="N54" s="44"/>
      <c r="O54" s="44"/>
      <c r="P54" s="44"/>
      <c r="Q54" s="2"/>
      <c r="R54" s="2"/>
      <c r="S54" s="24"/>
      <c r="T54" s="44"/>
      <c r="U54" s="44"/>
    </row>
    <row r="55" spans="1:21" ht="16.5" thickBot="1">
      <c r="A55" s="119">
        <v>127</v>
      </c>
      <c r="B55" s="107" t="s">
        <v>1797</v>
      </c>
      <c r="C55" s="107" t="s">
        <v>1606</v>
      </c>
      <c r="D55" s="61"/>
      <c r="E55" s="646"/>
      <c r="F55" s="126">
        <f t="shared" si="0"/>
        <v>0</v>
      </c>
      <c r="G55" s="209">
        <f>+BUDGET!F297</f>
        <v>0</v>
      </c>
      <c r="H55" s="209">
        <f>+BUDGET!G297</f>
        <v>0</v>
      </c>
      <c r="I55" s="209">
        <f>+BUDGET!H297</f>
        <v>0</v>
      </c>
      <c r="J55" s="44"/>
      <c r="K55" s="44"/>
      <c r="L55" s="44"/>
      <c r="M55" s="44"/>
      <c r="N55" s="44"/>
      <c r="O55" s="44"/>
      <c r="P55" s="44"/>
      <c r="Q55" s="2"/>
      <c r="R55" s="2"/>
      <c r="S55" s="24"/>
      <c r="T55" s="44"/>
      <c r="U55" s="44"/>
    </row>
    <row r="56" spans="1:21" ht="18.75" thickBot="1">
      <c r="A56" s="101">
        <v>130</v>
      </c>
      <c r="B56" s="108" t="s">
        <v>109</v>
      </c>
      <c r="C56" s="109" t="s">
        <v>790</v>
      </c>
      <c r="D56" s="47"/>
      <c r="E56" s="637"/>
      <c r="F56" s="127">
        <f t="shared" ref="F56:F87" si="1">+G56+H56+I56</f>
        <v>11751793</v>
      </c>
      <c r="G56" s="120">
        <f>+G57+G58+G62</f>
        <v>13006393</v>
      </c>
      <c r="H56" s="120">
        <f>+H57+H58+H62</f>
        <v>-1254600</v>
      </c>
      <c r="I56" s="120">
        <f>+I57+I58+I62</f>
        <v>0</v>
      </c>
      <c r="J56" s="44"/>
      <c r="K56" s="44"/>
      <c r="L56" s="44"/>
      <c r="M56" s="44"/>
      <c r="N56" s="44"/>
      <c r="O56" s="44"/>
      <c r="P56" s="44"/>
      <c r="Q56" s="2"/>
      <c r="R56" s="2"/>
      <c r="S56" s="24"/>
      <c r="T56" s="44"/>
      <c r="U56" s="44"/>
    </row>
    <row r="57" spans="1:21" ht="15.75">
      <c r="A57" s="101">
        <v>135</v>
      </c>
      <c r="B57" s="105" t="s">
        <v>110</v>
      </c>
      <c r="C57" s="92" t="s">
        <v>1674</v>
      </c>
      <c r="D57" s="42"/>
      <c r="E57" s="647"/>
      <c r="F57" s="123">
        <f t="shared" si="1"/>
        <v>13695793</v>
      </c>
      <c r="G57" s="128">
        <f>+BUDGET!F361+BUDGET!F375+BUDGET!F388</f>
        <v>13006393</v>
      </c>
      <c r="H57" s="128">
        <f>+BUDGET!G361+BUDGET!G375+BUDGET!G388</f>
        <v>689400</v>
      </c>
      <c r="I57" s="128">
        <f>+BUDGET!H361+BUDGET!H375+BUDGET!H388</f>
        <v>0</v>
      </c>
      <c r="J57" s="44"/>
      <c r="K57" s="44"/>
      <c r="L57" s="44"/>
      <c r="M57" s="44"/>
      <c r="N57" s="44"/>
      <c r="O57" s="44"/>
      <c r="P57" s="44"/>
      <c r="Q57" s="2"/>
      <c r="R57" s="2"/>
      <c r="S57" s="24"/>
      <c r="T57" s="44"/>
      <c r="U57" s="44"/>
    </row>
    <row r="58" spans="1:21" ht="15.75">
      <c r="A58" s="101">
        <v>140</v>
      </c>
      <c r="B58" s="105" t="s">
        <v>1588</v>
      </c>
      <c r="C58" s="92" t="s">
        <v>791</v>
      </c>
      <c r="D58" s="42"/>
      <c r="E58" s="647"/>
      <c r="F58" s="124">
        <f t="shared" si="1"/>
        <v>-1944000</v>
      </c>
      <c r="G58" s="128">
        <f>+BUDGET!F383+BUDGET!F391+BUDGET!F396+BUDGET!F399+BUDGET!F402+BUDGET!F405+BUDGET!F406+BUDGET!F409+BUDGET!F422+BUDGET!F423+BUDGET!F424+BUDGET!F425+BUDGET!F426</f>
        <v>0</v>
      </c>
      <c r="H58" s="128">
        <f>+BUDGET!G383+BUDGET!G391+BUDGET!G396+BUDGET!G399+BUDGET!G402+BUDGET!G405+BUDGET!G406+BUDGET!G409+BUDGET!G422+BUDGET!G423+BUDGET!G424+BUDGET!G425+BUDGET!G426</f>
        <v>-1944000</v>
      </c>
      <c r="I58" s="128">
        <f>+BUDGET!H383+BUDGET!H391+BUDGET!H396+BUDGET!H399+BUDGET!H402+BUDGET!H405+BUDGET!H406+BUDGET!H409+BUDGET!H422+BUDGET!H423+BUDGET!H424+BUDGET!H425+BUDGET!H426</f>
        <v>0</v>
      </c>
      <c r="J58" s="44"/>
      <c r="K58" s="44"/>
      <c r="L58" s="44"/>
      <c r="M58" s="44"/>
      <c r="N58" s="44"/>
      <c r="O58" s="44"/>
      <c r="P58" s="44"/>
      <c r="Q58" s="2"/>
      <c r="R58" s="2"/>
      <c r="S58" s="24"/>
      <c r="T58" s="44"/>
      <c r="U58" s="44"/>
    </row>
    <row r="59" spans="1:21" ht="15.75">
      <c r="A59" s="101">
        <v>145</v>
      </c>
      <c r="B59" s="107" t="s">
        <v>632</v>
      </c>
      <c r="C59" s="107" t="s">
        <v>641</v>
      </c>
      <c r="D59" s="42"/>
      <c r="E59" s="647"/>
      <c r="F59" s="124">
        <f t="shared" si="1"/>
        <v>556000</v>
      </c>
      <c r="G59" s="128">
        <f>+BUDGET!F422+BUDGET!F423+BUDGET!F424+BUDGET!F425+BUDGET!F426</f>
        <v>0</v>
      </c>
      <c r="H59" s="128">
        <f>+BUDGET!G422+BUDGET!G423+BUDGET!G424+BUDGET!G425+BUDGET!G426</f>
        <v>556000</v>
      </c>
      <c r="I59" s="128">
        <f>+BUDGET!H422+BUDGET!H423+BUDGET!H424+BUDGET!H425+BUDGET!H426</f>
        <v>0</v>
      </c>
      <c r="J59" s="44"/>
      <c r="K59" s="44"/>
      <c r="L59" s="44"/>
      <c r="M59" s="44"/>
      <c r="N59" s="44"/>
      <c r="O59" s="44"/>
      <c r="P59" s="44"/>
      <c r="Q59" s="2"/>
      <c r="R59" s="2"/>
      <c r="S59" s="24"/>
      <c r="T59" s="44"/>
      <c r="U59" s="44"/>
    </row>
    <row r="60" spans="1:21" ht="15.75">
      <c r="A60" s="101">
        <v>150</v>
      </c>
      <c r="B60" s="92" t="s">
        <v>1677</v>
      </c>
      <c r="C60" s="92" t="s">
        <v>630</v>
      </c>
      <c r="D60" s="42"/>
      <c r="E60" s="647"/>
      <c r="F60" s="124">
        <f t="shared" si="1"/>
        <v>0</v>
      </c>
      <c r="G60" s="128">
        <f>BUDGET!F405</f>
        <v>0</v>
      </c>
      <c r="H60" s="128">
        <f>BUDGET!G405</f>
        <v>0</v>
      </c>
      <c r="I60" s="128">
        <f>BUDGET!H405</f>
        <v>0</v>
      </c>
      <c r="J60" s="44"/>
      <c r="K60" s="44"/>
      <c r="L60" s="44"/>
      <c r="M60" s="44"/>
      <c r="N60" s="44"/>
      <c r="O60" s="44"/>
      <c r="P60" s="44"/>
      <c r="Q60" s="2"/>
      <c r="R60" s="2"/>
      <c r="S60" s="24"/>
      <c r="T60" s="44"/>
      <c r="U60" s="44"/>
    </row>
    <row r="61" spans="1:21" ht="15.75" hidden="1">
      <c r="A61" s="101">
        <v>160</v>
      </c>
      <c r="B61" s="132"/>
      <c r="C61" s="118"/>
      <c r="D61" s="42"/>
      <c r="E61" s="647"/>
      <c r="F61" s="124">
        <f t="shared" si="1"/>
        <v>0</v>
      </c>
      <c r="G61" s="128"/>
      <c r="H61" s="128"/>
      <c r="I61" s="128"/>
      <c r="J61" s="44"/>
      <c r="K61" s="44"/>
      <c r="L61" s="44"/>
      <c r="M61" s="44"/>
      <c r="N61" s="44"/>
      <c r="O61" s="44"/>
      <c r="P61" s="44"/>
      <c r="Q61" s="2"/>
      <c r="R61" s="2"/>
      <c r="S61" s="24"/>
      <c r="T61" s="44"/>
      <c r="U61" s="44"/>
    </row>
    <row r="62" spans="1:21" ht="16.5" thickBot="1">
      <c r="A62" s="119">
        <v>162</v>
      </c>
      <c r="B62" s="110" t="s">
        <v>1084</v>
      </c>
      <c r="C62" s="111" t="s">
        <v>1564</v>
      </c>
      <c r="D62" s="43"/>
      <c r="E62" s="648"/>
      <c r="F62" s="126">
        <f t="shared" si="1"/>
        <v>0</v>
      </c>
      <c r="G62" s="210">
        <f>BUDGET!F412</f>
        <v>0</v>
      </c>
      <c r="H62" s="210">
        <f>BUDGET!G412</f>
        <v>0</v>
      </c>
      <c r="I62" s="210">
        <f>BUDGET!H412</f>
        <v>0</v>
      </c>
      <c r="J62" s="44"/>
      <c r="K62" s="44"/>
      <c r="L62" s="44"/>
      <c r="M62" s="44"/>
      <c r="N62" s="44"/>
      <c r="O62" s="44"/>
      <c r="P62" s="44"/>
      <c r="Q62" s="2"/>
      <c r="R62" s="2"/>
      <c r="S62" s="24"/>
      <c r="T62" s="44"/>
      <c r="U62" s="44"/>
    </row>
    <row r="63" spans="1:21" ht="18.75" thickBot="1">
      <c r="A63" s="101">
        <v>165</v>
      </c>
      <c r="B63" s="108" t="s">
        <v>1799</v>
      </c>
      <c r="C63" s="99" t="s">
        <v>664</v>
      </c>
      <c r="D63" s="62"/>
      <c r="E63" s="644"/>
      <c r="F63" s="127">
        <f t="shared" si="1"/>
        <v>0</v>
      </c>
      <c r="G63" s="208">
        <f>+BUDGET!F249</f>
        <v>0</v>
      </c>
      <c r="H63" s="208">
        <f>+BUDGET!G249</f>
        <v>0</v>
      </c>
      <c r="I63" s="208">
        <f>+BUDGET!H249</f>
        <v>0</v>
      </c>
      <c r="J63" s="44"/>
      <c r="K63" s="44"/>
      <c r="L63" s="44"/>
      <c r="M63" s="44"/>
      <c r="N63" s="44"/>
      <c r="O63" s="44"/>
      <c r="P63" s="44"/>
      <c r="Q63" s="2"/>
      <c r="R63" s="2"/>
      <c r="S63" s="24"/>
      <c r="T63" s="44"/>
      <c r="U63" s="44"/>
    </row>
    <row r="64" spans="1:21" ht="18.75" thickBot="1">
      <c r="A64" s="101">
        <v>175</v>
      </c>
      <c r="B64" s="88" t="s">
        <v>666</v>
      </c>
      <c r="C64" s="103"/>
      <c r="D64" s="47"/>
      <c r="E64" s="637"/>
      <c r="F64" s="657">
        <f>+F22-F38+F56+F63</f>
        <v>447371</v>
      </c>
      <c r="G64" s="657">
        <f>+G22-G38+G56+G63</f>
        <v>-487455</v>
      </c>
      <c r="H64" s="657">
        <f>+H22-H38+H56+H63</f>
        <v>6644235</v>
      </c>
      <c r="I64" s="657">
        <f>+I22-I38+I56+I63</f>
        <v>-5709409</v>
      </c>
      <c r="J64" s="44"/>
      <c r="K64" s="44"/>
      <c r="L64" s="44"/>
      <c r="M64" s="44"/>
      <c r="N64" s="44"/>
      <c r="O64" s="44"/>
      <c r="P64" s="44"/>
      <c r="Q64" s="2"/>
      <c r="R64" s="2"/>
      <c r="S64" s="24"/>
      <c r="T64" s="44"/>
      <c r="U64" s="44"/>
    </row>
    <row r="65" spans="1:21" ht="15.75">
      <c r="A65" s="101">
        <v>180</v>
      </c>
      <c r="B65" s="118" t="s">
        <v>208</v>
      </c>
      <c r="C65" s="653"/>
      <c r="D65" s="654"/>
      <c r="E65" s="655"/>
      <c r="F65" s="656" t="str">
        <f>IF(ROUND(F64,0)+ROUND(F66,0)=0,"OK","Неправилен")</f>
        <v>OK</v>
      </c>
      <c r="G65" s="656"/>
      <c r="H65" s="656"/>
      <c r="I65" s="656"/>
      <c r="J65" s="44"/>
      <c r="K65" s="44"/>
      <c r="L65" s="44"/>
      <c r="M65" s="44"/>
      <c r="N65" s="44"/>
      <c r="O65" s="44"/>
      <c r="P65" s="44"/>
      <c r="Q65" s="2"/>
      <c r="R65" s="2"/>
      <c r="S65" s="24"/>
      <c r="T65" s="44"/>
      <c r="U65" s="44"/>
    </row>
    <row r="66" spans="1:21" ht="18.75" thickBot="1">
      <c r="A66" s="101">
        <v>185</v>
      </c>
      <c r="B66" s="88" t="s">
        <v>665</v>
      </c>
      <c r="C66" s="103" t="s">
        <v>1589</v>
      </c>
      <c r="D66" s="47"/>
      <c r="E66" s="649"/>
      <c r="F66" s="125">
        <f t="shared" si="1"/>
        <v>-447371</v>
      </c>
      <c r="G66" s="129">
        <f>SUM(+G68+G76+G77+G84+G85+G86+G89+G90+G91+G92+G93+G94+G95)</f>
        <v>487455</v>
      </c>
      <c r="H66" s="129">
        <f>SUM(+H68+H76+H77+H84+H85+H86+H89+H90+H91+H92+H93+H94+H95)</f>
        <v>-934826</v>
      </c>
      <c r="I66" s="129">
        <f>SUM(+I68+I76+I77+I84+I85+I86+I89+I90+I91+I92+I93+I94+I95)</f>
        <v>0</v>
      </c>
      <c r="J66" s="44"/>
      <c r="K66" s="44"/>
      <c r="L66" s="44"/>
      <c r="M66" s="44"/>
      <c r="N66" s="44"/>
      <c r="O66" s="44"/>
      <c r="P66" s="44"/>
      <c r="Q66" s="2"/>
      <c r="R66" s="2"/>
      <c r="S66" s="24"/>
      <c r="T66" s="44"/>
      <c r="U66" s="44"/>
    </row>
    <row r="67" spans="1:21" ht="15.75">
      <c r="A67" s="101">
        <v>190</v>
      </c>
      <c r="B67" s="112"/>
      <c r="C67" s="112"/>
      <c r="D67" s="76"/>
      <c r="E67" s="650"/>
      <c r="F67" s="131">
        <f t="shared" si="1"/>
        <v>0</v>
      </c>
      <c r="G67" s="130"/>
      <c r="H67" s="130"/>
      <c r="I67" s="130"/>
      <c r="J67" s="44"/>
      <c r="K67" s="44"/>
      <c r="L67" s="44"/>
      <c r="M67" s="44"/>
      <c r="N67" s="44"/>
      <c r="O67" s="44"/>
      <c r="P67" s="44"/>
      <c r="Q67" s="2"/>
      <c r="R67" s="2"/>
      <c r="S67" s="24"/>
      <c r="T67" s="44"/>
      <c r="U67" s="44"/>
    </row>
    <row r="68" spans="1:21" ht="15.75">
      <c r="A68" s="101">
        <v>195</v>
      </c>
      <c r="B68" s="105" t="s">
        <v>1590</v>
      </c>
      <c r="C68" s="92" t="s">
        <v>1609</v>
      </c>
      <c r="D68" s="42"/>
      <c r="E68" s="647"/>
      <c r="F68" s="124">
        <f t="shared" si="1"/>
        <v>0</v>
      </c>
      <c r="G68" s="128">
        <f>SUM(G69:G75)</f>
        <v>0</v>
      </c>
      <c r="H68" s="128">
        <f>SUM(H69:H75)</f>
        <v>0</v>
      </c>
      <c r="I68" s="128">
        <f>SUM(I69:I75)</f>
        <v>0</v>
      </c>
      <c r="J68" s="44"/>
      <c r="K68" s="44"/>
      <c r="L68" s="44"/>
      <c r="M68" s="44"/>
      <c r="N68" s="44"/>
      <c r="O68" s="44"/>
      <c r="P68" s="44"/>
      <c r="Q68" s="2"/>
      <c r="R68" s="2"/>
      <c r="S68" s="24"/>
      <c r="T68" s="44"/>
      <c r="U68" s="44"/>
    </row>
    <row r="69" spans="1:21" ht="15.75">
      <c r="A69" s="101">
        <v>200</v>
      </c>
      <c r="B69" s="92" t="s">
        <v>1591</v>
      </c>
      <c r="C69" s="92" t="s">
        <v>642</v>
      </c>
      <c r="D69" s="40"/>
      <c r="E69" s="647"/>
      <c r="F69" s="124">
        <f t="shared" si="1"/>
        <v>0</v>
      </c>
      <c r="G69" s="128">
        <f>+BUDGET!F482+BUDGET!F483+BUDGET!F486+BUDGET!F487+BUDGET!F490+BUDGET!F491+BUDGET!F495</f>
        <v>0</v>
      </c>
      <c r="H69" s="128">
        <f>+BUDGET!G482+BUDGET!G483+BUDGET!G486+BUDGET!G487+BUDGET!G490+BUDGET!G491+BUDGET!G495</f>
        <v>0</v>
      </c>
      <c r="I69" s="128">
        <f>+BUDGET!H482+BUDGET!H483+BUDGET!H486+BUDGET!H487+BUDGET!H490+BUDGET!H491+BUDGET!H495</f>
        <v>0</v>
      </c>
      <c r="J69" s="44"/>
      <c r="K69" s="44"/>
      <c r="L69" s="44"/>
      <c r="M69" s="44"/>
      <c r="N69" s="44"/>
      <c r="O69" s="44"/>
      <c r="P69" s="44"/>
      <c r="Q69" s="2"/>
      <c r="R69" s="2"/>
      <c r="S69" s="24"/>
      <c r="T69" s="44"/>
      <c r="U69" s="44"/>
    </row>
    <row r="70" spans="1:21" ht="15.75">
      <c r="A70" s="101">
        <v>205</v>
      </c>
      <c r="B70" s="92" t="s">
        <v>1592</v>
      </c>
      <c r="C70" s="92" t="s">
        <v>643</v>
      </c>
      <c r="D70" s="40"/>
      <c r="E70" s="647"/>
      <c r="F70" s="124">
        <f t="shared" si="1"/>
        <v>0</v>
      </c>
      <c r="G70" s="128">
        <f>+BUDGET!F484+BUDGET!F485+BUDGET!F488+BUDGET!F489+BUDGET!F492+BUDGET!F493+BUDGET!F494+BUDGET!F496</f>
        <v>0</v>
      </c>
      <c r="H70" s="128">
        <f>+BUDGET!G484+BUDGET!G485+BUDGET!G488+BUDGET!G489+BUDGET!G492+BUDGET!G493+BUDGET!G494+BUDGET!G496</f>
        <v>0</v>
      </c>
      <c r="I70" s="128">
        <f>+BUDGET!H484+BUDGET!H485+BUDGET!H488+BUDGET!H489+BUDGET!H492+BUDGET!H493+BUDGET!H494+BUDGET!H496</f>
        <v>0</v>
      </c>
      <c r="J70" s="44"/>
      <c r="K70" s="44"/>
      <c r="L70" s="44"/>
      <c r="M70" s="44"/>
      <c r="N70" s="44"/>
      <c r="O70" s="44"/>
      <c r="P70" s="44"/>
      <c r="Q70" s="2"/>
      <c r="R70" s="2"/>
      <c r="S70" s="24"/>
      <c r="T70" s="44"/>
      <c r="U70" s="44"/>
    </row>
    <row r="71" spans="1:21" ht="15.75">
      <c r="A71" s="101">
        <v>210</v>
      </c>
      <c r="B71" s="92" t="s">
        <v>1593</v>
      </c>
      <c r="C71" s="92" t="s">
        <v>1565</v>
      </c>
      <c r="D71" s="40"/>
      <c r="E71" s="647"/>
      <c r="F71" s="124">
        <f t="shared" si="1"/>
        <v>0</v>
      </c>
      <c r="G71" s="128">
        <f>+BUDGET!F497</f>
        <v>0</v>
      </c>
      <c r="H71" s="128">
        <f>+BUDGET!G497</f>
        <v>0</v>
      </c>
      <c r="I71" s="128">
        <f>+BUDGET!H497</f>
        <v>0</v>
      </c>
      <c r="J71" s="44"/>
      <c r="K71" s="44"/>
      <c r="L71" s="44"/>
      <c r="M71" s="44"/>
      <c r="N71" s="44"/>
      <c r="O71" s="44"/>
      <c r="P71" s="44"/>
      <c r="Q71" s="2"/>
      <c r="R71" s="2"/>
      <c r="S71" s="24"/>
      <c r="T71" s="44"/>
      <c r="U71" s="44"/>
    </row>
    <row r="72" spans="1:21" ht="15.75">
      <c r="A72" s="101">
        <v>215</v>
      </c>
      <c r="B72" s="92" t="s">
        <v>1594</v>
      </c>
      <c r="C72" s="92" t="s">
        <v>1566</v>
      </c>
      <c r="D72" s="40"/>
      <c r="E72" s="647"/>
      <c r="F72" s="124">
        <f t="shared" si="1"/>
        <v>0</v>
      </c>
      <c r="G72" s="128">
        <f>+BUDGET!F502</f>
        <v>0</v>
      </c>
      <c r="H72" s="128">
        <f>+BUDGET!G502</f>
        <v>0</v>
      </c>
      <c r="I72" s="128">
        <f>+BUDGET!H502</f>
        <v>0</v>
      </c>
      <c r="J72" s="44"/>
      <c r="K72" s="44"/>
      <c r="L72" s="44"/>
      <c r="M72" s="44"/>
      <c r="N72" s="44"/>
      <c r="O72" s="44"/>
      <c r="P72" s="44"/>
      <c r="Q72" s="2"/>
      <c r="R72" s="2"/>
      <c r="S72" s="24"/>
      <c r="T72" s="44"/>
      <c r="U72" s="44"/>
    </row>
    <row r="73" spans="1:21" ht="15.75">
      <c r="A73" s="101">
        <v>220</v>
      </c>
      <c r="B73" s="92" t="s">
        <v>1595</v>
      </c>
      <c r="C73" s="92" t="s">
        <v>644</v>
      </c>
      <c r="D73" s="40"/>
      <c r="E73" s="647"/>
      <c r="F73" s="124">
        <f t="shared" si="1"/>
        <v>0</v>
      </c>
      <c r="G73" s="128">
        <f>+BUDGET!F542</f>
        <v>0</v>
      </c>
      <c r="H73" s="128">
        <f>+BUDGET!G542</f>
        <v>0</v>
      </c>
      <c r="I73" s="128">
        <f>+BUDGET!H542</f>
        <v>0</v>
      </c>
      <c r="J73" s="44"/>
      <c r="K73" s="44"/>
      <c r="L73" s="44"/>
      <c r="M73" s="44"/>
      <c r="N73" s="44"/>
      <c r="O73" s="44"/>
      <c r="P73" s="44"/>
      <c r="Q73" s="2"/>
      <c r="R73" s="2"/>
      <c r="S73" s="24"/>
      <c r="T73" s="44"/>
      <c r="U73" s="44"/>
    </row>
    <row r="74" spans="1:21" ht="15.75">
      <c r="A74" s="101">
        <v>230</v>
      </c>
      <c r="B74" s="113" t="s">
        <v>655</v>
      </c>
      <c r="C74" s="113" t="s">
        <v>645</v>
      </c>
      <c r="D74" s="67"/>
      <c r="E74" s="647"/>
      <c r="F74" s="124">
        <f t="shared" si="1"/>
        <v>0</v>
      </c>
      <c r="G74" s="128">
        <f>+BUDGET!F581+BUDGET!F582</f>
        <v>0</v>
      </c>
      <c r="H74" s="128">
        <f>+BUDGET!G581+BUDGET!G582</f>
        <v>0</v>
      </c>
      <c r="I74" s="128">
        <f>+BUDGET!H581+BUDGET!H582</f>
        <v>0</v>
      </c>
      <c r="J74" s="44"/>
      <c r="K74" s="44"/>
      <c r="L74" s="44"/>
      <c r="M74" s="44"/>
      <c r="N74" s="44"/>
      <c r="O74" s="44"/>
      <c r="P74" s="44"/>
      <c r="Q74" s="2"/>
      <c r="R74" s="2"/>
      <c r="S74" s="24"/>
      <c r="T74" s="44"/>
      <c r="U74" s="44"/>
    </row>
    <row r="75" spans="1:21" ht="15.75">
      <c r="A75" s="101">
        <v>235</v>
      </c>
      <c r="B75" s="113" t="s">
        <v>1597</v>
      </c>
      <c r="C75" s="113" t="s">
        <v>646</v>
      </c>
      <c r="D75" s="67"/>
      <c r="E75" s="647"/>
      <c r="F75" s="124">
        <f t="shared" si="1"/>
        <v>0</v>
      </c>
      <c r="G75" s="128">
        <f>+BUDGET!F583+BUDGET!F584+BUDGET!F585</f>
        <v>0</v>
      </c>
      <c r="H75" s="128">
        <f>+BUDGET!G583+BUDGET!G584+BUDGET!G585</f>
        <v>0</v>
      </c>
      <c r="I75" s="128">
        <f>+BUDGET!H583+BUDGET!H584+BUDGET!H585</f>
        <v>0</v>
      </c>
      <c r="J75" s="44"/>
      <c r="K75" s="44"/>
      <c r="L75" s="44"/>
      <c r="M75" s="44"/>
      <c r="N75" s="44"/>
      <c r="O75" s="44"/>
      <c r="P75" s="44"/>
      <c r="Q75" s="2"/>
      <c r="R75" s="2"/>
      <c r="S75" s="24"/>
      <c r="T75" s="44"/>
      <c r="U75" s="44"/>
    </row>
    <row r="76" spans="1:21" ht="15.75">
      <c r="A76" s="101">
        <v>240</v>
      </c>
      <c r="B76" s="110" t="s">
        <v>1596</v>
      </c>
      <c r="C76" s="111" t="s">
        <v>1567</v>
      </c>
      <c r="D76" s="61"/>
      <c r="E76" s="647"/>
      <c r="F76" s="124">
        <f t="shared" si="1"/>
        <v>0</v>
      </c>
      <c r="G76" s="128">
        <f>BUDGET!F461</f>
        <v>0</v>
      </c>
      <c r="H76" s="128">
        <f>BUDGET!G461</f>
        <v>0</v>
      </c>
      <c r="I76" s="128">
        <f>BUDGET!H461</f>
        <v>0</v>
      </c>
      <c r="J76" s="44"/>
      <c r="K76" s="44"/>
      <c r="L76" s="44"/>
      <c r="M76" s="44"/>
      <c r="N76" s="44"/>
      <c r="O76" s="44"/>
      <c r="P76" s="44"/>
      <c r="Q76" s="2"/>
      <c r="R76" s="2"/>
      <c r="S76" s="24"/>
      <c r="T76" s="44"/>
      <c r="U76" s="44"/>
    </row>
    <row r="77" spans="1:21" ht="15.75">
      <c r="A77" s="101">
        <v>245</v>
      </c>
      <c r="B77" s="105" t="s">
        <v>1598</v>
      </c>
      <c r="C77" s="92" t="s">
        <v>1610</v>
      </c>
      <c r="D77" s="42"/>
      <c r="E77" s="647"/>
      <c r="F77" s="124">
        <f t="shared" si="1"/>
        <v>120000</v>
      </c>
      <c r="G77" s="128">
        <f>SUM(G78:G83)</f>
        <v>0</v>
      </c>
      <c r="H77" s="128">
        <f>SUM(H78:H83)</f>
        <v>120000</v>
      </c>
      <c r="I77" s="128">
        <f>SUM(I78:I83)</f>
        <v>0</v>
      </c>
      <c r="J77" s="44"/>
      <c r="K77" s="44"/>
      <c r="L77" s="44"/>
      <c r="M77" s="44"/>
      <c r="N77" s="44"/>
      <c r="O77" s="44"/>
      <c r="P77" s="44"/>
      <c r="Q77" s="2"/>
      <c r="R77" s="2"/>
      <c r="S77" s="24"/>
      <c r="T77" s="44"/>
      <c r="U77" s="44"/>
    </row>
    <row r="78" spans="1:21" ht="15.75">
      <c r="A78" s="101">
        <v>250</v>
      </c>
      <c r="B78" s="92" t="s">
        <v>1599</v>
      </c>
      <c r="C78" s="92" t="s">
        <v>647</v>
      </c>
      <c r="D78" s="40"/>
      <c r="E78" s="647"/>
      <c r="F78" s="124">
        <f t="shared" si="1"/>
        <v>0</v>
      </c>
      <c r="G78" s="128">
        <f>+BUDGET!F466+BUDGET!F469</f>
        <v>0</v>
      </c>
      <c r="H78" s="128">
        <f>+BUDGET!G466+BUDGET!G469</f>
        <v>0</v>
      </c>
      <c r="I78" s="128">
        <f>+BUDGET!H466+BUDGET!H469</f>
        <v>0</v>
      </c>
      <c r="J78" s="44"/>
      <c r="K78" s="44"/>
      <c r="L78" s="44"/>
      <c r="M78" s="44"/>
      <c r="N78" s="44"/>
      <c r="O78" s="44"/>
      <c r="P78" s="44"/>
      <c r="Q78" s="2"/>
      <c r="R78" s="2"/>
      <c r="S78" s="24"/>
      <c r="T78" s="44"/>
      <c r="U78" s="44"/>
    </row>
    <row r="79" spans="1:21" ht="15.75">
      <c r="A79" s="101">
        <v>260</v>
      </c>
      <c r="B79" s="92" t="s">
        <v>1600</v>
      </c>
      <c r="C79" s="92" t="s">
        <v>648</v>
      </c>
      <c r="D79" s="40"/>
      <c r="E79" s="647"/>
      <c r="F79" s="124">
        <f t="shared" si="1"/>
        <v>120000</v>
      </c>
      <c r="G79" s="128">
        <f>+BUDGET!F467+BUDGET!F470</f>
        <v>0</v>
      </c>
      <c r="H79" s="128">
        <f>+BUDGET!G467+BUDGET!G470</f>
        <v>120000</v>
      </c>
      <c r="I79" s="128">
        <f>+BUDGET!H467+BUDGET!H470</f>
        <v>0</v>
      </c>
      <c r="J79" s="44"/>
      <c r="K79" s="44"/>
      <c r="L79" s="44"/>
      <c r="M79" s="44"/>
      <c r="N79" s="44"/>
      <c r="O79" s="44"/>
      <c r="P79" s="44"/>
      <c r="Q79" s="2"/>
      <c r="R79" s="2"/>
      <c r="S79" s="24"/>
      <c r="T79" s="44"/>
      <c r="U79" s="44"/>
    </row>
    <row r="80" spans="1:21" ht="15.75">
      <c r="A80" s="101">
        <v>265</v>
      </c>
      <c r="B80" s="92" t="s">
        <v>1800</v>
      </c>
      <c r="C80" s="92" t="s">
        <v>649</v>
      </c>
      <c r="D80" s="40"/>
      <c r="E80" s="647"/>
      <c r="F80" s="124">
        <f t="shared" si="1"/>
        <v>0</v>
      </c>
      <c r="G80" s="128">
        <f>BUDGET!F471</f>
        <v>0</v>
      </c>
      <c r="H80" s="128">
        <f>BUDGET!G471</f>
        <v>0</v>
      </c>
      <c r="I80" s="128">
        <f>BUDGET!H471</f>
        <v>0</v>
      </c>
      <c r="J80" s="44"/>
      <c r="K80" s="44"/>
      <c r="L80" s="44"/>
      <c r="M80" s="44"/>
      <c r="N80" s="44"/>
      <c r="O80" s="44"/>
      <c r="P80" s="44"/>
      <c r="Q80" s="2"/>
      <c r="R80" s="2"/>
      <c r="S80" s="24"/>
      <c r="T80" s="44"/>
      <c r="U80" s="44"/>
    </row>
    <row r="81" spans="1:21" ht="15.75" hidden="1">
      <c r="A81" s="101"/>
      <c r="B81" s="92"/>
      <c r="C81" s="92"/>
      <c r="D81" s="40"/>
      <c r="E81" s="647"/>
      <c r="F81" s="124">
        <f t="shared" si="1"/>
        <v>0</v>
      </c>
      <c r="G81" s="128"/>
      <c r="H81" s="128"/>
      <c r="I81" s="128"/>
      <c r="J81" s="44"/>
      <c r="K81" s="44"/>
      <c r="L81" s="44"/>
      <c r="M81" s="44"/>
      <c r="N81" s="44"/>
      <c r="O81" s="44"/>
      <c r="P81" s="44"/>
      <c r="Q81" s="2"/>
      <c r="R81" s="2"/>
      <c r="S81" s="24"/>
      <c r="T81" s="44"/>
      <c r="U81" s="44"/>
    </row>
    <row r="82" spans="1:21" ht="15.75">
      <c r="A82" s="101">
        <v>270</v>
      </c>
      <c r="B82" s="92" t="s">
        <v>1673</v>
      </c>
      <c r="C82" s="92" t="s">
        <v>650</v>
      </c>
      <c r="D82" s="40"/>
      <c r="E82" s="647"/>
      <c r="F82" s="124">
        <f t="shared" si="1"/>
        <v>0</v>
      </c>
      <c r="G82" s="128">
        <f>+BUDGET!F479</f>
        <v>0</v>
      </c>
      <c r="H82" s="128">
        <f>+BUDGET!G479</f>
        <v>0</v>
      </c>
      <c r="I82" s="128">
        <f>+BUDGET!H479</f>
        <v>0</v>
      </c>
      <c r="J82" s="44"/>
      <c r="K82" s="44"/>
      <c r="L82" s="44"/>
      <c r="M82" s="44"/>
      <c r="N82" s="44"/>
      <c r="O82" s="44"/>
      <c r="P82" s="44"/>
      <c r="Q82" s="2"/>
      <c r="R82" s="2"/>
      <c r="S82" s="24"/>
      <c r="T82" s="44"/>
      <c r="U82" s="44"/>
    </row>
    <row r="83" spans="1:21" ht="15.75">
      <c r="A83" s="101">
        <v>275</v>
      </c>
      <c r="B83" s="92" t="s">
        <v>1672</v>
      </c>
      <c r="C83" s="92" t="s">
        <v>651</v>
      </c>
      <c r="D83" s="40"/>
      <c r="E83" s="647"/>
      <c r="F83" s="124">
        <f t="shared" si="1"/>
        <v>0</v>
      </c>
      <c r="G83" s="128">
        <f>+BUDGET!F480</f>
        <v>0</v>
      </c>
      <c r="H83" s="128">
        <f>+BUDGET!G480</f>
        <v>0</v>
      </c>
      <c r="I83" s="128">
        <f>+BUDGET!H480</f>
        <v>0</v>
      </c>
      <c r="J83" s="44"/>
      <c r="K83" s="44"/>
      <c r="L83" s="44"/>
      <c r="M83" s="44"/>
      <c r="N83" s="44"/>
      <c r="O83" s="44"/>
      <c r="P83" s="44"/>
      <c r="Q83" s="2"/>
      <c r="R83" s="2"/>
      <c r="S83" s="24"/>
      <c r="T83" s="44"/>
      <c r="U83" s="44"/>
    </row>
    <row r="84" spans="1:21" ht="15.75">
      <c r="A84" s="101">
        <v>280</v>
      </c>
      <c r="B84" s="105" t="s">
        <v>1801</v>
      </c>
      <c r="C84" s="92" t="s">
        <v>1568</v>
      </c>
      <c r="D84" s="42"/>
      <c r="E84" s="647"/>
      <c r="F84" s="124">
        <f t="shared" si="1"/>
        <v>0</v>
      </c>
      <c r="G84" s="128">
        <f>BUDGET!F535</f>
        <v>0</v>
      </c>
      <c r="H84" s="128">
        <f>BUDGET!G535</f>
        <v>0</v>
      </c>
      <c r="I84" s="128">
        <f>BUDGET!H535</f>
        <v>0</v>
      </c>
      <c r="J84" s="44"/>
      <c r="K84" s="44"/>
      <c r="L84" s="44"/>
      <c r="M84" s="44"/>
      <c r="N84" s="44"/>
      <c r="O84" s="44"/>
      <c r="P84" s="44"/>
      <c r="Q84" s="2"/>
      <c r="R84" s="2"/>
      <c r="S84" s="24"/>
      <c r="T84" s="44"/>
      <c r="U84" s="44"/>
    </row>
    <row r="85" spans="1:21" ht="15.75">
      <c r="A85" s="101">
        <v>285</v>
      </c>
      <c r="B85" s="105" t="s">
        <v>1576</v>
      </c>
      <c r="C85" s="92" t="s">
        <v>1569</v>
      </c>
      <c r="D85" s="42"/>
      <c r="E85" s="647"/>
      <c r="F85" s="124">
        <f t="shared" si="1"/>
        <v>0</v>
      </c>
      <c r="G85" s="128">
        <f>BUDGET!F536</f>
        <v>0</v>
      </c>
      <c r="H85" s="128">
        <f>BUDGET!G536</f>
        <v>0</v>
      </c>
      <c r="I85" s="128">
        <f>BUDGET!H536</f>
        <v>0</v>
      </c>
      <c r="J85" s="44"/>
      <c r="K85" s="44"/>
      <c r="L85" s="44"/>
      <c r="M85" s="44"/>
      <c r="N85" s="44"/>
      <c r="O85" s="44"/>
      <c r="P85" s="44"/>
      <c r="Q85" s="2"/>
      <c r="R85" s="2"/>
      <c r="S85" s="24"/>
      <c r="T85" s="44"/>
      <c r="U85" s="44"/>
    </row>
    <row r="86" spans="1:21" ht="15.75">
      <c r="A86" s="101">
        <v>290</v>
      </c>
      <c r="B86" s="105" t="s">
        <v>1575</v>
      </c>
      <c r="C86" s="92" t="s">
        <v>371</v>
      </c>
      <c r="D86" s="42"/>
      <c r="E86" s="647"/>
      <c r="F86" s="124">
        <f t="shared" si="1"/>
        <v>-3569340</v>
      </c>
      <c r="G86" s="128">
        <f>+G87+G88</f>
        <v>-108554</v>
      </c>
      <c r="H86" s="128">
        <f>+H87+H88</f>
        <v>-3460786</v>
      </c>
      <c r="I86" s="128">
        <f>+I87+I88</f>
        <v>0</v>
      </c>
      <c r="J86" s="44"/>
      <c r="K86" s="44"/>
      <c r="L86" s="44"/>
      <c r="M86" s="44"/>
      <c r="N86" s="44"/>
      <c r="O86" s="44"/>
      <c r="P86" s="44"/>
      <c r="Q86" s="2"/>
      <c r="R86" s="2"/>
      <c r="S86" s="24"/>
      <c r="T86" s="44"/>
      <c r="U86" s="44"/>
    </row>
    <row r="87" spans="1:21" ht="15.75">
      <c r="A87" s="101">
        <v>295</v>
      </c>
      <c r="B87" s="92" t="s">
        <v>1574</v>
      </c>
      <c r="C87" s="92" t="s">
        <v>372</v>
      </c>
      <c r="D87" s="42"/>
      <c r="E87" s="647"/>
      <c r="F87" s="124">
        <f t="shared" si="1"/>
        <v>-3417564</v>
      </c>
      <c r="G87" s="128">
        <f>+BUDGET!F503+BUDGET!F512+BUDGET!F516+BUDGET!F543</f>
        <v>0</v>
      </c>
      <c r="H87" s="128">
        <f>+BUDGET!G503+BUDGET!G512+BUDGET!G516+BUDGET!G543</f>
        <v>-3417564</v>
      </c>
      <c r="I87" s="128">
        <f>+BUDGET!H503+BUDGET!H512+BUDGET!H516+BUDGET!H543</f>
        <v>0</v>
      </c>
      <c r="J87" s="44"/>
      <c r="K87" s="44"/>
      <c r="L87" s="44"/>
      <c r="M87" s="44"/>
      <c r="N87" s="44"/>
      <c r="O87" s="44"/>
      <c r="P87" s="44"/>
      <c r="Q87" s="2"/>
      <c r="R87" s="2"/>
      <c r="S87" s="24"/>
      <c r="T87" s="44"/>
      <c r="U87" s="44"/>
    </row>
    <row r="88" spans="1:21" ht="15.75">
      <c r="A88" s="101">
        <v>300</v>
      </c>
      <c r="B88" s="92" t="s">
        <v>1602</v>
      </c>
      <c r="C88" s="92" t="s">
        <v>113</v>
      </c>
      <c r="D88" s="68"/>
      <c r="E88" s="647"/>
      <c r="F88" s="124">
        <f t="shared" ref="F88:F96" si="2">+G88+H88+I88</f>
        <v>-151776</v>
      </c>
      <c r="G88" s="128">
        <f>+BUDGET!F521+BUDGET!F524+BUDGET!F544</f>
        <v>-108554</v>
      </c>
      <c r="H88" s="128">
        <f>+BUDGET!G521+BUDGET!G524+BUDGET!G544</f>
        <v>-43222</v>
      </c>
      <c r="I88" s="128">
        <f>+BUDGET!H521+BUDGET!H524+BUDGET!H544</f>
        <v>0</v>
      </c>
      <c r="J88" s="44"/>
      <c r="K88" s="44"/>
      <c r="L88" s="44"/>
      <c r="M88" s="44"/>
      <c r="N88" s="44"/>
      <c r="O88" s="44"/>
      <c r="P88" s="44"/>
      <c r="Q88" s="2"/>
      <c r="R88" s="2"/>
      <c r="S88" s="24"/>
      <c r="T88" s="44"/>
      <c r="U88" s="44"/>
    </row>
    <row r="89" spans="1:21" ht="16.5" thickBot="1">
      <c r="A89" s="101">
        <v>310</v>
      </c>
      <c r="B89" s="114" t="s">
        <v>1085</v>
      </c>
      <c r="C89" s="107" t="s">
        <v>1570</v>
      </c>
      <c r="D89" s="77"/>
      <c r="E89" s="651"/>
      <c r="F89" s="120">
        <f t="shared" si="2"/>
        <v>0</v>
      </c>
      <c r="G89" s="211">
        <f>BUDGET!F531</f>
        <v>0</v>
      </c>
      <c r="H89" s="211">
        <f>BUDGET!G531</f>
        <v>0</v>
      </c>
      <c r="I89" s="211">
        <f>BUDGET!H531</f>
        <v>0</v>
      </c>
      <c r="J89" s="44"/>
      <c r="K89" s="44"/>
      <c r="L89" s="44"/>
      <c r="M89" s="44"/>
      <c r="N89" s="44"/>
      <c r="O89" s="44"/>
      <c r="P89" s="44"/>
      <c r="Q89" s="2"/>
      <c r="R89" s="2"/>
      <c r="S89" s="24"/>
      <c r="T89" s="44"/>
      <c r="U89" s="44"/>
    </row>
    <row r="90" spans="1:21" ht="16.5" thickBot="1">
      <c r="A90" s="101">
        <v>320</v>
      </c>
      <c r="B90" s="115" t="s">
        <v>1573</v>
      </c>
      <c r="C90" s="90" t="s">
        <v>652</v>
      </c>
      <c r="D90" s="78"/>
      <c r="E90" s="652"/>
      <c r="F90" s="120">
        <f t="shared" si="2"/>
        <v>3001969</v>
      </c>
      <c r="G90" s="212">
        <f>+BUDGET!F567+BUDGET!F568+BUDGET!F569+BUDGET!F570+BUDGET!F571+BUDGET!F572</f>
        <v>596009</v>
      </c>
      <c r="H90" s="212">
        <f>+BUDGET!G567+BUDGET!G568+BUDGET!G569+BUDGET!G570+BUDGET!G571+BUDGET!G572</f>
        <v>2405960</v>
      </c>
      <c r="I90" s="212">
        <f>+BUDGET!H567+BUDGET!H568+BUDGET!H569+BUDGET!H570+BUDGET!H571+BUDGET!H572</f>
        <v>0</v>
      </c>
      <c r="J90" s="44"/>
      <c r="K90" s="44"/>
      <c r="L90" s="44"/>
      <c r="M90" s="44"/>
      <c r="N90" s="44"/>
      <c r="O90" s="44"/>
      <c r="P90" s="44"/>
      <c r="Q90" s="2"/>
      <c r="R90" s="2"/>
      <c r="S90" s="24"/>
      <c r="T90" s="44"/>
      <c r="U90" s="44"/>
    </row>
    <row r="91" spans="1:21" ht="16.5" thickBot="1">
      <c r="A91" s="101">
        <v>330</v>
      </c>
      <c r="B91" s="116" t="s">
        <v>1572</v>
      </c>
      <c r="C91" s="116" t="s">
        <v>653</v>
      </c>
      <c r="D91" s="75"/>
      <c r="E91" s="643"/>
      <c r="F91" s="120">
        <f t="shared" si="2"/>
        <v>0</v>
      </c>
      <c r="G91" s="127">
        <f>+BUDGET!F573+BUDGET!F574+BUDGET!F575+BUDGET!F576+BUDGET!F577+BUDGET!F578+BUDGET!F579</f>
        <v>0</v>
      </c>
      <c r="H91" s="127">
        <f>+BUDGET!G573+BUDGET!G574+BUDGET!G575+BUDGET!G576+BUDGET!G577+BUDGET!G578+BUDGET!G579</f>
        <v>0</v>
      </c>
      <c r="I91" s="127">
        <f>+BUDGET!H573+BUDGET!H574+BUDGET!H575+BUDGET!H576+BUDGET!H577+BUDGET!H578+BUDGET!H579</f>
        <v>0</v>
      </c>
      <c r="J91" s="44"/>
      <c r="K91" s="44"/>
      <c r="L91" s="44"/>
      <c r="M91" s="44"/>
      <c r="N91" s="44"/>
      <c r="O91" s="44"/>
      <c r="P91" s="44"/>
      <c r="Q91" s="2"/>
      <c r="R91" s="2"/>
      <c r="S91" s="24"/>
      <c r="T91" s="44"/>
      <c r="U91" s="44"/>
    </row>
    <row r="92" spans="1:21" ht="16.5" thickBot="1">
      <c r="A92" s="101">
        <v>335</v>
      </c>
      <c r="B92" s="93" t="s">
        <v>1571</v>
      </c>
      <c r="C92" s="93" t="s">
        <v>654</v>
      </c>
      <c r="D92" s="81"/>
      <c r="E92" s="637"/>
      <c r="F92" s="120">
        <f t="shared" si="2"/>
        <v>0</v>
      </c>
      <c r="G92" s="120">
        <f>+BUDGET!F580</f>
        <v>0</v>
      </c>
      <c r="H92" s="120">
        <f>+BUDGET!G580</f>
        <v>0</v>
      </c>
      <c r="I92" s="120">
        <f>+BUDGET!H580</f>
        <v>0</v>
      </c>
      <c r="J92" s="44"/>
      <c r="K92" s="44"/>
      <c r="L92" s="44"/>
      <c r="M92" s="44"/>
      <c r="N92" s="44"/>
      <c r="O92" s="44"/>
      <c r="P92" s="44"/>
      <c r="Q92" s="2"/>
      <c r="R92" s="2"/>
      <c r="S92" s="24"/>
      <c r="T92" s="44"/>
      <c r="U92" s="44"/>
    </row>
    <row r="93" spans="1:21" ht="16.5" thickBot="1">
      <c r="A93" s="101">
        <v>340</v>
      </c>
      <c r="B93" s="100" t="s">
        <v>659</v>
      </c>
      <c r="C93" s="90" t="s">
        <v>660</v>
      </c>
      <c r="D93" s="74"/>
      <c r="E93" s="637"/>
      <c r="F93" s="120">
        <f t="shared" si="2"/>
        <v>0</v>
      </c>
      <c r="G93" s="120">
        <f>+BUDGET!F587+BUDGET!F588</f>
        <v>0</v>
      </c>
      <c r="H93" s="120">
        <f>+BUDGET!G587+BUDGET!G588</f>
        <v>0</v>
      </c>
      <c r="I93" s="120">
        <f>+BUDGET!H587+BUDGET!H588</f>
        <v>0</v>
      </c>
      <c r="J93" s="44"/>
      <c r="K93" s="44"/>
      <c r="L93" s="44"/>
      <c r="M93" s="44"/>
      <c r="N93" s="44"/>
      <c r="O93" s="44"/>
      <c r="P93" s="44"/>
      <c r="Q93" s="2"/>
      <c r="R93" s="2"/>
      <c r="S93" s="24"/>
      <c r="T93" s="44"/>
      <c r="U93" s="44"/>
    </row>
    <row r="94" spans="1:21" ht="16.5" thickBot="1">
      <c r="A94" s="101">
        <v>345</v>
      </c>
      <c r="B94" s="100" t="s">
        <v>661</v>
      </c>
      <c r="C94" s="116" t="s">
        <v>662</v>
      </c>
      <c r="D94" s="74"/>
      <c r="E94" s="637"/>
      <c r="F94" s="120">
        <f t="shared" si="2"/>
        <v>0</v>
      </c>
      <c r="G94" s="120">
        <f>+BUDGET!F589+BUDGET!F590</f>
        <v>0</v>
      </c>
      <c r="H94" s="120">
        <f>+BUDGET!G589+BUDGET!G590</f>
        <v>0</v>
      </c>
      <c r="I94" s="120">
        <f>+BUDGET!H589+BUDGET!H590</f>
        <v>0</v>
      </c>
      <c r="J94" s="44"/>
      <c r="K94" s="44"/>
      <c r="L94" s="44"/>
      <c r="M94" s="44"/>
      <c r="N94" s="44"/>
      <c r="O94" s="44"/>
      <c r="P94" s="44"/>
      <c r="Q94" s="2"/>
      <c r="R94" s="2"/>
      <c r="S94" s="24"/>
      <c r="T94" s="44"/>
      <c r="U94" s="44"/>
    </row>
    <row r="95" spans="1:21" ht="16.5" thickBot="1">
      <c r="A95" s="101">
        <v>350</v>
      </c>
      <c r="B95" s="100" t="s">
        <v>663</v>
      </c>
      <c r="C95" s="100" t="s">
        <v>1603</v>
      </c>
      <c r="D95" s="74"/>
      <c r="E95" s="637"/>
      <c r="F95" s="120">
        <f t="shared" si="2"/>
        <v>0</v>
      </c>
      <c r="G95" s="120">
        <f>BUDGET!F591</f>
        <v>0</v>
      </c>
      <c r="H95" s="120">
        <f>BUDGET!G591</f>
        <v>0</v>
      </c>
      <c r="I95" s="120">
        <f>BUDGET!H591</f>
        <v>0</v>
      </c>
      <c r="J95" s="44"/>
      <c r="K95" s="44"/>
      <c r="L95" s="44"/>
      <c r="M95" s="44"/>
      <c r="N95" s="44"/>
      <c r="O95" s="44"/>
      <c r="P95" s="44"/>
      <c r="Q95" s="2"/>
      <c r="R95" s="2"/>
      <c r="S95" s="24"/>
      <c r="T95" s="44"/>
      <c r="U95" s="44"/>
    </row>
    <row r="96" spans="1:21" ht="16.5" thickBot="1">
      <c r="A96" s="101">
        <v>355</v>
      </c>
      <c r="B96" s="100" t="s">
        <v>868</v>
      </c>
      <c r="C96" s="100" t="s">
        <v>867</v>
      </c>
      <c r="D96" s="74"/>
      <c r="E96" s="637"/>
      <c r="F96" s="120">
        <f t="shared" si="2"/>
        <v>0</v>
      </c>
      <c r="G96" s="120">
        <f>+BUDGET!F594</f>
        <v>0</v>
      </c>
      <c r="H96" s="120">
        <f>+BUDGET!G594</f>
        <v>0</v>
      </c>
      <c r="I96" s="120">
        <f>+BUDGET!H594</f>
        <v>0</v>
      </c>
      <c r="J96" s="44"/>
      <c r="K96" s="44"/>
      <c r="L96" s="44"/>
      <c r="M96" s="44"/>
      <c r="N96" s="44"/>
      <c r="O96" s="44"/>
      <c r="P96" s="44"/>
      <c r="Q96" s="2"/>
      <c r="R96" s="2"/>
      <c r="S96" s="24"/>
      <c r="T96" s="44"/>
      <c r="U96" s="44"/>
    </row>
    <row r="97" spans="2:21" ht="16.5" hidden="1" thickBot="1">
      <c r="B97" s="63" t="s">
        <v>1551</v>
      </c>
      <c r="C97" s="63"/>
      <c r="D97" s="63"/>
      <c r="E97" s="60"/>
      <c r="F97" s="60"/>
      <c r="G97" s="60"/>
      <c r="H97" s="60"/>
      <c r="I97" s="48"/>
      <c r="J97" s="44"/>
      <c r="K97" s="44"/>
      <c r="L97" s="44"/>
      <c r="M97" s="44"/>
      <c r="N97" s="44"/>
      <c r="O97" s="44"/>
      <c r="P97" s="44"/>
      <c r="Q97" s="2"/>
      <c r="R97" s="2"/>
      <c r="S97" s="24"/>
      <c r="T97" s="44"/>
      <c r="U97" s="44"/>
    </row>
    <row r="98" spans="2:21" ht="16.5" hidden="1" thickBot="1">
      <c r="B98" s="63" t="s">
        <v>1552</v>
      </c>
      <c r="C98" s="63"/>
      <c r="D98" s="63"/>
      <c r="E98" s="59"/>
      <c r="F98" s="59"/>
      <c r="G98" s="59"/>
      <c r="H98" s="59"/>
      <c r="I98" s="48"/>
      <c r="J98" s="44"/>
      <c r="K98" s="44"/>
      <c r="L98" s="44"/>
      <c r="M98" s="44"/>
      <c r="N98" s="44"/>
      <c r="O98" s="44"/>
      <c r="P98" s="44"/>
      <c r="Q98" s="2"/>
      <c r="R98" s="2"/>
      <c r="S98" s="24"/>
      <c r="T98" s="44"/>
      <c r="U98" s="44"/>
    </row>
    <row r="99" spans="2:21" ht="16.5" hidden="1" thickBot="1">
      <c r="B99" s="63" t="s">
        <v>1553</v>
      </c>
      <c r="C99" s="63"/>
      <c r="D99" s="63"/>
      <c r="E99" s="60"/>
      <c r="F99" s="60"/>
      <c r="G99" s="60"/>
      <c r="H99" s="60"/>
      <c r="I99" s="48"/>
      <c r="J99" s="44"/>
      <c r="K99" s="44"/>
      <c r="L99" s="44"/>
      <c r="M99" s="44"/>
      <c r="N99" s="44"/>
      <c r="O99" s="44"/>
      <c r="P99" s="44"/>
      <c r="Q99" s="2"/>
      <c r="R99" s="2"/>
      <c r="S99" s="24"/>
      <c r="T99" s="44"/>
      <c r="U99" s="44"/>
    </row>
    <row r="100" spans="2:21" ht="16.5" hidden="1" thickBot="1">
      <c r="B100" s="49" t="s">
        <v>1554</v>
      </c>
      <c r="C100" s="64"/>
      <c r="D100" s="64"/>
      <c r="E100" s="60"/>
      <c r="F100" s="60"/>
      <c r="G100" s="60"/>
      <c r="H100" s="60"/>
      <c r="I100" s="48"/>
      <c r="J100" s="44"/>
      <c r="K100" s="44"/>
      <c r="L100" s="44"/>
      <c r="M100" s="44"/>
      <c r="N100" s="44"/>
      <c r="O100" s="44"/>
      <c r="P100" s="44"/>
      <c r="Q100" s="2"/>
      <c r="R100" s="2"/>
      <c r="S100" s="24"/>
      <c r="T100" s="44"/>
      <c r="U100" s="44"/>
    </row>
    <row r="101" spans="2:21" ht="16.5" hidden="1" thickBot="1">
      <c r="B101" s="49"/>
      <c r="C101" s="49"/>
      <c r="D101" s="49"/>
      <c r="E101" s="3"/>
      <c r="F101" s="3"/>
      <c r="G101" s="3"/>
      <c r="H101" s="3"/>
      <c r="I101" s="46"/>
      <c r="J101" s="1"/>
      <c r="K101" s="1"/>
      <c r="L101" s="1"/>
      <c r="M101" s="1"/>
      <c r="N101" s="1"/>
      <c r="O101" s="1"/>
      <c r="P101" s="1"/>
      <c r="Q101" s="2"/>
      <c r="R101" s="2"/>
      <c r="S101" s="24"/>
      <c r="T101" s="1"/>
      <c r="U101" s="1"/>
    </row>
    <row r="102" spans="2:21" ht="16.5" hidden="1" thickBot="1">
      <c r="B102" s="64" t="s">
        <v>1555</v>
      </c>
      <c r="C102" s="64"/>
      <c r="D102" s="64"/>
      <c r="E102" s="65"/>
      <c r="F102" s="65"/>
      <c r="G102" s="65"/>
      <c r="H102" s="65"/>
      <c r="I102" s="46"/>
      <c r="J102" s="1"/>
      <c r="K102" s="1"/>
      <c r="L102" s="1"/>
      <c r="M102" s="1"/>
      <c r="N102" s="1"/>
      <c r="O102" s="1"/>
      <c r="P102" s="1"/>
      <c r="Q102" s="2"/>
      <c r="R102" s="2"/>
      <c r="S102" s="24"/>
      <c r="T102" s="1"/>
      <c r="U102" s="1"/>
    </row>
    <row r="103" spans="2:21" ht="16.5" hidden="1" thickBot="1">
      <c r="B103" s="63" t="s">
        <v>1553</v>
      </c>
      <c r="C103" s="63"/>
      <c r="D103" s="63"/>
      <c r="E103" s="3"/>
      <c r="F103" s="4"/>
      <c r="G103" s="4"/>
      <c r="H103" s="4"/>
      <c r="I103" s="46"/>
      <c r="J103" s="1"/>
      <c r="K103" s="1"/>
      <c r="L103" s="1"/>
      <c r="M103" s="1"/>
      <c r="N103" s="1"/>
      <c r="O103" s="1"/>
      <c r="P103" s="1"/>
      <c r="Q103" s="2"/>
      <c r="R103" s="2"/>
      <c r="S103" s="24"/>
      <c r="T103" s="1"/>
      <c r="U103" s="1"/>
    </row>
    <row r="104" spans="2:21" ht="16.5" hidden="1" thickBot="1">
      <c r="B104" s="49" t="s">
        <v>1554</v>
      </c>
      <c r="C104" s="49"/>
      <c r="D104" s="49"/>
      <c r="E104" s="3"/>
      <c r="F104" s="4"/>
      <c r="G104" s="4"/>
      <c r="H104" s="4"/>
      <c r="I104" s="10"/>
      <c r="J104" s="1"/>
      <c r="K104" s="1"/>
      <c r="L104" s="1"/>
      <c r="M104" s="1"/>
      <c r="N104" s="1"/>
      <c r="O104" s="1"/>
      <c r="P104" s="1"/>
      <c r="Q104" s="2"/>
      <c r="R104" s="2"/>
      <c r="S104" s="24"/>
      <c r="T104" s="1"/>
      <c r="U104" s="1"/>
    </row>
    <row r="105" spans="2:21" ht="15.75" hidden="1">
      <c r="B105" s="51"/>
      <c r="C105" s="51"/>
      <c r="D105" s="51"/>
      <c r="E105" s="53"/>
      <c r="F105" s="53"/>
      <c r="G105" s="53"/>
      <c r="H105" s="53"/>
      <c r="I105" s="10"/>
      <c r="J105" s="1"/>
      <c r="K105" s="1"/>
      <c r="L105" s="1"/>
      <c r="M105" s="1"/>
      <c r="N105" s="1"/>
      <c r="O105" s="1"/>
      <c r="P105" s="1"/>
      <c r="Q105" s="2"/>
      <c r="R105" s="2"/>
      <c r="S105" s="24"/>
      <c r="T105" s="1"/>
      <c r="U105" s="1"/>
    </row>
    <row r="106" spans="2:21" ht="15.75" hidden="1">
      <c r="B106" s="51"/>
      <c r="C106" s="51"/>
      <c r="D106" s="51"/>
      <c r="E106" s="53"/>
      <c r="F106" s="53"/>
      <c r="G106" s="53"/>
      <c r="H106" s="53"/>
      <c r="I106" s="10"/>
      <c r="J106" s="1"/>
      <c r="K106" s="1"/>
      <c r="L106" s="1"/>
      <c r="M106" s="1"/>
      <c r="N106" s="1"/>
      <c r="O106" s="1"/>
      <c r="P106" s="1"/>
      <c r="Q106" s="2"/>
      <c r="R106" s="2"/>
      <c r="S106" s="24"/>
      <c r="T106" s="1"/>
      <c r="U106" s="1"/>
    </row>
    <row r="107" spans="2:21" ht="15.75" hidden="1">
      <c r="B107" s="51"/>
      <c r="C107" s="51"/>
      <c r="D107" s="51"/>
      <c r="E107" s="53"/>
      <c r="F107" s="53"/>
      <c r="G107" s="53"/>
      <c r="H107" s="53"/>
      <c r="I107" s="10"/>
      <c r="J107" s="1"/>
      <c r="K107" s="1"/>
      <c r="L107" s="1"/>
      <c r="M107" s="1"/>
      <c r="N107" s="1"/>
      <c r="O107" s="1"/>
      <c r="P107" s="1"/>
      <c r="Q107" s="2"/>
      <c r="R107" s="2"/>
      <c r="S107" s="24"/>
      <c r="T107" s="1"/>
      <c r="U107" s="1"/>
    </row>
    <row r="108" spans="2:21" ht="15.75" hidden="1">
      <c r="B108" s="51"/>
      <c r="C108" s="51"/>
      <c r="D108" s="51"/>
      <c r="E108" s="53"/>
      <c r="F108" s="53"/>
      <c r="G108" s="53"/>
      <c r="H108" s="53"/>
      <c r="I108" s="10"/>
      <c r="J108" s="1"/>
      <c r="K108" s="1"/>
      <c r="L108" s="1"/>
      <c r="M108" s="1"/>
      <c r="N108" s="1"/>
      <c r="O108" s="1"/>
      <c r="P108" s="1"/>
      <c r="Q108" s="2"/>
      <c r="R108" s="2"/>
      <c r="S108" s="24"/>
      <c r="T108" s="1"/>
      <c r="U108" s="1"/>
    </row>
    <row r="109" spans="2:21" ht="15.75" hidden="1">
      <c r="B109" s="51"/>
      <c r="C109" s="51"/>
      <c r="D109" s="51"/>
      <c r="E109" s="52"/>
      <c r="F109" s="52"/>
      <c r="G109" s="52"/>
      <c r="H109" s="52"/>
      <c r="I109" s="10"/>
      <c r="J109" s="1"/>
      <c r="K109" s="1"/>
      <c r="L109" s="1"/>
      <c r="M109" s="1"/>
      <c r="N109" s="1"/>
      <c r="O109" s="1"/>
      <c r="P109" s="1"/>
      <c r="Q109" s="2"/>
      <c r="R109" s="2"/>
      <c r="S109" s="24"/>
      <c r="T109" s="1"/>
      <c r="U109" s="1"/>
    </row>
    <row r="110" spans="2:21" ht="15.75">
      <c r="B110" s="51"/>
      <c r="C110" s="51"/>
      <c r="D110" s="51"/>
      <c r="E110" s="52"/>
      <c r="F110" s="52"/>
      <c r="G110" s="52"/>
      <c r="H110" s="52"/>
      <c r="I110" s="10"/>
      <c r="J110" s="1"/>
      <c r="K110" s="1"/>
      <c r="L110" s="1"/>
      <c r="M110" s="1"/>
      <c r="N110" s="1"/>
      <c r="O110" s="1"/>
      <c r="P110" s="1"/>
      <c r="Q110" s="2"/>
      <c r="R110" s="2"/>
      <c r="S110" s="24"/>
      <c r="T110" s="1"/>
      <c r="U110" s="1"/>
    </row>
    <row r="111" spans="2:21" ht="15.75">
      <c r="B111" s="51"/>
      <c r="C111" s="83"/>
      <c r="D111" s="51"/>
      <c r="E111" s="52"/>
      <c r="F111" s="52"/>
      <c r="G111" s="52"/>
      <c r="H111" s="52"/>
      <c r="I111" s="10"/>
      <c r="J111" s="1"/>
      <c r="K111" s="1"/>
      <c r="L111" s="1"/>
      <c r="M111" s="1"/>
      <c r="N111" s="1"/>
      <c r="O111" s="1"/>
      <c r="P111" s="1"/>
      <c r="Q111" s="2"/>
      <c r="R111" s="2"/>
      <c r="S111" s="24"/>
      <c r="T111" s="1"/>
      <c r="U111" s="1"/>
    </row>
    <row r="112" spans="2:21" ht="15.75">
      <c r="B112" s="51"/>
      <c r="C112" s="51"/>
      <c r="D112" s="51"/>
      <c r="E112" s="52"/>
      <c r="F112" s="52"/>
      <c r="G112" s="52"/>
      <c r="H112" s="52"/>
      <c r="I112" s="10"/>
      <c r="J112" s="1"/>
      <c r="K112" s="1"/>
      <c r="L112" s="1"/>
      <c r="M112" s="1"/>
      <c r="N112" s="1"/>
      <c r="O112" s="1"/>
      <c r="P112" s="1"/>
      <c r="Q112" s="2"/>
      <c r="R112" s="2"/>
      <c r="S112" s="24"/>
      <c r="T112" s="1"/>
      <c r="U112" s="1"/>
    </row>
    <row r="113" spans="2:21" ht="15.75">
      <c r="B113" s="56" t="s">
        <v>1676</v>
      </c>
      <c r="C113" s="56"/>
      <c r="D113" s="56"/>
      <c r="E113" s="57" t="s">
        <v>1681</v>
      </c>
      <c r="F113" s="50"/>
      <c r="G113" s="50"/>
      <c r="H113" s="50"/>
      <c r="I113" s="10"/>
      <c r="J113" s="1"/>
      <c r="K113" s="1"/>
      <c r="L113" s="1"/>
      <c r="M113" s="1"/>
      <c r="N113" s="1"/>
      <c r="O113" s="1"/>
      <c r="P113" s="1"/>
      <c r="Q113" s="2"/>
      <c r="R113" s="2"/>
      <c r="S113" s="24"/>
      <c r="T113" s="1"/>
      <c r="U113" s="1"/>
    </row>
    <row r="114" spans="2:21" ht="15.75">
      <c r="B114" s="58" t="s">
        <v>1679</v>
      </c>
      <c r="C114" s="58"/>
      <c r="D114" s="58"/>
      <c r="E114" s="58" t="s">
        <v>1678</v>
      </c>
      <c r="F114" s="50"/>
      <c r="G114" s="50"/>
      <c r="H114" s="50"/>
      <c r="I114" s="10"/>
      <c r="J114" s="1"/>
      <c r="K114" s="1"/>
      <c r="L114" s="1"/>
      <c r="M114" s="1"/>
      <c r="N114" s="1"/>
      <c r="O114" s="1"/>
      <c r="P114" s="1"/>
      <c r="Q114" s="2"/>
      <c r="R114" s="2"/>
      <c r="S114" s="24"/>
      <c r="T114" s="1"/>
      <c r="U114" s="1"/>
    </row>
    <row r="115" spans="2:21" ht="15.75">
      <c r="B115" s="54" t="s">
        <v>1680</v>
      </c>
      <c r="C115" s="54"/>
      <c r="D115" s="54"/>
      <c r="E115" s="57" t="s">
        <v>1544</v>
      </c>
      <c r="F115" s="50"/>
      <c r="G115" s="50"/>
      <c r="H115" s="50"/>
      <c r="I115" s="10"/>
      <c r="J115" s="1"/>
      <c r="K115" s="1"/>
      <c r="L115" s="1"/>
      <c r="M115" s="1"/>
      <c r="N115" s="1"/>
      <c r="O115" s="1"/>
      <c r="P115" s="1"/>
      <c r="Q115" s="2"/>
      <c r="R115" s="2"/>
      <c r="S115" s="24"/>
      <c r="T115" s="1"/>
      <c r="U115" s="1"/>
    </row>
    <row r="116" spans="2:21" ht="15.75">
      <c r="B116" s="54"/>
      <c r="C116" s="54"/>
      <c r="D116" s="54"/>
      <c r="E116" s="58" t="s">
        <v>1678</v>
      </c>
      <c r="F116" s="50"/>
      <c r="G116" s="50"/>
      <c r="H116" s="50"/>
      <c r="I116" s="1"/>
      <c r="J116" s="1"/>
      <c r="K116" s="1"/>
      <c r="L116" s="1"/>
      <c r="M116" s="1"/>
      <c r="N116" s="1"/>
      <c r="O116" s="1"/>
      <c r="P116" s="1"/>
      <c r="Q116" s="2"/>
      <c r="R116" s="2"/>
      <c r="S116" s="24"/>
      <c r="T116" s="1"/>
      <c r="U116" s="1"/>
    </row>
    <row r="117" spans="2:21" ht="15.75">
      <c r="B117" s="23"/>
      <c r="C117" s="23"/>
      <c r="D117" s="23"/>
      <c r="E117" s="50"/>
      <c r="F117" s="50"/>
      <c r="G117" s="50"/>
      <c r="H117" s="50"/>
      <c r="I117" s="1"/>
      <c r="J117" s="1"/>
      <c r="K117" s="1"/>
      <c r="L117" s="1"/>
      <c r="M117" s="1"/>
      <c r="N117" s="1"/>
      <c r="O117" s="1"/>
      <c r="P117" s="1"/>
      <c r="Q117" s="2"/>
      <c r="R117" s="2"/>
      <c r="S117" s="24"/>
      <c r="T117" s="1"/>
      <c r="U117" s="1"/>
    </row>
    <row r="118" spans="2:21" ht="15.75">
      <c r="B118" s="54"/>
      <c r="C118" s="54"/>
      <c r="D118" s="54"/>
      <c r="E118" s="50"/>
      <c r="F118" s="50"/>
      <c r="G118" s="50"/>
      <c r="H118" s="50"/>
      <c r="I118" s="1"/>
      <c r="J118" s="1"/>
      <c r="K118" s="1"/>
      <c r="L118" s="1"/>
      <c r="M118" s="1"/>
      <c r="N118" s="1"/>
      <c r="O118" s="1"/>
      <c r="P118" s="1"/>
      <c r="Q118" s="2"/>
      <c r="R118" s="2"/>
      <c r="S118" s="24"/>
      <c r="T118" s="1"/>
      <c r="U118" s="1"/>
    </row>
    <row r="119" spans="2:21" ht="15.75">
      <c r="B119" s="54"/>
      <c r="C119" s="54"/>
      <c r="D119" s="54"/>
      <c r="E119" s="50"/>
      <c r="F119" s="50"/>
      <c r="G119" s="50"/>
      <c r="H119" s="50"/>
      <c r="I119" s="1"/>
      <c r="J119" s="1"/>
      <c r="K119" s="1"/>
      <c r="L119" s="1"/>
      <c r="M119" s="1"/>
      <c r="N119" s="1"/>
      <c r="O119" s="1"/>
      <c r="P119" s="1"/>
      <c r="Q119" s="2"/>
      <c r="R119" s="2"/>
      <c r="S119" s="24"/>
      <c r="T119" s="1"/>
      <c r="U119" s="1"/>
    </row>
    <row r="120" spans="2:21" ht="15.75">
      <c r="B120" s="54"/>
      <c r="C120" s="54"/>
      <c r="D120" s="54"/>
      <c r="E120" s="50"/>
      <c r="F120" s="50"/>
      <c r="G120" s="50"/>
      <c r="H120" s="50"/>
      <c r="I120" s="1"/>
      <c r="J120" s="1"/>
      <c r="K120" s="1"/>
      <c r="L120" s="1"/>
      <c r="M120" s="1"/>
      <c r="N120" s="1"/>
      <c r="O120" s="1"/>
      <c r="P120" s="1"/>
      <c r="Q120" s="2"/>
      <c r="R120" s="2"/>
      <c r="S120" s="24"/>
      <c r="T120" s="1"/>
      <c r="U120" s="1"/>
    </row>
    <row r="121" spans="2:21" ht="15.75">
      <c r="B121" s="54"/>
      <c r="C121" s="54"/>
      <c r="D121" s="54"/>
      <c r="E121" s="50"/>
      <c r="F121" s="50"/>
      <c r="G121" s="50"/>
      <c r="H121" s="50"/>
      <c r="I121" s="1"/>
      <c r="J121" s="1"/>
      <c r="K121" s="1"/>
      <c r="L121" s="1"/>
      <c r="M121" s="1"/>
      <c r="N121" s="1"/>
      <c r="O121" s="1"/>
      <c r="P121" s="1"/>
      <c r="Q121" s="2"/>
      <c r="R121" s="2"/>
      <c r="S121" s="24"/>
      <c r="T121" s="1"/>
      <c r="U121" s="1"/>
    </row>
    <row r="122" spans="2:21" ht="15.75">
      <c r="B122" s="51"/>
      <c r="C122" s="54"/>
      <c r="D122" s="54"/>
      <c r="E122" s="50"/>
      <c r="F122" s="50"/>
      <c r="G122" s="50"/>
      <c r="H122" s="50"/>
      <c r="I122" s="1"/>
      <c r="J122" s="1"/>
      <c r="K122" s="1"/>
      <c r="L122" s="1"/>
      <c r="M122" s="1"/>
      <c r="N122" s="1"/>
      <c r="O122" s="1"/>
      <c r="P122" s="1"/>
      <c r="Q122" s="2"/>
      <c r="R122" s="2"/>
      <c r="S122" s="24"/>
      <c r="T122" s="1"/>
      <c r="U122" s="1"/>
    </row>
    <row r="123" spans="2:21" ht="15.75" hidden="1">
      <c r="B123" s="51"/>
      <c r="C123" s="51"/>
      <c r="D123" s="51"/>
      <c r="E123" s="50"/>
      <c r="F123" s="50"/>
      <c r="G123" s="50"/>
      <c r="H123" s="50"/>
      <c r="I123" s="1"/>
      <c r="J123" s="1"/>
      <c r="K123" s="1"/>
      <c r="L123" s="1"/>
      <c r="M123" s="1"/>
      <c r="N123" s="1"/>
      <c r="O123" s="1"/>
      <c r="P123" s="1"/>
      <c r="Q123" s="2"/>
      <c r="R123" s="2"/>
      <c r="S123" s="24"/>
      <c r="T123" s="1"/>
      <c r="U123" s="1"/>
    </row>
    <row r="124" spans="2:21" ht="15.75" hidden="1">
      <c r="B124" s="54"/>
      <c r="C124" s="54"/>
      <c r="D124" s="54"/>
      <c r="E124" s="50"/>
      <c r="F124" s="50"/>
      <c r="G124" s="50"/>
      <c r="H124" s="50"/>
      <c r="I124" s="1"/>
      <c r="J124" s="1"/>
      <c r="K124" s="1"/>
      <c r="L124" s="1"/>
      <c r="M124" s="1"/>
      <c r="N124" s="1"/>
      <c r="O124" s="1"/>
      <c r="P124" s="1"/>
      <c r="Q124" s="2"/>
      <c r="R124" s="2"/>
      <c r="S124" s="24"/>
      <c r="T124" s="1"/>
      <c r="U124" s="1"/>
    </row>
    <row r="125" spans="2:21" ht="15.75">
      <c r="B125" s="54"/>
      <c r="C125" s="54"/>
      <c r="D125" s="54"/>
      <c r="E125" s="50"/>
      <c r="F125" s="50"/>
      <c r="G125" s="50"/>
      <c r="H125" s="50"/>
      <c r="I125" s="1"/>
      <c r="J125" s="1"/>
      <c r="K125" s="1"/>
      <c r="L125" s="1"/>
      <c r="M125" s="1"/>
      <c r="N125" s="1"/>
      <c r="O125" s="1"/>
      <c r="P125" s="1"/>
      <c r="Q125" s="2"/>
      <c r="R125" s="2"/>
      <c r="S125" s="24"/>
      <c r="T125" s="1"/>
      <c r="U125" s="1"/>
    </row>
    <row r="126" spans="2:21" ht="15.75" hidden="1">
      <c r="B126" s="51"/>
      <c r="C126" s="51"/>
      <c r="D126" s="51"/>
      <c r="E126" s="50"/>
      <c r="F126" s="50"/>
      <c r="G126" s="50"/>
      <c r="H126" s="50"/>
      <c r="I126" s="1"/>
      <c r="J126" s="1"/>
      <c r="K126" s="1"/>
      <c r="L126" s="1"/>
      <c r="M126" s="1"/>
      <c r="N126" s="1"/>
      <c r="O126" s="1"/>
      <c r="P126" s="1"/>
      <c r="Q126" s="2"/>
      <c r="R126" s="2"/>
      <c r="S126" s="24"/>
      <c r="T126" s="1"/>
      <c r="U126" s="1"/>
    </row>
    <row r="127" spans="2:21" ht="15.75" hidden="1">
      <c r="B127" s="51"/>
      <c r="C127" s="51"/>
      <c r="D127" s="51"/>
      <c r="E127" s="50"/>
      <c r="F127" s="50"/>
      <c r="G127" s="50"/>
      <c r="H127" s="50"/>
      <c r="I127" s="1"/>
      <c r="J127" s="1"/>
      <c r="K127" s="1"/>
      <c r="L127" s="1"/>
      <c r="M127" s="1"/>
      <c r="N127" s="1"/>
      <c r="O127" s="1"/>
      <c r="P127" s="1"/>
      <c r="Q127" s="2"/>
      <c r="R127" s="2"/>
      <c r="S127" s="24"/>
      <c r="T127" s="1"/>
      <c r="U127" s="1"/>
    </row>
    <row r="128" spans="2:21" ht="15.75" hidden="1">
      <c r="B128" s="51"/>
      <c r="C128" s="51"/>
      <c r="D128" s="51"/>
      <c r="E128" s="50"/>
      <c r="F128" s="50"/>
      <c r="G128" s="50"/>
      <c r="H128" s="50"/>
      <c r="I128" s="1"/>
      <c r="J128" s="1"/>
      <c r="K128" s="1"/>
      <c r="L128" s="1"/>
      <c r="M128" s="1"/>
      <c r="N128" s="1"/>
      <c r="O128" s="1"/>
      <c r="P128" s="1"/>
      <c r="Q128" s="2"/>
      <c r="R128" s="2"/>
      <c r="S128" s="24"/>
      <c r="T128" s="1"/>
      <c r="U128" s="1"/>
    </row>
    <row r="129" spans="2:21" ht="15.75" hidden="1">
      <c r="B129" s="51"/>
      <c r="C129" s="51"/>
      <c r="D129" s="51"/>
      <c r="E129" s="50"/>
      <c r="F129" s="50"/>
      <c r="G129" s="50"/>
      <c r="H129" s="50"/>
      <c r="I129" s="1"/>
      <c r="J129" s="1"/>
      <c r="K129" s="1"/>
      <c r="L129" s="1"/>
      <c r="M129" s="1"/>
      <c r="N129" s="1"/>
      <c r="O129" s="1"/>
      <c r="P129" s="1"/>
      <c r="Q129" s="2"/>
      <c r="R129" s="2"/>
      <c r="S129" s="24"/>
      <c r="T129" s="1"/>
      <c r="U129" s="1"/>
    </row>
    <row r="130" spans="2:21" ht="15.75" hidden="1">
      <c r="B130" s="51"/>
      <c r="C130" s="51"/>
      <c r="D130" s="51"/>
      <c r="E130" s="50"/>
      <c r="F130" s="50"/>
      <c r="G130" s="50"/>
      <c r="H130" s="50"/>
      <c r="I130" s="1"/>
      <c r="J130" s="1"/>
      <c r="K130" s="1"/>
      <c r="L130" s="1"/>
      <c r="M130" s="1"/>
      <c r="N130" s="1"/>
      <c r="O130" s="1"/>
      <c r="P130" s="1"/>
      <c r="Q130" s="2"/>
      <c r="R130" s="2"/>
      <c r="S130" s="24"/>
      <c r="T130" s="1"/>
      <c r="U130" s="1"/>
    </row>
    <row r="131" spans="2:21" ht="15.75" hidden="1">
      <c r="B131" s="51"/>
      <c r="C131" s="51"/>
      <c r="D131" s="51"/>
      <c r="E131" s="50"/>
      <c r="F131" s="50"/>
      <c r="G131" s="50"/>
      <c r="H131" s="50"/>
      <c r="I131" s="1"/>
      <c r="J131" s="1"/>
      <c r="K131" s="1"/>
      <c r="L131" s="1"/>
      <c r="M131" s="1"/>
      <c r="N131" s="1"/>
      <c r="O131" s="1"/>
      <c r="P131" s="1"/>
      <c r="Q131" s="2"/>
      <c r="R131" s="2"/>
      <c r="S131" s="24"/>
      <c r="T131" s="1"/>
      <c r="U131" s="1"/>
    </row>
    <row r="132" spans="2:21" ht="15.75" hidden="1">
      <c r="B132" s="54"/>
      <c r="C132" s="54"/>
      <c r="D132" s="54"/>
      <c r="E132" s="50"/>
      <c r="F132" s="50"/>
      <c r="G132" s="50"/>
      <c r="H132" s="50"/>
      <c r="I132" s="1"/>
      <c r="J132" s="1"/>
      <c r="K132" s="1"/>
      <c r="L132" s="1"/>
      <c r="M132" s="1"/>
      <c r="N132" s="1"/>
      <c r="O132" s="1"/>
      <c r="P132" s="1"/>
      <c r="Q132" s="2"/>
      <c r="R132" s="2"/>
      <c r="S132" s="24"/>
      <c r="T132" s="1"/>
      <c r="U132" s="1"/>
    </row>
    <row r="133" spans="2:21" ht="15.75" hidden="1">
      <c r="B133" s="54"/>
      <c r="C133" s="54"/>
      <c r="D133" s="54"/>
      <c r="E133" s="50"/>
      <c r="F133" s="50"/>
      <c r="G133" s="50"/>
      <c r="H133" s="50"/>
      <c r="I133" s="1"/>
      <c r="J133" s="1"/>
      <c r="K133" s="1"/>
      <c r="L133" s="1"/>
      <c r="M133" s="1"/>
      <c r="N133" s="1"/>
      <c r="O133" s="1"/>
      <c r="P133" s="1"/>
      <c r="Q133" s="2"/>
      <c r="R133" s="2"/>
      <c r="S133" s="24"/>
      <c r="T133" s="1"/>
      <c r="U133" s="1"/>
    </row>
    <row r="134" spans="2:21" ht="15.75" hidden="1">
      <c r="B134" s="51"/>
      <c r="C134" s="51"/>
      <c r="D134" s="51"/>
      <c r="E134" s="50"/>
      <c r="F134" s="50"/>
      <c r="G134" s="50"/>
      <c r="H134" s="50"/>
      <c r="I134" s="1"/>
      <c r="J134" s="1"/>
      <c r="K134" s="1"/>
      <c r="L134" s="1"/>
      <c r="M134" s="1"/>
      <c r="N134" s="1"/>
      <c r="O134" s="1"/>
      <c r="P134" s="1"/>
      <c r="Q134" s="2"/>
      <c r="R134" s="2"/>
      <c r="S134" s="24"/>
      <c r="T134" s="1"/>
      <c r="U134" s="1"/>
    </row>
    <row r="135" spans="2:21" ht="15.75">
      <c r="B135" s="54"/>
      <c r="C135" s="54"/>
      <c r="D135" s="54"/>
      <c r="E135" s="50"/>
      <c r="F135" s="50"/>
      <c r="G135" s="50"/>
      <c r="H135" s="50"/>
      <c r="I135" s="1"/>
      <c r="J135" s="1"/>
      <c r="K135" s="1"/>
      <c r="L135" s="1"/>
      <c r="M135" s="1"/>
      <c r="N135" s="1"/>
      <c r="O135" s="1"/>
      <c r="P135" s="1"/>
      <c r="Q135" s="2"/>
      <c r="R135" s="2"/>
      <c r="S135" s="24"/>
      <c r="T135" s="1"/>
      <c r="U135" s="1"/>
    </row>
    <row r="136" spans="2:21" ht="15.75" hidden="1">
      <c r="B136" s="54"/>
      <c r="C136" s="54"/>
      <c r="D136" s="54"/>
      <c r="E136" s="50"/>
      <c r="F136" s="50"/>
      <c r="G136" s="50"/>
      <c r="H136" s="50"/>
      <c r="I136" s="1"/>
      <c r="J136" s="1"/>
      <c r="K136" s="1"/>
      <c r="L136" s="1"/>
      <c r="M136" s="1"/>
      <c r="N136" s="1"/>
      <c r="O136" s="1"/>
      <c r="P136" s="1"/>
      <c r="Q136" s="2"/>
      <c r="R136" s="2"/>
      <c r="S136" s="24"/>
      <c r="T136" s="1"/>
      <c r="U136" s="1"/>
    </row>
    <row r="137" spans="2:21" ht="15.75" hidden="1">
      <c r="B137" s="54"/>
      <c r="C137" s="54"/>
      <c r="D137" s="54"/>
      <c r="E137" s="55"/>
      <c r="F137" s="50"/>
      <c r="G137" s="50"/>
      <c r="H137" s="50"/>
      <c r="I137" s="1"/>
      <c r="J137" s="1"/>
      <c r="K137" s="1"/>
      <c r="L137" s="1"/>
      <c r="M137" s="1"/>
      <c r="N137" s="1"/>
      <c r="O137" s="1"/>
      <c r="P137" s="1"/>
      <c r="Q137" s="2"/>
      <c r="R137" s="2"/>
      <c r="S137" s="24"/>
      <c r="T137" s="1"/>
      <c r="U137" s="1"/>
    </row>
    <row r="138" spans="2:21" ht="15.75" hidden="1">
      <c r="B138" s="54"/>
      <c r="C138" s="54"/>
      <c r="D138" s="54"/>
      <c r="E138" s="50"/>
      <c r="F138" s="50"/>
      <c r="G138" s="50"/>
      <c r="H138" s="50"/>
      <c r="I138" s="1"/>
      <c r="J138" s="1"/>
      <c r="K138" s="1"/>
      <c r="L138" s="1"/>
      <c r="M138" s="1"/>
      <c r="N138" s="1"/>
      <c r="O138" s="1"/>
      <c r="P138" s="1"/>
      <c r="Q138" s="2"/>
      <c r="R138" s="2"/>
      <c r="S138" s="24"/>
      <c r="T138" s="1"/>
      <c r="U138" s="1"/>
    </row>
    <row r="139" spans="2:21" ht="15.75" hidden="1">
      <c r="B139" s="54"/>
      <c r="C139" s="54"/>
      <c r="D139" s="54"/>
      <c r="E139" s="50"/>
      <c r="F139" s="50"/>
      <c r="G139" s="50"/>
      <c r="H139" s="50"/>
      <c r="I139" s="1"/>
      <c r="J139" s="1"/>
      <c r="K139" s="1"/>
      <c r="L139" s="1"/>
      <c r="M139" s="1"/>
      <c r="N139" s="1"/>
      <c r="O139" s="1"/>
      <c r="P139" s="1"/>
      <c r="Q139" s="2"/>
      <c r="R139" s="2"/>
      <c r="S139" s="24"/>
      <c r="T139" s="1"/>
      <c r="U139" s="1"/>
    </row>
    <row r="140" spans="2:21" ht="15.75" hidden="1">
      <c r="B140" s="54"/>
      <c r="C140" s="54"/>
      <c r="D140" s="54"/>
      <c r="E140" s="50"/>
      <c r="F140" s="50"/>
      <c r="G140" s="50"/>
      <c r="H140" s="50"/>
      <c r="I140" s="1"/>
      <c r="J140" s="1"/>
      <c r="K140" s="1"/>
      <c r="L140" s="1"/>
      <c r="M140" s="1"/>
      <c r="N140" s="1"/>
      <c r="O140" s="1"/>
      <c r="P140" s="1"/>
      <c r="Q140" s="2"/>
      <c r="R140" s="2"/>
      <c r="S140" s="24"/>
      <c r="T140" s="1"/>
      <c r="U140" s="1"/>
    </row>
    <row r="141" spans="2:21" ht="15.75" hidden="1">
      <c r="B141" s="54"/>
      <c r="C141" s="54"/>
      <c r="D141" s="54"/>
      <c r="E141" s="50"/>
      <c r="F141" s="50"/>
      <c r="G141" s="50"/>
      <c r="H141" s="50"/>
      <c r="I141" s="1"/>
      <c r="J141" s="1"/>
      <c r="K141" s="1"/>
      <c r="L141" s="1"/>
      <c r="M141" s="1"/>
      <c r="N141" s="1"/>
      <c r="O141" s="1"/>
      <c r="P141" s="1"/>
      <c r="Q141" s="2"/>
      <c r="R141" s="2"/>
      <c r="S141" s="24"/>
      <c r="T141" s="1"/>
      <c r="U141" s="1"/>
    </row>
    <row r="142" spans="2:21" ht="15.75" hidden="1">
      <c r="B142" s="54"/>
      <c r="C142" s="54"/>
      <c r="D142" s="54"/>
      <c r="E142" s="50"/>
      <c r="F142" s="50"/>
      <c r="G142" s="50"/>
      <c r="H142" s="50"/>
      <c r="I142" s="1"/>
      <c r="J142" s="1"/>
      <c r="K142" s="1"/>
      <c r="L142" s="1"/>
      <c r="M142" s="1"/>
      <c r="N142" s="1"/>
      <c r="O142" s="1"/>
      <c r="P142" s="1"/>
      <c r="Q142" s="2"/>
      <c r="R142" s="2"/>
      <c r="S142" s="24"/>
      <c r="T142" s="1"/>
      <c r="U142" s="1"/>
    </row>
    <row r="143" spans="2:21" ht="15.75" hidden="1">
      <c r="B143" s="54"/>
      <c r="C143" s="54"/>
      <c r="D143" s="54"/>
      <c r="E143" s="50"/>
      <c r="F143" s="50"/>
      <c r="G143" s="50"/>
      <c r="H143" s="50"/>
      <c r="I143" s="1"/>
      <c r="J143" s="1"/>
      <c r="K143" s="1"/>
      <c r="L143" s="1"/>
      <c r="M143" s="1"/>
      <c r="N143" s="1"/>
      <c r="O143" s="1"/>
      <c r="P143" s="1"/>
      <c r="Q143" s="2"/>
      <c r="R143" s="2"/>
      <c r="S143" s="24"/>
      <c r="T143" s="1"/>
      <c r="U143" s="1"/>
    </row>
    <row r="144" spans="2:21" ht="15.75" hidden="1">
      <c r="B144" s="54"/>
      <c r="C144" s="54"/>
      <c r="D144" s="54"/>
      <c r="E144" s="50"/>
      <c r="F144" s="50"/>
      <c r="G144" s="50"/>
      <c r="H144" s="50"/>
      <c r="I144" s="1"/>
      <c r="J144" s="1"/>
      <c r="K144" s="1"/>
      <c r="L144" s="1"/>
      <c r="M144" s="1"/>
      <c r="N144" s="1"/>
      <c r="O144" s="1"/>
      <c r="P144" s="1"/>
      <c r="Q144" s="2"/>
      <c r="R144" s="2"/>
      <c r="S144" s="24"/>
      <c r="T144" s="1"/>
      <c r="U144" s="1"/>
    </row>
    <row r="145" spans="2:21" ht="15.75">
      <c r="B145" s="20"/>
      <c r="C145" s="20"/>
      <c r="D145" s="20"/>
      <c r="E145" s="50"/>
      <c r="F145" s="50"/>
      <c r="G145" s="50"/>
      <c r="H145" s="50"/>
      <c r="I145" s="1"/>
      <c r="J145" s="1"/>
      <c r="K145" s="1"/>
      <c r="L145" s="1"/>
      <c r="M145" s="1"/>
      <c r="N145" s="1"/>
      <c r="O145" s="1"/>
      <c r="P145" s="1"/>
      <c r="Q145" s="2"/>
      <c r="R145" s="2"/>
      <c r="S145" s="24"/>
      <c r="T145" s="1"/>
      <c r="U145" s="1"/>
    </row>
    <row r="146" spans="2:21" ht="15.75">
      <c r="B146" s="56"/>
      <c r="C146" s="56"/>
      <c r="D146" s="56"/>
      <c r="E146" s="57"/>
      <c r="F146" s="50"/>
      <c r="G146" s="50"/>
      <c r="H146" s="50"/>
      <c r="I146" s="1"/>
      <c r="J146" s="1"/>
      <c r="K146" s="1"/>
      <c r="L146" s="1"/>
      <c r="M146" s="1"/>
      <c r="N146" s="1"/>
      <c r="O146" s="1"/>
      <c r="P146" s="1"/>
      <c r="Q146" s="2"/>
      <c r="R146" s="2"/>
      <c r="S146" s="24"/>
      <c r="T146" s="1"/>
      <c r="U146" s="1"/>
    </row>
    <row r="147" spans="2:21" ht="21.75" customHeight="1">
      <c r="B147" s="54"/>
      <c r="C147" s="54"/>
      <c r="D147" s="54"/>
      <c r="E147" s="54"/>
      <c r="F147" s="54"/>
      <c r="G147" s="50"/>
      <c r="H147" s="50"/>
      <c r="I147" s="1"/>
      <c r="J147" s="1"/>
      <c r="K147" s="1"/>
      <c r="L147" s="1"/>
      <c r="M147" s="1"/>
      <c r="N147" s="1"/>
      <c r="O147" s="1"/>
      <c r="P147" s="1"/>
      <c r="Q147" s="2"/>
      <c r="R147" s="2"/>
      <c r="S147" s="24"/>
      <c r="T147" s="1"/>
      <c r="U147" s="1"/>
    </row>
    <row r="148" spans="2:21" ht="15.75">
      <c r="B148" s="54"/>
      <c r="C148" s="54"/>
      <c r="D148" s="54"/>
      <c r="E148" s="54"/>
      <c r="F148" s="54"/>
      <c r="G148" s="50"/>
      <c r="H148" s="50"/>
      <c r="I148" s="1"/>
      <c r="J148" s="1"/>
      <c r="K148" s="1"/>
      <c r="L148" s="1"/>
      <c r="M148" s="1"/>
      <c r="N148" s="1"/>
      <c r="O148" s="1"/>
      <c r="P148" s="1"/>
      <c r="Q148" s="2"/>
      <c r="R148" s="2"/>
      <c r="S148" s="24"/>
      <c r="T148" s="1"/>
      <c r="U148" s="1"/>
    </row>
    <row r="149" spans="2:21" ht="15.75">
      <c r="E149" s="11"/>
      <c r="F149" s="11"/>
      <c r="G149" s="11"/>
      <c r="H149" s="50"/>
      <c r="I149" s="1"/>
      <c r="J149" s="1"/>
      <c r="K149" s="1"/>
      <c r="L149" s="1"/>
      <c r="M149" s="1"/>
      <c r="N149" s="1"/>
      <c r="O149" s="1"/>
      <c r="P149" s="1"/>
      <c r="Q149" s="2"/>
      <c r="R149" s="2"/>
      <c r="S149" s="24"/>
      <c r="T149" s="1"/>
      <c r="U149" s="1"/>
    </row>
    <row r="150" spans="2:21" ht="15.75">
      <c r="B150" s="54"/>
      <c r="C150" s="54"/>
      <c r="D150" s="54"/>
      <c r="E150" s="54"/>
      <c r="F150" s="54"/>
      <c r="G150" s="50"/>
      <c r="H150" s="50"/>
      <c r="I150" s="1"/>
      <c r="J150" s="1"/>
      <c r="K150" s="1"/>
      <c r="L150" s="1"/>
      <c r="M150" s="1"/>
      <c r="N150" s="1"/>
      <c r="O150" s="1"/>
      <c r="P150" s="1"/>
      <c r="Q150" s="2"/>
      <c r="R150" s="2"/>
      <c r="S150" s="24"/>
      <c r="T150" s="1"/>
      <c r="U150" s="1"/>
    </row>
    <row r="151" spans="2:21" ht="15.75">
      <c r="B151" s="54"/>
      <c r="C151" s="54"/>
      <c r="D151" s="54"/>
      <c r="E151" s="54"/>
      <c r="F151" s="54"/>
      <c r="G151" s="50"/>
      <c r="H151" s="50"/>
      <c r="I151" s="1"/>
      <c r="J151" s="1"/>
      <c r="K151" s="1"/>
      <c r="L151" s="1"/>
      <c r="M151" s="1"/>
      <c r="N151" s="1"/>
      <c r="O151" s="1"/>
      <c r="P151" s="1"/>
      <c r="Q151" s="2"/>
      <c r="R151" s="2"/>
      <c r="S151" s="24"/>
      <c r="T151" s="1"/>
      <c r="U151" s="1"/>
    </row>
    <row r="152" spans="2:21" ht="15.75">
      <c r="B152" s="54"/>
      <c r="C152" s="54"/>
      <c r="D152" s="54"/>
      <c r="E152" s="54"/>
      <c r="F152" s="54"/>
      <c r="G152" s="50"/>
      <c r="H152" s="50"/>
      <c r="I152" s="1"/>
      <c r="J152" s="1"/>
      <c r="K152" s="1"/>
      <c r="L152" s="1"/>
      <c r="M152" s="1"/>
      <c r="N152" s="1"/>
      <c r="O152" s="1"/>
      <c r="P152" s="1"/>
      <c r="Q152" s="2"/>
      <c r="R152" s="2"/>
      <c r="S152" s="24"/>
      <c r="T152" s="1"/>
      <c r="U152" s="1"/>
    </row>
  </sheetData>
  <sheetProtection password="81B0" sheet="1"/>
  <dataConsolidate>
    <dataRefs count="43">
      <dataRef ref="B22:G48" sheet="ЕBK-отчет" r:id="rId1"/>
      <dataRef ref="B22:G48" sheet="ЕBK-отчет" r:id="rId2"/>
      <dataRef ref="B22:G48" sheet="ЕBK-отчет" r:id="rId3"/>
      <dataRef ref="B22:G48" sheet="ЕBK-отчет" r:id="rId4"/>
      <dataRef ref="B22:G48" sheet="ЕBK-отчет" r:id="rId5"/>
      <dataRef ref="B22:G48" sheet="ЕBK-отчет" r:id="rId6"/>
      <dataRef ref="B22:G48" sheet="ЕBK-отчет" r:id="rId7"/>
      <dataRef ref="B22:G48" sheet="ЕBK-отчет" r:id="rId8"/>
      <dataRef ref="B22:G48" sheet="ЕBK-отчет" r:id="rId9"/>
      <dataRef ref="B22:G48" sheet="BAL3_1~1" r:id="rId10"/>
      <dataRef ref="B22:G48" sheet="ЕBK-отчет" r:id="rId11"/>
      <dataRef ref="B22:G48" sheet="ЕBK-отчет" r:id="rId12"/>
      <dataRef ref="B22:G48" sheet="ЕBK-отчет" r:id="rId13"/>
      <dataRef ref="B22:G48" sheet="ЕBK-отчет" r:id="rId14"/>
      <dataRef ref="B22:G48" sheet="ЕBK-отчет" r:id="rId15"/>
      <dataRef ref="B22:G48" sheet="ЕBK-отчет" r:id="rId16"/>
      <dataRef ref="B22:G48" sheet="ЕBK-отчет" r:id="rId17"/>
      <dataRef ref="B22:G48" sheet="ЕBK-отчет" r:id="rId18"/>
      <dataRef ref="B22:G48" sheet="ЕBK-отчет" r:id="rId19"/>
      <dataRef ref="B22:G48" sheet="Обобщен" r:id="rId20"/>
      <dataRef ref="B22:G48" sheet="Sheet1" r:id="rId21"/>
      <dataRef ref="B22:G48" sheet="ЕBK-отчет" r:id="rId22"/>
      <dataRef ref="B22:G48" sheet="ЕBK-отчет" r:id="rId23"/>
      <dataRef ref="B22:G48" sheet="ЕBK-отчет" r:id="rId24"/>
      <dataRef ref="B22:G48" sheet="ЕBK-отчет" r:id="rId25"/>
      <dataRef ref="B22:G48" sheet="ЕBK-отчет" r:id="rId26"/>
      <dataRef ref="B22:G48" sheet="ЕBK-отчет" r:id="rId27"/>
      <dataRef ref="B22:G48" sheet="Sheet1" r:id="rId28"/>
      <dataRef ref="B22:G48" sheet="ЕBK-отчет" r:id="rId29"/>
      <dataRef ref="B22:G48" sheet="ЕВК-отчет" r:id="rId30"/>
      <dataRef ref="B22:G48" sheet="ЕBK-отчет" r:id="rId31"/>
      <dataRef ref="B22:G48" sheet="ЕBK-отчет" r:id="rId32"/>
      <dataRef ref="B22:G48" sheet="ЕBK-отчет" r:id="rId33"/>
      <dataRef ref="B22:G48" sheet="ЕBK-отчет" r:id="rId34"/>
      <dataRef ref="B22:G48" sheet="ЕBK-отчет" r:id="rId35"/>
      <dataRef ref="B22:G48" sheet="ЕBK-отчет" r:id="rId36"/>
      <dataRef ref="B22:G48" sheet="ЕBK-отчет" r:id="rId37"/>
      <dataRef ref="B22:G48" sheet="ЕBK-отчет" r:id="rId38"/>
      <dataRef ref="B22:G48" sheet="ЕBK-отчет" r:id="rId39"/>
      <dataRef ref="B22:G48" sheet="ЕBK-отчет" r:id="rId40"/>
      <dataRef ref="B22:G48" sheet="ЕBK-отчет" r:id="rId41"/>
      <dataRef ref="B22:G48" sheet="BAL3_1~1" r:id="rId42"/>
      <dataRef ref="B22:G48" sheet="ЕBK-отчет" r:id="rId43"/>
    </dataRefs>
  </dataConsolidate>
  <customSheetViews>
    <customSheetView guid="{D568CAA1-2ECB-11D7-B07A-00010309AF38}" scale="65" hiddenRows="1" hiddenColumns="1" showRuler="0" topLeftCell="A37">
      <selection activeCell="C60" sqref="C60"/>
      <pageMargins left="0.35433070866141736" right="0.23622047244094491" top="0.31496062992125984" bottom="0.35433070866141736" header="0.19685039370078741" footer="0.23622047244094491"/>
      <pageSetup paperSize="9" scale="43" orientation="landscape" r:id="rId44"/>
      <headerFooter alignWithMargins="0"/>
    </customSheetView>
  </customSheetViews>
  <mergeCells count="2">
    <mergeCell ref="E16:F16"/>
    <mergeCell ref="B3:D3"/>
  </mergeCells>
  <phoneticPr fontId="14" type="noConversion"/>
  <dataValidations xWindow="439" yWindow="304" count="13">
    <dataValidation errorStyle="information" allowBlank="1" showInputMessage="1" showErrorMessage="1" promptTitle="ПРЕДИ ДА СЪХРАНИТЕ ОТЧЕТА И ДА" prompt="ГО РАЗПЕЧАТАТЕ, СТАРТИРАЙТЕ SHOW AUDITING TOOLBAR ОТ МЕНЮ TOOLS ЗА ПРОВЕРКА ЗА ГРЕШКИ ИЛИ НАТИСНЕТЕ КОМБИНАЦИЯТА ОТ КЛАВИШИ Ctrl - K. ГРЕШКИТЕ ЩЕ БЪДАТ ОГРАДЕНИ В ЧЕРВЕНО. СЛЕД КОРЕКЦИЯ НАТИСНЕТЕ ОТНОВО Ctrl - K." sqref="D117"/>
    <dataValidation type="decimal" allowBlank="1" showInputMessage="1" showErrorMessage="1" errorTitle="Неправилна стойност" error="Неправилна стойност" promptTitle="Въвежда се кода на второстепенни" prompt="разпоредител с бюджетни кредити_x000a_препоръчва се първите две цифри (а за общините първите четири цифри) да съвпадат с тези от кода по ЕБК на първостепенния разпоредител" sqref="E4">
      <formula1>0</formula1>
      <formula2>99999999</formula2>
    </dataValidation>
    <dataValidation allowBlank="1" showErrorMessage="1" errorTitle="Неправилна стойност" error="Неправилна стойност" promptTitle="Въвежда се кода по ЕБК на първо-" sqref="E11"/>
    <dataValidation type="textLength" allowBlank="1" showInputMessage="1" showErrorMessage="1" errorTitle="Неправилна стойност" error="Неправилна стойност" promptTitle="Въвежда се наименованието на" prompt="второстепенния разпоредител с бюджетни кредити" sqref="B3:D3">
      <formula1>1</formula1>
      <formula2>99</formula2>
    </dataValidation>
    <dataValidation type="textLength" allowBlank="1" showInputMessage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B11 D11">
      <formula1>1</formula1>
      <formula2>99</formula2>
    </dataValidation>
    <dataValidation type="whole" allowBlank="1" showInputMessage="1" showErrorMessage="1" error="въведете цяло число" sqref="E92:E96 E55:E89 E34:E53 E22:E32 G55:I89 G22:I32 G92:I96 F22:F96 G34:I53">
      <formula1>-10000000000000000</formula1>
      <formula2>10000000000000000</formula2>
    </dataValidation>
    <dataValidation type="whole" operator="greaterThanOrEqual" allowBlank="1" showInputMessage="1" showErrorMessage="1" error="въведете цяло положително число" sqref="E90 G90:I90">
      <formula1>0</formula1>
    </dataValidation>
    <dataValidation type="whole" operator="lessThanOrEqual" allowBlank="1" showInputMessage="1" showErrorMessage="1" error="въведете цяло отрицателно число" sqref="E91 G91:I91">
      <formula1>0</formula1>
    </dataValidation>
    <dataValidation type="whole" operator="lessThanOrEqual" allowBlank="1" showInputMessage="1" showErrorMessage="1" error="въведете цяло отрицателно число" promptTitle="Внимание" prompt="Въвежда се сумата по под.§ 40-71 с отрицателен знак" sqref="E54 G54:I54">
      <formula1>0</formula1>
    </dataValidation>
    <dataValidation errorStyle="information" allowBlank="1" showErrorMessage="1" promptTitle="ПРЕДИ ДА СЪХРАНИТЕ ОТЧЕТА И ДА" prompt="ГО РАЗПЕЧАТАТЕ, СТАРТИРАЙТЕ SHOW AUDITING TOOLBAR ОТ МЕНЮ TOOLS ЗА ПРОВЕРКА ЗА ГРЕШКИ ИЛИ НАТИСНЕТЕ КОМБИНАЦИЯТА ОТ КЛАВИШИ Ctrl - K. ГРЕШКИТЕ ЩЕ БЪДАТ ОГРАДЕНИ В ЧЕРВЕНО. СЛЕД КОРЕКЦИЯ НАТИСНЕТЕ ОТНОВО Ctrl - K." sqref="B117:C117"/>
    <dataValidation type="whole" allowBlank="1" showErrorMessage="1" error="въведете цяло число" promptTitle="Внимание" prompt="Въвежда се сумата по параграф 40 без подпараграф 40-71" sqref="E33 G33:I33">
      <formula1>-10000000000000000</formula1>
      <formula2>10000000000000000</formula2>
    </dataValidation>
    <dataValidation type="textLength" allowBlank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C11">
      <formula1>1</formula1>
      <formula2>99</formula2>
    </dataValidation>
    <dataValidation allowBlank="1" showErrorMessage="1" prompt="Въвежда се началната дата за периода само с цифри и разделител &quot;.&quot; или &quot;-&quot;, без букви за година и точки." sqref="G11:H11"/>
  </dataValidations>
  <pageMargins left="0.35433070866141736" right="0.23622047244094491" top="0.31496062992125984" bottom="0.35433070866141736" header="0.19685039370078741" footer="0.23622047244094491"/>
  <pageSetup paperSize="9" scale="45" orientation="portrait" r:id="rId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IJ6545"/>
  <sheetViews>
    <sheetView tabSelected="1" topLeftCell="M242" zoomScale="85" zoomScaleNormal="85" workbookViewId="0">
      <selection activeCell="H12" sqref="H12"/>
    </sheetView>
  </sheetViews>
  <sheetFormatPr defaultRowHeight="15.75"/>
  <cols>
    <col min="1" max="1" width="5.28515625" style="215" hidden="1" customWidth="1"/>
    <col min="2" max="2" width="10.140625" style="215" customWidth="1"/>
    <col min="3" max="3" width="13.28515625" style="215" customWidth="1"/>
    <col min="4" max="4" width="90.42578125" style="216" customWidth="1"/>
    <col min="5" max="5" width="18.7109375" style="215" customWidth="1"/>
    <col min="6" max="7" width="17.7109375" style="215" customWidth="1"/>
    <col min="8" max="8" width="20" style="215" bestFit="1" customWidth="1"/>
    <col min="9" max="9" width="17.7109375" style="215" customWidth="1"/>
    <col min="10" max="10" width="9.85546875" style="221" hidden="1" customWidth="1"/>
    <col min="11" max="11" width="1.5703125" style="222" customWidth="1"/>
    <col min="12" max="13" width="21.7109375" style="215" customWidth="1"/>
    <col min="14" max="15" width="21.7109375" style="219" customWidth="1"/>
    <col min="16" max="16" width="1.5703125" style="251" customWidth="1"/>
    <col min="17" max="18" width="21.7109375" style="215" customWidth="1"/>
    <col min="19" max="20" width="21.7109375" style="219" customWidth="1"/>
    <col min="21" max="21" width="21.7109375" style="215" customWidth="1"/>
    <col min="22" max="23" width="21.7109375" style="219" customWidth="1"/>
    <col min="24" max="24" width="30" style="215" customWidth="1"/>
    <col min="25" max="25" width="11.7109375" style="215" customWidth="1"/>
    <col min="26" max="16384" width="9.140625" style="215"/>
  </cols>
  <sheetData>
    <row r="1" spans="1:25" ht="18.75" hidden="1" customHeight="1">
      <c r="A1" s="215" t="s">
        <v>82</v>
      </c>
      <c r="B1" s="215" t="s">
        <v>83</v>
      </c>
      <c r="C1" s="215" t="s">
        <v>84</v>
      </c>
      <c r="D1" s="216" t="s">
        <v>85</v>
      </c>
      <c r="E1" s="215" t="s">
        <v>86</v>
      </c>
      <c r="F1" s="215" t="s">
        <v>87</v>
      </c>
      <c r="G1" s="215" t="s">
        <v>87</v>
      </c>
      <c r="H1" s="215" t="s">
        <v>87</v>
      </c>
      <c r="I1" s="215" t="s">
        <v>87</v>
      </c>
      <c r="J1" s="217" t="s">
        <v>88</v>
      </c>
      <c r="K1" s="218"/>
      <c r="L1" s="215" t="s">
        <v>89</v>
      </c>
      <c r="M1" s="215" t="s">
        <v>90</v>
      </c>
      <c r="N1" s="219" t="s">
        <v>91</v>
      </c>
      <c r="O1" s="219" t="s">
        <v>92</v>
      </c>
      <c r="P1" s="220"/>
      <c r="Q1" s="215" t="s">
        <v>89</v>
      </c>
      <c r="R1" s="215" t="s">
        <v>90</v>
      </c>
      <c r="S1" s="219" t="s">
        <v>91</v>
      </c>
      <c r="T1" s="219" t="s">
        <v>92</v>
      </c>
      <c r="U1" s="215" t="s">
        <v>90</v>
      </c>
      <c r="V1" s="219" t="s">
        <v>91</v>
      </c>
      <c r="W1" s="219" t="s">
        <v>92</v>
      </c>
      <c r="Y1" s="475"/>
    </row>
    <row r="2" spans="1:25" ht="12.75" customHeight="1">
      <c r="A2" s="215">
        <v>3</v>
      </c>
      <c r="J2" s="221">
        <v>1</v>
      </c>
      <c r="P2" s="223"/>
    </row>
    <row r="3" spans="1:25">
      <c r="E3" s="224"/>
      <c r="J3" s="221">
        <v>1</v>
      </c>
      <c r="L3" s="224"/>
      <c r="N3" s="225"/>
      <c r="P3" s="223"/>
      <c r="Q3" s="224"/>
      <c r="S3" s="225"/>
      <c r="V3" s="225"/>
    </row>
    <row r="4" spans="1:25">
      <c r="E4" s="226"/>
      <c r="J4" s="221">
        <v>1</v>
      </c>
      <c r="L4" s="226"/>
      <c r="P4" s="223"/>
      <c r="Q4" s="226"/>
    </row>
    <row r="5" spans="1:25">
      <c r="C5" s="133"/>
      <c r="E5" s="215" t="s">
        <v>1683</v>
      </c>
      <c r="F5" s="215" t="s">
        <v>1683</v>
      </c>
      <c r="G5" s="215" t="s">
        <v>1683</v>
      </c>
      <c r="H5" s="215" t="s">
        <v>1683</v>
      </c>
      <c r="I5" s="215" t="s">
        <v>1683</v>
      </c>
      <c r="J5" s="221">
        <v>1</v>
      </c>
      <c r="L5" s="215" t="s">
        <v>1683</v>
      </c>
      <c r="M5" s="215" t="s">
        <v>1683</v>
      </c>
      <c r="N5" s="219" t="s">
        <v>1683</v>
      </c>
      <c r="O5" s="219" t="s">
        <v>1683</v>
      </c>
      <c r="P5" s="223"/>
      <c r="Q5" s="215" t="s">
        <v>1683</v>
      </c>
      <c r="R5" s="215" t="s">
        <v>1683</v>
      </c>
      <c r="S5" s="219" t="s">
        <v>1683</v>
      </c>
      <c r="T5" s="219" t="s">
        <v>1683</v>
      </c>
      <c r="U5" s="215" t="s">
        <v>1683</v>
      </c>
      <c r="V5" s="219" t="s">
        <v>1683</v>
      </c>
      <c r="W5" s="219" t="s">
        <v>1683</v>
      </c>
    </row>
    <row r="6" spans="1:25">
      <c r="C6" s="227"/>
      <c r="D6" s="228"/>
      <c r="E6" s="226"/>
      <c r="F6" s="215" t="s">
        <v>1683</v>
      </c>
      <c r="G6" s="215" t="s">
        <v>1683</v>
      </c>
      <c r="H6" s="215" t="s">
        <v>1683</v>
      </c>
      <c r="I6" s="215" t="s">
        <v>1683</v>
      </c>
      <c r="J6" s="221">
        <v>1</v>
      </c>
      <c r="L6" s="226"/>
      <c r="M6" s="215" t="s">
        <v>1683</v>
      </c>
      <c r="O6" s="219" t="s">
        <v>1683</v>
      </c>
      <c r="P6" s="223"/>
      <c r="Q6" s="226"/>
      <c r="R6" s="215" t="s">
        <v>1683</v>
      </c>
      <c r="T6" s="219" t="s">
        <v>1683</v>
      </c>
      <c r="U6" s="215" t="s">
        <v>1683</v>
      </c>
      <c r="W6" s="219" t="s">
        <v>1683</v>
      </c>
    </row>
    <row r="7" spans="1:25" ht="49.5" customHeight="1">
      <c r="B7" s="896" t="s">
        <v>31</v>
      </c>
      <c r="C7" s="897"/>
      <c r="D7" s="897"/>
      <c r="F7" s="229"/>
      <c r="G7" s="229"/>
      <c r="H7" s="229"/>
      <c r="I7" s="229"/>
      <c r="J7" s="221">
        <v>1</v>
      </c>
      <c r="L7" s="226"/>
      <c r="M7" s="215" t="s">
        <v>1683</v>
      </c>
      <c r="O7" s="219" t="s">
        <v>1683</v>
      </c>
      <c r="P7" s="223"/>
      <c r="Q7" s="226"/>
      <c r="R7" s="215" t="s">
        <v>1683</v>
      </c>
      <c r="T7" s="219" t="s">
        <v>1683</v>
      </c>
      <c r="U7" s="215" t="s">
        <v>1683</v>
      </c>
      <c r="W7" s="219" t="s">
        <v>1683</v>
      </c>
    </row>
    <row r="8" spans="1:25">
      <c r="C8" s="227"/>
      <c r="D8" s="228"/>
      <c r="E8" s="229" t="s">
        <v>1684</v>
      </c>
      <c r="F8" s="229" t="s">
        <v>1550</v>
      </c>
      <c r="G8" s="229"/>
      <c r="H8" s="229"/>
      <c r="I8" s="229"/>
      <c r="J8" s="221">
        <v>1</v>
      </c>
      <c r="L8" s="226"/>
      <c r="M8" s="215" t="s">
        <v>1683</v>
      </c>
      <c r="O8" s="219" t="s">
        <v>1683</v>
      </c>
      <c r="P8" s="223"/>
      <c r="Q8" s="226"/>
      <c r="R8" s="215" t="s">
        <v>1683</v>
      </c>
      <c r="T8" s="219" t="s">
        <v>1683</v>
      </c>
      <c r="U8" s="215" t="s">
        <v>1683</v>
      </c>
      <c r="W8" s="219" t="s">
        <v>1683</v>
      </c>
    </row>
    <row r="9" spans="1:25" ht="36.75" customHeight="1">
      <c r="B9" s="898" t="s">
        <v>1115</v>
      </c>
      <c r="C9" s="899"/>
      <c r="D9" s="900"/>
      <c r="E9" s="686">
        <v>43831</v>
      </c>
      <c r="F9" s="687">
        <v>44196</v>
      </c>
      <c r="G9" s="229"/>
      <c r="H9" s="229"/>
      <c r="I9" s="229"/>
      <c r="J9" s="221">
        <v>1</v>
      </c>
      <c r="L9" s="226"/>
      <c r="M9" s="215" t="s">
        <v>1683</v>
      </c>
      <c r="O9" s="219" t="s">
        <v>1683</v>
      </c>
      <c r="P9" s="223"/>
      <c r="Q9" s="226"/>
      <c r="R9" s="215" t="s">
        <v>1683</v>
      </c>
      <c r="T9" s="219" t="s">
        <v>1683</v>
      </c>
      <c r="U9" s="215" t="s">
        <v>1683</v>
      </c>
      <c r="W9" s="219" t="s">
        <v>1683</v>
      </c>
    </row>
    <row r="10" spans="1:25">
      <c r="B10" s="230" t="s">
        <v>1475</v>
      </c>
      <c r="E10" s="229"/>
      <c r="F10" s="229"/>
      <c r="G10" s="229"/>
      <c r="H10" s="229"/>
      <c r="I10" s="229"/>
      <c r="J10" s="221">
        <v>1</v>
      </c>
      <c r="L10" s="226"/>
      <c r="M10" s="215" t="s">
        <v>1683</v>
      </c>
      <c r="O10" s="219" t="s">
        <v>1683</v>
      </c>
      <c r="P10" s="223"/>
      <c r="Q10" s="226"/>
      <c r="R10" s="215" t="s">
        <v>1683</v>
      </c>
      <c r="T10" s="219" t="s">
        <v>1683</v>
      </c>
      <c r="U10" s="215" t="s">
        <v>1683</v>
      </c>
      <c r="W10" s="219" t="s">
        <v>1683</v>
      </c>
    </row>
    <row r="11" spans="1:25" ht="10.5" customHeight="1">
      <c r="B11" s="230"/>
      <c r="E11" s="230"/>
      <c r="G11" s="229"/>
      <c r="H11" s="229"/>
      <c r="I11" s="229"/>
      <c r="J11" s="221">
        <v>1</v>
      </c>
      <c r="L11" s="226"/>
      <c r="M11" s="215" t="s">
        <v>1683</v>
      </c>
      <c r="O11" s="219" t="s">
        <v>1683</v>
      </c>
      <c r="P11" s="223"/>
      <c r="Q11" s="226"/>
      <c r="R11" s="215" t="s">
        <v>1683</v>
      </c>
      <c r="T11" s="219" t="s">
        <v>1683</v>
      </c>
      <c r="U11" s="215" t="s">
        <v>1683</v>
      </c>
      <c r="W11" s="219" t="s">
        <v>1683</v>
      </c>
    </row>
    <row r="12" spans="1:25" ht="39" customHeight="1">
      <c r="B12" s="901" t="str">
        <f>VLOOKUP(F12,PRBK,2,FALSE)</f>
        <v>Несебър</v>
      </c>
      <c r="C12" s="902"/>
      <c r="D12" s="903"/>
      <c r="E12" s="229" t="s">
        <v>1685</v>
      </c>
      <c r="F12" s="688" t="s">
        <v>1114</v>
      </c>
      <c r="G12" s="229"/>
      <c r="H12" s="229"/>
      <c r="I12" s="229"/>
      <c r="J12" s="221">
        <v>1</v>
      </c>
      <c r="L12" s="226"/>
      <c r="M12" s="215" t="s">
        <v>1683</v>
      </c>
      <c r="O12" s="219" t="s">
        <v>1683</v>
      </c>
      <c r="P12" s="223"/>
      <c r="Q12" s="226"/>
      <c r="R12" s="215" t="s">
        <v>1683</v>
      </c>
      <c r="T12" s="219" t="s">
        <v>1683</v>
      </c>
      <c r="U12" s="215" t="s">
        <v>1683</v>
      </c>
      <c r="W12" s="219" t="s">
        <v>1683</v>
      </c>
    </row>
    <row r="13" spans="1:25">
      <c r="B13" s="689" t="s">
        <v>1476</v>
      </c>
      <c r="E13" s="231" t="s">
        <v>1686</v>
      </c>
      <c r="F13" s="232" t="s">
        <v>1683</v>
      </c>
      <c r="G13" s="232" t="s">
        <v>1683</v>
      </c>
      <c r="H13" s="232" t="s">
        <v>1683</v>
      </c>
      <c r="I13" s="232" t="s">
        <v>1683</v>
      </c>
      <c r="J13" s="221">
        <v>1</v>
      </c>
      <c r="L13" s="226"/>
      <c r="M13" s="215" t="s">
        <v>1683</v>
      </c>
      <c r="O13" s="219" t="s">
        <v>1683</v>
      </c>
      <c r="P13" s="223"/>
      <c r="Q13" s="226"/>
      <c r="R13" s="215" t="s">
        <v>1683</v>
      </c>
      <c r="T13" s="219" t="s">
        <v>1683</v>
      </c>
      <c r="U13" s="215" t="s">
        <v>1683</v>
      </c>
      <c r="W13" s="219" t="s">
        <v>1683</v>
      </c>
    </row>
    <row r="14" spans="1:25" ht="8.1" customHeight="1">
      <c r="B14" s="230"/>
      <c r="F14" s="229"/>
      <c r="G14" s="229"/>
      <c r="H14" s="229"/>
      <c r="I14" s="229"/>
      <c r="J14" s="221">
        <v>1</v>
      </c>
      <c r="L14" s="231"/>
      <c r="M14" s="232"/>
      <c r="N14" s="233"/>
      <c r="O14" s="234"/>
      <c r="P14" s="223"/>
      <c r="Q14" s="231"/>
      <c r="R14" s="232"/>
      <c r="S14" s="233"/>
      <c r="T14" s="234"/>
      <c r="U14" s="232"/>
      <c r="V14" s="233"/>
      <c r="W14" s="234"/>
    </row>
    <row r="15" spans="1:25" ht="8.1" customHeight="1">
      <c r="B15" s="230"/>
      <c r="F15" s="229"/>
      <c r="G15" s="229"/>
      <c r="H15" s="229"/>
      <c r="I15" s="229"/>
      <c r="J15" s="221">
        <v>1</v>
      </c>
      <c r="L15" s="231"/>
      <c r="M15" s="232"/>
      <c r="N15" s="233"/>
      <c r="O15" s="234"/>
      <c r="P15" s="223"/>
      <c r="Q15" s="231"/>
      <c r="R15" s="232"/>
      <c r="S15" s="233"/>
      <c r="T15" s="234"/>
      <c r="U15" s="232"/>
      <c r="V15" s="233"/>
      <c r="W15" s="234"/>
    </row>
    <row r="16" spans="1:25" ht="18.75" customHeight="1">
      <c r="A16" s="227"/>
      <c r="B16" s="875" t="s">
        <v>1803</v>
      </c>
      <c r="C16" s="134"/>
      <c r="D16" s="134"/>
      <c r="E16" s="133"/>
      <c r="F16" s="229"/>
      <c r="G16" s="229"/>
      <c r="H16" s="229"/>
      <c r="I16" s="229"/>
      <c r="J16" s="221">
        <v>1</v>
      </c>
      <c r="L16" s="231"/>
      <c r="M16" s="232"/>
      <c r="N16" s="233"/>
      <c r="O16" s="234"/>
      <c r="P16" s="223"/>
      <c r="Q16" s="231"/>
      <c r="R16" s="232"/>
      <c r="S16" s="233"/>
      <c r="T16" s="234"/>
      <c r="U16" s="232"/>
      <c r="V16" s="233"/>
      <c r="W16" s="234"/>
    </row>
    <row r="17" spans="1:25" ht="26.25" customHeight="1">
      <c r="A17" s="227"/>
      <c r="B17" s="134"/>
      <c r="C17" s="133"/>
      <c r="D17" s="441"/>
      <c r="E17" s="229"/>
      <c r="F17" s="229"/>
      <c r="G17" s="229"/>
      <c r="H17" s="229"/>
      <c r="I17" s="229"/>
      <c r="J17" s="221">
        <v>1</v>
      </c>
      <c r="N17" s="215"/>
      <c r="O17" s="215"/>
      <c r="P17" s="223"/>
      <c r="S17" s="215"/>
      <c r="T17" s="215"/>
      <c r="V17" s="215"/>
      <c r="W17" s="215"/>
    </row>
    <row r="18" spans="1:25" ht="16.5" thickBot="1">
      <c r="C18" s="227"/>
      <c r="D18" s="228"/>
      <c r="F18" s="235"/>
      <c r="G18" s="235"/>
      <c r="H18" s="235"/>
      <c r="I18" s="235" t="s">
        <v>1687</v>
      </c>
      <c r="J18" s="221">
        <v>1</v>
      </c>
      <c r="N18" s="215"/>
      <c r="O18" s="215"/>
      <c r="P18" s="223"/>
      <c r="S18" s="215"/>
      <c r="T18" s="215"/>
      <c r="V18" s="215"/>
      <c r="W18" s="215"/>
    </row>
    <row r="19" spans="1:25" ht="16.5" customHeight="1" thickBot="1">
      <c r="A19" s="227"/>
      <c r="B19" s="690"/>
      <c r="C19" s="691"/>
      <c r="D19" s="692" t="s">
        <v>1753</v>
      </c>
      <c r="E19" s="824" t="s">
        <v>35</v>
      </c>
      <c r="F19" s="934" t="s">
        <v>1486</v>
      </c>
      <c r="G19" s="935"/>
      <c r="H19" s="935"/>
      <c r="I19" s="936"/>
      <c r="J19" s="221">
        <v>1</v>
      </c>
      <c r="K19" s="237"/>
      <c r="N19" s="215"/>
      <c r="O19" s="215"/>
      <c r="P19" s="223"/>
      <c r="S19" s="215"/>
      <c r="T19" s="215"/>
      <c r="V19" s="215"/>
      <c r="W19" s="215"/>
    </row>
    <row r="20" spans="1:25" ht="64.5" customHeight="1" thickBot="1">
      <c r="B20" s="693" t="s">
        <v>1601</v>
      </c>
      <c r="C20" s="694" t="s">
        <v>1688</v>
      </c>
      <c r="D20" s="695" t="s">
        <v>1754</v>
      </c>
      <c r="E20" s="823">
        <v>2020</v>
      </c>
      <c r="F20" s="696" t="s">
        <v>1487</v>
      </c>
      <c r="G20" s="696" t="s">
        <v>1488</v>
      </c>
      <c r="H20" s="696" t="s">
        <v>1485</v>
      </c>
      <c r="I20" s="696" t="s">
        <v>1069</v>
      </c>
      <c r="J20" s="221">
        <v>1</v>
      </c>
      <c r="K20" s="237"/>
      <c r="N20" s="215"/>
      <c r="O20" s="215"/>
      <c r="P20" s="223"/>
      <c r="S20" s="215"/>
      <c r="T20" s="215"/>
      <c r="V20" s="215"/>
      <c r="W20" s="215"/>
    </row>
    <row r="21" spans="1:25" ht="19.5" thickBot="1">
      <c r="B21" s="239"/>
      <c r="C21" s="397"/>
      <c r="D21" s="241" t="s">
        <v>1689</v>
      </c>
      <c r="E21" s="701"/>
      <c r="F21" s="296"/>
      <c r="G21" s="296"/>
      <c r="H21" s="296"/>
      <c r="I21" s="483"/>
      <c r="J21" s="221">
        <v>1</v>
      </c>
      <c r="K21" s="237"/>
      <c r="N21" s="215"/>
      <c r="O21" s="215"/>
      <c r="P21" s="223"/>
      <c r="S21" s="215"/>
      <c r="T21" s="215"/>
      <c r="V21" s="215"/>
      <c r="W21" s="215"/>
    </row>
    <row r="22" spans="1:25" s="242" customFormat="1">
      <c r="A22" s="242">
        <v>5</v>
      </c>
      <c r="B22" s="697">
        <v>100</v>
      </c>
      <c r="C22" s="904" t="s">
        <v>1690</v>
      </c>
      <c r="D22" s="904"/>
      <c r="E22" s="701"/>
      <c r="F22" s="699">
        <f>SUM(F23:F25,F26:F27)</f>
        <v>0</v>
      </c>
      <c r="G22" s="699">
        <f>SUM(G23:G25,G26:G27)</f>
        <v>320000</v>
      </c>
      <c r="H22" s="698">
        <f>SUM(H23:H25,H26:H27)</f>
        <v>0</v>
      </c>
      <c r="I22" s="699">
        <f>SUM(I23:I25,I26:I27)</f>
        <v>320000</v>
      </c>
      <c r="J22" s="221">
        <f>(IF($E22&lt;&gt;0,$J$2,IF($I22&lt;&gt;0,$J$2,"")))</f>
        <v>1</v>
      </c>
      <c r="K22" s="244"/>
      <c r="P22" s="223"/>
      <c r="Y22" s="215"/>
    </row>
    <row r="23" spans="1:25" ht="18.75" customHeight="1">
      <c r="A23" s="215">
        <v>10</v>
      </c>
      <c r="B23" s="136"/>
      <c r="C23" s="137">
        <v>101</v>
      </c>
      <c r="D23" s="138" t="s">
        <v>1691</v>
      </c>
      <c r="E23" s="701"/>
      <c r="F23" s="700">
        <v>0</v>
      </c>
      <c r="G23" s="700">
        <v>0</v>
      </c>
      <c r="H23" s="700">
        <v>0</v>
      </c>
      <c r="I23" s="476">
        <f>F23+G23+H23</f>
        <v>0</v>
      </c>
      <c r="J23" s="221" t="str">
        <f t="shared" ref="J23:J89" si="0">(IF($E23&lt;&gt;0,$J$2,IF($I23&lt;&gt;0,$J$2,"")))</f>
        <v/>
      </c>
      <c r="K23" s="244"/>
      <c r="N23" s="215"/>
      <c r="O23" s="215"/>
      <c r="P23" s="223"/>
      <c r="S23" s="215"/>
      <c r="T23" s="215"/>
      <c r="V23" s="215"/>
      <c r="W23" s="215"/>
    </row>
    <row r="24" spans="1:25" ht="18.75" customHeight="1">
      <c r="A24" s="215">
        <v>15</v>
      </c>
      <c r="B24" s="136"/>
      <c r="C24" s="137">
        <v>102</v>
      </c>
      <c r="D24" s="139" t="s">
        <v>1718</v>
      </c>
      <c r="E24" s="701"/>
      <c r="F24" s="700">
        <v>0</v>
      </c>
      <c r="G24" s="700">
        <v>0</v>
      </c>
      <c r="H24" s="700">
        <v>0</v>
      </c>
      <c r="I24" s="476">
        <f>F24+G24+H24</f>
        <v>0</v>
      </c>
      <c r="J24" s="221" t="str">
        <f t="shared" si="0"/>
        <v/>
      </c>
      <c r="K24" s="244"/>
      <c r="N24" s="215"/>
      <c r="O24" s="215"/>
      <c r="P24" s="223"/>
      <c r="S24" s="215"/>
      <c r="T24" s="215"/>
      <c r="V24" s="215"/>
      <c r="W24" s="215"/>
      <c r="Y24" s="242"/>
    </row>
    <row r="25" spans="1:25" ht="18.75" customHeight="1">
      <c r="A25" s="215">
        <v>20</v>
      </c>
      <c r="B25" s="136"/>
      <c r="C25" s="137">
        <v>103</v>
      </c>
      <c r="D25" s="139" t="s">
        <v>1719</v>
      </c>
      <c r="E25" s="701"/>
      <c r="F25" s="700">
        <v>0</v>
      </c>
      <c r="G25" s="448">
        <v>320000</v>
      </c>
      <c r="H25" s="700">
        <v>0</v>
      </c>
      <c r="I25" s="476">
        <f>F25+G25+H25</f>
        <v>320000</v>
      </c>
      <c r="J25" s="221">
        <f t="shared" si="0"/>
        <v>1</v>
      </c>
      <c r="K25" s="244"/>
      <c r="N25" s="215"/>
      <c r="O25" s="215"/>
      <c r="P25" s="223"/>
      <c r="S25" s="215"/>
      <c r="T25" s="215"/>
      <c r="V25" s="215"/>
      <c r="W25" s="215"/>
    </row>
    <row r="26" spans="1:25" ht="18.75" customHeight="1">
      <c r="A26" s="215">
        <v>20</v>
      </c>
      <c r="B26" s="136"/>
      <c r="C26" s="137">
        <v>108</v>
      </c>
      <c r="D26" s="443" t="s">
        <v>1720</v>
      </c>
      <c r="E26" s="701"/>
      <c r="F26" s="700">
        <v>0</v>
      </c>
      <c r="G26" s="700">
        <v>0</v>
      </c>
      <c r="H26" s="700">
        <v>0</v>
      </c>
      <c r="I26" s="476">
        <f>F26+G26+H26</f>
        <v>0</v>
      </c>
      <c r="J26" s="221" t="str">
        <f t="shared" si="0"/>
        <v/>
      </c>
      <c r="K26" s="244"/>
      <c r="N26" s="215"/>
      <c r="O26" s="215"/>
      <c r="P26" s="223"/>
      <c r="S26" s="215"/>
      <c r="T26" s="215"/>
      <c r="V26" s="215"/>
      <c r="W26" s="215"/>
    </row>
    <row r="27" spans="1:25" ht="30.75" customHeight="1">
      <c r="A27" s="246">
        <v>21</v>
      </c>
      <c r="B27" s="136"/>
      <c r="C27" s="137">
        <v>109</v>
      </c>
      <c r="D27" s="444" t="s">
        <v>1086</v>
      </c>
      <c r="E27" s="701"/>
      <c r="F27" s="838">
        <v>0</v>
      </c>
      <c r="G27" s="838">
        <v>0</v>
      </c>
      <c r="H27" s="838">
        <v>0</v>
      </c>
      <c r="I27" s="839">
        <f>F27+G27+H27</f>
        <v>0</v>
      </c>
      <c r="J27" s="221" t="str">
        <f t="shared" si="0"/>
        <v/>
      </c>
      <c r="K27" s="244"/>
      <c r="N27" s="215"/>
      <c r="O27" s="215"/>
      <c r="P27" s="223"/>
      <c r="S27" s="215"/>
      <c r="T27" s="215"/>
      <c r="V27" s="215"/>
      <c r="W27" s="215"/>
    </row>
    <row r="28" spans="1:25" s="247" customFormat="1">
      <c r="A28" s="247">
        <v>25</v>
      </c>
      <c r="B28" s="697">
        <v>200</v>
      </c>
      <c r="C28" s="904" t="s">
        <v>1692</v>
      </c>
      <c r="D28" s="904"/>
      <c r="E28" s="701"/>
      <c r="F28" s="843">
        <f>SUM(F29:F32)</f>
        <v>0</v>
      </c>
      <c r="G28" s="843">
        <f>SUM(G29:G32)</f>
        <v>0</v>
      </c>
      <c r="H28" s="844">
        <f>SUM(H29:H32)</f>
        <v>0</v>
      </c>
      <c r="I28" s="843">
        <f>SUM(I29:I32)</f>
        <v>0</v>
      </c>
      <c r="J28" s="221" t="str">
        <f t="shared" si="0"/>
        <v/>
      </c>
      <c r="K28" s="244"/>
      <c r="P28" s="223"/>
      <c r="Y28" s="215"/>
    </row>
    <row r="29" spans="1:25">
      <c r="A29" s="215">
        <v>30</v>
      </c>
      <c r="B29" s="140"/>
      <c r="C29" s="137">
        <v>201</v>
      </c>
      <c r="D29" s="138" t="s">
        <v>1693</v>
      </c>
      <c r="E29" s="701"/>
      <c r="F29" s="700">
        <v>0</v>
      </c>
      <c r="G29" s="700">
        <v>0</v>
      </c>
      <c r="H29" s="700">
        <v>0</v>
      </c>
      <c r="I29" s="476">
        <f>F29+G29+H29</f>
        <v>0</v>
      </c>
      <c r="J29" s="221" t="str">
        <f t="shared" si="0"/>
        <v/>
      </c>
      <c r="K29" s="244"/>
      <c r="N29" s="215"/>
      <c r="O29" s="215"/>
      <c r="P29" s="223"/>
      <c r="S29" s="215"/>
      <c r="T29" s="215"/>
      <c r="V29" s="215"/>
      <c r="W29" s="215"/>
    </row>
    <row r="30" spans="1:25">
      <c r="A30" s="215">
        <v>35</v>
      </c>
      <c r="B30" s="140"/>
      <c r="C30" s="137">
        <v>202</v>
      </c>
      <c r="D30" s="139" t="s">
        <v>36</v>
      </c>
      <c r="E30" s="701"/>
      <c r="F30" s="700">
        <v>0</v>
      </c>
      <c r="G30" s="700">
        <v>0</v>
      </c>
      <c r="H30" s="700">
        <v>0</v>
      </c>
      <c r="I30" s="476">
        <f>F30+G30+H30</f>
        <v>0</v>
      </c>
      <c r="J30" s="221" t="str">
        <f t="shared" si="0"/>
        <v/>
      </c>
      <c r="K30" s="244"/>
      <c r="N30" s="215"/>
      <c r="O30" s="215"/>
      <c r="P30" s="223"/>
      <c r="S30" s="215"/>
      <c r="T30" s="215"/>
      <c r="V30" s="215"/>
      <c r="W30" s="215"/>
      <c r="Y30" s="247"/>
    </row>
    <row r="31" spans="1:25">
      <c r="A31" s="215">
        <v>40</v>
      </c>
      <c r="B31" s="140"/>
      <c r="C31" s="137">
        <v>203</v>
      </c>
      <c r="D31" s="139" t="s">
        <v>37</v>
      </c>
      <c r="E31" s="701"/>
      <c r="F31" s="700">
        <v>0</v>
      </c>
      <c r="G31" s="700">
        <v>0</v>
      </c>
      <c r="H31" s="700">
        <v>0</v>
      </c>
      <c r="I31" s="476">
        <f>F31+G31+H31</f>
        <v>0</v>
      </c>
      <c r="J31" s="221" t="str">
        <f t="shared" si="0"/>
        <v/>
      </c>
      <c r="K31" s="244"/>
      <c r="N31" s="215"/>
      <c r="O31" s="215"/>
      <c r="P31" s="223"/>
      <c r="S31" s="215"/>
      <c r="T31" s="215"/>
      <c r="V31" s="215"/>
      <c r="W31" s="215"/>
    </row>
    <row r="32" spans="1:25">
      <c r="A32" s="215">
        <v>45</v>
      </c>
      <c r="B32" s="140"/>
      <c r="C32" s="137">
        <v>204</v>
      </c>
      <c r="D32" s="141" t="s">
        <v>38</v>
      </c>
      <c r="E32" s="701"/>
      <c r="F32" s="838">
        <v>0</v>
      </c>
      <c r="G32" s="838">
        <v>0</v>
      </c>
      <c r="H32" s="838">
        <v>0</v>
      </c>
      <c r="I32" s="839">
        <f>F32+G32+H32</f>
        <v>0</v>
      </c>
      <c r="J32" s="221" t="str">
        <f t="shared" si="0"/>
        <v/>
      </c>
      <c r="K32" s="244"/>
      <c r="N32" s="215"/>
      <c r="O32" s="215"/>
      <c r="P32" s="223"/>
      <c r="S32" s="215"/>
      <c r="T32" s="215"/>
      <c r="V32" s="215"/>
      <c r="W32" s="215"/>
    </row>
    <row r="33" spans="1:25" s="247" customFormat="1" ht="32.25" customHeight="1">
      <c r="A33" s="247">
        <v>50</v>
      </c>
      <c r="B33" s="697">
        <v>400</v>
      </c>
      <c r="C33" s="905" t="s">
        <v>39</v>
      </c>
      <c r="D33" s="905"/>
      <c r="E33" s="701"/>
      <c r="F33" s="843">
        <f>SUM(F34:F38)</f>
        <v>0</v>
      </c>
      <c r="G33" s="843">
        <f>SUM(G34:G38)</f>
        <v>0</v>
      </c>
      <c r="H33" s="844">
        <f>SUM(H34:H38)</f>
        <v>0</v>
      </c>
      <c r="I33" s="843">
        <f>SUM(I34:I38)</f>
        <v>0</v>
      </c>
      <c r="J33" s="221" t="str">
        <f t="shared" si="0"/>
        <v/>
      </c>
      <c r="K33" s="244"/>
      <c r="P33" s="223"/>
      <c r="Y33" s="215"/>
    </row>
    <row r="34" spans="1:25" ht="18" customHeight="1">
      <c r="A34" s="215">
        <v>55</v>
      </c>
      <c r="B34" s="136"/>
      <c r="C34" s="137">
        <v>401</v>
      </c>
      <c r="D34" s="445" t="s">
        <v>40</v>
      </c>
      <c r="E34" s="701"/>
      <c r="F34" s="700">
        <v>0</v>
      </c>
      <c r="G34" s="700">
        <v>0</v>
      </c>
      <c r="H34" s="700">
        <v>0</v>
      </c>
      <c r="I34" s="476">
        <f>F34+G34+H34</f>
        <v>0</v>
      </c>
      <c r="J34" s="221" t="str">
        <f t="shared" si="0"/>
        <v/>
      </c>
      <c r="K34" s="244"/>
      <c r="N34" s="215"/>
      <c r="O34" s="215"/>
      <c r="P34" s="223"/>
      <c r="S34" s="215"/>
      <c r="T34" s="215"/>
      <c r="V34" s="215"/>
      <c r="W34" s="215"/>
    </row>
    <row r="35" spans="1:25" ht="18" customHeight="1">
      <c r="A35" s="215">
        <v>56</v>
      </c>
      <c r="B35" s="136"/>
      <c r="C35" s="137">
        <v>402</v>
      </c>
      <c r="D35" s="446" t="s">
        <v>41</v>
      </c>
      <c r="E35" s="701"/>
      <c r="F35" s="700">
        <v>0</v>
      </c>
      <c r="G35" s="700">
        <v>0</v>
      </c>
      <c r="H35" s="700">
        <v>0</v>
      </c>
      <c r="I35" s="476">
        <f>F35+G35+H35</f>
        <v>0</v>
      </c>
      <c r="J35" s="221" t="str">
        <f t="shared" si="0"/>
        <v/>
      </c>
      <c r="K35" s="244"/>
      <c r="N35" s="215"/>
      <c r="O35" s="215"/>
      <c r="P35" s="223"/>
      <c r="S35" s="215"/>
      <c r="T35" s="215"/>
      <c r="V35" s="215"/>
      <c r="W35" s="215"/>
      <c r="Y35" s="247"/>
    </row>
    <row r="36" spans="1:25" ht="29.25" customHeight="1">
      <c r="A36" s="215">
        <v>57</v>
      </c>
      <c r="B36" s="136"/>
      <c r="C36" s="137">
        <v>403</v>
      </c>
      <c r="D36" s="446" t="s">
        <v>42</v>
      </c>
      <c r="E36" s="701"/>
      <c r="F36" s="700">
        <v>0</v>
      </c>
      <c r="G36" s="700">
        <v>0</v>
      </c>
      <c r="H36" s="700">
        <v>0</v>
      </c>
      <c r="I36" s="476">
        <f>F36+G36+H36</f>
        <v>0</v>
      </c>
      <c r="J36" s="221" t="str">
        <f t="shared" si="0"/>
        <v/>
      </c>
      <c r="K36" s="244"/>
      <c r="N36" s="215"/>
      <c r="O36" s="215"/>
      <c r="P36" s="223"/>
      <c r="S36" s="215"/>
      <c r="T36" s="215"/>
      <c r="V36" s="215"/>
      <c r="W36" s="215"/>
    </row>
    <row r="37" spans="1:25" ht="18" customHeight="1">
      <c r="A37" s="246">
        <v>58</v>
      </c>
      <c r="B37" s="136"/>
      <c r="C37" s="137">
        <v>404</v>
      </c>
      <c r="D37" s="447" t="s">
        <v>43</v>
      </c>
      <c r="E37" s="701"/>
      <c r="F37" s="700">
        <v>0</v>
      </c>
      <c r="G37" s="700">
        <v>0</v>
      </c>
      <c r="H37" s="700">
        <v>0</v>
      </c>
      <c r="I37" s="476">
        <f>F37+G37+H37</f>
        <v>0</v>
      </c>
      <c r="J37" s="221" t="str">
        <f t="shared" si="0"/>
        <v/>
      </c>
      <c r="K37" s="244"/>
      <c r="N37" s="215"/>
      <c r="O37" s="215"/>
      <c r="P37" s="223"/>
      <c r="S37" s="215"/>
      <c r="T37" s="215"/>
      <c r="V37" s="215"/>
      <c r="W37" s="215"/>
    </row>
    <row r="38" spans="1:25">
      <c r="A38" s="246">
        <v>59</v>
      </c>
      <c r="B38" s="136"/>
      <c r="C38" s="142">
        <v>411</v>
      </c>
      <c r="D38" s="485" t="s">
        <v>1087</v>
      </c>
      <c r="E38" s="701"/>
      <c r="F38" s="838">
        <v>0</v>
      </c>
      <c r="G38" s="838">
        <v>0</v>
      </c>
      <c r="H38" s="838">
        <v>0</v>
      </c>
      <c r="I38" s="839">
        <f>F38+G38+H38</f>
        <v>0</v>
      </c>
      <c r="J38" s="221" t="str">
        <f t="shared" si="0"/>
        <v/>
      </c>
      <c r="K38" s="244"/>
      <c r="N38" s="215"/>
      <c r="O38" s="215"/>
      <c r="P38" s="223"/>
      <c r="S38" s="215"/>
      <c r="T38" s="215"/>
      <c r="V38" s="215"/>
      <c r="W38" s="215"/>
    </row>
    <row r="39" spans="1:25" s="247" customFormat="1">
      <c r="A39" s="250">
        <v>65</v>
      </c>
      <c r="B39" s="697">
        <v>800</v>
      </c>
      <c r="C39" s="904" t="s">
        <v>33</v>
      </c>
      <c r="D39" s="904"/>
      <c r="E39" s="701"/>
      <c r="F39" s="843">
        <f>SUM(F40:F43)</f>
        <v>0</v>
      </c>
      <c r="G39" s="843">
        <f>SUM(G40:G43)</f>
        <v>0</v>
      </c>
      <c r="H39" s="844">
        <f>SUM(H40:H43)</f>
        <v>0</v>
      </c>
      <c r="I39" s="843">
        <f>SUM(I40:I46)</f>
        <v>0</v>
      </c>
      <c r="J39" s="221" t="str">
        <f t="shared" si="0"/>
        <v/>
      </c>
      <c r="K39" s="244"/>
      <c r="P39" s="223"/>
      <c r="Y39" s="215"/>
    </row>
    <row r="40" spans="1:25">
      <c r="A40" s="215">
        <v>70</v>
      </c>
      <c r="B40" s="143"/>
      <c r="C40" s="137">
        <v>801</v>
      </c>
      <c r="D40" s="138" t="s">
        <v>44</v>
      </c>
      <c r="E40" s="701"/>
      <c r="F40" s="700">
        <v>0</v>
      </c>
      <c r="G40" s="700">
        <v>0</v>
      </c>
      <c r="H40" s="700">
        <v>0</v>
      </c>
      <c r="I40" s="476">
        <f t="shared" ref="I40:I46" si="1">F40+G40+H40</f>
        <v>0</v>
      </c>
      <c r="J40" s="221" t="str">
        <f t="shared" si="0"/>
        <v/>
      </c>
      <c r="K40" s="244"/>
      <c r="N40" s="215"/>
      <c r="O40" s="215"/>
      <c r="P40" s="223"/>
      <c r="S40" s="215"/>
      <c r="T40" s="215"/>
      <c r="V40" s="215"/>
      <c r="W40" s="215"/>
    </row>
    <row r="41" spans="1:25">
      <c r="A41" s="215">
        <v>75</v>
      </c>
      <c r="B41" s="143"/>
      <c r="C41" s="137">
        <v>802</v>
      </c>
      <c r="D41" s="139" t="s">
        <v>45</v>
      </c>
      <c r="E41" s="701"/>
      <c r="F41" s="700">
        <v>0</v>
      </c>
      <c r="G41" s="700">
        <v>0</v>
      </c>
      <c r="H41" s="700">
        <v>0</v>
      </c>
      <c r="I41" s="476">
        <f t="shared" si="1"/>
        <v>0</v>
      </c>
      <c r="J41" s="221" t="str">
        <f t="shared" si="0"/>
        <v/>
      </c>
      <c r="K41" s="244"/>
      <c r="N41" s="215"/>
      <c r="O41" s="215"/>
      <c r="P41" s="223"/>
      <c r="S41" s="215"/>
      <c r="T41" s="215"/>
      <c r="V41" s="215"/>
      <c r="W41" s="215"/>
      <c r="Y41" s="247"/>
    </row>
    <row r="42" spans="1:25">
      <c r="A42" s="246">
        <v>80</v>
      </c>
      <c r="B42" s="143"/>
      <c r="C42" s="137">
        <v>804</v>
      </c>
      <c r="D42" s="139" t="s">
        <v>46</v>
      </c>
      <c r="E42" s="701"/>
      <c r="F42" s="700">
        <v>0</v>
      </c>
      <c r="G42" s="700">
        <v>0</v>
      </c>
      <c r="H42" s="700">
        <v>0</v>
      </c>
      <c r="I42" s="476">
        <f t="shared" si="1"/>
        <v>0</v>
      </c>
      <c r="J42" s="221" t="str">
        <f t="shared" si="0"/>
        <v/>
      </c>
      <c r="K42" s="244"/>
      <c r="N42" s="215"/>
      <c r="O42" s="215"/>
      <c r="P42" s="223"/>
      <c r="S42" s="215"/>
      <c r="T42" s="215"/>
      <c r="V42" s="215"/>
      <c r="W42" s="215"/>
    </row>
    <row r="43" spans="1:25">
      <c r="A43" s="246">
        <v>85</v>
      </c>
      <c r="B43" s="143"/>
      <c r="C43" s="137">
        <v>809</v>
      </c>
      <c r="D43" s="139" t="s">
        <v>47</v>
      </c>
      <c r="E43" s="701"/>
      <c r="F43" s="700">
        <v>0</v>
      </c>
      <c r="G43" s="700">
        <v>0</v>
      </c>
      <c r="H43" s="700">
        <v>0</v>
      </c>
      <c r="I43" s="476">
        <f t="shared" si="1"/>
        <v>0</v>
      </c>
      <c r="J43" s="221" t="str">
        <f t="shared" si="0"/>
        <v/>
      </c>
      <c r="K43" s="244"/>
      <c r="N43" s="215"/>
      <c r="O43" s="215"/>
      <c r="P43" s="223"/>
      <c r="S43" s="215"/>
      <c r="T43" s="215"/>
      <c r="V43" s="215"/>
      <c r="W43" s="215"/>
    </row>
    <row r="44" spans="1:25">
      <c r="A44" s="246"/>
      <c r="B44" s="143"/>
      <c r="C44" s="137">
        <v>811</v>
      </c>
      <c r="D44" s="139" t="s">
        <v>1704</v>
      </c>
      <c r="E44" s="701"/>
      <c r="F44" s="700">
        <v>0</v>
      </c>
      <c r="G44" s="700">
        <v>0</v>
      </c>
      <c r="H44" s="700">
        <v>0</v>
      </c>
      <c r="I44" s="476">
        <f t="shared" si="1"/>
        <v>0</v>
      </c>
      <c r="J44" s="221" t="str">
        <f t="shared" si="0"/>
        <v/>
      </c>
      <c r="K44" s="244"/>
      <c r="N44" s="215"/>
      <c r="O44" s="215"/>
      <c r="P44" s="223"/>
      <c r="S44" s="215"/>
      <c r="T44" s="215"/>
      <c r="V44" s="215"/>
      <c r="W44" s="215"/>
    </row>
    <row r="45" spans="1:25">
      <c r="A45" s="246"/>
      <c r="B45" s="143"/>
      <c r="C45" s="137">
        <v>812</v>
      </c>
      <c r="D45" s="139" t="s">
        <v>1705</v>
      </c>
      <c r="E45" s="701"/>
      <c r="F45" s="700">
        <v>0</v>
      </c>
      <c r="G45" s="700">
        <v>0</v>
      </c>
      <c r="H45" s="700">
        <v>0</v>
      </c>
      <c r="I45" s="476">
        <f t="shared" si="1"/>
        <v>0</v>
      </c>
      <c r="J45" s="221" t="str">
        <f t="shared" si="0"/>
        <v/>
      </c>
      <c r="K45" s="244"/>
      <c r="N45" s="215"/>
      <c r="O45" s="215"/>
      <c r="P45" s="223"/>
      <c r="S45" s="215"/>
      <c r="T45" s="215"/>
      <c r="V45" s="215"/>
      <c r="W45" s="215"/>
    </row>
    <row r="46" spans="1:25">
      <c r="A46" s="246"/>
      <c r="B46" s="143"/>
      <c r="C46" s="137">
        <v>814</v>
      </c>
      <c r="D46" s="139" t="s">
        <v>1706</v>
      </c>
      <c r="E46" s="701"/>
      <c r="F46" s="838">
        <v>0</v>
      </c>
      <c r="G46" s="838">
        <v>0</v>
      </c>
      <c r="H46" s="838">
        <v>0</v>
      </c>
      <c r="I46" s="839">
        <f t="shared" si="1"/>
        <v>0</v>
      </c>
      <c r="J46" s="221" t="str">
        <f t="shared" si="0"/>
        <v/>
      </c>
      <c r="K46" s="244"/>
      <c r="N46" s="215"/>
      <c r="O46" s="215"/>
      <c r="P46" s="223"/>
      <c r="S46" s="215"/>
      <c r="T46" s="215"/>
      <c r="V46" s="215"/>
      <c r="W46" s="215"/>
    </row>
    <row r="47" spans="1:25" s="247" customFormat="1">
      <c r="A47" s="247">
        <v>95</v>
      </c>
      <c r="B47" s="697">
        <v>1000</v>
      </c>
      <c r="C47" s="904" t="s">
        <v>48</v>
      </c>
      <c r="D47" s="904"/>
      <c r="E47" s="701"/>
      <c r="F47" s="843">
        <f>SUM(F48:F51)</f>
        <v>0</v>
      </c>
      <c r="G47" s="843">
        <f>SUM(G48:G51)</f>
        <v>0</v>
      </c>
      <c r="H47" s="844">
        <f>SUM(H48:H51)</f>
        <v>0</v>
      </c>
      <c r="I47" s="843">
        <f>SUM(I48:I51)</f>
        <v>0</v>
      </c>
      <c r="J47" s="221" t="str">
        <f t="shared" si="0"/>
        <v/>
      </c>
      <c r="K47" s="244"/>
      <c r="P47" s="223"/>
      <c r="Y47" s="215"/>
    </row>
    <row r="48" spans="1:25">
      <c r="A48" s="215">
        <v>100</v>
      </c>
      <c r="B48" s="143"/>
      <c r="C48" s="137">
        <v>1001</v>
      </c>
      <c r="D48" s="138" t="s">
        <v>49</v>
      </c>
      <c r="E48" s="701"/>
      <c r="F48" s="700">
        <v>0</v>
      </c>
      <c r="G48" s="700">
        <v>0</v>
      </c>
      <c r="H48" s="700">
        <v>0</v>
      </c>
      <c r="I48" s="476">
        <f>F48+G48+H48</f>
        <v>0</v>
      </c>
      <c r="J48" s="221" t="str">
        <f t="shared" si="0"/>
        <v/>
      </c>
      <c r="K48" s="244"/>
      <c r="N48" s="215"/>
      <c r="O48" s="215"/>
      <c r="P48" s="223"/>
      <c r="S48" s="215"/>
      <c r="T48" s="215"/>
      <c r="V48" s="215"/>
      <c r="W48" s="215"/>
    </row>
    <row r="49" spans="1:25" ht="22.5" customHeight="1">
      <c r="A49" s="215">
        <v>105</v>
      </c>
      <c r="B49" s="143"/>
      <c r="C49" s="137">
        <v>1002</v>
      </c>
      <c r="D49" s="139" t="s">
        <v>50</v>
      </c>
      <c r="E49" s="701"/>
      <c r="F49" s="700">
        <v>0</v>
      </c>
      <c r="G49" s="700">
        <v>0</v>
      </c>
      <c r="H49" s="700">
        <v>0</v>
      </c>
      <c r="I49" s="476">
        <f>F49+G49+H49</f>
        <v>0</v>
      </c>
      <c r="J49" s="221" t="str">
        <f t="shared" si="0"/>
        <v/>
      </c>
      <c r="K49" s="244"/>
      <c r="N49" s="215"/>
      <c r="O49" s="215"/>
      <c r="P49" s="223"/>
      <c r="S49" s="215"/>
      <c r="T49" s="215"/>
      <c r="V49" s="215"/>
      <c r="W49" s="215"/>
      <c r="Y49" s="247"/>
    </row>
    <row r="50" spans="1:25" ht="22.5" customHeight="1">
      <c r="A50" s="215">
        <v>110</v>
      </c>
      <c r="B50" s="143"/>
      <c r="C50" s="137">
        <v>1004</v>
      </c>
      <c r="D50" s="139" t="s">
        <v>51</v>
      </c>
      <c r="E50" s="701"/>
      <c r="F50" s="700">
        <v>0</v>
      </c>
      <c r="G50" s="700">
        <v>0</v>
      </c>
      <c r="H50" s="700">
        <v>0</v>
      </c>
      <c r="I50" s="476">
        <f>F50+G50+H50</f>
        <v>0</v>
      </c>
      <c r="J50" s="221" t="str">
        <f t="shared" si="0"/>
        <v/>
      </c>
      <c r="K50" s="244"/>
      <c r="N50" s="215"/>
      <c r="O50" s="215"/>
      <c r="P50" s="223"/>
      <c r="S50" s="215"/>
      <c r="T50" s="215"/>
      <c r="V50" s="215"/>
      <c r="W50" s="215"/>
    </row>
    <row r="51" spans="1:25">
      <c r="A51" s="215">
        <v>125</v>
      </c>
      <c r="B51" s="143"/>
      <c r="C51" s="142">
        <v>1007</v>
      </c>
      <c r="D51" s="141" t="s">
        <v>52</v>
      </c>
      <c r="E51" s="701"/>
      <c r="F51" s="838">
        <v>0</v>
      </c>
      <c r="G51" s="838">
        <v>0</v>
      </c>
      <c r="H51" s="838">
        <v>0</v>
      </c>
      <c r="I51" s="839">
        <f>F51+G51+H51</f>
        <v>0</v>
      </c>
      <c r="J51" s="221" t="str">
        <f t="shared" si="0"/>
        <v/>
      </c>
      <c r="K51" s="244"/>
      <c r="N51" s="215"/>
      <c r="O51" s="215"/>
      <c r="P51" s="223"/>
      <c r="S51" s="215"/>
      <c r="T51" s="215"/>
      <c r="V51" s="215"/>
      <c r="W51" s="215"/>
    </row>
    <row r="52" spans="1:25" s="247" customFormat="1">
      <c r="A52" s="247">
        <v>130</v>
      </c>
      <c r="B52" s="697">
        <v>1300</v>
      </c>
      <c r="C52" s="904" t="s">
        <v>53</v>
      </c>
      <c r="D52" s="904"/>
      <c r="E52" s="701"/>
      <c r="F52" s="843">
        <f>SUM(F53:F57)</f>
        <v>0</v>
      </c>
      <c r="G52" s="843">
        <f>SUM(G53:G57)</f>
        <v>30200000</v>
      </c>
      <c r="H52" s="844">
        <f>SUM(H53:H57)</f>
        <v>0</v>
      </c>
      <c r="I52" s="843">
        <f>SUM(I53:I57)</f>
        <v>30200000</v>
      </c>
      <c r="J52" s="221">
        <f t="shared" si="0"/>
        <v>1</v>
      </c>
      <c r="K52" s="244"/>
      <c r="P52" s="223"/>
      <c r="Y52" s="215"/>
    </row>
    <row r="53" spans="1:25">
      <c r="A53" s="215">
        <v>135</v>
      </c>
      <c r="B53" s="136"/>
      <c r="C53" s="144">
        <v>1301</v>
      </c>
      <c r="D53" s="138" t="s">
        <v>54</v>
      </c>
      <c r="E53" s="701"/>
      <c r="F53" s="700">
        <v>0</v>
      </c>
      <c r="G53" s="245">
        <v>12500000</v>
      </c>
      <c r="H53" s="700">
        <v>0</v>
      </c>
      <c r="I53" s="476">
        <f>F53+G53+H53</f>
        <v>12500000</v>
      </c>
      <c r="J53" s="221">
        <f t="shared" si="0"/>
        <v>1</v>
      </c>
      <c r="K53" s="244"/>
      <c r="N53" s="215"/>
      <c r="O53" s="215"/>
      <c r="P53" s="223"/>
      <c r="S53" s="215"/>
      <c r="T53" s="215"/>
      <c r="V53" s="215"/>
      <c r="W53" s="215"/>
    </row>
    <row r="54" spans="1:25">
      <c r="A54" s="215">
        <v>140</v>
      </c>
      <c r="B54" s="136"/>
      <c r="C54" s="137">
        <v>1302</v>
      </c>
      <c r="D54" s="145" t="s">
        <v>55</v>
      </c>
      <c r="E54" s="701"/>
      <c r="F54" s="700">
        <v>0</v>
      </c>
      <c r="G54" s="245"/>
      <c r="H54" s="700">
        <v>0</v>
      </c>
      <c r="I54" s="476">
        <f>F54+G54+H54</f>
        <v>0</v>
      </c>
      <c r="J54" s="221" t="str">
        <f t="shared" si="0"/>
        <v/>
      </c>
      <c r="K54" s="244"/>
      <c r="N54" s="215"/>
      <c r="O54" s="215"/>
      <c r="P54" s="223"/>
      <c r="S54" s="215"/>
      <c r="T54" s="215"/>
      <c r="V54" s="215"/>
      <c r="W54" s="215"/>
      <c r="Y54" s="247"/>
    </row>
    <row r="55" spans="1:25">
      <c r="A55" s="215">
        <v>145</v>
      </c>
      <c r="B55" s="136"/>
      <c r="C55" s="137">
        <v>1303</v>
      </c>
      <c r="D55" s="145" t="s">
        <v>56</v>
      </c>
      <c r="E55" s="701"/>
      <c r="F55" s="700">
        <v>0</v>
      </c>
      <c r="G55" s="245">
        <v>2000000</v>
      </c>
      <c r="H55" s="700">
        <v>0</v>
      </c>
      <c r="I55" s="476">
        <f>F55+G55+H55</f>
        <v>2000000</v>
      </c>
      <c r="J55" s="221">
        <f t="shared" si="0"/>
        <v>1</v>
      </c>
      <c r="K55" s="244"/>
      <c r="N55" s="215"/>
      <c r="O55" s="215"/>
      <c r="P55" s="223"/>
      <c r="S55" s="215"/>
      <c r="T55" s="215"/>
      <c r="V55" s="215"/>
      <c r="W55" s="215"/>
    </row>
    <row r="56" spans="1:25">
      <c r="B56" s="136"/>
      <c r="C56" s="137">
        <v>1304</v>
      </c>
      <c r="D56" s="145" t="s">
        <v>57</v>
      </c>
      <c r="E56" s="701"/>
      <c r="F56" s="700">
        <v>0</v>
      </c>
      <c r="G56" s="245">
        <v>11000000</v>
      </c>
      <c r="H56" s="700">
        <v>0</v>
      </c>
      <c r="I56" s="476">
        <f>F56+G56+H56</f>
        <v>11000000</v>
      </c>
      <c r="J56" s="221">
        <f t="shared" si="0"/>
        <v>1</v>
      </c>
      <c r="K56" s="244"/>
      <c r="N56" s="215"/>
      <c r="O56" s="215"/>
      <c r="P56" s="223"/>
      <c r="S56" s="215"/>
      <c r="T56" s="215"/>
      <c r="V56" s="215"/>
      <c r="W56" s="215"/>
    </row>
    <row r="57" spans="1:25" s="251" customFormat="1">
      <c r="A57" s="251">
        <v>150</v>
      </c>
      <c r="B57" s="136"/>
      <c r="C57" s="137">
        <v>1308</v>
      </c>
      <c r="D57" s="145" t="s">
        <v>58</v>
      </c>
      <c r="E57" s="701"/>
      <c r="F57" s="838">
        <v>0</v>
      </c>
      <c r="G57" s="840">
        <v>4700000</v>
      </c>
      <c r="H57" s="838">
        <v>0</v>
      </c>
      <c r="I57" s="839">
        <f>F57+G57+H57</f>
        <v>4700000</v>
      </c>
      <c r="J57" s="221">
        <f t="shared" si="0"/>
        <v>1</v>
      </c>
      <c r="K57" s="244"/>
      <c r="P57" s="223"/>
      <c r="Y57" s="215"/>
    </row>
    <row r="58" spans="1:25" s="247" customFormat="1">
      <c r="A58" s="247">
        <v>160</v>
      </c>
      <c r="B58" s="697">
        <v>1400</v>
      </c>
      <c r="C58" s="904" t="s">
        <v>59</v>
      </c>
      <c r="D58" s="904"/>
      <c r="E58" s="701"/>
      <c r="F58" s="843">
        <f>SUM(F59:F60)</f>
        <v>0</v>
      </c>
      <c r="G58" s="843">
        <f>SUM(G59:G60)</f>
        <v>0</v>
      </c>
      <c r="H58" s="844">
        <f>SUM(H59:H60)</f>
        <v>0</v>
      </c>
      <c r="I58" s="843">
        <f>SUM(I59:I60)</f>
        <v>0</v>
      </c>
      <c r="J58" s="221" t="str">
        <f t="shared" si="0"/>
        <v/>
      </c>
      <c r="K58" s="244"/>
      <c r="P58" s="223"/>
      <c r="Y58" s="215"/>
    </row>
    <row r="59" spans="1:25" ht="21.75" customHeight="1">
      <c r="A59" s="215">
        <v>165</v>
      </c>
      <c r="B59" s="136"/>
      <c r="C59" s="144">
        <v>1401</v>
      </c>
      <c r="D59" s="138" t="s">
        <v>60</v>
      </c>
      <c r="E59" s="701"/>
      <c r="F59" s="700">
        <v>0</v>
      </c>
      <c r="G59" s="700">
        <v>0</v>
      </c>
      <c r="H59" s="700">
        <v>0</v>
      </c>
      <c r="I59" s="476">
        <f>F59+G59+H59</f>
        <v>0</v>
      </c>
      <c r="J59" s="221" t="str">
        <f t="shared" si="0"/>
        <v/>
      </c>
      <c r="K59" s="244"/>
      <c r="N59" s="215"/>
      <c r="O59" s="215"/>
      <c r="P59" s="223"/>
      <c r="S59" s="215"/>
      <c r="T59" s="215"/>
      <c r="V59" s="215"/>
      <c r="W59" s="215"/>
      <c r="Y59" s="251"/>
    </row>
    <row r="60" spans="1:25">
      <c r="A60" s="215">
        <v>170</v>
      </c>
      <c r="B60" s="136"/>
      <c r="C60" s="142">
        <v>1402</v>
      </c>
      <c r="D60" s="146" t="s">
        <v>61</v>
      </c>
      <c r="E60" s="701"/>
      <c r="F60" s="838">
        <v>0</v>
      </c>
      <c r="G60" s="838">
        <v>0</v>
      </c>
      <c r="H60" s="838">
        <v>0</v>
      </c>
      <c r="I60" s="839">
        <f>F60+G60+H60</f>
        <v>0</v>
      </c>
      <c r="J60" s="221" t="str">
        <f t="shared" si="0"/>
        <v/>
      </c>
      <c r="K60" s="244"/>
      <c r="N60" s="215"/>
      <c r="O60" s="215"/>
      <c r="P60" s="223"/>
      <c r="S60" s="215"/>
      <c r="T60" s="215"/>
      <c r="V60" s="215"/>
      <c r="W60" s="215"/>
      <c r="Y60" s="247"/>
    </row>
    <row r="61" spans="1:25" s="247" customFormat="1">
      <c r="A61" s="247">
        <v>175</v>
      </c>
      <c r="B61" s="697">
        <v>1500</v>
      </c>
      <c r="C61" s="904" t="s">
        <v>62</v>
      </c>
      <c r="D61" s="904"/>
      <c r="E61" s="701"/>
      <c r="F61" s="843">
        <f>SUM(F62:F63)</f>
        <v>0</v>
      </c>
      <c r="G61" s="843">
        <f>SUM(G62:G63)</f>
        <v>0</v>
      </c>
      <c r="H61" s="844">
        <f>SUM(H62:H63)</f>
        <v>0</v>
      </c>
      <c r="I61" s="843">
        <f>SUM(I62:I63)</f>
        <v>0</v>
      </c>
      <c r="J61" s="221" t="str">
        <f t="shared" si="0"/>
        <v/>
      </c>
      <c r="K61" s="244"/>
      <c r="P61" s="223"/>
      <c r="Y61" s="215"/>
    </row>
    <row r="62" spans="1:25">
      <c r="A62" s="215">
        <v>180</v>
      </c>
      <c r="B62" s="136"/>
      <c r="C62" s="144">
        <v>1501</v>
      </c>
      <c r="D62" s="147" t="s">
        <v>63</v>
      </c>
      <c r="E62" s="701"/>
      <c r="F62" s="700">
        <v>0</v>
      </c>
      <c r="G62" s="700">
        <v>0</v>
      </c>
      <c r="H62" s="700">
        <v>0</v>
      </c>
      <c r="I62" s="476">
        <f>F62+G62+H62</f>
        <v>0</v>
      </c>
      <c r="J62" s="221" t="str">
        <f t="shared" si="0"/>
        <v/>
      </c>
      <c r="K62" s="244"/>
      <c r="N62" s="215"/>
      <c r="O62" s="215"/>
      <c r="P62" s="223"/>
      <c r="S62" s="215"/>
      <c r="T62" s="215"/>
      <c r="V62" s="215"/>
      <c r="W62" s="215"/>
    </row>
    <row r="63" spans="1:25">
      <c r="A63" s="215">
        <v>185</v>
      </c>
      <c r="B63" s="136"/>
      <c r="C63" s="142">
        <v>1502</v>
      </c>
      <c r="D63" s="148" t="s">
        <v>64</v>
      </c>
      <c r="E63" s="701"/>
      <c r="F63" s="838">
        <v>0</v>
      </c>
      <c r="G63" s="838">
        <v>0</v>
      </c>
      <c r="H63" s="838">
        <v>0</v>
      </c>
      <c r="I63" s="839">
        <f>F63+G63+H63</f>
        <v>0</v>
      </c>
      <c r="J63" s="221" t="str">
        <f t="shared" si="0"/>
        <v/>
      </c>
      <c r="K63" s="244"/>
      <c r="N63" s="215"/>
      <c r="O63" s="215"/>
      <c r="P63" s="223"/>
      <c r="S63" s="215"/>
      <c r="T63" s="215"/>
      <c r="V63" s="215"/>
      <c r="W63" s="215"/>
      <c r="Y63" s="247"/>
    </row>
    <row r="64" spans="1:25" s="251" customFormat="1">
      <c r="B64" s="697">
        <v>1600</v>
      </c>
      <c r="C64" s="904" t="s">
        <v>65</v>
      </c>
      <c r="D64" s="904"/>
      <c r="E64" s="701"/>
      <c r="F64" s="845">
        <v>0</v>
      </c>
      <c r="G64" s="845">
        <v>0</v>
      </c>
      <c r="H64" s="845">
        <v>0</v>
      </c>
      <c r="I64" s="843">
        <f>F64+G64+H64</f>
        <v>0</v>
      </c>
      <c r="J64" s="221" t="str">
        <f t="shared" si="0"/>
        <v/>
      </c>
      <c r="K64" s="244"/>
      <c r="P64" s="223"/>
      <c r="Y64" s="215"/>
    </row>
    <row r="65" spans="1:25" s="247" customFormat="1">
      <c r="A65" s="247">
        <v>200</v>
      </c>
      <c r="B65" s="697">
        <v>1700</v>
      </c>
      <c r="C65" s="904" t="s">
        <v>66</v>
      </c>
      <c r="D65" s="904"/>
      <c r="E65" s="701"/>
      <c r="F65" s="843">
        <f>SUM(F66:F71)</f>
        <v>0</v>
      </c>
      <c r="G65" s="843">
        <f>SUM(G66:G71)</f>
        <v>0</v>
      </c>
      <c r="H65" s="844">
        <f>SUM(H66:H71)</f>
        <v>0</v>
      </c>
      <c r="I65" s="843">
        <f>SUM(I66:I71)</f>
        <v>0</v>
      </c>
      <c r="J65" s="221" t="str">
        <f t="shared" si="0"/>
        <v/>
      </c>
      <c r="K65" s="244"/>
      <c r="P65" s="223"/>
      <c r="Y65" s="215"/>
    </row>
    <row r="66" spans="1:25">
      <c r="A66" s="215">
        <v>205</v>
      </c>
      <c r="B66" s="136"/>
      <c r="C66" s="144">
        <v>1701</v>
      </c>
      <c r="D66" s="138" t="s">
        <v>67</v>
      </c>
      <c r="E66" s="701"/>
      <c r="F66" s="700">
        <v>0</v>
      </c>
      <c r="G66" s="700">
        <v>0</v>
      </c>
      <c r="H66" s="700">
        <v>0</v>
      </c>
      <c r="I66" s="476">
        <f t="shared" ref="I66:I73" si="2">F66+G66+H66</f>
        <v>0</v>
      </c>
      <c r="J66" s="221" t="str">
        <f t="shared" si="0"/>
        <v/>
      </c>
      <c r="K66" s="244"/>
      <c r="N66" s="215"/>
      <c r="O66" s="215"/>
      <c r="P66" s="223"/>
      <c r="S66" s="215"/>
      <c r="T66" s="215"/>
      <c r="V66" s="215"/>
      <c r="W66" s="215"/>
      <c r="Y66" s="251"/>
    </row>
    <row r="67" spans="1:25">
      <c r="A67" s="215">
        <v>210</v>
      </c>
      <c r="B67" s="136"/>
      <c r="C67" s="137">
        <v>1702</v>
      </c>
      <c r="D67" s="139" t="s">
        <v>1721</v>
      </c>
      <c r="E67" s="701"/>
      <c r="F67" s="700">
        <v>0</v>
      </c>
      <c r="G67" s="700">
        <v>0</v>
      </c>
      <c r="H67" s="700">
        <v>0</v>
      </c>
      <c r="I67" s="476">
        <f t="shared" si="2"/>
        <v>0</v>
      </c>
      <c r="J67" s="221" t="str">
        <f t="shared" si="0"/>
        <v/>
      </c>
      <c r="K67" s="244"/>
      <c r="N67" s="215"/>
      <c r="O67" s="215"/>
      <c r="P67" s="223"/>
      <c r="S67" s="215"/>
      <c r="T67" s="215"/>
      <c r="V67" s="215"/>
      <c r="W67" s="215"/>
      <c r="Y67" s="247"/>
    </row>
    <row r="68" spans="1:25">
      <c r="A68" s="215">
        <v>215</v>
      </c>
      <c r="B68" s="136"/>
      <c r="C68" s="137">
        <v>1703</v>
      </c>
      <c r="D68" s="139" t="s">
        <v>68</v>
      </c>
      <c r="E68" s="701"/>
      <c r="F68" s="700">
        <v>0</v>
      </c>
      <c r="G68" s="700">
        <v>0</v>
      </c>
      <c r="H68" s="700">
        <v>0</v>
      </c>
      <c r="I68" s="476">
        <f t="shared" si="2"/>
        <v>0</v>
      </c>
      <c r="J68" s="221" t="str">
        <f t="shared" si="0"/>
        <v/>
      </c>
      <c r="K68" s="244"/>
      <c r="N68" s="215"/>
      <c r="O68" s="215"/>
      <c r="P68" s="223"/>
      <c r="S68" s="215"/>
      <c r="T68" s="215"/>
      <c r="V68" s="215"/>
      <c r="W68" s="215"/>
    </row>
    <row r="69" spans="1:25" ht="15.75" customHeight="1">
      <c r="A69" s="215">
        <v>225</v>
      </c>
      <c r="B69" s="136"/>
      <c r="C69" s="137">
        <v>1706</v>
      </c>
      <c r="D69" s="139" t="s">
        <v>69</v>
      </c>
      <c r="E69" s="701"/>
      <c r="F69" s="700">
        <v>0</v>
      </c>
      <c r="G69" s="700">
        <v>0</v>
      </c>
      <c r="H69" s="700">
        <v>0</v>
      </c>
      <c r="I69" s="476">
        <f t="shared" si="2"/>
        <v>0</v>
      </c>
      <c r="J69" s="221" t="str">
        <f t="shared" si="0"/>
        <v/>
      </c>
      <c r="K69" s="244"/>
      <c r="N69" s="215"/>
      <c r="O69" s="215"/>
      <c r="P69" s="223"/>
      <c r="S69" s="215"/>
      <c r="T69" s="215"/>
      <c r="V69" s="215"/>
      <c r="W69" s="215"/>
    </row>
    <row r="70" spans="1:25" ht="19.5" customHeight="1">
      <c r="A70" s="215">
        <v>226</v>
      </c>
      <c r="B70" s="136"/>
      <c r="C70" s="137">
        <v>1707</v>
      </c>
      <c r="D70" s="139" t="s">
        <v>70</v>
      </c>
      <c r="E70" s="701"/>
      <c r="F70" s="700">
        <v>0</v>
      </c>
      <c r="G70" s="700">
        <v>0</v>
      </c>
      <c r="H70" s="700">
        <v>0</v>
      </c>
      <c r="I70" s="476">
        <f t="shared" si="2"/>
        <v>0</v>
      </c>
      <c r="J70" s="221" t="str">
        <f t="shared" si="0"/>
        <v/>
      </c>
      <c r="K70" s="244"/>
      <c r="N70" s="215"/>
      <c r="O70" s="215"/>
      <c r="P70" s="223"/>
      <c r="S70" s="215"/>
      <c r="T70" s="215"/>
      <c r="V70" s="215"/>
      <c r="W70" s="215"/>
    </row>
    <row r="71" spans="1:25">
      <c r="A71" s="246">
        <v>227</v>
      </c>
      <c r="B71" s="136"/>
      <c r="C71" s="142">
        <v>1709</v>
      </c>
      <c r="D71" s="141" t="s">
        <v>71</v>
      </c>
      <c r="E71" s="701"/>
      <c r="F71" s="700">
        <v>0</v>
      </c>
      <c r="G71" s="700">
        <v>0</v>
      </c>
      <c r="H71" s="700">
        <v>0</v>
      </c>
      <c r="I71" s="476">
        <f t="shared" si="2"/>
        <v>0</v>
      </c>
      <c r="J71" s="221" t="str">
        <f t="shared" si="0"/>
        <v/>
      </c>
      <c r="K71" s="244"/>
      <c r="N71" s="215"/>
      <c r="O71" s="215"/>
      <c r="P71" s="223"/>
      <c r="S71" s="215"/>
      <c r="T71" s="215"/>
      <c r="V71" s="215"/>
      <c r="W71" s="215"/>
    </row>
    <row r="72" spans="1:25" s="247" customFormat="1">
      <c r="A72" s="247">
        <v>235</v>
      </c>
      <c r="B72" s="697">
        <v>1900</v>
      </c>
      <c r="C72" s="904" t="s">
        <v>72</v>
      </c>
      <c r="D72" s="904"/>
      <c r="E72" s="701"/>
      <c r="F72" s="841">
        <v>0</v>
      </c>
      <c r="G72" s="841">
        <v>0</v>
      </c>
      <c r="H72" s="841">
        <v>0</v>
      </c>
      <c r="I72" s="842">
        <f t="shared" si="2"/>
        <v>0</v>
      </c>
      <c r="J72" s="221" t="str">
        <f t="shared" si="0"/>
        <v/>
      </c>
      <c r="K72" s="244"/>
      <c r="P72" s="223"/>
      <c r="Y72" s="215"/>
    </row>
    <row r="73" spans="1:25" s="247" customFormat="1">
      <c r="A73" s="247">
        <v>255</v>
      </c>
      <c r="B73" s="697">
        <v>2000</v>
      </c>
      <c r="C73" s="904" t="s">
        <v>73</v>
      </c>
      <c r="D73" s="904"/>
      <c r="E73" s="701"/>
      <c r="F73" s="845">
        <v>0</v>
      </c>
      <c r="G73" s="846"/>
      <c r="H73" s="845">
        <v>0</v>
      </c>
      <c r="I73" s="843">
        <f t="shared" si="2"/>
        <v>0</v>
      </c>
      <c r="J73" s="221" t="str">
        <f t="shared" si="0"/>
        <v/>
      </c>
      <c r="K73" s="244"/>
      <c r="P73" s="223"/>
    </row>
    <row r="74" spans="1:25" s="247" customFormat="1">
      <c r="A74" s="247">
        <v>265</v>
      </c>
      <c r="B74" s="697">
        <v>2400</v>
      </c>
      <c r="C74" s="904" t="s">
        <v>74</v>
      </c>
      <c r="D74" s="904"/>
      <c r="E74" s="701"/>
      <c r="F74" s="843">
        <f>SUM(F75:F89)</f>
        <v>0</v>
      </c>
      <c r="G74" s="843">
        <f>SUM(G75:G89)</f>
        <v>4670000</v>
      </c>
      <c r="H74" s="844">
        <f>SUM(H75:H89)</f>
        <v>0</v>
      </c>
      <c r="I74" s="843">
        <f>SUM(I75:I89)</f>
        <v>4670000</v>
      </c>
      <c r="J74" s="221">
        <f t="shared" si="0"/>
        <v>1</v>
      </c>
      <c r="K74" s="244"/>
      <c r="P74" s="223"/>
    </row>
    <row r="75" spans="1:25" ht="18.75" customHeight="1">
      <c r="A75" s="215">
        <v>270</v>
      </c>
      <c r="B75" s="136"/>
      <c r="C75" s="144">
        <v>2401</v>
      </c>
      <c r="D75" s="147" t="s">
        <v>75</v>
      </c>
      <c r="E75" s="701"/>
      <c r="F75" s="700">
        <v>0</v>
      </c>
      <c r="G75" s="245"/>
      <c r="H75" s="700">
        <v>0</v>
      </c>
      <c r="I75" s="476">
        <f>F75+G75+H75</f>
        <v>0</v>
      </c>
      <c r="J75" s="221" t="str">
        <f t="shared" si="0"/>
        <v/>
      </c>
      <c r="K75" s="244"/>
      <c r="N75" s="215"/>
      <c r="O75" s="215"/>
      <c r="P75" s="223"/>
      <c r="S75" s="215"/>
      <c r="T75" s="215"/>
      <c r="V75" s="215"/>
      <c r="W75" s="215"/>
    </row>
    <row r="76" spans="1:25">
      <c r="A76" s="215">
        <v>280</v>
      </c>
      <c r="B76" s="136"/>
      <c r="C76" s="137">
        <v>2403</v>
      </c>
      <c r="D76" s="145" t="s">
        <v>76</v>
      </c>
      <c r="E76" s="701"/>
      <c r="F76" s="700">
        <v>0</v>
      </c>
      <c r="G76" s="700">
        <v>0</v>
      </c>
      <c r="H76" s="700">
        <v>0</v>
      </c>
      <c r="I76" s="476">
        <f t="shared" ref="I76:I89" si="3">F76+G76+H76</f>
        <v>0</v>
      </c>
      <c r="J76" s="221" t="str">
        <f t="shared" si="0"/>
        <v/>
      </c>
      <c r="K76" s="244"/>
      <c r="N76" s="215"/>
      <c r="O76" s="215"/>
      <c r="P76" s="223"/>
      <c r="S76" s="215"/>
      <c r="T76" s="215"/>
      <c r="V76" s="215"/>
      <c r="W76" s="215"/>
      <c r="Y76" s="247"/>
    </row>
    <row r="77" spans="1:25">
      <c r="A77" s="215">
        <v>285</v>
      </c>
      <c r="B77" s="136"/>
      <c r="C77" s="137">
        <v>2404</v>
      </c>
      <c r="D77" s="139" t="s">
        <v>77</v>
      </c>
      <c r="E77" s="701"/>
      <c r="F77" s="449"/>
      <c r="G77" s="245">
        <v>3420000</v>
      </c>
      <c r="H77" s="700">
        <v>0</v>
      </c>
      <c r="I77" s="476">
        <f t="shared" si="3"/>
        <v>3420000</v>
      </c>
      <c r="J77" s="221">
        <f t="shared" si="0"/>
        <v>1</v>
      </c>
      <c r="K77" s="244"/>
      <c r="N77" s="215"/>
      <c r="O77" s="215"/>
      <c r="P77" s="223"/>
      <c r="S77" s="215"/>
      <c r="T77" s="215"/>
      <c r="V77" s="215"/>
      <c r="W77" s="215"/>
    </row>
    <row r="78" spans="1:25">
      <c r="A78" s="215">
        <v>290</v>
      </c>
      <c r="B78" s="136"/>
      <c r="C78" s="137">
        <v>2405</v>
      </c>
      <c r="D78" s="145" t="s">
        <v>78</v>
      </c>
      <c r="E78" s="701"/>
      <c r="F78" s="449"/>
      <c r="G78" s="245">
        <v>1000000</v>
      </c>
      <c r="H78" s="700">
        <v>0</v>
      </c>
      <c r="I78" s="476">
        <f t="shared" si="3"/>
        <v>1000000</v>
      </c>
      <c r="J78" s="221">
        <f t="shared" si="0"/>
        <v>1</v>
      </c>
      <c r="K78" s="244"/>
      <c r="N78" s="215"/>
      <c r="O78" s="215"/>
      <c r="P78" s="223"/>
      <c r="S78" s="215"/>
      <c r="T78" s="215"/>
      <c r="V78" s="215"/>
      <c r="W78" s="215"/>
    </row>
    <row r="79" spans="1:25">
      <c r="A79" s="215">
        <v>295</v>
      </c>
      <c r="B79" s="136"/>
      <c r="C79" s="137">
        <v>2406</v>
      </c>
      <c r="D79" s="145" t="s">
        <v>79</v>
      </c>
      <c r="E79" s="701"/>
      <c r="F79" s="449"/>
      <c r="G79" s="245">
        <v>250000</v>
      </c>
      <c r="H79" s="700">
        <v>0</v>
      </c>
      <c r="I79" s="476">
        <f t="shared" si="3"/>
        <v>250000</v>
      </c>
      <c r="J79" s="221">
        <f t="shared" si="0"/>
        <v>1</v>
      </c>
      <c r="K79" s="244"/>
      <c r="N79" s="215"/>
      <c r="O79" s="215"/>
      <c r="P79" s="223"/>
      <c r="S79" s="215"/>
      <c r="T79" s="215"/>
      <c r="V79" s="215"/>
      <c r="W79" s="215"/>
    </row>
    <row r="80" spans="1:25">
      <c r="A80" s="215">
        <v>300</v>
      </c>
      <c r="B80" s="136"/>
      <c r="C80" s="137">
        <v>2407</v>
      </c>
      <c r="D80" s="145" t="s">
        <v>80</v>
      </c>
      <c r="E80" s="701"/>
      <c r="F80" s="449"/>
      <c r="G80" s="245"/>
      <c r="H80" s="700">
        <v>0</v>
      </c>
      <c r="I80" s="476">
        <f t="shared" si="3"/>
        <v>0</v>
      </c>
      <c r="J80" s="221" t="str">
        <f t="shared" si="0"/>
        <v/>
      </c>
      <c r="K80" s="244"/>
      <c r="N80" s="215"/>
      <c r="O80" s="215"/>
      <c r="P80" s="223"/>
      <c r="S80" s="215"/>
      <c r="T80" s="215"/>
      <c r="V80" s="215"/>
      <c r="W80" s="215"/>
    </row>
    <row r="81" spans="1:25">
      <c r="A81" s="215">
        <v>305</v>
      </c>
      <c r="B81" s="136"/>
      <c r="C81" s="137">
        <v>2408</v>
      </c>
      <c r="D81" s="145" t="s">
        <v>833</v>
      </c>
      <c r="E81" s="701"/>
      <c r="F81" s="449"/>
      <c r="G81" s="245"/>
      <c r="H81" s="700">
        <v>0</v>
      </c>
      <c r="I81" s="476">
        <f t="shared" si="3"/>
        <v>0</v>
      </c>
      <c r="J81" s="221" t="str">
        <f t="shared" si="0"/>
        <v/>
      </c>
      <c r="K81" s="244"/>
      <c r="N81" s="215"/>
      <c r="O81" s="215"/>
      <c r="P81" s="223"/>
      <c r="S81" s="215"/>
      <c r="T81" s="215"/>
      <c r="V81" s="215"/>
      <c r="W81" s="215"/>
    </row>
    <row r="82" spans="1:25">
      <c r="A82" s="215">
        <v>310</v>
      </c>
      <c r="B82" s="136"/>
      <c r="C82" s="137">
        <v>2409</v>
      </c>
      <c r="D82" s="145" t="s">
        <v>834</v>
      </c>
      <c r="E82" s="701"/>
      <c r="F82" s="449"/>
      <c r="G82" s="245"/>
      <c r="H82" s="700">
        <v>0</v>
      </c>
      <c r="I82" s="476">
        <f t="shared" si="3"/>
        <v>0</v>
      </c>
      <c r="J82" s="221" t="str">
        <f t="shared" si="0"/>
        <v/>
      </c>
      <c r="K82" s="244"/>
      <c r="N82" s="215"/>
      <c r="O82" s="215"/>
      <c r="P82" s="223"/>
      <c r="S82" s="215"/>
      <c r="T82" s="215"/>
      <c r="V82" s="215"/>
      <c r="W82" s="215"/>
    </row>
    <row r="83" spans="1:25">
      <c r="A83" s="215">
        <v>315</v>
      </c>
      <c r="B83" s="136"/>
      <c r="C83" s="137">
        <v>2410</v>
      </c>
      <c r="D83" s="145" t="s">
        <v>835</v>
      </c>
      <c r="E83" s="701"/>
      <c r="F83" s="449"/>
      <c r="G83" s="245"/>
      <c r="H83" s="700">
        <v>0</v>
      </c>
      <c r="I83" s="476">
        <f t="shared" si="3"/>
        <v>0</v>
      </c>
      <c r="J83" s="221" t="str">
        <f t="shared" si="0"/>
        <v/>
      </c>
      <c r="K83" s="244"/>
      <c r="N83" s="215"/>
      <c r="O83" s="215"/>
      <c r="P83" s="223"/>
      <c r="S83" s="215"/>
      <c r="T83" s="215"/>
      <c r="V83" s="215"/>
      <c r="W83" s="215"/>
    </row>
    <row r="84" spans="1:25">
      <c r="A84" s="215">
        <v>325</v>
      </c>
      <c r="B84" s="136"/>
      <c r="C84" s="137">
        <v>2412</v>
      </c>
      <c r="D84" s="139" t="s">
        <v>836</v>
      </c>
      <c r="E84" s="701"/>
      <c r="F84" s="700">
        <v>0</v>
      </c>
      <c r="G84" s="700">
        <v>0</v>
      </c>
      <c r="H84" s="700">
        <v>0</v>
      </c>
      <c r="I84" s="476">
        <f t="shared" si="3"/>
        <v>0</v>
      </c>
      <c r="J84" s="221" t="str">
        <f t="shared" si="0"/>
        <v/>
      </c>
      <c r="K84" s="244"/>
      <c r="N84" s="215"/>
      <c r="O84" s="215"/>
      <c r="P84" s="223"/>
      <c r="S84" s="215"/>
      <c r="T84" s="215"/>
      <c r="V84" s="215"/>
      <c r="W84" s="215"/>
    </row>
    <row r="85" spans="1:25">
      <c r="A85" s="215">
        <v>330</v>
      </c>
      <c r="B85" s="136"/>
      <c r="C85" s="137">
        <v>2413</v>
      </c>
      <c r="D85" s="145" t="s">
        <v>837</v>
      </c>
      <c r="E85" s="701"/>
      <c r="F85" s="700">
        <v>0</v>
      </c>
      <c r="G85" s="245"/>
      <c r="H85" s="700">
        <v>0</v>
      </c>
      <c r="I85" s="476">
        <f t="shared" si="3"/>
        <v>0</v>
      </c>
      <c r="J85" s="221" t="str">
        <f t="shared" si="0"/>
        <v/>
      </c>
      <c r="K85" s="244"/>
      <c r="N85" s="215"/>
      <c r="O85" s="215"/>
      <c r="P85" s="223"/>
      <c r="S85" s="215"/>
      <c r="T85" s="215"/>
      <c r="V85" s="215"/>
      <c r="W85" s="215"/>
    </row>
    <row r="86" spans="1:25" ht="31.5">
      <c r="A86" s="256">
        <v>335</v>
      </c>
      <c r="B86" s="136"/>
      <c r="C86" s="137">
        <v>2415</v>
      </c>
      <c r="D86" s="139" t="s">
        <v>838</v>
      </c>
      <c r="E86" s="701"/>
      <c r="F86" s="700">
        <v>0</v>
      </c>
      <c r="G86" s="274"/>
      <c r="H86" s="700">
        <v>0</v>
      </c>
      <c r="I86" s="476">
        <f t="shared" si="3"/>
        <v>0</v>
      </c>
      <c r="J86" s="221" t="str">
        <f t="shared" si="0"/>
        <v/>
      </c>
      <c r="K86" s="244"/>
      <c r="N86" s="215"/>
      <c r="O86" s="215"/>
      <c r="P86" s="223"/>
      <c r="S86" s="215"/>
      <c r="T86" s="215"/>
      <c r="V86" s="215"/>
      <c r="W86" s="215"/>
    </row>
    <row r="87" spans="1:25">
      <c r="A87" s="876"/>
      <c r="B87" s="151"/>
      <c r="C87" s="137">
        <v>2417</v>
      </c>
      <c r="D87" s="139" t="s">
        <v>1768</v>
      </c>
      <c r="E87" s="701"/>
      <c r="F87" s="700">
        <v>0</v>
      </c>
      <c r="G87" s="274"/>
      <c r="H87" s="700">
        <v>0</v>
      </c>
      <c r="I87" s="476">
        <f>F87+G87+H87</f>
        <v>0</v>
      </c>
      <c r="J87" s="221" t="str">
        <f t="shared" si="0"/>
        <v/>
      </c>
      <c r="K87" s="244"/>
      <c r="N87" s="215"/>
      <c r="O87" s="215"/>
      <c r="P87" s="223"/>
      <c r="S87" s="215"/>
      <c r="T87" s="215"/>
      <c r="V87" s="215"/>
      <c r="W87" s="215"/>
    </row>
    <row r="88" spans="1:25">
      <c r="A88" s="257">
        <v>340</v>
      </c>
      <c r="B88" s="149"/>
      <c r="C88" s="137">
        <v>2418</v>
      </c>
      <c r="D88" s="150" t="s">
        <v>839</v>
      </c>
      <c r="E88" s="701"/>
      <c r="F88" s="700">
        <v>0</v>
      </c>
      <c r="G88" s="274"/>
      <c r="H88" s="700">
        <v>0</v>
      </c>
      <c r="I88" s="476">
        <f t="shared" si="3"/>
        <v>0</v>
      </c>
      <c r="J88" s="221" t="str">
        <f t="shared" si="0"/>
        <v/>
      </c>
      <c r="K88" s="244"/>
      <c r="N88" s="215"/>
      <c r="O88" s="215"/>
      <c r="P88" s="223"/>
      <c r="S88" s="215"/>
      <c r="T88" s="215"/>
      <c r="V88" s="215"/>
      <c r="W88" s="215"/>
    </row>
    <row r="89" spans="1:25">
      <c r="A89" s="257">
        <v>345</v>
      </c>
      <c r="B89" s="151"/>
      <c r="C89" s="142">
        <v>2419</v>
      </c>
      <c r="D89" s="146" t="s">
        <v>840</v>
      </c>
      <c r="E89" s="701"/>
      <c r="F89" s="449"/>
      <c r="G89" s="245"/>
      <c r="H89" s="838">
        <v>0</v>
      </c>
      <c r="I89" s="839">
        <f t="shared" si="3"/>
        <v>0</v>
      </c>
      <c r="J89" s="221" t="str">
        <f t="shared" si="0"/>
        <v/>
      </c>
      <c r="K89" s="244"/>
      <c r="N89" s="215"/>
      <c r="O89" s="215"/>
      <c r="P89" s="223"/>
      <c r="S89" s="215"/>
      <c r="T89" s="215"/>
      <c r="V89" s="215"/>
      <c r="W89" s="215"/>
    </row>
    <row r="90" spans="1:25" s="247" customFormat="1">
      <c r="A90" s="258">
        <v>350</v>
      </c>
      <c r="B90" s="697">
        <v>2500</v>
      </c>
      <c r="C90" s="904" t="s">
        <v>841</v>
      </c>
      <c r="D90" s="904"/>
      <c r="E90" s="701"/>
      <c r="F90" s="843">
        <f>SUM(F91:F92)</f>
        <v>0</v>
      </c>
      <c r="G90" s="843">
        <f>SUM(G91:G92)</f>
        <v>0</v>
      </c>
      <c r="H90" s="844">
        <f>SUM(H91:H92)</f>
        <v>0</v>
      </c>
      <c r="I90" s="843">
        <f>SUM(I91:I92)</f>
        <v>0</v>
      </c>
      <c r="J90" s="221" t="str">
        <f t="shared" ref="J90:J156" si="4">(IF($E90&lt;&gt;0,$J$2,IF($I90&lt;&gt;0,$J$2,"")))</f>
        <v/>
      </c>
      <c r="K90" s="244"/>
      <c r="P90" s="223"/>
      <c r="Y90" s="215"/>
    </row>
    <row r="91" spans="1:25">
      <c r="A91" s="257">
        <v>355</v>
      </c>
      <c r="B91" s="149"/>
      <c r="C91" s="144">
        <v>2501</v>
      </c>
      <c r="D91" s="451" t="s">
        <v>842</v>
      </c>
      <c r="E91" s="701"/>
      <c r="F91" s="449"/>
      <c r="G91" s="449"/>
      <c r="H91" s="700">
        <v>0</v>
      </c>
      <c r="I91" s="476">
        <f>F91+G91+H91</f>
        <v>0</v>
      </c>
      <c r="J91" s="221" t="str">
        <f t="shared" si="4"/>
        <v/>
      </c>
      <c r="K91" s="244"/>
      <c r="N91" s="215"/>
      <c r="O91" s="215"/>
      <c r="P91" s="223"/>
      <c r="S91" s="215"/>
      <c r="T91" s="215"/>
      <c r="V91" s="215"/>
      <c r="W91" s="215"/>
    </row>
    <row r="92" spans="1:25">
      <c r="A92" s="257">
        <v>356</v>
      </c>
      <c r="B92" s="151"/>
      <c r="C92" s="142">
        <v>2502</v>
      </c>
      <c r="D92" s="452" t="s">
        <v>192</v>
      </c>
      <c r="E92" s="701"/>
      <c r="F92" s="455"/>
      <c r="G92" s="838">
        <v>0</v>
      </c>
      <c r="H92" s="838">
        <v>0</v>
      </c>
      <c r="I92" s="839">
        <f>F92+G92+H92</f>
        <v>0</v>
      </c>
      <c r="J92" s="221" t="str">
        <f t="shared" si="4"/>
        <v/>
      </c>
      <c r="K92" s="244"/>
      <c r="N92" s="215"/>
      <c r="O92" s="215"/>
      <c r="P92" s="223"/>
      <c r="S92" s="215"/>
      <c r="T92" s="215"/>
      <c r="V92" s="215"/>
      <c r="W92" s="215"/>
      <c r="Y92" s="247"/>
    </row>
    <row r="93" spans="1:25" s="247" customFormat="1">
      <c r="A93" s="259">
        <v>360</v>
      </c>
      <c r="B93" s="697">
        <v>2600</v>
      </c>
      <c r="C93" s="904" t="s">
        <v>193</v>
      </c>
      <c r="D93" s="904"/>
      <c r="E93" s="701"/>
      <c r="F93" s="845">
        <v>0</v>
      </c>
      <c r="G93" s="845">
        <v>0</v>
      </c>
      <c r="H93" s="845">
        <v>0</v>
      </c>
      <c r="I93" s="843">
        <f>F93+G93+H93</f>
        <v>0</v>
      </c>
      <c r="J93" s="221" t="str">
        <f t="shared" si="4"/>
        <v/>
      </c>
      <c r="K93" s="244"/>
      <c r="P93" s="223"/>
      <c r="Y93" s="215"/>
    </row>
    <row r="94" spans="1:25" s="247" customFormat="1">
      <c r="A94" s="259">
        <v>370</v>
      </c>
      <c r="B94" s="697">
        <v>2700</v>
      </c>
      <c r="C94" s="904" t="s">
        <v>194</v>
      </c>
      <c r="D94" s="904"/>
      <c r="E94" s="701"/>
      <c r="F94" s="843">
        <f>SUM(F95:F107)</f>
        <v>0</v>
      </c>
      <c r="G94" s="843">
        <f>SUM(G95:G107)</f>
        <v>15190578</v>
      </c>
      <c r="H94" s="844">
        <f>SUM(H95:H107)</f>
        <v>0</v>
      </c>
      <c r="I94" s="843">
        <f>SUM(I95:I107)</f>
        <v>15190578</v>
      </c>
      <c r="J94" s="221">
        <f t="shared" si="4"/>
        <v>1</v>
      </c>
      <c r="K94" s="244"/>
      <c r="P94" s="223"/>
      <c r="Y94" s="215"/>
    </row>
    <row r="95" spans="1:25">
      <c r="A95" s="260">
        <v>375</v>
      </c>
      <c r="B95" s="136"/>
      <c r="C95" s="144">
        <v>2701</v>
      </c>
      <c r="D95" s="138" t="s">
        <v>195</v>
      </c>
      <c r="E95" s="701"/>
      <c r="F95" s="700">
        <v>0</v>
      </c>
      <c r="G95" s="245">
        <v>250000</v>
      </c>
      <c r="H95" s="700">
        <v>0</v>
      </c>
      <c r="I95" s="476">
        <f t="shared" ref="I95:I107" si="5">F95+G95+H95</f>
        <v>250000</v>
      </c>
      <c r="J95" s="221">
        <f t="shared" si="4"/>
        <v>1</v>
      </c>
      <c r="K95" s="244"/>
      <c r="N95" s="215"/>
      <c r="O95" s="215"/>
      <c r="P95" s="223"/>
      <c r="S95" s="215"/>
      <c r="T95" s="215"/>
      <c r="V95" s="215"/>
      <c r="W95" s="215"/>
      <c r="Y95" s="247"/>
    </row>
    <row r="96" spans="1:25">
      <c r="A96" s="260">
        <v>380</v>
      </c>
      <c r="B96" s="136"/>
      <c r="C96" s="137">
        <v>2702</v>
      </c>
      <c r="D96" s="139" t="s">
        <v>196</v>
      </c>
      <c r="E96" s="701"/>
      <c r="F96" s="700">
        <v>0</v>
      </c>
      <c r="G96" s="245">
        <v>10000</v>
      </c>
      <c r="H96" s="700">
        <v>0</v>
      </c>
      <c r="I96" s="476">
        <f t="shared" si="5"/>
        <v>10000</v>
      </c>
      <c r="J96" s="221">
        <f t="shared" si="4"/>
        <v>1</v>
      </c>
      <c r="K96" s="244"/>
      <c r="N96" s="215"/>
      <c r="O96" s="215"/>
      <c r="P96" s="223"/>
      <c r="S96" s="215"/>
      <c r="T96" s="215"/>
      <c r="V96" s="215"/>
      <c r="W96" s="215"/>
      <c r="Y96" s="247"/>
    </row>
    <row r="97" spans="1:25">
      <c r="A97" s="260">
        <v>385</v>
      </c>
      <c r="B97" s="136"/>
      <c r="C97" s="137">
        <v>2703</v>
      </c>
      <c r="D97" s="139" t="s">
        <v>197</v>
      </c>
      <c r="E97" s="701"/>
      <c r="F97" s="700">
        <v>0</v>
      </c>
      <c r="G97" s="245"/>
      <c r="H97" s="700">
        <v>0</v>
      </c>
      <c r="I97" s="476">
        <f t="shared" si="5"/>
        <v>0</v>
      </c>
      <c r="J97" s="221" t="str">
        <f t="shared" si="4"/>
        <v/>
      </c>
      <c r="K97" s="244"/>
      <c r="N97" s="215"/>
      <c r="O97" s="215"/>
      <c r="P97" s="223"/>
      <c r="S97" s="215"/>
      <c r="T97" s="215"/>
      <c r="V97" s="215"/>
      <c r="W97" s="215"/>
    </row>
    <row r="98" spans="1:25">
      <c r="A98" s="260">
        <v>390</v>
      </c>
      <c r="B98" s="152"/>
      <c r="C98" s="137">
        <v>2704</v>
      </c>
      <c r="D98" s="139" t="s">
        <v>198</v>
      </c>
      <c r="E98" s="701"/>
      <c r="F98" s="700">
        <v>0</v>
      </c>
      <c r="G98" s="245">
        <v>150000</v>
      </c>
      <c r="H98" s="700">
        <v>0</v>
      </c>
      <c r="I98" s="476">
        <f t="shared" si="5"/>
        <v>150000</v>
      </c>
      <c r="J98" s="221">
        <f t="shared" si="4"/>
        <v>1</v>
      </c>
      <c r="K98" s="244"/>
      <c r="N98" s="215"/>
      <c r="O98" s="215"/>
      <c r="P98" s="223"/>
      <c r="S98" s="215"/>
      <c r="T98" s="215"/>
      <c r="V98" s="215"/>
      <c r="W98" s="215"/>
    </row>
    <row r="99" spans="1:25" ht="22.5" customHeight="1">
      <c r="A99" s="260">
        <v>395</v>
      </c>
      <c r="B99" s="136"/>
      <c r="C99" s="137">
        <v>2705</v>
      </c>
      <c r="D99" s="139" t="s">
        <v>199</v>
      </c>
      <c r="E99" s="701"/>
      <c r="F99" s="700">
        <v>0</v>
      </c>
      <c r="G99" s="245">
        <v>400000</v>
      </c>
      <c r="H99" s="700">
        <v>0</v>
      </c>
      <c r="I99" s="476">
        <f t="shared" si="5"/>
        <v>400000</v>
      </c>
      <c r="J99" s="221">
        <f t="shared" si="4"/>
        <v>1</v>
      </c>
      <c r="K99" s="244"/>
      <c r="N99" s="215"/>
      <c r="O99" s="215"/>
      <c r="P99" s="223"/>
      <c r="S99" s="215"/>
      <c r="T99" s="215"/>
      <c r="V99" s="215"/>
      <c r="W99" s="215"/>
    </row>
    <row r="100" spans="1:25">
      <c r="A100" s="260">
        <v>400</v>
      </c>
      <c r="B100" s="140"/>
      <c r="C100" s="137">
        <v>2706</v>
      </c>
      <c r="D100" s="139" t="s">
        <v>200</v>
      </c>
      <c r="E100" s="701"/>
      <c r="F100" s="700">
        <v>0</v>
      </c>
      <c r="G100" s="245"/>
      <c r="H100" s="700">
        <v>0</v>
      </c>
      <c r="I100" s="476">
        <f t="shared" si="5"/>
        <v>0</v>
      </c>
      <c r="J100" s="221" t="str">
        <f t="shared" si="4"/>
        <v/>
      </c>
      <c r="K100" s="244"/>
      <c r="N100" s="215"/>
      <c r="O100" s="215"/>
      <c r="P100" s="223"/>
      <c r="S100" s="215"/>
      <c r="T100" s="215"/>
      <c r="V100" s="215"/>
      <c r="W100" s="215"/>
    </row>
    <row r="101" spans="1:25">
      <c r="A101" s="260">
        <v>405</v>
      </c>
      <c r="B101" s="136"/>
      <c r="C101" s="137">
        <v>2707</v>
      </c>
      <c r="D101" s="139" t="s">
        <v>201</v>
      </c>
      <c r="E101" s="701"/>
      <c r="F101" s="700">
        <v>0</v>
      </c>
      <c r="G101" s="245">
        <v>13100000</v>
      </c>
      <c r="H101" s="700">
        <v>0</v>
      </c>
      <c r="I101" s="476">
        <f t="shared" si="5"/>
        <v>13100000</v>
      </c>
      <c r="J101" s="221">
        <f t="shared" si="4"/>
        <v>1</v>
      </c>
      <c r="K101" s="244"/>
      <c r="N101" s="215"/>
      <c r="O101" s="215"/>
      <c r="P101" s="223"/>
      <c r="S101" s="215"/>
      <c r="T101" s="215"/>
      <c r="V101" s="215"/>
      <c r="W101" s="215"/>
    </row>
    <row r="102" spans="1:25">
      <c r="A102" s="260">
        <v>410</v>
      </c>
      <c r="B102" s="140"/>
      <c r="C102" s="137">
        <v>2708</v>
      </c>
      <c r="D102" s="139" t="s">
        <v>846</v>
      </c>
      <c r="E102" s="701"/>
      <c r="F102" s="449"/>
      <c r="G102" s="245">
        <v>25000</v>
      </c>
      <c r="H102" s="700">
        <v>0</v>
      </c>
      <c r="I102" s="476">
        <f t="shared" si="5"/>
        <v>25000</v>
      </c>
      <c r="J102" s="221">
        <f t="shared" si="4"/>
        <v>1</v>
      </c>
      <c r="K102" s="244"/>
      <c r="N102" s="215"/>
      <c r="O102" s="215"/>
      <c r="P102" s="223"/>
      <c r="S102" s="215"/>
      <c r="T102" s="215"/>
      <c r="V102" s="215"/>
      <c r="W102" s="215"/>
    </row>
    <row r="103" spans="1:25">
      <c r="A103" s="260">
        <v>420</v>
      </c>
      <c r="B103" s="136"/>
      <c r="C103" s="137">
        <v>2710</v>
      </c>
      <c r="D103" s="139" t="s">
        <v>847</v>
      </c>
      <c r="E103" s="701"/>
      <c r="F103" s="449"/>
      <c r="G103" s="245">
        <v>500000</v>
      </c>
      <c r="H103" s="700">
        <v>0</v>
      </c>
      <c r="I103" s="476">
        <f t="shared" si="5"/>
        <v>500000</v>
      </c>
      <c r="J103" s="221">
        <f t="shared" si="4"/>
        <v>1</v>
      </c>
      <c r="K103" s="244"/>
      <c r="N103" s="215"/>
      <c r="O103" s="215"/>
      <c r="P103" s="223"/>
      <c r="S103" s="215"/>
      <c r="T103" s="215"/>
      <c r="V103" s="215"/>
      <c r="W103" s="215"/>
    </row>
    <row r="104" spans="1:25">
      <c r="A104" s="260">
        <v>425</v>
      </c>
      <c r="B104" s="136"/>
      <c r="C104" s="137">
        <v>2711</v>
      </c>
      <c r="D104" s="139" t="s">
        <v>848</v>
      </c>
      <c r="E104" s="701"/>
      <c r="F104" s="449"/>
      <c r="G104" s="245">
        <v>500000</v>
      </c>
      <c r="H104" s="700">
        <v>0</v>
      </c>
      <c r="I104" s="476">
        <f t="shared" si="5"/>
        <v>500000</v>
      </c>
      <c r="J104" s="221">
        <f t="shared" si="4"/>
        <v>1</v>
      </c>
      <c r="K104" s="244"/>
      <c r="N104" s="215"/>
      <c r="O104" s="215"/>
      <c r="P104" s="223"/>
      <c r="S104" s="215"/>
      <c r="T104" s="215"/>
      <c r="V104" s="215"/>
      <c r="W104" s="215"/>
    </row>
    <row r="105" spans="1:25">
      <c r="A105" s="260">
        <v>430</v>
      </c>
      <c r="B105" s="136"/>
      <c r="C105" s="137">
        <v>2715</v>
      </c>
      <c r="D105" s="139" t="s">
        <v>849</v>
      </c>
      <c r="E105" s="701"/>
      <c r="F105" s="700">
        <v>0</v>
      </c>
      <c r="G105" s="245"/>
      <c r="H105" s="700">
        <v>0</v>
      </c>
      <c r="I105" s="476">
        <f t="shared" si="5"/>
        <v>0</v>
      </c>
      <c r="J105" s="221" t="str">
        <f t="shared" si="4"/>
        <v/>
      </c>
      <c r="K105" s="244"/>
      <c r="N105" s="215"/>
      <c r="O105" s="215"/>
      <c r="P105" s="223"/>
      <c r="S105" s="215"/>
      <c r="T105" s="215"/>
      <c r="V105" s="215"/>
      <c r="W105" s="215"/>
    </row>
    <row r="106" spans="1:25">
      <c r="A106" s="261">
        <v>436</v>
      </c>
      <c r="B106" s="136"/>
      <c r="C106" s="137">
        <v>2717</v>
      </c>
      <c r="D106" s="153" t="s">
        <v>850</v>
      </c>
      <c r="E106" s="701"/>
      <c r="F106" s="700">
        <v>0</v>
      </c>
      <c r="G106" s="245">
        <v>10000</v>
      </c>
      <c r="H106" s="700">
        <v>0</v>
      </c>
      <c r="I106" s="476">
        <f t="shared" si="5"/>
        <v>10000</v>
      </c>
      <c r="J106" s="221">
        <f t="shared" si="4"/>
        <v>1</v>
      </c>
      <c r="K106" s="244"/>
      <c r="N106" s="215"/>
      <c r="O106" s="215"/>
      <c r="P106" s="223"/>
      <c r="S106" s="215"/>
      <c r="T106" s="215"/>
      <c r="V106" s="215"/>
      <c r="W106" s="215"/>
    </row>
    <row r="107" spans="1:25">
      <c r="A107" s="260">
        <v>440</v>
      </c>
      <c r="B107" s="136"/>
      <c r="C107" s="142">
        <v>2729</v>
      </c>
      <c r="D107" s="154" t="s">
        <v>851</v>
      </c>
      <c r="E107" s="701"/>
      <c r="F107" s="449"/>
      <c r="G107" s="274">
        <v>245578</v>
      </c>
      <c r="H107" s="838">
        <v>0</v>
      </c>
      <c r="I107" s="839">
        <f t="shared" si="5"/>
        <v>245578</v>
      </c>
      <c r="J107" s="221">
        <f t="shared" si="4"/>
        <v>1</v>
      </c>
      <c r="K107" s="244"/>
      <c r="N107" s="215"/>
      <c r="O107" s="215"/>
      <c r="P107" s="223"/>
      <c r="S107" s="215"/>
      <c r="T107" s="215"/>
      <c r="V107" s="215"/>
      <c r="W107" s="215"/>
    </row>
    <row r="108" spans="1:25" s="247" customFormat="1">
      <c r="A108" s="259">
        <v>445</v>
      </c>
      <c r="B108" s="697">
        <v>2800</v>
      </c>
      <c r="C108" s="904" t="s">
        <v>852</v>
      </c>
      <c r="D108" s="904"/>
      <c r="E108" s="701"/>
      <c r="F108" s="843">
        <f>+F109+F110+F111</f>
        <v>0</v>
      </c>
      <c r="G108" s="843">
        <f>+G109+G110+G111</f>
        <v>1100000</v>
      </c>
      <c r="H108" s="844">
        <f>+H109+H110+H111</f>
        <v>0</v>
      </c>
      <c r="I108" s="843">
        <f>SUM(I109:I111)</f>
        <v>1100000</v>
      </c>
      <c r="J108" s="221">
        <f t="shared" si="4"/>
        <v>1</v>
      </c>
      <c r="K108" s="244"/>
      <c r="P108" s="223"/>
      <c r="Y108" s="215"/>
    </row>
    <row r="109" spans="1:25" ht="32.25" customHeight="1">
      <c r="A109" s="260">
        <v>450</v>
      </c>
      <c r="B109" s="136"/>
      <c r="C109" s="137">
        <v>2801</v>
      </c>
      <c r="D109" s="147" t="s">
        <v>853</v>
      </c>
      <c r="E109" s="701"/>
      <c r="F109" s="449"/>
      <c r="G109" s="245"/>
      <c r="H109" s="700">
        <v>0</v>
      </c>
      <c r="I109" s="476">
        <f>F109+G109+H109</f>
        <v>0</v>
      </c>
      <c r="J109" s="221" t="str">
        <f t="shared" si="4"/>
        <v/>
      </c>
      <c r="K109" s="244"/>
      <c r="N109" s="215"/>
      <c r="O109" s="215"/>
      <c r="P109" s="223"/>
      <c r="S109" s="215"/>
      <c r="T109" s="215"/>
      <c r="V109" s="215"/>
      <c r="W109" s="215"/>
    </row>
    <row r="110" spans="1:25" ht="18.75" customHeight="1">
      <c r="A110" s="260">
        <v>455</v>
      </c>
      <c r="B110" s="136"/>
      <c r="C110" s="137">
        <v>2802</v>
      </c>
      <c r="D110" s="150" t="s">
        <v>854</v>
      </c>
      <c r="E110" s="701"/>
      <c r="F110" s="449"/>
      <c r="G110" s="245">
        <v>100000</v>
      </c>
      <c r="H110" s="700">
        <v>0</v>
      </c>
      <c r="I110" s="476">
        <f>F110+G110+H110</f>
        <v>100000</v>
      </c>
      <c r="J110" s="221">
        <f t="shared" si="4"/>
        <v>1</v>
      </c>
      <c r="K110" s="244"/>
      <c r="N110" s="215"/>
      <c r="O110" s="215"/>
      <c r="P110" s="223"/>
      <c r="S110" s="215"/>
      <c r="T110" s="215"/>
      <c r="V110" s="215"/>
      <c r="W110" s="215"/>
      <c r="Y110" s="247"/>
    </row>
    <row r="111" spans="1:25" ht="18.75" customHeight="1">
      <c r="A111" s="260">
        <v>455</v>
      </c>
      <c r="B111" s="136"/>
      <c r="C111" s="142">
        <v>2809</v>
      </c>
      <c r="D111" s="511" t="s">
        <v>282</v>
      </c>
      <c r="E111" s="701"/>
      <c r="F111" s="455"/>
      <c r="G111" s="274">
        <v>1000000</v>
      </c>
      <c r="H111" s="838">
        <v>0</v>
      </c>
      <c r="I111" s="839">
        <f>F111+G111+H111</f>
        <v>1000000</v>
      </c>
      <c r="J111" s="221">
        <f t="shared" si="4"/>
        <v>1</v>
      </c>
      <c r="K111" s="244"/>
      <c r="N111" s="215"/>
      <c r="O111" s="215"/>
      <c r="P111" s="223"/>
      <c r="S111" s="215"/>
      <c r="T111" s="215"/>
      <c r="V111" s="215"/>
      <c r="W111" s="215"/>
      <c r="Y111" s="247"/>
    </row>
    <row r="112" spans="1:25" s="247" customFormat="1">
      <c r="A112" s="259">
        <v>470</v>
      </c>
      <c r="B112" s="697">
        <v>3600</v>
      </c>
      <c r="C112" s="904" t="s">
        <v>1694</v>
      </c>
      <c r="D112" s="904"/>
      <c r="E112" s="701"/>
      <c r="F112" s="843">
        <f>SUM(F113:F120)</f>
        <v>0</v>
      </c>
      <c r="G112" s="843">
        <f>SUM(G113:G120)</f>
        <v>15000</v>
      </c>
      <c r="H112" s="844">
        <f>SUM(H113:H120)</f>
        <v>0</v>
      </c>
      <c r="I112" s="843">
        <f>SUM(I113:I120)</f>
        <v>15000</v>
      </c>
      <c r="J112" s="221">
        <f t="shared" si="4"/>
        <v>1</v>
      </c>
      <c r="K112" s="244"/>
      <c r="P112" s="223"/>
      <c r="Y112" s="215"/>
    </row>
    <row r="113" spans="1:25" ht="23.25" customHeight="1">
      <c r="A113" s="260">
        <v>475</v>
      </c>
      <c r="B113" s="136"/>
      <c r="C113" s="137">
        <v>3601</v>
      </c>
      <c r="D113" s="147" t="s">
        <v>855</v>
      </c>
      <c r="E113" s="701"/>
      <c r="F113" s="449"/>
      <c r="G113" s="245"/>
      <c r="H113" s="700">
        <v>0</v>
      </c>
      <c r="I113" s="476">
        <f t="shared" ref="I113:I120" si="6">F113+G113+H113</f>
        <v>0</v>
      </c>
      <c r="J113" s="221" t="str">
        <f t="shared" si="4"/>
        <v/>
      </c>
      <c r="K113" s="244"/>
      <c r="N113" s="215"/>
      <c r="O113" s="215"/>
      <c r="P113" s="223"/>
      <c r="S113" s="215"/>
      <c r="T113" s="215"/>
      <c r="V113" s="215"/>
      <c r="W113" s="215"/>
    </row>
    <row r="114" spans="1:25" ht="23.25" customHeight="1">
      <c r="A114" s="260"/>
      <c r="B114" s="136"/>
      <c r="C114" s="137">
        <v>3605</v>
      </c>
      <c r="D114" s="159" t="s">
        <v>1707</v>
      </c>
      <c r="E114" s="701"/>
      <c r="F114" s="700">
        <v>0</v>
      </c>
      <c r="G114" s="700">
        <v>0</v>
      </c>
      <c r="H114" s="700">
        <v>0</v>
      </c>
      <c r="I114" s="476">
        <f t="shared" si="6"/>
        <v>0</v>
      </c>
      <c r="J114" s="221" t="str">
        <f t="shared" si="4"/>
        <v/>
      </c>
      <c r="K114" s="244"/>
      <c r="N114" s="215"/>
      <c r="O114" s="215"/>
      <c r="P114" s="223"/>
      <c r="S114" s="215"/>
      <c r="T114" s="215"/>
      <c r="V114" s="215"/>
      <c r="W114" s="215"/>
    </row>
    <row r="115" spans="1:25" ht="23.25" customHeight="1">
      <c r="A115" s="260"/>
      <c r="B115" s="136"/>
      <c r="C115" s="137">
        <v>3608</v>
      </c>
      <c r="D115" s="159" t="s">
        <v>1769</v>
      </c>
      <c r="E115" s="701"/>
      <c r="F115" s="700">
        <v>0</v>
      </c>
      <c r="G115" s="700">
        <v>0</v>
      </c>
      <c r="H115" s="700">
        <v>0</v>
      </c>
      <c r="I115" s="476">
        <f>F115+G115+H115</f>
        <v>0</v>
      </c>
      <c r="J115" s="221" t="str">
        <f t="shared" si="4"/>
        <v/>
      </c>
      <c r="K115" s="244"/>
      <c r="N115" s="215"/>
      <c r="O115" s="215"/>
      <c r="P115" s="223"/>
      <c r="S115" s="215"/>
      <c r="T115" s="215"/>
      <c r="V115" s="215"/>
      <c r="W115" s="215"/>
    </row>
    <row r="116" spans="1:25" ht="17.25" customHeight="1">
      <c r="A116" s="260"/>
      <c r="B116" s="136"/>
      <c r="C116" s="137">
        <v>3610</v>
      </c>
      <c r="D116" s="159" t="s">
        <v>1695</v>
      </c>
      <c r="E116" s="701"/>
      <c r="F116" s="449"/>
      <c r="G116" s="245"/>
      <c r="H116" s="700">
        <v>0</v>
      </c>
      <c r="I116" s="476">
        <f t="shared" si="6"/>
        <v>0</v>
      </c>
      <c r="J116" s="221" t="str">
        <f t="shared" si="4"/>
        <v/>
      </c>
      <c r="K116" s="244"/>
      <c r="N116" s="215"/>
      <c r="O116" s="215"/>
      <c r="P116" s="223"/>
      <c r="S116" s="215"/>
      <c r="T116" s="215"/>
      <c r="V116" s="215"/>
      <c r="W116" s="215"/>
    </row>
    <row r="117" spans="1:25">
      <c r="A117" s="260">
        <v>480</v>
      </c>
      <c r="B117" s="136"/>
      <c r="C117" s="137">
        <v>3611</v>
      </c>
      <c r="D117" s="139" t="s">
        <v>856</v>
      </c>
      <c r="E117" s="701"/>
      <c r="F117" s="449"/>
      <c r="G117" s="245"/>
      <c r="H117" s="700">
        <v>0</v>
      </c>
      <c r="I117" s="476">
        <f t="shared" si="6"/>
        <v>0</v>
      </c>
      <c r="J117" s="221" t="str">
        <f t="shared" si="4"/>
        <v/>
      </c>
      <c r="K117" s="244"/>
      <c r="N117" s="215"/>
      <c r="O117" s="215"/>
      <c r="P117" s="223"/>
      <c r="S117" s="215"/>
      <c r="T117" s="215"/>
      <c r="V117" s="215"/>
      <c r="W117" s="215"/>
      <c r="Y117" s="247"/>
    </row>
    <row r="118" spans="1:25">
      <c r="A118" s="260">
        <v>485</v>
      </c>
      <c r="B118" s="136"/>
      <c r="C118" s="137">
        <v>3612</v>
      </c>
      <c r="D118" s="139" t="s">
        <v>857</v>
      </c>
      <c r="E118" s="701"/>
      <c r="F118" s="449"/>
      <c r="G118" s="245"/>
      <c r="H118" s="700">
        <v>0</v>
      </c>
      <c r="I118" s="476">
        <f t="shared" si="6"/>
        <v>0</v>
      </c>
      <c r="J118" s="221" t="str">
        <f t="shared" si="4"/>
        <v/>
      </c>
      <c r="K118" s="244"/>
      <c r="N118" s="215"/>
      <c r="O118" s="215"/>
      <c r="P118" s="223"/>
      <c r="S118" s="215"/>
      <c r="T118" s="215"/>
      <c r="V118" s="215"/>
      <c r="W118" s="215"/>
    </row>
    <row r="119" spans="1:25" s="251" customFormat="1">
      <c r="A119" s="262"/>
      <c r="B119" s="136"/>
      <c r="C119" s="137">
        <v>3618</v>
      </c>
      <c r="D119" s="139" t="s">
        <v>1708</v>
      </c>
      <c r="E119" s="701"/>
      <c r="F119" s="450"/>
      <c r="G119" s="253"/>
      <c r="H119" s="700">
        <v>0</v>
      </c>
      <c r="I119" s="476">
        <f t="shared" si="6"/>
        <v>0</v>
      </c>
      <c r="J119" s="221" t="str">
        <f t="shared" si="4"/>
        <v/>
      </c>
      <c r="K119" s="244"/>
      <c r="P119" s="223"/>
      <c r="Y119" s="215"/>
    </row>
    <row r="120" spans="1:25">
      <c r="A120" s="260">
        <v>490</v>
      </c>
      <c r="B120" s="136"/>
      <c r="C120" s="137">
        <v>3619</v>
      </c>
      <c r="D120" s="154" t="s">
        <v>858</v>
      </c>
      <c r="E120" s="701"/>
      <c r="F120" s="455"/>
      <c r="G120" s="274">
        <v>15000</v>
      </c>
      <c r="H120" s="838">
        <v>0</v>
      </c>
      <c r="I120" s="839">
        <f t="shared" si="6"/>
        <v>15000</v>
      </c>
      <c r="J120" s="221">
        <f t="shared" si="4"/>
        <v>1</v>
      </c>
      <c r="K120" s="244"/>
      <c r="N120" s="215"/>
      <c r="O120" s="215"/>
      <c r="P120" s="223"/>
      <c r="S120" s="215"/>
      <c r="T120" s="215"/>
      <c r="V120" s="215"/>
      <c r="W120" s="215"/>
    </row>
    <row r="121" spans="1:25" s="247" customFormat="1">
      <c r="A121" s="259">
        <v>495</v>
      </c>
      <c r="B121" s="697">
        <v>3700</v>
      </c>
      <c r="C121" s="904" t="s">
        <v>859</v>
      </c>
      <c r="D121" s="904"/>
      <c r="E121" s="701"/>
      <c r="F121" s="843">
        <f>SUM(F122:F124)</f>
        <v>0</v>
      </c>
      <c r="G121" s="843">
        <f>SUM(G122:G124)</f>
        <v>-700000</v>
      </c>
      <c r="H121" s="844">
        <f>SUM(H122:H124)</f>
        <v>0</v>
      </c>
      <c r="I121" s="843">
        <f>SUM(I122:I124)</f>
        <v>-700000</v>
      </c>
      <c r="J121" s="221">
        <f t="shared" si="4"/>
        <v>1</v>
      </c>
      <c r="K121" s="244"/>
      <c r="P121" s="223"/>
      <c r="Y121" s="251"/>
    </row>
    <row r="122" spans="1:25">
      <c r="A122" s="260">
        <v>500</v>
      </c>
      <c r="B122" s="136"/>
      <c r="C122" s="137">
        <v>3701</v>
      </c>
      <c r="D122" s="138" t="s">
        <v>860</v>
      </c>
      <c r="E122" s="701"/>
      <c r="F122" s="449"/>
      <c r="G122" s="245">
        <v>-550000</v>
      </c>
      <c r="H122" s="700">
        <v>0</v>
      </c>
      <c r="I122" s="476">
        <f>F122+G122+H122</f>
        <v>-550000</v>
      </c>
      <c r="J122" s="221">
        <f t="shared" si="4"/>
        <v>1</v>
      </c>
      <c r="K122" s="244"/>
      <c r="N122" s="215"/>
      <c r="O122" s="215"/>
      <c r="P122" s="223"/>
      <c r="S122" s="215"/>
      <c r="T122" s="215"/>
      <c r="V122" s="215"/>
      <c r="W122" s="215"/>
    </row>
    <row r="123" spans="1:25">
      <c r="A123" s="260">
        <v>505</v>
      </c>
      <c r="B123" s="136"/>
      <c r="C123" s="137">
        <v>3702</v>
      </c>
      <c r="D123" s="139" t="s">
        <v>861</v>
      </c>
      <c r="E123" s="701"/>
      <c r="F123" s="449"/>
      <c r="G123" s="245">
        <v>-150000</v>
      </c>
      <c r="H123" s="700">
        <v>0</v>
      </c>
      <c r="I123" s="476">
        <f>F123+G123+H123</f>
        <v>-150000</v>
      </c>
      <c r="J123" s="221">
        <f t="shared" si="4"/>
        <v>1</v>
      </c>
      <c r="K123" s="244"/>
      <c r="N123" s="215"/>
      <c r="O123" s="215"/>
      <c r="P123" s="223"/>
      <c r="S123" s="215"/>
      <c r="T123" s="215"/>
      <c r="V123" s="215"/>
      <c r="W123" s="215"/>
      <c r="Y123" s="247"/>
    </row>
    <row r="124" spans="1:25">
      <c r="A124" s="260">
        <v>510</v>
      </c>
      <c r="B124" s="136"/>
      <c r="C124" s="142">
        <v>3709</v>
      </c>
      <c r="D124" s="146" t="s">
        <v>862</v>
      </c>
      <c r="E124" s="701"/>
      <c r="F124" s="455"/>
      <c r="G124" s="274"/>
      <c r="H124" s="838">
        <v>0</v>
      </c>
      <c r="I124" s="839">
        <f>F124+G124+H124</f>
        <v>0</v>
      </c>
      <c r="J124" s="221" t="str">
        <f t="shared" si="4"/>
        <v/>
      </c>
      <c r="K124" s="244"/>
      <c r="N124" s="215"/>
      <c r="O124" s="215"/>
      <c r="P124" s="223"/>
      <c r="S124" s="215"/>
      <c r="T124" s="215"/>
      <c r="V124" s="215"/>
      <c r="W124" s="215"/>
    </row>
    <row r="125" spans="1:25" s="265" customFormat="1">
      <c r="A125" s="263">
        <v>515</v>
      </c>
      <c r="B125" s="697">
        <v>4000</v>
      </c>
      <c r="C125" s="904" t="s">
        <v>863</v>
      </c>
      <c r="D125" s="904"/>
      <c r="E125" s="701"/>
      <c r="F125" s="843">
        <f>SUM(F126:F136)</f>
        <v>0</v>
      </c>
      <c r="G125" s="843">
        <f>SUM(G126:G136)</f>
        <v>1100000</v>
      </c>
      <c r="H125" s="844">
        <f>SUM(H126:H136)</f>
        <v>0</v>
      </c>
      <c r="I125" s="843">
        <f>SUM(I126:I136)</f>
        <v>1100000</v>
      </c>
      <c r="J125" s="221">
        <f t="shared" si="4"/>
        <v>1</v>
      </c>
      <c r="K125" s="244"/>
      <c r="L125" s="264"/>
      <c r="M125" s="264"/>
      <c r="N125" s="264"/>
      <c r="O125" s="264"/>
      <c r="P125" s="223"/>
      <c r="W125" s="215"/>
      <c r="X125" s="215"/>
      <c r="Y125" s="215"/>
    </row>
    <row r="126" spans="1:25" s="268" customFormat="1" ht="15.75" customHeight="1">
      <c r="A126" s="266">
        <v>516</v>
      </c>
      <c r="B126" s="136"/>
      <c r="C126" s="137">
        <v>4021</v>
      </c>
      <c r="D126" s="268" t="s">
        <v>864</v>
      </c>
      <c r="E126" s="701"/>
      <c r="F126" s="449"/>
      <c r="G126" s="245"/>
      <c r="H126" s="700">
        <v>0</v>
      </c>
      <c r="I126" s="476">
        <f t="shared" ref="I126:I138" si="7">F126+G126+H126</f>
        <v>0</v>
      </c>
      <c r="J126" s="221" t="str">
        <f t="shared" si="4"/>
        <v/>
      </c>
      <c r="K126" s="244"/>
      <c r="L126" s="267"/>
      <c r="M126" s="267"/>
      <c r="N126" s="267"/>
      <c r="O126" s="267"/>
      <c r="P126" s="223"/>
      <c r="W126" s="215"/>
      <c r="X126" s="215"/>
      <c r="Y126" s="215"/>
    </row>
    <row r="127" spans="1:25" s="268" customFormat="1" ht="15.75" customHeight="1">
      <c r="A127" s="266">
        <v>517</v>
      </c>
      <c r="B127" s="136"/>
      <c r="C127" s="137">
        <v>4022</v>
      </c>
      <c r="D127" s="268" t="s">
        <v>1252</v>
      </c>
      <c r="E127" s="701"/>
      <c r="F127" s="449"/>
      <c r="G127" s="245"/>
      <c r="H127" s="700">
        <v>0</v>
      </c>
      <c r="I127" s="476">
        <f t="shared" si="7"/>
        <v>0</v>
      </c>
      <c r="J127" s="221" t="str">
        <f t="shared" si="4"/>
        <v/>
      </c>
      <c r="K127" s="244"/>
      <c r="L127" s="267"/>
      <c r="M127" s="267"/>
      <c r="N127" s="267"/>
      <c r="O127" s="267"/>
      <c r="P127" s="223"/>
      <c r="W127" s="215"/>
      <c r="X127" s="215"/>
      <c r="Y127" s="265"/>
    </row>
    <row r="128" spans="1:25" s="268" customFormat="1" ht="15.75" customHeight="1">
      <c r="A128" s="266">
        <v>518</v>
      </c>
      <c r="B128" s="136"/>
      <c r="C128" s="137">
        <v>4023</v>
      </c>
      <c r="D128" s="268" t="s">
        <v>1253</v>
      </c>
      <c r="E128" s="701"/>
      <c r="F128" s="449"/>
      <c r="G128" s="245"/>
      <c r="H128" s="700">
        <v>0</v>
      </c>
      <c r="I128" s="476">
        <f t="shared" si="7"/>
        <v>0</v>
      </c>
      <c r="J128" s="221" t="str">
        <f t="shared" si="4"/>
        <v/>
      </c>
      <c r="K128" s="244"/>
      <c r="L128" s="267"/>
      <c r="M128" s="267"/>
      <c r="N128" s="267"/>
      <c r="O128" s="267"/>
      <c r="P128" s="223"/>
    </row>
    <row r="129" spans="1:56" s="268" customFormat="1" ht="15.75" customHeight="1">
      <c r="A129" s="266">
        <v>519</v>
      </c>
      <c r="B129" s="136"/>
      <c r="C129" s="137">
        <v>4024</v>
      </c>
      <c r="D129" s="268" t="s">
        <v>1254</v>
      </c>
      <c r="E129" s="701"/>
      <c r="F129" s="449"/>
      <c r="G129" s="245"/>
      <c r="H129" s="700">
        <v>0</v>
      </c>
      <c r="I129" s="476">
        <f t="shared" si="7"/>
        <v>0</v>
      </c>
      <c r="J129" s="221" t="str">
        <f t="shared" si="4"/>
        <v/>
      </c>
      <c r="K129" s="244"/>
      <c r="L129" s="267"/>
      <c r="M129" s="267"/>
      <c r="N129" s="267"/>
      <c r="O129" s="267"/>
      <c r="P129" s="223"/>
    </row>
    <row r="130" spans="1:56" s="268" customFormat="1" ht="15.75" customHeight="1">
      <c r="A130" s="266">
        <v>520</v>
      </c>
      <c r="B130" s="136"/>
      <c r="C130" s="137">
        <v>4025</v>
      </c>
      <c r="D130" s="268" t="s">
        <v>1255</v>
      </c>
      <c r="E130" s="701"/>
      <c r="F130" s="449"/>
      <c r="G130" s="245"/>
      <c r="H130" s="700">
        <v>0</v>
      </c>
      <c r="I130" s="476">
        <f t="shared" si="7"/>
        <v>0</v>
      </c>
      <c r="J130" s="221" t="str">
        <f t="shared" si="4"/>
        <v/>
      </c>
      <c r="K130" s="244"/>
      <c r="L130" s="267"/>
      <c r="M130" s="267"/>
      <c r="N130" s="267"/>
      <c r="O130" s="267"/>
      <c r="P130" s="223"/>
    </row>
    <row r="131" spans="1:56" s="268" customFormat="1" ht="15.75" customHeight="1">
      <c r="A131" s="266">
        <v>521</v>
      </c>
      <c r="B131" s="136"/>
      <c r="C131" s="137">
        <v>4026</v>
      </c>
      <c r="D131" s="268" t="s">
        <v>1256</v>
      </c>
      <c r="E131" s="701"/>
      <c r="F131" s="449"/>
      <c r="G131" s="245"/>
      <c r="H131" s="700">
        <v>0</v>
      </c>
      <c r="I131" s="476">
        <f t="shared" si="7"/>
        <v>0</v>
      </c>
      <c r="J131" s="221" t="str">
        <f t="shared" si="4"/>
        <v/>
      </c>
      <c r="K131" s="244"/>
      <c r="L131" s="267"/>
      <c r="M131" s="267"/>
      <c r="N131" s="267"/>
      <c r="O131" s="267"/>
      <c r="P131" s="223"/>
    </row>
    <row r="132" spans="1:56" s="268" customFormat="1" ht="15.75" customHeight="1">
      <c r="A132" s="266">
        <v>522</v>
      </c>
      <c r="B132" s="136"/>
      <c r="C132" s="137">
        <v>4029</v>
      </c>
      <c r="D132" s="268" t="s">
        <v>1257</v>
      </c>
      <c r="E132" s="701"/>
      <c r="F132" s="449"/>
      <c r="G132" s="245"/>
      <c r="H132" s="700">
        <v>0</v>
      </c>
      <c r="I132" s="476">
        <f t="shared" si="7"/>
        <v>0</v>
      </c>
      <c r="J132" s="221" t="str">
        <f t="shared" si="4"/>
        <v/>
      </c>
      <c r="K132" s="244"/>
      <c r="L132" s="267"/>
      <c r="M132" s="267"/>
      <c r="N132" s="267"/>
      <c r="O132" s="267"/>
      <c r="P132" s="223"/>
    </row>
    <row r="133" spans="1:56" s="273" customFormat="1" ht="15.75" customHeight="1">
      <c r="A133" s="266">
        <v>523</v>
      </c>
      <c r="B133" s="136"/>
      <c r="C133" s="137">
        <v>4030</v>
      </c>
      <c r="D133" s="268" t="s">
        <v>1258</v>
      </c>
      <c r="E133" s="701"/>
      <c r="F133" s="449"/>
      <c r="G133" s="245">
        <v>300000</v>
      </c>
      <c r="H133" s="700">
        <v>0</v>
      </c>
      <c r="I133" s="476">
        <f t="shared" si="7"/>
        <v>300000</v>
      </c>
      <c r="J133" s="221">
        <f t="shared" si="4"/>
        <v>1</v>
      </c>
      <c r="K133" s="244"/>
      <c r="L133" s="269"/>
      <c r="M133" s="270"/>
      <c r="N133" s="270"/>
      <c r="O133" s="269"/>
      <c r="P133" s="223"/>
      <c r="Q133" s="270"/>
      <c r="R133" s="269"/>
      <c r="S133" s="270"/>
      <c r="T133" s="270"/>
      <c r="U133" s="269"/>
      <c r="V133" s="271"/>
      <c r="W133" s="271"/>
      <c r="X133" s="267"/>
      <c r="Y133" s="268"/>
      <c r="Z133" s="270"/>
      <c r="AA133" s="269"/>
      <c r="AB133" s="270"/>
      <c r="AC133" s="270"/>
      <c r="AD133" s="269"/>
      <c r="AE133" s="270"/>
      <c r="AF133" s="270"/>
      <c r="AG133" s="269"/>
      <c r="AH133" s="270"/>
      <c r="AI133" s="270"/>
      <c r="AJ133" s="269"/>
      <c r="AK133" s="270"/>
      <c r="AL133" s="270"/>
      <c r="AM133" s="272"/>
      <c r="AN133" s="270"/>
      <c r="AO133" s="270"/>
      <c r="AP133" s="269"/>
      <c r="AQ133" s="270"/>
      <c r="AR133" s="270"/>
      <c r="AS133" s="269"/>
      <c r="AT133" s="270"/>
      <c r="AU133" s="269"/>
      <c r="AV133" s="272"/>
      <c r="AW133" s="269"/>
      <c r="AX133" s="269"/>
      <c r="AY133" s="270"/>
      <c r="AZ133" s="270"/>
      <c r="BA133" s="269"/>
      <c r="BB133" s="270"/>
      <c r="BD133" s="270"/>
    </row>
    <row r="134" spans="1:56" s="273" customFormat="1" ht="15.75" customHeight="1">
      <c r="A134" s="266">
        <v>523</v>
      </c>
      <c r="B134" s="136"/>
      <c r="C134" s="137">
        <v>4039</v>
      </c>
      <c r="D134" s="268" t="s">
        <v>283</v>
      </c>
      <c r="E134" s="701"/>
      <c r="F134" s="449"/>
      <c r="G134" s="245"/>
      <c r="H134" s="700">
        <v>0</v>
      </c>
      <c r="I134" s="476">
        <f t="shared" si="7"/>
        <v>0</v>
      </c>
      <c r="J134" s="221" t="str">
        <f t="shared" si="4"/>
        <v/>
      </c>
      <c r="K134" s="244"/>
      <c r="L134" s="269"/>
      <c r="M134" s="270"/>
      <c r="N134" s="270"/>
      <c r="O134" s="269"/>
      <c r="P134" s="223"/>
      <c r="Q134" s="270"/>
      <c r="R134" s="269"/>
      <c r="S134" s="270"/>
      <c r="T134" s="270"/>
      <c r="U134" s="269"/>
      <c r="V134" s="271"/>
      <c r="W134" s="271"/>
      <c r="X134" s="267"/>
      <c r="Y134" s="268"/>
      <c r="Z134" s="270"/>
      <c r="AA134" s="269"/>
      <c r="AB134" s="270"/>
      <c r="AC134" s="270"/>
      <c r="AD134" s="269"/>
      <c r="AE134" s="270"/>
      <c r="AF134" s="270"/>
      <c r="AG134" s="269"/>
      <c r="AH134" s="270"/>
      <c r="AI134" s="270"/>
      <c r="AJ134" s="269"/>
      <c r="AK134" s="270"/>
      <c r="AL134" s="270"/>
      <c r="AM134" s="272"/>
      <c r="AN134" s="270"/>
      <c r="AO134" s="270"/>
      <c r="AP134" s="269"/>
      <c r="AQ134" s="270"/>
      <c r="AR134" s="270"/>
      <c r="AS134" s="269"/>
      <c r="AT134" s="270"/>
      <c r="AU134" s="269"/>
      <c r="AV134" s="272"/>
      <c r="AW134" s="269"/>
      <c r="AX134" s="269"/>
      <c r="AY134" s="270"/>
      <c r="AZ134" s="270"/>
      <c r="BA134" s="269"/>
      <c r="BB134" s="270"/>
      <c r="BD134" s="270"/>
    </row>
    <row r="135" spans="1:56" s="273" customFormat="1" ht="15.75" customHeight="1">
      <c r="A135" s="266">
        <v>524</v>
      </c>
      <c r="B135" s="136"/>
      <c r="C135" s="137">
        <v>4040</v>
      </c>
      <c r="D135" s="268" t="s">
        <v>1259</v>
      </c>
      <c r="E135" s="701"/>
      <c r="F135" s="449"/>
      <c r="G135" s="245">
        <v>800000</v>
      </c>
      <c r="H135" s="700">
        <v>0</v>
      </c>
      <c r="I135" s="476">
        <f t="shared" si="7"/>
        <v>800000</v>
      </c>
      <c r="J135" s="221">
        <f t="shared" si="4"/>
        <v>1</v>
      </c>
      <c r="K135" s="244"/>
      <c r="L135" s="269"/>
      <c r="M135" s="270"/>
      <c r="N135" s="270"/>
      <c r="O135" s="269"/>
      <c r="P135" s="223"/>
      <c r="Q135" s="270"/>
      <c r="R135" s="269"/>
      <c r="S135" s="270"/>
      <c r="T135" s="270"/>
      <c r="U135" s="269"/>
      <c r="V135" s="271"/>
      <c r="W135" s="271"/>
      <c r="X135" s="267"/>
      <c r="Y135" s="268"/>
      <c r="Z135" s="270"/>
      <c r="AA135" s="269"/>
      <c r="AB135" s="270"/>
      <c r="AC135" s="270"/>
      <c r="AD135" s="269"/>
      <c r="AE135" s="270"/>
      <c r="AF135" s="270"/>
      <c r="AG135" s="269"/>
      <c r="AH135" s="270"/>
      <c r="AI135" s="270"/>
      <c r="AJ135" s="269"/>
      <c r="AK135" s="270"/>
      <c r="AL135" s="270"/>
      <c r="AM135" s="272"/>
      <c r="AN135" s="270"/>
      <c r="AO135" s="270"/>
      <c r="AP135" s="269"/>
      <c r="AQ135" s="270"/>
      <c r="AR135" s="270"/>
      <c r="AS135" s="269"/>
      <c r="AT135" s="270"/>
      <c r="AU135" s="269"/>
      <c r="AV135" s="272"/>
      <c r="AW135" s="269"/>
      <c r="AX135" s="269"/>
      <c r="AY135" s="270"/>
      <c r="AZ135" s="270"/>
      <c r="BA135" s="269"/>
      <c r="BB135" s="270"/>
      <c r="BD135" s="270"/>
    </row>
    <row r="136" spans="1:56" s="273" customFormat="1" ht="15.75" customHeight="1">
      <c r="A136" s="266">
        <v>526</v>
      </c>
      <c r="B136" s="136"/>
      <c r="C136" s="137">
        <v>4072</v>
      </c>
      <c r="D136" s="453" t="s">
        <v>1260</v>
      </c>
      <c r="E136" s="701"/>
      <c r="F136" s="455"/>
      <c r="G136" s="274"/>
      <c r="H136" s="838">
        <v>0</v>
      </c>
      <c r="I136" s="839">
        <f t="shared" si="7"/>
        <v>0</v>
      </c>
      <c r="J136" s="221" t="str">
        <f t="shared" si="4"/>
        <v/>
      </c>
      <c r="K136" s="244"/>
      <c r="L136" s="269"/>
      <c r="M136" s="270"/>
      <c r="N136" s="270"/>
      <c r="O136" s="269"/>
      <c r="P136" s="223"/>
      <c r="Q136" s="270"/>
      <c r="R136" s="269"/>
      <c r="S136" s="270"/>
      <c r="T136" s="270"/>
      <c r="U136" s="269"/>
      <c r="V136" s="271"/>
      <c r="W136" s="271"/>
      <c r="X136" s="267"/>
      <c r="Y136" s="270"/>
      <c r="Z136" s="270"/>
      <c r="AA136" s="269"/>
      <c r="AB136" s="270"/>
      <c r="AC136" s="270"/>
      <c r="AD136" s="269"/>
      <c r="AE136" s="270"/>
      <c r="AF136" s="270"/>
      <c r="AG136" s="269"/>
      <c r="AH136" s="270"/>
      <c r="AI136" s="270"/>
      <c r="AJ136" s="269"/>
      <c r="AK136" s="270"/>
      <c r="AL136" s="270"/>
      <c r="AM136" s="272"/>
      <c r="AN136" s="270"/>
      <c r="AO136" s="270"/>
      <c r="AP136" s="269"/>
      <c r="AQ136" s="270"/>
      <c r="AR136" s="270"/>
      <c r="AS136" s="269"/>
      <c r="AT136" s="270"/>
      <c r="AU136" s="269"/>
      <c r="AV136" s="272"/>
      <c r="AW136" s="269"/>
      <c r="AX136" s="269"/>
      <c r="AY136" s="270"/>
      <c r="AZ136" s="270"/>
      <c r="BA136" s="269"/>
      <c r="BB136" s="270"/>
      <c r="BD136" s="270"/>
    </row>
    <row r="137" spans="1:56" s="247" customFormat="1">
      <c r="A137" s="259">
        <v>540</v>
      </c>
      <c r="B137" s="697">
        <v>4100</v>
      </c>
      <c r="C137" s="904" t="s">
        <v>1261</v>
      </c>
      <c r="D137" s="904"/>
      <c r="E137" s="701"/>
      <c r="F137" s="845">
        <v>0</v>
      </c>
      <c r="G137" s="847">
        <v>2000000</v>
      </c>
      <c r="H137" s="844"/>
      <c r="I137" s="843">
        <f t="shared" si="7"/>
        <v>2000000</v>
      </c>
      <c r="J137" s="221">
        <f t="shared" si="4"/>
        <v>1</v>
      </c>
      <c r="K137" s="244"/>
      <c r="P137" s="223"/>
      <c r="Y137" s="270"/>
    </row>
    <row r="138" spans="1:56" s="247" customFormat="1">
      <c r="A138" s="259">
        <v>550</v>
      </c>
      <c r="B138" s="697">
        <v>4200</v>
      </c>
      <c r="C138" s="904" t="s">
        <v>1262</v>
      </c>
      <c r="D138" s="904"/>
      <c r="E138" s="701"/>
      <c r="F138" s="845">
        <v>0</v>
      </c>
      <c r="G138" s="845">
        <v>0</v>
      </c>
      <c r="H138" s="845">
        <v>0</v>
      </c>
      <c r="I138" s="843">
        <f t="shared" si="7"/>
        <v>0</v>
      </c>
      <c r="J138" s="221" t="str">
        <f t="shared" si="4"/>
        <v/>
      </c>
      <c r="K138" s="244"/>
      <c r="P138" s="223"/>
      <c r="Y138" s="270"/>
    </row>
    <row r="139" spans="1:56" s="247" customFormat="1">
      <c r="A139" s="259">
        <v>560</v>
      </c>
      <c r="B139" s="697">
        <v>4500</v>
      </c>
      <c r="C139" s="904" t="s">
        <v>623</v>
      </c>
      <c r="D139" s="904"/>
      <c r="E139" s="701"/>
      <c r="F139" s="843">
        <f>SUM(F140:F141)</f>
        <v>0</v>
      </c>
      <c r="G139" s="843">
        <f>SUM(G140:G141)</f>
        <v>0</v>
      </c>
      <c r="H139" s="844">
        <f>SUM(H140:H141)</f>
        <v>0</v>
      </c>
      <c r="I139" s="843">
        <f>SUM(I140:I141)</f>
        <v>0</v>
      </c>
      <c r="J139" s="221" t="str">
        <f t="shared" si="4"/>
        <v/>
      </c>
      <c r="K139" s="244"/>
      <c r="P139" s="223"/>
    </row>
    <row r="140" spans="1:56">
      <c r="A140" s="260">
        <v>565</v>
      </c>
      <c r="B140" s="136"/>
      <c r="C140" s="137">
        <v>4501</v>
      </c>
      <c r="D140" s="155" t="s">
        <v>624</v>
      </c>
      <c r="E140" s="701"/>
      <c r="F140" s="449"/>
      <c r="G140" s="245"/>
      <c r="H140" s="700">
        <v>0</v>
      </c>
      <c r="I140" s="476">
        <f>F140+G140+H140</f>
        <v>0</v>
      </c>
      <c r="J140" s="221" t="str">
        <f t="shared" si="4"/>
        <v/>
      </c>
      <c r="K140" s="244"/>
      <c r="N140" s="215"/>
      <c r="O140" s="215"/>
      <c r="P140" s="223"/>
      <c r="S140" s="215"/>
      <c r="T140" s="215"/>
      <c r="V140" s="215"/>
      <c r="W140" s="215"/>
    </row>
    <row r="141" spans="1:56">
      <c r="A141" s="260">
        <v>570</v>
      </c>
      <c r="B141" s="136"/>
      <c r="C141" s="137">
        <v>4503</v>
      </c>
      <c r="D141" s="454" t="s">
        <v>625</v>
      </c>
      <c r="E141" s="701"/>
      <c r="F141" s="455"/>
      <c r="G141" s="274"/>
      <c r="H141" s="838">
        <v>0</v>
      </c>
      <c r="I141" s="839">
        <f>F141+G141+H141</f>
        <v>0</v>
      </c>
      <c r="J141" s="221" t="str">
        <f t="shared" si="4"/>
        <v/>
      </c>
      <c r="K141" s="244"/>
      <c r="N141" s="215"/>
      <c r="O141" s="215"/>
      <c r="P141" s="223"/>
      <c r="S141" s="215"/>
      <c r="T141" s="215"/>
      <c r="V141" s="215"/>
      <c r="W141" s="215"/>
      <c r="Y141" s="247"/>
    </row>
    <row r="142" spans="1:56" s="247" customFormat="1">
      <c r="A142" s="259">
        <v>575</v>
      </c>
      <c r="B142" s="697">
        <v>4600</v>
      </c>
      <c r="C142" s="904" t="s">
        <v>626</v>
      </c>
      <c r="D142" s="904"/>
      <c r="E142" s="701"/>
      <c r="F142" s="843">
        <f>SUM(F143:F150)</f>
        <v>0</v>
      </c>
      <c r="G142" s="843">
        <f>SUM(G143:G150)</f>
        <v>0</v>
      </c>
      <c r="H142" s="844">
        <f>SUM(H143:H150)</f>
        <v>0</v>
      </c>
      <c r="I142" s="843">
        <f>SUM(I143:I150)</f>
        <v>0</v>
      </c>
      <c r="J142" s="221" t="str">
        <f t="shared" si="4"/>
        <v/>
      </c>
      <c r="K142" s="244"/>
      <c r="P142" s="223"/>
      <c r="Y142" s="215"/>
    </row>
    <row r="143" spans="1:56">
      <c r="A143" s="260">
        <v>580</v>
      </c>
      <c r="B143" s="136"/>
      <c r="C143" s="137">
        <v>4610</v>
      </c>
      <c r="D143" s="155" t="s">
        <v>369</v>
      </c>
      <c r="E143" s="701"/>
      <c r="F143" s="449"/>
      <c r="G143" s="245"/>
      <c r="H143" s="700">
        <v>0</v>
      </c>
      <c r="I143" s="476">
        <f t="shared" ref="I143:I150" si="8">F143+G143+H143</f>
        <v>0</v>
      </c>
      <c r="J143" s="221" t="str">
        <f t="shared" si="4"/>
        <v/>
      </c>
      <c r="K143" s="244"/>
      <c r="N143" s="215"/>
      <c r="O143" s="215"/>
      <c r="P143" s="223"/>
      <c r="S143" s="215"/>
      <c r="T143" s="215"/>
      <c r="V143" s="215"/>
      <c r="W143" s="215"/>
    </row>
    <row r="144" spans="1:56">
      <c r="A144" s="260">
        <v>585</v>
      </c>
      <c r="B144" s="136"/>
      <c r="C144" s="137">
        <v>4620</v>
      </c>
      <c r="D144" s="156" t="s">
        <v>627</v>
      </c>
      <c r="E144" s="701"/>
      <c r="F144" s="449"/>
      <c r="G144" s="245"/>
      <c r="H144" s="700">
        <v>0</v>
      </c>
      <c r="I144" s="476">
        <f t="shared" si="8"/>
        <v>0</v>
      </c>
      <c r="J144" s="221" t="str">
        <f t="shared" si="4"/>
        <v/>
      </c>
      <c r="K144" s="244"/>
      <c r="N144" s="215"/>
      <c r="O144" s="215"/>
      <c r="P144" s="223"/>
      <c r="S144" s="215"/>
      <c r="T144" s="215"/>
      <c r="V144" s="215"/>
      <c r="W144" s="215"/>
      <c r="Y144" s="247"/>
    </row>
    <row r="145" spans="1:25">
      <c r="A145" s="260">
        <v>590</v>
      </c>
      <c r="B145" s="136"/>
      <c r="C145" s="137">
        <v>4630</v>
      </c>
      <c r="D145" s="156" t="s">
        <v>628</v>
      </c>
      <c r="E145" s="701"/>
      <c r="F145" s="449"/>
      <c r="G145" s="245"/>
      <c r="H145" s="700">
        <v>0</v>
      </c>
      <c r="I145" s="476">
        <f t="shared" si="8"/>
        <v>0</v>
      </c>
      <c r="J145" s="221" t="str">
        <f t="shared" si="4"/>
        <v/>
      </c>
      <c r="K145" s="244"/>
      <c r="N145" s="215"/>
      <c r="O145" s="215"/>
      <c r="P145" s="223"/>
      <c r="S145" s="215"/>
      <c r="T145" s="215"/>
      <c r="V145" s="215"/>
      <c r="W145" s="215"/>
    </row>
    <row r="146" spans="1:25">
      <c r="A146" s="260">
        <v>595</v>
      </c>
      <c r="B146" s="136"/>
      <c r="C146" s="137">
        <v>4640</v>
      </c>
      <c r="D146" s="156" t="s">
        <v>370</v>
      </c>
      <c r="E146" s="701"/>
      <c r="F146" s="449"/>
      <c r="G146" s="245"/>
      <c r="H146" s="700">
        <v>0</v>
      </c>
      <c r="I146" s="476">
        <f t="shared" si="8"/>
        <v>0</v>
      </c>
      <c r="J146" s="221" t="str">
        <f t="shared" si="4"/>
        <v/>
      </c>
      <c r="K146" s="244"/>
      <c r="N146" s="215"/>
      <c r="O146" s="215"/>
      <c r="P146" s="223"/>
      <c r="S146" s="215"/>
      <c r="T146" s="215"/>
      <c r="V146" s="215"/>
      <c r="W146" s="215"/>
    </row>
    <row r="147" spans="1:25">
      <c r="A147" s="260">
        <v>600</v>
      </c>
      <c r="B147" s="136"/>
      <c r="C147" s="137">
        <v>4650</v>
      </c>
      <c r="D147" s="156" t="s">
        <v>629</v>
      </c>
      <c r="E147" s="701"/>
      <c r="F147" s="449"/>
      <c r="G147" s="245"/>
      <c r="H147" s="700">
        <v>0</v>
      </c>
      <c r="I147" s="476">
        <f t="shared" si="8"/>
        <v>0</v>
      </c>
      <c r="J147" s="221" t="str">
        <f t="shared" si="4"/>
        <v/>
      </c>
      <c r="K147" s="244"/>
      <c r="N147" s="215"/>
      <c r="O147" s="215"/>
      <c r="P147" s="223"/>
      <c r="S147" s="215"/>
      <c r="T147" s="215"/>
      <c r="V147" s="215"/>
      <c r="W147" s="215"/>
    </row>
    <row r="148" spans="1:25">
      <c r="A148" s="260">
        <v>605</v>
      </c>
      <c r="B148" s="136"/>
      <c r="C148" s="137">
        <v>4660</v>
      </c>
      <c r="D148" s="156" t="s">
        <v>356</v>
      </c>
      <c r="E148" s="701"/>
      <c r="F148" s="449"/>
      <c r="G148" s="245"/>
      <c r="H148" s="700">
        <v>0</v>
      </c>
      <c r="I148" s="476">
        <f t="shared" si="8"/>
        <v>0</v>
      </c>
      <c r="J148" s="221" t="str">
        <f t="shared" si="4"/>
        <v/>
      </c>
      <c r="K148" s="244"/>
      <c r="N148" s="215"/>
      <c r="O148" s="215"/>
      <c r="P148" s="223"/>
      <c r="S148" s="215"/>
      <c r="T148" s="215"/>
      <c r="V148" s="215"/>
      <c r="W148" s="215"/>
    </row>
    <row r="149" spans="1:25">
      <c r="A149" s="260">
        <v>610</v>
      </c>
      <c r="B149" s="136"/>
      <c r="C149" s="137">
        <v>4670</v>
      </c>
      <c r="D149" s="156" t="s">
        <v>357</v>
      </c>
      <c r="E149" s="701"/>
      <c r="F149" s="449"/>
      <c r="G149" s="245"/>
      <c r="H149" s="700">
        <v>0</v>
      </c>
      <c r="I149" s="476">
        <f t="shared" si="8"/>
        <v>0</v>
      </c>
      <c r="J149" s="221" t="str">
        <f t="shared" si="4"/>
        <v/>
      </c>
      <c r="K149" s="244"/>
      <c r="N149" s="215"/>
      <c r="O149" s="215"/>
      <c r="P149" s="223"/>
      <c r="S149" s="215"/>
      <c r="T149" s="215"/>
      <c r="V149" s="215"/>
      <c r="W149" s="215"/>
    </row>
    <row r="150" spans="1:25">
      <c r="A150" s="260">
        <v>615</v>
      </c>
      <c r="B150" s="136"/>
      <c r="C150" s="137">
        <v>4680</v>
      </c>
      <c r="D150" s="157" t="s">
        <v>358</v>
      </c>
      <c r="E150" s="701"/>
      <c r="F150" s="455"/>
      <c r="G150" s="274"/>
      <c r="H150" s="838">
        <v>0</v>
      </c>
      <c r="I150" s="839">
        <f t="shared" si="8"/>
        <v>0</v>
      </c>
      <c r="J150" s="221" t="str">
        <f t="shared" si="4"/>
        <v/>
      </c>
      <c r="K150" s="244"/>
      <c r="N150" s="215"/>
      <c r="O150" s="215"/>
      <c r="P150" s="223"/>
      <c r="S150" s="215"/>
      <c r="T150" s="215"/>
      <c r="V150" s="215"/>
      <c r="W150" s="215"/>
    </row>
    <row r="151" spans="1:25" s="247" customFormat="1">
      <c r="A151" s="259">
        <v>575</v>
      </c>
      <c r="B151" s="697">
        <v>4700</v>
      </c>
      <c r="C151" s="904" t="s">
        <v>1722</v>
      </c>
      <c r="D151" s="904"/>
      <c r="E151" s="701"/>
      <c r="F151" s="843">
        <f>SUM(F152:F159)</f>
        <v>0</v>
      </c>
      <c r="G151" s="843">
        <f>SUM(G152:G159)</f>
        <v>0</v>
      </c>
      <c r="H151" s="844">
        <f>SUM(H152:H159)</f>
        <v>0</v>
      </c>
      <c r="I151" s="843">
        <f>SUM(I152:I159)</f>
        <v>0</v>
      </c>
      <c r="J151" s="221" t="str">
        <f t="shared" si="4"/>
        <v/>
      </c>
      <c r="K151" s="244"/>
      <c r="P151" s="223"/>
      <c r="Y151" s="215"/>
    </row>
    <row r="152" spans="1:25" ht="31.5">
      <c r="A152" s="260">
        <v>580</v>
      </c>
      <c r="B152" s="136"/>
      <c r="C152" s="137">
        <v>4743</v>
      </c>
      <c r="D152" s="155" t="s">
        <v>1723</v>
      </c>
      <c r="E152" s="701"/>
      <c r="F152" s="449"/>
      <c r="G152" s="245"/>
      <c r="H152" s="700">
        <v>0</v>
      </c>
      <c r="I152" s="476">
        <f t="shared" ref="I152:I159" si="9">F152+G152+H152</f>
        <v>0</v>
      </c>
      <c r="J152" s="221" t="str">
        <f t="shared" si="4"/>
        <v/>
      </c>
      <c r="K152" s="244"/>
      <c r="N152" s="215"/>
      <c r="O152" s="215"/>
      <c r="P152" s="223"/>
      <c r="S152" s="215"/>
      <c r="T152" s="215"/>
      <c r="V152" s="215"/>
      <c r="W152" s="215"/>
    </row>
    <row r="153" spans="1:25" ht="31.5">
      <c r="A153" s="260">
        <v>585</v>
      </c>
      <c r="B153" s="136"/>
      <c r="C153" s="137">
        <v>4744</v>
      </c>
      <c r="D153" s="156" t="s">
        <v>1724</v>
      </c>
      <c r="E153" s="701"/>
      <c r="F153" s="449"/>
      <c r="G153" s="245"/>
      <c r="H153" s="700">
        <v>0</v>
      </c>
      <c r="I153" s="476">
        <f t="shared" si="9"/>
        <v>0</v>
      </c>
      <c r="J153" s="221" t="str">
        <f t="shared" si="4"/>
        <v/>
      </c>
      <c r="K153" s="244"/>
      <c r="N153" s="215"/>
      <c r="O153" s="215"/>
      <c r="P153" s="223"/>
      <c r="S153" s="215"/>
      <c r="T153" s="215"/>
      <c r="V153" s="215"/>
      <c r="W153" s="215"/>
      <c r="Y153" s="247"/>
    </row>
    <row r="154" spans="1:25" ht="31.5">
      <c r="A154" s="260">
        <v>590</v>
      </c>
      <c r="B154" s="136"/>
      <c r="C154" s="137">
        <v>4745</v>
      </c>
      <c r="D154" s="156" t="s">
        <v>1725</v>
      </c>
      <c r="E154" s="701"/>
      <c r="F154" s="449"/>
      <c r="G154" s="245"/>
      <c r="H154" s="700">
        <v>0</v>
      </c>
      <c r="I154" s="476">
        <f t="shared" si="9"/>
        <v>0</v>
      </c>
      <c r="J154" s="221" t="str">
        <f t="shared" si="4"/>
        <v/>
      </c>
      <c r="K154" s="244"/>
      <c r="N154" s="215"/>
      <c r="O154" s="215"/>
      <c r="P154" s="223"/>
      <c r="S154" s="215"/>
      <c r="T154" s="215"/>
      <c r="V154" s="215"/>
      <c r="W154" s="215"/>
    </row>
    <row r="155" spans="1:25" ht="31.5">
      <c r="A155" s="260">
        <v>595</v>
      </c>
      <c r="B155" s="136"/>
      <c r="C155" s="137">
        <v>4749</v>
      </c>
      <c r="D155" s="156" t="s">
        <v>1726</v>
      </c>
      <c r="E155" s="701"/>
      <c r="F155" s="449"/>
      <c r="G155" s="245"/>
      <c r="H155" s="700">
        <v>0</v>
      </c>
      <c r="I155" s="476">
        <f t="shared" si="9"/>
        <v>0</v>
      </c>
      <c r="J155" s="221" t="str">
        <f t="shared" si="4"/>
        <v/>
      </c>
      <c r="K155" s="244"/>
      <c r="N155" s="215"/>
      <c r="O155" s="215"/>
      <c r="P155" s="223"/>
      <c r="S155" s="215"/>
      <c r="T155" s="215"/>
      <c r="V155" s="215"/>
      <c r="W155" s="215"/>
    </row>
    <row r="156" spans="1:25" ht="31.5">
      <c r="A156" s="260">
        <v>600</v>
      </c>
      <c r="B156" s="136"/>
      <c r="C156" s="137">
        <v>4751</v>
      </c>
      <c r="D156" s="156" t="s">
        <v>1727</v>
      </c>
      <c r="E156" s="701"/>
      <c r="F156" s="449"/>
      <c r="G156" s="245"/>
      <c r="H156" s="700">
        <v>0</v>
      </c>
      <c r="I156" s="476">
        <f t="shared" si="9"/>
        <v>0</v>
      </c>
      <c r="J156" s="221" t="str">
        <f t="shared" si="4"/>
        <v/>
      </c>
      <c r="K156" s="244"/>
      <c r="N156" s="215"/>
      <c r="O156" s="215"/>
      <c r="P156" s="223"/>
      <c r="S156" s="215"/>
      <c r="T156" s="215"/>
      <c r="V156" s="215"/>
      <c r="W156" s="215"/>
    </row>
    <row r="157" spans="1:25" ht="31.5">
      <c r="A157" s="260">
        <v>605</v>
      </c>
      <c r="B157" s="136"/>
      <c r="C157" s="137">
        <v>4752</v>
      </c>
      <c r="D157" s="156" t="s">
        <v>1728</v>
      </c>
      <c r="E157" s="701"/>
      <c r="F157" s="449"/>
      <c r="G157" s="245"/>
      <c r="H157" s="700">
        <v>0</v>
      </c>
      <c r="I157" s="476">
        <f t="shared" si="9"/>
        <v>0</v>
      </c>
      <c r="J157" s="221" t="str">
        <f t="shared" ref="J157:J168" si="10">(IF($E157&lt;&gt;0,$J$2,IF($I157&lt;&gt;0,$J$2,"")))</f>
        <v/>
      </c>
      <c r="K157" s="244"/>
      <c r="N157" s="215"/>
      <c r="O157" s="215"/>
      <c r="P157" s="223"/>
      <c r="S157" s="215"/>
      <c r="T157" s="215"/>
      <c r="V157" s="215"/>
      <c r="W157" s="215"/>
    </row>
    <row r="158" spans="1:25" ht="31.5">
      <c r="A158" s="260">
        <v>610</v>
      </c>
      <c r="B158" s="136"/>
      <c r="C158" s="137">
        <v>4753</v>
      </c>
      <c r="D158" s="156" t="s">
        <v>1729</v>
      </c>
      <c r="E158" s="701"/>
      <c r="F158" s="449"/>
      <c r="G158" s="245"/>
      <c r="H158" s="700">
        <v>0</v>
      </c>
      <c r="I158" s="476">
        <f t="shared" si="9"/>
        <v>0</v>
      </c>
      <c r="J158" s="221" t="str">
        <f t="shared" si="10"/>
        <v/>
      </c>
      <c r="K158" s="244"/>
      <c r="N158" s="215"/>
      <c r="O158" s="215"/>
      <c r="P158" s="223"/>
      <c r="S158" s="215"/>
      <c r="T158" s="215"/>
      <c r="V158" s="215"/>
      <c r="W158" s="215"/>
    </row>
    <row r="159" spans="1:25" ht="31.5">
      <c r="A159" s="260">
        <v>615</v>
      </c>
      <c r="B159" s="136"/>
      <c r="C159" s="137">
        <v>4759</v>
      </c>
      <c r="D159" s="157" t="s">
        <v>1730</v>
      </c>
      <c r="E159" s="701"/>
      <c r="F159" s="455"/>
      <c r="G159" s="274"/>
      <c r="H159" s="838">
        <v>0</v>
      </c>
      <c r="I159" s="839">
        <f t="shared" si="9"/>
        <v>0</v>
      </c>
      <c r="J159" s="221" t="str">
        <f t="shared" si="10"/>
        <v/>
      </c>
      <c r="K159" s="244"/>
      <c r="N159" s="215"/>
      <c r="O159" s="215"/>
      <c r="P159" s="223"/>
      <c r="S159" s="215"/>
      <c r="T159" s="215"/>
      <c r="V159" s="215"/>
      <c r="W159" s="215"/>
    </row>
    <row r="160" spans="1:25" s="247" customFormat="1" ht="18" customHeight="1">
      <c r="A160" s="259">
        <v>575</v>
      </c>
      <c r="B160" s="697">
        <v>4800</v>
      </c>
      <c r="C160" s="904" t="s">
        <v>284</v>
      </c>
      <c r="D160" s="904"/>
      <c r="E160" s="701"/>
      <c r="F160" s="843">
        <f>SUM(F161:F168)</f>
        <v>0</v>
      </c>
      <c r="G160" s="843">
        <f>SUM(G161:G168)</f>
        <v>0</v>
      </c>
      <c r="H160" s="844">
        <f>SUM(H161:H168)</f>
        <v>0</v>
      </c>
      <c r="I160" s="843">
        <f>SUM(I161:I168)</f>
        <v>0</v>
      </c>
      <c r="J160" s="221" t="str">
        <f t="shared" si="10"/>
        <v/>
      </c>
      <c r="K160" s="244"/>
      <c r="P160" s="223"/>
      <c r="Y160" s="215"/>
    </row>
    <row r="161" spans="1:25">
      <c r="A161" s="260">
        <v>580</v>
      </c>
      <c r="B161" s="136"/>
      <c r="C161" s="137">
        <v>4810</v>
      </c>
      <c r="D161" s="155" t="s">
        <v>285</v>
      </c>
      <c r="E161" s="701"/>
      <c r="F161" s="449"/>
      <c r="G161" s="245"/>
      <c r="H161" s="700">
        <v>0</v>
      </c>
      <c r="I161" s="476">
        <f t="shared" ref="I161:I168" si="11">F161+G161+H161</f>
        <v>0</v>
      </c>
      <c r="J161" s="221" t="str">
        <f t="shared" si="10"/>
        <v/>
      </c>
      <c r="K161" s="244"/>
      <c r="N161" s="215"/>
      <c r="O161" s="215"/>
      <c r="P161" s="223"/>
      <c r="S161" s="215"/>
      <c r="T161" s="215"/>
      <c r="V161" s="215"/>
      <c r="W161" s="215"/>
    </row>
    <row r="162" spans="1:25" ht="31.5">
      <c r="A162" s="260">
        <v>585</v>
      </c>
      <c r="B162" s="136"/>
      <c r="C162" s="137">
        <v>4820</v>
      </c>
      <c r="D162" s="156" t="s">
        <v>286</v>
      </c>
      <c r="E162" s="701"/>
      <c r="F162" s="449"/>
      <c r="G162" s="245"/>
      <c r="H162" s="700">
        <v>0</v>
      </c>
      <c r="I162" s="476">
        <f t="shared" si="11"/>
        <v>0</v>
      </c>
      <c r="J162" s="221" t="str">
        <f t="shared" si="10"/>
        <v/>
      </c>
      <c r="K162" s="244"/>
      <c r="N162" s="215"/>
      <c r="O162" s="215"/>
      <c r="P162" s="223"/>
      <c r="S162" s="215"/>
      <c r="T162" s="215"/>
      <c r="V162" s="215"/>
      <c r="W162" s="215"/>
      <c r="Y162" s="247"/>
    </row>
    <row r="163" spans="1:25">
      <c r="A163" s="260">
        <v>590</v>
      </c>
      <c r="B163" s="136"/>
      <c r="C163" s="137">
        <v>4830</v>
      </c>
      <c r="D163" s="156" t="s">
        <v>287</v>
      </c>
      <c r="E163" s="701"/>
      <c r="F163" s="449"/>
      <c r="G163" s="245"/>
      <c r="H163" s="700">
        <v>0</v>
      </c>
      <c r="I163" s="476">
        <f t="shared" si="11"/>
        <v>0</v>
      </c>
      <c r="J163" s="221" t="str">
        <f t="shared" si="10"/>
        <v/>
      </c>
      <c r="K163" s="244"/>
      <c r="N163" s="215"/>
      <c r="O163" s="215"/>
      <c r="P163" s="223"/>
      <c r="S163" s="215"/>
      <c r="T163" s="215"/>
      <c r="V163" s="215"/>
      <c r="W163" s="215"/>
    </row>
    <row r="164" spans="1:25" ht="31.5">
      <c r="A164" s="260">
        <v>595</v>
      </c>
      <c r="B164" s="136"/>
      <c r="C164" s="137">
        <v>4840</v>
      </c>
      <c r="D164" s="156" t="s">
        <v>288</v>
      </c>
      <c r="E164" s="701"/>
      <c r="F164" s="449"/>
      <c r="G164" s="245"/>
      <c r="H164" s="700">
        <v>0</v>
      </c>
      <c r="I164" s="476">
        <f t="shared" si="11"/>
        <v>0</v>
      </c>
      <c r="J164" s="221" t="str">
        <f t="shared" si="10"/>
        <v/>
      </c>
      <c r="K164" s="244"/>
      <c r="N164" s="215"/>
      <c r="O164" s="215"/>
      <c r="P164" s="223"/>
      <c r="S164" s="215"/>
      <c r="T164" s="215"/>
      <c r="V164" s="215"/>
      <c r="W164" s="215"/>
    </row>
    <row r="165" spans="1:25" ht="31.5">
      <c r="A165" s="260">
        <v>600</v>
      </c>
      <c r="B165" s="136"/>
      <c r="C165" s="137">
        <v>4850</v>
      </c>
      <c r="D165" s="156" t="s">
        <v>289</v>
      </c>
      <c r="E165" s="701"/>
      <c r="F165" s="449"/>
      <c r="G165" s="245"/>
      <c r="H165" s="700">
        <v>0</v>
      </c>
      <c r="I165" s="476">
        <f t="shared" si="11"/>
        <v>0</v>
      </c>
      <c r="J165" s="221" t="str">
        <f t="shared" si="10"/>
        <v/>
      </c>
      <c r="K165" s="244"/>
      <c r="N165" s="215"/>
      <c r="O165" s="215"/>
      <c r="P165" s="223"/>
      <c r="S165" s="215"/>
      <c r="T165" s="215"/>
      <c r="V165" s="215"/>
      <c r="W165" s="215"/>
    </row>
    <row r="166" spans="1:25" ht="31.5">
      <c r="A166" s="260">
        <v>605</v>
      </c>
      <c r="B166" s="136"/>
      <c r="C166" s="137">
        <v>4860</v>
      </c>
      <c r="D166" s="156" t="s">
        <v>290</v>
      </c>
      <c r="E166" s="701"/>
      <c r="F166" s="449"/>
      <c r="G166" s="245"/>
      <c r="H166" s="700">
        <v>0</v>
      </c>
      <c r="I166" s="476">
        <f t="shared" si="11"/>
        <v>0</v>
      </c>
      <c r="J166" s="221" t="str">
        <f t="shared" si="10"/>
        <v/>
      </c>
      <c r="K166" s="244"/>
      <c r="N166" s="215"/>
      <c r="O166" s="215"/>
      <c r="P166" s="223"/>
      <c r="S166" s="215"/>
      <c r="T166" s="215"/>
      <c r="V166" s="215"/>
      <c r="W166" s="215"/>
    </row>
    <row r="167" spans="1:25" ht="31.5">
      <c r="A167" s="260">
        <v>610</v>
      </c>
      <c r="B167" s="136"/>
      <c r="C167" s="137">
        <v>4870</v>
      </c>
      <c r="D167" s="156" t="s">
        <v>291</v>
      </c>
      <c r="E167" s="701"/>
      <c r="F167" s="449"/>
      <c r="G167" s="245"/>
      <c r="H167" s="700">
        <v>0</v>
      </c>
      <c r="I167" s="476">
        <f t="shared" si="11"/>
        <v>0</v>
      </c>
      <c r="J167" s="221" t="str">
        <f t="shared" si="10"/>
        <v/>
      </c>
      <c r="K167" s="244"/>
      <c r="N167" s="215"/>
      <c r="O167" s="215"/>
      <c r="P167" s="223"/>
      <c r="S167" s="215"/>
      <c r="T167" s="215"/>
      <c r="V167" s="215"/>
      <c r="W167" s="215"/>
    </row>
    <row r="168" spans="1:25" ht="32.25" thickBot="1">
      <c r="A168" s="260">
        <v>615</v>
      </c>
      <c r="B168" s="136"/>
      <c r="C168" s="137">
        <v>4880</v>
      </c>
      <c r="D168" s="157" t="s">
        <v>292</v>
      </c>
      <c r="E168" s="779"/>
      <c r="F168" s="455"/>
      <c r="G168" s="274"/>
      <c r="H168" s="700">
        <v>0</v>
      </c>
      <c r="I168" s="476">
        <f t="shared" si="11"/>
        <v>0</v>
      </c>
      <c r="J168" s="221" t="str">
        <f t="shared" si="10"/>
        <v/>
      </c>
      <c r="K168" s="244"/>
      <c r="N168" s="215"/>
      <c r="O168" s="215"/>
      <c r="P168" s="223"/>
      <c r="S168" s="215"/>
      <c r="T168" s="215"/>
      <c r="V168" s="215"/>
      <c r="W168" s="215"/>
    </row>
    <row r="169" spans="1:25" s="227" customFormat="1" ht="16.5" thickBot="1">
      <c r="A169" s="275">
        <v>620</v>
      </c>
      <c r="B169" s="825"/>
      <c r="C169" s="826" t="s">
        <v>1263</v>
      </c>
      <c r="D169" s="827" t="s">
        <v>1755</v>
      </c>
      <c r="E169" s="780"/>
      <c r="F169" s="828">
        <f>SUM(F22,F28,F33,F39,F47,F52,F58,F61,F64,F65,F72,F73,F74,F90,F93,F94,F108,F112,F121,F125,F137,F138,F139,F142,F151,F160)</f>
        <v>0</v>
      </c>
      <c r="G169" s="828">
        <f>SUM(G22,G28,G33,G39,G47,G52,G58,G61,G64,G65,G72,G73,G74,G90,G93,G94,G108,G112,G121,G125,G137,G138,G139,G142,G151,G160)</f>
        <v>53895578</v>
      </c>
      <c r="H169" s="828">
        <f>SUM(H22,H28,H33,H39,H47,H52,H58,H61,H64,H65,H72,H73,H74,H90,H93,H94,H108,H112,H121,H125,H137,H138,H139,H142,H151,H160)</f>
        <v>0</v>
      </c>
      <c r="I169" s="828">
        <f>SUM(I22,I28,I33,I39,I47,I52,I58,I61,I64,I65,I72,I73,I74,I90,I93,I94,I108,I112,I121,I125,I137,I138,I139,I142,I151,I160)</f>
        <v>53895578</v>
      </c>
      <c r="J169" s="221">
        <v>1</v>
      </c>
      <c r="K169" s="222"/>
      <c r="P169" s="223"/>
      <c r="Y169" s="215"/>
    </row>
    <row r="170" spans="1:25" ht="30" customHeight="1">
      <c r="A170" s="874">
        <v>113</v>
      </c>
      <c r="B170" s="873"/>
      <c r="C170" s="874"/>
      <c r="D170" s="872" t="s">
        <v>1752</v>
      </c>
      <c r="E170" s="701"/>
      <c r="F170" s="700">
        <v>0</v>
      </c>
      <c r="G170" s="448"/>
      <c r="H170" s="700">
        <v>0</v>
      </c>
      <c r="I170" s="700">
        <v>0</v>
      </c>
      <c r="J170" s="221">
        <v>1</v>
      </c>
      <c r="K170" s="244"/>
      <c r="N170" s="215"/>
      <c r="O170" s="215"/>
      <c r="P170" s="223"/>
      <c r="S170" s="215"/>
      <c r="T170" s="215"/>
      <c r="V170" s="215"/>
      <c r="W170" s="215"/>
    </row>
    <row r="171" spans="1:25" s="227" customFormat="1" ht="7.5" customHeight="1">
      <c r="B171" s="151"/>
      <c r="C171" s="158"/>
      <c r="D171" s="139"/>
      <c r="E171" s="277"/>
      <c r="F171" s="277"/>
      <c r="G171" s="277"/>
      <c r="H171" s="277"/>
      <c r="I171" s="277"/>
      <c r="J171" s="221">
        <v>1</v>
      </c>
      <c r="K171" s="222"/>
      <c r="P171" s="223"/>
    </row>
    <row r="172" spans="1:25" s="227" customFormat="1">
      <c r="B172" s="215"/>
      <c r="C172" s="215"/>
      <c r="D172" s="216"/>
      <c r="E172" s="278"/>
      <c r="F172" s="278"/>
      <c r="G172" s="278"/>
      <c r="H172" s="278"/>
      <c r="I172" s="278"/>
      <c r="J172" s="221">
        <v>1</v>
      </c>
      <c r="K172" s="222"/>
      <c r="P172" s="223"/>
    </row>
    <row r="173" spans="1:25" s="227" customFormat="1">
      <c r="B173" s="215"/>
      <c r="D173" s="228"/>
      <c r="E173" s="278"/>
      <c r="F173" s="278"/>
      <c r="G173" s="278"/>
      <c r="H173" s="278"/>
      <c r="I173" s="278"/>
      <c r="J173" s="221">
        <v>1</v>
      </c>
      <c r="K173" s="222"/>
      <c r="P173" s="223"/>
    </row>
    <row r="174" spans="1:25" s="227" customFormat="1" ht="39" customHeight="1">
      <c r="B174" s="910" t="str">
        <f>$B$7</f>
        <v>БЮДЖЕТ - НАЧАЛЕН ПЛАН
ПО ПЪЛНА ЕДИННА БЮДЖЕТНА КЛАСИФИКАЦИЯ</v>
      </c>
      <c r="C174" s="911"/>
      <c r="D174" s="911"/>
      <c r="E174" s="278"/>
      <c r="F174" s="278"/>
      <c r="G174" s="278"/>
      <c r="H174" s="278"/>
      <c r="I174" s="278"/>
      <c r="J174" s="221">
        <v>1</v>
      </c>
      <c r="K174" s="222"/>
      <c r="P174" s="223"/>
    </row>
    <row r="175" spans="1:25" s="227" customFormat="1">
      <c r="B175" s="215"/>
      <c r="D175" s="228"/>
      <c r="E175" s="704" t="s">
        <v>1684</v>
      </c>
      <c r="F175" s="704" t="s">
        <v>1550</v>
      </c>
      <c r="G175" s="278"/>
      <c r="H175" s="278"/>
      <c r="I175" s="278"/>
      <c r="J175" s="221">
        <v>1</v>
      </c>
      <c r="K175" s="222"/>
      <c r="P175" s="223"/>
    </row>
    <row r="176" spans="1:25" s="227" customFormat="1" ht="38.25" customHeight="1">
      <c r="B176" s="912" t="str">
        <f>$B$9</f>
        <v>Несебър</v>
      </c>
      <c r="C176" s="913"/>
      <c r="D176" s="914"/>
      <c r="E176" s="686">
        <f>$E$9</f>
        <v>43831</v>
      </c>
      <c r="F176" s="687">
        <f>$F$9</f>
        <v>44196</v>
      </c>
      <c r="G176" s="278"/>
      <c r="H176" s="278"/>
      <c r="I176" s="278"/>
      <c r="J176" s="221">
        <v>1</v>
      </c>
      <c r="K176" s="222"/>
      <c r="P176" s="223"/>
    </row>
    <row r="177" spans="1:25" s="227" customFormat="1">
      <c r="B177" s="230" t="str">
        <f>$B$10</f>
        <v>(наименование на разпоредителя с бюджет)</v>
      </c>
      <c r="C177" s="215"/>
      <c r="D177" s="216"/>
      <c r="E177" s="278"/>
      <c r="F177" s="703">
        <f>$F$10</f>
        <v>0</v>
      </c>
      <c r="G177" s="278"/>
      <c r="H177" s="278"/>
      <c r="I177" s="278"/>
      <c r="J177" s="221">
        <v>1</v>
      </c>
      <c r="K177" s="222"/>
      <c r="P177" s="223"/>
    </row>
    <row r="178" spans="1:25" s="227" customFormat="1" ht="12.75" customHeight="1">
      <c r="B178" s="230"/>
      <c r="C178" s="215"/>
      <c r="D178" s="216"/>
      <c r="E178" s="281"/>
      <c r="F178" s="278"/>
      <c r="G178" s="278"/>
      <c r="H178" s="278"/>
      <c r="I178" s="278"/>
      <c r="J178" s="221">
        <v>1</v>
      </c>
      <c r="K178" s="222"/>
      <c r="L178" s="230"/>
      <c r="M178" s="215"/>
      <c r="N178" s="216"/>
      <c r="O178" s="282"/>
      <c r="P178" s="223"/>
      <c r="Q178" s="230"/>
      <c r="R178" s="215"/>
      <c r="S178" s="216"/>
      <c r="T178" s="282"/>
      <c r="U178" s="215"/>
      <c r="V178" s="216"/>
      <c r="W178" s="282"/>
    </row>
    <row r="179" spans="1:25" s="227" customFormat="1" ht="38.25" customHeight="1">
      <c r="B179" s="901" t="str">
        <f>$B$12</f>
        <v>Несебър</v>
      </c>
      <c r="C179" s="902"/>
      <c r="D179" s="903"/>
      <c r="E179" s="702" t="s">
        <v>1685</v>
      </c>
      <c r="F179" s="688" t="str">
        <f>$F$12</f>
        <v>5206</v>
      </c>
      <c r="G179" s="278"/>
      <c r="H179" s="278"/>
      <c r="I179" s="278"/>
      <c r="J179" s="221">
        <v>1</v>
      </c>
      <c r="K179" s="222"/>
      <c r="L179" s="918"/>
      <c r="M179" s="919"/>
      <c r="N179" s="919"/>
      <c r="O179" s="282"/>
      <c r="P179" s="223"/>
      <c r="Q179" s="918"/>
      <c r="R179" s="919"/>
      <c r="S179" s="919"/>
      <c r="T179" s="282"/>
      <c r="W179" s="282"/>
    </row>
    <row r="180" spans="1:25" s="227" customFormat="1">
      <c r="B180" s="689" t="str">
        <f>$B$13</f>
        <v>(наименование на първостепенния разпоредител с бюджет)</v>
      </c>
      <c r="C180" s="215"/>
      <c r="D180" s="216"/>
      <c r="E180" s="281" t="s">
        <v>1686</v>
      </c>
      <c r="F180" s="278"/>
      <c r="G180" s="278"/>
      <c r="H180" s="278"/>
      <c r="I180" s="278"/>
      <c r="J180" s="221">
        <v>1</v>
      </c>
      <c r="K180" s="222"/>
      <c r="L180" s="230"/>
      <c r="M180" s="215"/>
      <c r="N180" s="216"/>
      <c r="O180" s="282"/>
      <c r="P180" s="223"/>
      <c r="Q180" s="230"/>
      <c r="R180" s="215"/>
      <c r="S180" s="216"/>
      <c r="T180" s="282"/>
      <c r="U180" s="215"/>
      <c r="V180" s="216"/>
      <c r="W180" s="282"/>
    </row>
    <row r="181" spans="1:25" s="227" customFormat="1" ht="21.75" customHeight="1">
      <c r="B181" s="151"/>
      <c r="C181" s="158"/>
      <c r="D181" s="441"/>
      <c r="E181" s="277"/>
      <c r="F181" s="277"/>
      <c r="G181" s="277"/>
      <c r="H181" s="277"/>
      <c r="I181" s="277"/>
      <c r="J181" s="221">
        <v>1</v>
      </c>
      <c r="K181" s="222"/>
      <c r="L181" s="278"/>
      <c r="M181" s="278"/>
      <c r="N181" s="282"/>
      <c r="O181" s="282"/>
      <c r="P181" s="223"/>
      <c r="Q181" s="278"/>
      <c r="R181" s="278"/>
      <c r="S181" s="282"/>
      <c r="T181" s="282"/>
      <c r="U181" s="278"/>
      <c r="V181" s="282"/>
      <c r="W181" s="282"/>
    </row>
    <row r="182" spans="1:25" s="227" customFormat="1" ht="16.5" thickBot="1">
      <c r="B182" s="215"/>
      <c r="D182" s="228"/>
      <c r="E182" s="278"/>
      <c r="F182" s="281"/>
      <c r="G182" s="281"/>
      <c r="H182" s="281"/>
      <c r="I182" s="281" t="s">
        <v>1687</v>
      </c>
      <c r="J182" s="221">
        <v>1</v>
      </c>
      <c r="K182" s="222"/>
      <c r="L182" s="283" t="s">
        <v>93</v>
      </c>
      <c r="M182" s="278"/>
      <c r="N182" s="282"/>
      <c r="O182" s="284" t="s">
        <v>1687</v>
      </c>
      <c r="P182" s="223"/>
      <c r="Q182" s="285" t="s">
        <v>94</v>
      </c>
      <c r="R182" s="286"/>
      <c r="S182" s="287"/>
      <c r="T182" s="288"/>
      <c r="U182" s="286"/>
      <c r="V182" s="287"/>
      <c r="W182" s="288" t="s">
        <v>1687</v>
      </c>
    </row>
    <row r="183" spans="1:25" s="227" customFormat="1" ht="31.5" customHeight="1" thickBot="1">
      <c r="B183" s="707"/>
      <c r="C183" s="708"/>
      <c r="D183" s="709" t="s">
        <v>1264</v>
      </c>
      <c r="E183" s="829"/>
      <c r="F183" s="927" t="s">
        <v>1486</v>
      </c>
      <c r="G183" s="928"/>
      <c r="H183" s="928"/>
      <c r="I183" s="929"/>
      <c r="J183" s="221">
        <v>1</v>
      </c>
      <c r="K183" s="222"/>
      <c r="L183" s="920" t="s">
        <v>1812</v>
      </c>
      <c r="M183" s="920" t="s">
        <v>1813</v>
      </c>
      <c r="N183" s="922" t="s">
        <v>1814</v>
      </c>
      <c r="O183" s="922" t="s">
        <v>95</v>
      </c>
      <c r="P183" s="222"/>
      <c r="Q183" s="922" t="s">
        <v>1815</v>
      </c>
      <c r="R183" s="922" t="s">
        <v>1816</v>
      </c>
      <c r="S183" s="922" t="s">
        <v>1817</v>
      </c>
      <c r="T183" s="922" t="s">
        <v>96</v>
      </c>
      <c r="U183" s="289" t="s">
        <v>97</v>
      </c>
      <c r="V183" s="289"/>
      <c r="W183" s="290"/>
      <c r="X183" s="925" t="s">
        <v>98</v>
      </c>
    </row>
    <row r="184" spans="1:25" s="227" customFormat="1" ht="44.25" customHeight="1" thickBot="1">
      <c r="B184" s="710" t="s">
        <v>1601</v>
      </c>
      <c r="C184" s="711" t="s">
        <v>1688</v>
      </c>
      <c r="D184" s="712" t="s">
        <v>1021</v>
      </c>
      <c r="E184" s="780"/>
      <c r="F184" s="713" t="str">
        <f>+F20</f>
        <v>държавни дейности</v>
      </c>
      <c r="G184" s="713" t="str">
        <f>+G20</f>
        <v>местни дейности</v>
      </c>
      <c r="H184" s="713" t="str">
        <f>+H20</f>
        <v>дофинансиране</v>
      </c>
      <c r="I184" s="714" t="str">
        <f>+I20</f>
        <v>Общо</v>
      </c>
      <c r="J184" s="221">
        <v>1</v>
      </c>
      <c r="K184" s="222"/>
      <c r="L184" s="921"/>
      <c r="M184" s="921"/>
      <c r="N184" s="923"/>
      <c r="O184" s="923"/>
      <c r="P184" s="222"/>
      <c r="Q184" s="924"/>
      <c r="R184" s="924"/>
      <c r="S184" s="924"/>
      <c r="T184" s="924"/>
      <c r="U184" s="293">
        <v>2020</v>
      </c>
      <c r="V184" s="293">
        <v>2021</v>
      </c>
      <c r="W184" s="293" t="s">
        <v>1809</v>
      </c>
      <c r="X184" s="926"/>
    </row>
    <row r="185" spans="1:25" s="227" customFormat="1" ht="19.5" thickBot="1">
      <c r="B185" s="614"/>
      <c r="C185" s="294"/>
      <c r="D185" s="295" t="s">
        <v>1265</v>
      </c>
      <c r="E185" s="780"/>
      <c r="F185" s="296"/>
      <c r="G185" s="296"/>
      <c r="H185" s="483"/>
      <c r="I185" s="483"/>
      <c r="J185" s="221">
        <v>1</v>
      </c>
      <c r="K185" s="222"/>
      <c r="L185" s="297" t="s">
        <v>99</v>
      </c>
      <c r="M185" s="297" t="s">
        <v>100</v>
      </c>
      <c r="N185" s="298" t="s">
        <v>101</v>
      </c>
      <c r="O185" s="298" t="s">
        <v>102</v>
      </c>
      <c r="P185" s="222"/>
      <c r="Q185" s="299" t="s">
        <v>103</v>
      </c>
      <c r="R185" s="299" t="s">
        <v>104</v>
      </c>
      <c r="S185" s="299" t="s">
        <v>105</v>
      </c>
      <c r="T185" s="299" t="s">
        <v>106</v>
      </c>
      <c r="U185" s="299" t="s">
        <v>1046</v>
      </c>
      <c r="V185" s="299" t="s">
        <v>1047</v>
      </c>
      <c r="W185" s="299" t="s">
        <v>1048</v>
      </c>
      <c r="X185" s="300" t="s">
        <v>1049</v>
      </c>
    </row>
    <row r="186" spans="1:25" s="227" customFormat="1" ht="78.75" customHeight="1" thickBot="1">
      <c r="B186" s="301"/>
      <c r="C186" s="302"/>
      <c r="D186" s="301"/>
      <c r="E186" s="726"/>
      <c r="F186" s="303"/>
      <c r="G186" s="303"/>
      <c r="H186" s="303"/>
      <c r="I186" s="303"/>
      <c r="J186" s="221">
        <v>1</v>
      </c>
      <c r="K186" s="222"/>
      <c r="L186" s="304" t="s">
        <v>1050</v>
      </c>
      <c r="M186" s="304" t="s">
        <v>1050</v>
      </c>
      <c r="N186" s="304" t="s">
        <v>1051</v>
      </c>
      <c r="O186" s="304" t="s">
        <v>1052</v>
      </c>
      <c r="P186" s="305"/>
      <c r="Q186" s="304" t="s">
        <v>1050</v>
      </c>
      <c r="R186" s="304" t="s">
        <v>1050</v>
      </c>
      <c r="S186" s="304" t="s">
        <v>1053</v>
      </c>
      <c r="T186" s="304" t="s">
        <v>1054</v>
      </c>
      <c r="U186" s="304" t="s">
        <v>1050</v>
      </c>
      <c r="V186" s="304" t="s">
        <v>1050</v>
      </c>
      <c r="W186" s="304" t="s">
        <v>1050</v>
      </c>
      <c r="X186" s="306" t="s">
        <v>1055</v>
      </c>
    </row>
    <row r="187" spans="1:25" s="247" customFormat="1" ht="34.5" customHeight="1" thickBot="1">
      <c r="A187" s="259">
        <v>5</v>
      </c>
      <c r="B187" s="705">
        <v>100</v>
      </c>
      <c r="C187" s="915" t="s">
        <v>1266</v>
      </c>
      <c r="D187" s="915"/>
      <c r="E187" s="706"/>
      <c r="F187" s="706">
        <f>SUMIF($B$607:$B$12312,$B187,F$607:F$12312)</f>
        <v>9264182</v>
      </c>
      <c r="G187" s="706">
        <f>SUMIF($B$607:$B$12312,$B187,G$607:G$12312)</f>
        <v>11177470</v>
      </c>
      <c r="H187" s="706">
        <f>SUMIF($B$607:$B$12312,$B187,H$607:H$12312)</f>
        <v>3351000</v>
      </c>
      <c r="I187" s="706">
        <f>SUMIF($B$607:$B$12312,$B187,I$607:I$12312)</f>
        <v>23792652</v>
      </c>
      <c r="J187" s="221">
        <f t="shared" ref="J187:J253" si="12">(IF($E187&lt;&gt;0,$J$2,IF($I187&lt;&gt;0,$J$2,"")))</f>
        <v>1</v>
      </c>
      <c r="K187" s="244"/>
      <c r="L187" s="518">
        <f>SUMIF($B$607:$B$12312,$B187,L$607:L$12312)</f>
        <v>0</v>
      </c>
      <c r="M187" s="519">
        <f>SUMIF($B$607:$B$12312,$B187,M$607:M$12312)</f>
        <v>23792652</v>
      </c>
      <c r="N187" s="519">
        <f>SUMIF($B$607:$B$12312,$B187,N$607:N$12312)</f>
        <v>23792652</v>
      </c>
      <c r="O187" s="519">
        <f>SUMIF($B$607:$B$12312,$B187,O$607:O$12312)</f>
        <v>0</v>
      </c>
      <c r="P187" s="244"/>
      <c r="Q187" s="770">
        <f t="shared" ref="Q187:W187" si="13">SUMIF($B$607:$B$12312,$B187,Q$607:Q$12312)</f>
        <v>0</v>
      </c>
      <c r="R187" s="770">
        <f t="shared" si="13"/>
        <v>0</v>
      </c>
      <c r="S187" s="770">
        <f t="shared" si="13"/>
        <v>0</v>
      </c>
      <c r="T187" s="770">
        <f t="shared" si="13"/>
        <v>0</v>
      </c>
      <c r="U187" s="770">
        <f t="shared" si="13"/>
        <v>0</v>
      </c>
      <c r="V187" s="770">
        <f t="shared" si="13"/>
        <v>0</v>
      </c>
      <c r="W187" s="770">
        <f t="shared" si="13"/>
        <v>0</v>
      </c>
      <c r="X187" s="615">
        <f>T187-U187-V187-W187</f>
        <v>0</v>
      </c>
      <c r="Y187" s="227"/>
    </row>
    <row r="188" spans="1:25" ht="19.5" customHeight="1" thickBot="1">
      <c r="A188" s="260">
        <v>10</v>
      </c>
      <c r="B188" s="140"/>
      <c r="C188" s="144">
        <v>101</v>
      </c>
      <c r="D188" s="138" t="s">
        <v>1267</v>
      </c>
      <c r="E188" s="701"/>
      <c r="F188" s="249">
        <f t="shared" ref="F188:I189" si="14">SUMIF($C$607:$C$12312,$C188,F$607:F$12312)</f>
        <v>8589582</v>
      </c>
      <c r="G188" s="249">
        <f t="shared" si="14"/>
        <v>11177470</v>
      </c>
      <c r="H188" s="249">
        <f t="shared" si="14"/>
        <v>3251000</v>
      </c>
      <c r="I188" s="249">
        <f t="shared" si="14"/>
        <v>23018052</v>
      </c>
      <c r="J188" s="221">
        <f t="shared" si="12"/>
        <v>1</v>
      </c>
      <c r="K188" s="244"/>
      <c r="L188" s="314">
        <f t="shared" ref="L188:O189" si="15">SUMIF($C$607:$C$12312,$C188,L$607:L$12312)</f>
        <v>0</v>
      </c>
      <c r="M188" s="315">
        <f t="shared" si="15"/>
        <v>23018052</v>
      </c>
      <c r="N188" s="315">
        <f t="shared" si="15"/>
        <v>23018052</v>
      </c>
      <c r="O188" s="315">
        <f t="shared" si="15"/>
        <v>0</v>
      </c>
      <c r="P188" s="244"/>
      <c r="Q188" s="771">
        <f t="shared" ref="Q188:W189" si="16">SUMIF($C$607:$C$12312,$C188,Q$607:Q$12312)</f>
        <v>0</v>
      </c>
      <c r="R188" s="771">
        <f t="shared" si="16"/>
        <v>0</v>
      </c>
      <c r="S188" s="771">
        <f t="shared" si="16"/>
        <v>0</v>
      </c>
      <c r="T188" s="771">
        <f t="shared" si="16"/>
        <v>0</v>
      </c>
      <c r="U188" s="771">
        <f t="shared" si="16"/>
        <v>0</v>
      </c>
      <c r="V188" s="771">
        <f t="shared" si="16"/>
        <v>0</v>
      </c>
      <c r="W188" s="771">
        <f t="shared" si="16"/>
        <v>0</v>
      </c>
      <c r="X188" s="313">
        <f t="shared" ref="X188:X253" si="17">T188-U188-V188-W188</f>
        <v>0</v>
      </c>
      <c r="Y188" s="227"/>
    </row>
    <row r="189" spans="1:25" ht="19.5" thickBot="1">
      <c r="A189" s="260">
        <v>15</v>
      </c>
      <c r="B189" s="140"/>
      <c r="C189" s="137">
        <v>102</v>
      </c>
      <c r="D189" s="139" t="s">
        <v>1268</v>
      </c>
      <c r="E189" s="701"/>
      <c r="F189" s="249">
        <f t="shared" si="14"/>
        <v>674600</v>
      </c>
      <c r="G189" s="249">
        <f t="shared" si="14"/>
        <v>0</v>
      </c>
      <c r="H189" s="249">
        <f t="shared" si="14"/>
        <v>100000</v>
      </c>
      <c r="I189" s="249">
        <f t="shared" si="14"/>
        <v>774600</v>
      </c>
      <c r="J189" s="221">
        <f t="shared" si="12"/>
        <v>1</v>
      </c>
      <c r="K189" s="244"/>
      <c r="L189" s="314">
        <f t="shared" si="15"/>
        <v>0</v>
      </c>
      <c r="M189" s="315">
        <f t="shared" si="15"/>
        <v>774600</v>
      </c>
      <c r="N189" s="315">
        <f t="shared" si="15"/>
        <v>774600</v>
      </c>
      <c r="O189" s="315">
        <f t="shared" si="15"/>
        <v>0</v>
      </c>
      <c r="P189" s="244"/>
      <c r="Q189" s="771">
        <f t="shared" si="16"/>
        <v>0</v>
      </c>
      <c r="R189" s="771">
        <f t="shared" si="16"/>
        <v>0</v>
      </c>
      <c r="S189" s="771">
        <f t="shared" si="16"/>
        <v>0</v>
      </c>
      <c r="T189" s="771">
        <f t="shared" si="16"/>
        <v>0</v>
      </c>
      <c r="U189" s="771">
        <f t="shared" si="16"/>
        <v>0</v>
      </c>
      <c r="V189" s="771">
        <f t="shared" si="16"/>
        <v>0</v>
      </c>
      <c r="W189" s="771">
        <f t="shared" si="16"/>
        <v>0</v>
      </c>
      <c r="X189" s="313">
        <f t="shared" si="17"/>
        <v>0</v>
      </c>
      <c r="Y189" s="247"/>
    </row>
    <row r="190" spans="1:25" s="247" customFormat="1" ht="19.5" customHeight="1" thickBot="1">
      <c r="A190" s="259">
        <v>35</v>
      </c>
      <c r="B190" s="705">
        <v>200</v>
      </c>
      <c r="C190" s="915" t="s">
        <v>1269</v>
      </c>
      <c r="D190" s="915"/>
      <c r="E190" s="706"/>
      <c r="F190" s="706">
        <f>SUMIF($B$607:$B$12312,$B190,F$607:F$12312)</f>
        <v>623141</v>
      </c>
      <c r="G190" s="706">
        <f>SUMIF($B$607:$B$12312,$B190,G$607:G$12312)</f>
        <v>941320</v>
      </c>
      <c r="H190" s="706">
        <f>SUMIF($B$607:$B$12312,$B190,H$607:H$12312)</f>
        <v>506900</v>
      </c>
      <c r="I190" s="706">
        <f>SUMIF($B$607:$B$12312,$B190,I$607:I$12312)</f>
        <v>2071361</v>
      </c>
      <c r="J190" s="221">
        <f t="shared" si="12"/>
        <v>1</v>
      </c>
      <c r="K190" s="244"/>
      <c r="L190" s="521">
        <f>SUMIF($B$607:$B$12312,$B190,L$607:L$12312)</f>
        <v>0</v>
      </c>
      <c r="M190" s="522">
        <f>SUMIF($B$607:$B$12312,$B190,M$607:M$12312)</f>
        <v>2071361</v>
      </c>
      <c r="N190" s="522">
        <f>SUMIF($B$607:$B$12312,$B190,N$607:N$12312)</f>
        <v>2071361</v>
      </c>
      <c r="O190" s="522">
        <f>SUMIF($B$607:$B$12312,$B190,O$607:O$12312)</f>
        <v>0</v>
      </c>
      <c r="P190" s="244"/>
      <c r="Q190" s="772">
        <f t="shared" ref="Q190:W190" si="18">SUMIF($B$607:$B$12312,$B190,Q$607:Q$12312)</f>
        <v>0</v>
      </c>
      <c r="R190" s="772">
        <f t="shared" si="18"/>
        <v>0</v>
      </c>
      <c r="S190" s="772">
        <f t="shared" si="18"/>
        <v>0</v>
      </c>
      <c r="T190" s="772">
        <f t="shared" si="18"/>
        <v>0</v>
      </c>
      <c r="U190" s="772">
        <f t="shared" si="18"/>
        <v>0</v>
      </c>
      <c r="V190" s="772">
        <f t="shared" si="18"/>
        <v>0</v>
      </c>
      <c r="W190" s="772">
        <f t="shared" si="18"/>
        <v>0</v>
      </c>
      <c r="X190" s="520">
        <f t="shared" si="17"/>
        <v>0</v>
      </c>
      <c r="Y190" s="215"/>
    </row>
    <row r="191" spans="1:25" ht="21.75" customHeight="1" thickBot="1">
      <c r="A191" s="260">
        <v>40</v>
      </c>
      <c r="B191" s="143"/>
      <c r="C191" s="144">
        <v>201</v>
      </c>
      <c r="D191" s="138" t="s">
        <v>1270</v>
      </c>
      <c r="E191" s="701"/>
      <c r="F191" s="249">
        <f t="shared" ref="F191:I195" si="19">SUMIF($C$607:$C$12312,$C191,F$607:F$12312)</f>
        <v>92400</v>
      </c>
      <c r="G191" s="249">
        <f t="shared" si="19"/>
        <v>13700</v>
      </c>
      <c r="H191" s="249">
        <f t="shared" si="19"/>
        <v>210000</v>
      </c>
      <c r="I191" s="249">
        <f t="shared" si="19"/>
        <v>316100</v>
      </c>
      <c r="J191" s="221">
        <f t="shared" si="12"/>
        <v>1</v>
      </c>
      <c r="K191" s="244"/>
      <c r="L191" s="314">
        <f t="shared" ref="L191:O195" si="20">SUMIF($C$607:$C$12312,$C191,L$607:L$12312)</f>
        <v>0</v>
      </c>
      <c r="M191" s="315">
        <f t="shared" si="20"/>
        <v>316100</v>
      </c>
      <c r="N191" s="315">
        <f t="shared" si="20"/>
        <v>316100</v>
      </c>
      <c r="O191" s="315">
        <f t="shared" si="20"/>
        <v>0</v>
      </c>
      <c r="P191" s="244"/>
      <c r="Q191" s="771">
        <f t="shared" ref="Q191:W195" si="21">SUMIF($C$607:$C$12312,$C191,Q$607:Q$12312)</f>
        <v>0</v>
      </c>
      <c r="R191" s="771">
        <f t="shared" si="21"/>
        <v>0</v>
      </c>
      <c r="S191" s="771">
        <f t="shared" si="21"/>
        <v>0</v>
      </c>
      <c r="T191" s="771">
        <f t="shared" si="21"/>
        <v>0</v>
      </c>
      <c r="U191" s="771">
        <f t="shared" si="21"/>
        <v>0</v>
      </c>
      <c r="V191" s="771">
        <f t="shared" si="21"/>
        <v>0</v>
      </c>
      <c r="W191" s="771">
        <f t="shared" si="21"/>
        <v>0</v>
      </c>
      <c r="X191" s="313">
        <f t="shared" si="17"/>
        <v>0</v>
      </c>
    </row>
    <row r="192" spans="1:25" ht="19.5" thickBot="1">
      <c r="A192" s="260">
        <v>45</v>
      </c>
      <c r="B192" s="136"/>
      <c r="C192" s="137">
        <v>202</v>
      </c>
      <c r="D192" s="145" t="s">
        <v>1271</v>
      </c>
      <c r="E192" s="701"/>
      <c r="F192" s="249">
        <f t="shared" si="19"/>
        <v>56350</v>
      </c>
      <c r="G192" s="249">
        <f t="shared" si="19"/>
        <v>326300</v>
      </c>
      <c r="H192" s="249">
        <f t="shared" si="19"/>
        <v>122600</v>
      </c>
      <c r="I192" s="249">
        <f t="shared" si="19"/>
        <v>505250</v>
      </c>
      <c r="J192" s="221">
        <f t="shared" si="12"/>
        <v>1</v>
      </c>
      <c r="K192" s="244"/>
      <c r="L192" s="314">
        <f t="shared" si="20"/>
        <v>0</v>
      </c>
      <c r="M192" s="315">
        <f t="shared" si="20"/>
        <v>505250</v>
      </c>
      <c r="N192" s="315">
        <f t="shared" si="20"/>
        <v>505250</v>
      </c>
      <c r="O192" s="315">
        <f t="shared" si="20"/>
        <v>0</v>
      </c>
      <c r="P192" s="244"/>
      <c r="Q192" s="771">
        <f t="shared" si="21"/>
        <v>0</v>
      </c>
      <c r="R192" s="771">
        <f t="shared" si="21"/>
        <v>0</v>
      </c>
      <c r="S192" s="771">
        <f t="shared" si="21"/>
        <v>0</v>
      </c>
      <c r="T192" s="771">
        <f t="shared" si="21"/>
        <v>0</v>
      </c>
      <c r="U192" s="771">
        <f t="shared" si="21"/>
        <v>0</v>
      </c>
      <c r="V192" s="771">
        <f t="shared" si="21"/>
        <v>0</v>
      </c>
      <c r="W192" s="771">
        <f t="shared" si="21"/>
        <v>0</v>
      </c>
      <c r="X192" s="313">
        <f t="shared" si="17"/>
        <v>0</v>
      </c>
      <c r="Y192" s="247"/>
    </row>
    <row r="193" spans="1:25" ht="32.25" thickBot="1">
      <c r="A193" s="260">
        <v>50</v>
      </c>
      <c r="B193" s="152"/>
      <c r="C193" s="137">
        <v>205</v>
      </c>
      <c r="D193" s="145" t="s">
        <v>915</v>
      </c>
      <c r="E193" s="701"/>
      <c r="F193" s="249">
        <f t="shared" si="19"/>
        <v>355123</v>
      </c>
      <c r="G193" s="249">
        <f t="shared" si="19"/>
        <v>332820</v>
      </c>
      <c r="H193" s="249">
        <f t="shared" si="19"/>
        <v>91300</v>
      </c>
      <c r="I193" s="249">
        <f t="shared" si="19"/>
        <v>779243</v>
      </c>
      <c r="J193" s="221">
        <f t="shared" si="12"/>
        <v>1</v>
      </c>
      <c r="K193" s="244"/>
      <c r="L193" s="314">
        <f t="shared" si="20"/>
        <v>0</v>
      </c>
      <c r="M193" s="315">
        <f t="shared" si="20"/>
        <v>779243</v>
      </c>
      <c r="N193" s="315">
        <f t="shared" si="20"/>
        <v>779243</v>
      </c>
      <c r="O193" s="315">
        <f t="shared" si="20"/>
        <v>0</v>
      </c>
      <c r="P193" s="244"/>
      <c r="Q193" s="771">
        <f t="shared" si="21"/>
        <v>0</v>
      </c>
      <c r="R193" s="771">
        <f t="shared" si="21"/>
        <v>0</v>
      </c>
      <c r="S193" s="771">
        <f t="shared" si="21"/>
        <v>0</v>
      </c>
      <c r="T193" s="771">
        <f t="shared" si="21"/>
        <v>0</v>
      </c>
      <c r="U193" s="771">
        <f t="shared" si="21"/>
        <v>0</v>
      </c>
      <c r="V193" s="771">
        <f t="shared" si="21"/>
        <v>0</v>
      </c>
      <c r="W193" s="771">
        <f t="shared" si="21"/>
        <v>0</v>
      </c>
      <c r="X193" s="313">
        <f t="shared" si="17"/>
        <v>0</v>
      </c>
    </row>
    <row r="194" spans="1:25" ht="21.75" customHeight="1" thickBot="1">
      <c r="A194" s="260">
        <v>55</v>
      </c>
      <c r="B194" s="152"/>
      <c r="C194" s="137">
        <v>208</v>
      </c>
      <c r="D194" s="159" t="s">
        <v>916</v>
      </c>
      <c r="E194" s="701"/>
      <c r="F194" s="249">
        <f t="shared" si="19"/>
        <v>119268</v>
      </c>
      <c r="G194" s="249">
        <f t="shared" si="19"/>
        <v>268500</v>
      </c>
      <c r="H194" s="249">
        <f t="shared" si="19"/>
        <v>83000</v>
      </c>
      <c r="I194" s="249">
        <f t="shared" si="19"/>
        <v>470768</v>
      </c>
      <c r="J194" s="221">
        <f t="shared" si="12"/>
        <v>1</v>
      </c>
      <c r="K194" s="244"/>
      <c r="L194" s="314">
        <f t="shared" si="20"/>
        <v>0</v>
      </c>
      <c r="M194" s="315">
        <f t="shared" si="20"/>
        <v>470768</v>
      </c>
      <c r="N194" s="315">
        <f t="shared" si="20"/>
        <v>470768</v>
      </c>
      <c r="O194" s="315">
        <f t="shared" si="20"/>
        <v>0</v>
      </c>
      <c r="P194" s="244"/>
      <c r="Q194" s="771">
        <f t="shared" si="21"/>
        <v>0</v>
      </c>
      <c r="R194" s="771">
        <f t="shared" si="21"/>
        <v>0</v>
      </c>
      <c r="S194" s="771">
        <f t="shared" si="21"/>
        <v>0</v>
      </c>
      <c r="T194" s="771">
        <f t="shared" si="21"/>
        <v>0</v>
      </c>
      <c r="U194" s="771">
        <f t="shared" si="21"/>
        <v>0</v>
      </c>
      <c r="V194" s="771">
        <f t="shared" si="21"/>
        <v>0</v>
      </c>
      <c r="W194" s="771">
        <f t="shared" si="21"/>
        <v>0</v>
      </c>
      <c r="X194" s="313">
        <f t="shared" si="17"/>
        <v>0</v>
      </c>
    </row>
    <row r="195" spans="1:25" ht="19.5" thickBot="1">
      <c r="A195" s="260">
        <v>60</v>
      </c>
      <c r="B195" s="143"/>
      <c r="C195" s="142">
        <v>209</v>
      </c>
      <c r="D195" s="148" t="s">
        <v>917</v>
      </c>
      <c r="E195" s="701"/>
      <c r="F195" s="249">
        <f t="shared" si="19"/>
        <v>0</v>
      </c>
      <c r="G195" s="249">
        <f t="shared" si="19"/>
        <v>0</v>
      </c>
      <c r="H195" s="249">
        <f t="shared" si="19"/>
        <v>0</v>
      </c>
      <c r="I195" s="249">
        <f t="shared" si="19"/>
        <v>0</v>
      </c>
      <c r="J195" s="221" t="str">
        <f t="shared" si="12"/>
        <v/>
      </c>
      <c r="K195" s="244"/>
      <c r="L195" s="314">
        <f t="shared" si="20"/>
        <v>0</v>
      </c>
      <c r="M195" s="315">
        <f t="shared" si="20"/>
        <v>0</v>
      </c>
      <c r="N195" s="315">
        <f t="shared" si="20"/>
        <v>0</v>
      </c>
      <c r="O195" s="315">
        <f t="shared" si="20"/>
        <v>0</v>
      </c>
      <c r="P195" s="244"/>
      <c r="Q195" s="771">
        <f t="shared" si="21"/>
        <v>0</v>
      </c>
      <c r="R195" s="771">
        <f t="shared" si="21"/>
        <v>0</v>
      </c>
      <c r="S195" s="771">
        <f t="shared" si="21"/>
        <v>0</v>
      </c>
      <c r="T195" s="771">
        <f t="shared" si="21"/>
        <v>0</v>
      </c>
      <c r="U195" s="771">
        <f t="shared" si="21"/>
        <v>0</v>
      </c>
      <c r="V195" s="771">
        <f t="shared" si="21"/>
        <v>0</v>
      </c>
      <c r="W195" s="771">
        <f t="shared" si="21"/>
        <v>0</v>
      </c>
      <c r="X195" s="313">
        <f t="shared" si="17"/>
        <v>0</v>
      </c>
    </row>
    <row r="196" spans="1:25" s="247" customFormat="1" ht="19.5" customHeight="1" thickBot="1">
      <c r="A196" s="259">
        <v>65</v>
      </c>
      <c r="B196" s="705">
        <v>500</v>
      </c>
      <c r="C196" s="915" t="s">
        <v>209</v>
      </c>
      <c r="D196" s="915"/>
      <c r="E196" s="706"/>
      <c r="F196" s="706">
        <f>SUMIF($B$607:$B$12312,$B196,F$607:F$12312)</f>
        <v>2255893</v>
      </c>
      <c r="G196" s="706">
        <f>SUMIF($B$607:$B$12312,$B196,G$607:G$12312)</f>
        <v>2485960</v>
      </c>
      <c r="H196" s="706">
        <f>SUMIF($B$607:$B$12312,$B196,H$607:H$12312)</f>
        <v>748200</v>
      </c>
      <c r="I196" s="706">
        <f>SUMIF($B$607:$B$12312,$B196,I$607:I$12312)</f>
        <v>5490053</v>
      </c>
      <c r="J196" s="221">
        <f t="shared" si="12"/>
        <v>1</v>
      </c>
      <c r="K196" s="244"/>
      <c r="L196" s="521">
        <f>SUMIF($B$607:$B$12312,$B196,L$607:L$12312)</f>
        <v>0</v>
      </c>
      <c r="M196" s="522">
        <f>SUMIF($B$607:$B$12312,$B196,M$607:M$12312)</f>
        <v>5490053</v>
      </c>
      <c r="N196" s="522">
        <f>SUMIF($B$607:$B$12312,$B196,N$607:N$12312)</f>
        <v>5490053</v>
      </c>
      <c r="O196" s="522">
        <f>SUMIF($B$607:$B$12312,$B196,O$607:O$12312)</f>
        <v>0</v>
      </c>
      <c r="P196" s="244"/>
      <c r="Q196" s="772">
        <f t="shared" ref="Q196:W196" si="22">SUMIF($B$607:$B$12312,$B196,Q$607:Q$12312)</f>
        <v>0</v>
      </c>
      <c r="R196" s="772">
        <f t="shared" si="22"/>
        <v>0</v>
      </c>
      <c r="S196" s="772">
        <f t="shared" si="22"/>
        <v>0</v>
      </c>
      <c r="T196" s="772">
        <f t="shared" si="22"/>
        <v>0</v>
      </c>
      <c r="U196" s="772">
        <f t="shared" si="22"/>
        <v>0</v>
      </c>
      <c r="V196" s="772">
        <f t="shared" si="22"/>
        <v>0</v>
      </c>
      <c r="W196" s="772">
        <f t="shared" si="22"/>
        <v>0</v>
      </c>
      <c r="X196" s="520">
        <f t="shared" si="17"/>
        <v>0</v>
      </c>
      <c r="Y196" s="215"/>
    </row>
    <row r="197" spans="1:25" ht="19.5" thickBot="1">
      <c r="A197" s="260">
        <v>70</v>
      </c>
      <c r="B197" s="143"/>
      <c r="C197" s="160">
        <v>551</v>
      </c>
      <c r="D197" s="456" t="s">
        <v>210</v>
      </c>
      <c r="E197" s="701"/>
      <c r="F197" s="249">
        <f t="shared" ref="F197:I203" si="23">SUMIF($C$607:$C$12312,$C197,F$607:F$12312)</f>
        <v>1220054</v>
      </c>
      <c r="G197" s="249">
        <f t="shared" si="23"/>
        <v>1585370</v>
      </c>
      <c r="H197" s="249">
        <f t="shared" si="23"/>
        <v>472600</v>
      </c>
      <c r="I197" s="249">
        <f t="shared" si="23"/>
        <v>3278024</v>
      </c>
      <c r="J197" s="221">
        <f t="shared" si="12"/>
        <v>1</v>
      </c>
      <c r="K197" s="244"/>
      <c r="L197" s="314">
        <f t="shared" ref="L197:O203" si="24">SUMIF($C$607:$C$12312,$C197,L$607:L$12312)</f>
        <v>0</v>
      </c>
      <c r="M197" s="315">
        <f t="shared" si="24"/>
        <v>3278024</v>
      </c>
      <c r="N197" s="315">
        <f t="shared" si="24"/>
        <v>3278024</v>
      </c>
      <c r="O197" s="315">
        <f t="shared" si="24"/>
        <v>0</v>
      </c>
      <c r="P197" s="244"/>
      <c r="Q197" s="771">
        <f t="shared" ref="Q197:W203" si="25">SUMIF($C$607:$C$12312,$C197,Q$607:Q$12312)</f>
        <v>0</v>
      </c>
      <c r="R197" s="771">
        <f t="shared" si="25"/>
        <v>0</v>
      </c>
      <c r="S197" s="771">
        <f t="shared" si="25"/>
        <v>0</v>
      </c>
      <c r="T197" s="771">
        <f t="shared" si="25"/>
        <v>0</v>
      </c>
      <c r="U197" s="771">
        <f t="shared" si="25"/>
        <v>0</v>
      </c>
      <c r="V197" s="771">
        <f t="shared" si="25"/>
        <v>0</v>
      </c>
      <c r="W197" s="771">
        <f t="shared" si="25"/>
        <v>0</v>
      </c>
      <c r="X197" s="313">
        <f t="shared" si="17"/>
        <v>0</v>
      </c>
    </row>
    <row r="198" spans="1:25" ht="19.5" thickBot="1">
      <c r="A198" s="260">
        <v>75</v>
      </c>
      <c r="B198" s="143"/>
      <c r="C198" s="161">
        <v>552</v>
      </c>
      <c r="D198" s="457" t="s">
        <v>211</v>
      </c>
      <c r="E198" s="701"/>
      <c r="F198" s="249">
        <f t="shared" si="23"/>
        <v>283429</v>
      </c>
      <c r="G198" s="249">
        <f t="shared" si="23"/>
        <v>0</v>
      </c>
      <c r="H198" s="249">
        <f t="shared" si="23"/>
        <v>14600</v>
      </c>
      <c r="I198" s="249">
        <f t="shared" si="23"/>
        <v>298029</v>
      </c>
      <c r="J198" s="221">
        <f t="shared" si="12"/>
        <v>1</v>
      </c>
      <c r="K198" s="244"/>
      <c r="L198" s="314">
        <f t="shared" si="24"/>
        <v>0</v>
      </c>
      <c r="M198" s="315">
        <f t="shared" si="24"/>
        <v>298029</v>
      </c>
      <c r="N198" s="315">
        <f t="shared" si="24"/>
        <v>298029</v>
      </c>
      <c r="O198" s="315">
        <f t="shared" si="24"/>
        <v>0</v>
      </c>
      <c r="P198" s="244"/>
      <c r="Q198" s="771">
        <f t="shared" si="25"/>
        <v>0</v>
      </c>
      <c r="R198" s="771">
        <f t="shared" si="25"/>
        <v>0</v>
      </c>
      <c r="S198" s="771">
        <f t="shared" si="25"/>
        <v>0</v>
      </c>
      <c r="T198" s="771">
        <f t="shared" si="25"/>
        <v>0</v>
      </c>
      <c r="U198" s="771">
        <f t="shared" si="25"/>
        <v>0</v>
      </c>
      <c r="V198" s="771">
        <f t="shared" si="25"/>
        <v>0</v>
      </c>
      <c r="W198" s="771">
        <f t="shared" si="25"/>
        <v>0</v>
      </c>
      <c r="X198" s="313">
        <f t="shared" si="17"/>
        <v>0</v>
      </c>
      <c r="Y198" s="247"/>
    </row>
    <row r="199" spans="1:25" ht="19.5" thickBot="1">
      <c r="A199" s="260"/>
      <c r="B199" s="143"/>
      <c r="C199" s="161">
        <v>558</v>
      </c>
      <c r="D199" s="457" t="s">
        <v>1704</v>
      </c>
      <c r="E199" s="701"/>
      <c r="F199" s="249">
        <f t="shared" si="23"/>
        <v>0</v>
      </c>
      <c r="G199" s="249">
        <f t="shared" si="23"/>
        <v>0</v>
      </c>
      <c r="H199" s="249">
        <f t="shared" si="23"/>
        <v>0</v>
      </c>
      <c r="I199" s="249">
        <f t="shared" si="23"/>
        <v>0</v>
      </c>
      <c r="J199" s="221" t="str">
        <f t="shared" si="12"/>
        <v/>
      </c>
      <c r="K199" s="244"/>
      <c r="L199" s="314">
        <f t="shared" si="24"/>
        <v>0</v>
      </c>
      <c r="M199" s="315">
        <f t="shared" si="24"/>
        <v>0</v>
      </c>
      <c r="N199" s="315">
        <f t="shared" si="24"/>
        <v>0</v>
      </c>
      <c r="O199" s="315">
        <f t="shared" si="24"/>
        <v>0</v>
      </c>
      <c r="P199" s="244"/>
      <c r="Q199" s="771">
        <f t="shared" si="25"/>
        <v>0</v>
      </c>
      <c r="R199" s="771">
        <f t="shared" si="25"/>
        <v>0</v>
      </c>
      <c r="S199" s="771">
        <f t="shared" si="25"/>
        <v>0</v>
      </c>
      <c r="T199" s="771">
        <f t="shared" si="25"/>
        <v>0</v>
      </c>
      <c r="U199" s="771">
        <f t="shared" si="25"/>
        <v>0</v>
      </c>
      <c r="V199" s="771">
        <f t="shared" si="25"/>
        <v>0</v>
      </c>
      <c r="W199" s="771">
        <f t="shared" si="25"/>
        <v>0</v>
      </c>
      <c r="X199" s="313">
        <f>T199-U199-V199-W199</f>
        <v>0</v>
      </c>
      <c r="Y199" s="247"/>
    </row>
    <row r="200" spans="1:25" ht="19.5" thickBot="1">
      <c r="A200" s="260">
        <v>80</v>
      </c>
      <c r="B200" s="143"/>
      <c r="C200" s="161">
        <v>560</v>
      </c>
      <c r="D200" s="458" t="s">
        <v>212</v>
      </c>
      <c r="E200" s="701"/>
      <c r="F200" s="249">
        <f t="shared" si="23"/>
        <v>503213</v>
      </c>
      <c r="G200" s="249">
        <f t="shared" si="23"/>
        <v>605910</v>
      </c>
      <c r="H200" s="249">
        <f t="shared" si="23"/>
        <v>170900</v>
      </c>
      <c r="I200" s="249">
        <f t="shared" si="23"/>
        <v>1280023</v>
      </c>
      <c r="J200" s="221">
        <f t="shared" si="12"/>
        <v>1</v>
      </c>
      <c r="K200" s="244"/>
      <c r="L200" s="314">
        <f t="shared" si="24"/>
        <v>0</v>
      </c>
      <c r="M200" s="315">
        <f t="shared" si="24"/>
        <v>1280023</v>
      </c>
      <c r="N200" s="315">
        <f t="shared" si="24"/>
        <v>1280023</v>
      </c>
      <c r="O200" s="315">
        <f t="shared" si="24"/>
        <v>0</v>
      </c>
      <c r="P200" s="244"/>
      <c r="Q200" s="771">
        <f t="shared" si="25"/>
        <v>0</v>
      </c>
      <c r="R200" s="771">
        <f t="shared" si="25"/>
        <v>0</v>
      </c>
      <c r="S200" s="771">
        <f t="shared" si="25"/>
        <v>0</v>
      </c>
      <c r="T200" s="771">
        <f t="shared" si="25"/>
        <v>0</v>
      </c>
      <c r="U200" s="771">
        <f t="shared" si="25"/>
        <v>0</v>
      </c>
      <c r="V200" s="771">
        <f t="shared" si="25"/>
        <v>0</v>
      </c>
      <c r="W200" s="771">
        <f t="shared" si="25"/>
        <v>0</v>
      </c>
      <c r="X200" s="313">
        <f t="shared" si="17"/>
        <v>0</v>
      </c>
    </row>
    <row r="201" spans="1:25" ht="22.5" customHeight="1" thickBot="1">
      <c r="A201" s="260">
        <v>85</v>
      </c>
      <c r="B201" s="143"/>
      <c r="C201" s="161">
        <v>580</v>
      </c>
      <c r="D201" s="457" t="s">
        <v>213</v>
      </c>
      <c r="E201" s="701"/>
      <c r="F201" s="249">
        <f t="shared" si="23"/>
        <v>249197</v>
      </c>
      <c r="G201" s="249">
        <f t="shared" si="23"/>
        <v>294680</v>
      </c>
      <c r="H201" s="249">
        <f t="shared" si="23"/>
        <v>90100</v>
      </c>
      <c r="I201" s="249">
        <f t="shared" si="23"/>
        <v>633977</v>
      </c>
      <c r="J201" s="221">
        <f t="shared" si="12"/>
        <v>1</v>
      </c>
      <c r="K201" s="244"/>
      <c r="L201" s="314">
        <f t="shared" si="24"/>
        <v>0</v>
      </c>
      <c r="M201" s="315">
        <f t="shared" si="24"/>
        <v>633977</v>
      </c>
      <c r="N201" s="315">
        <f t="shared" si="24"/>
        <v>633977</v>
      </c>
      <c r="O201" s="315">
        <f t="shared" si="24"/>
        <v>0</v>
      </c>
      <c r="P201" s="244"/>
      <c r="Q201" s="771">
        <f t="shared" si="25"/>
        <v>0</v>
      </c>
      <c r="R201" s="771">
        <f t="shared" si="25"/>
        <v>0</v>
      </c>
      <c r="S201" s="771">
        <f t="shared" si="25"/>
        <v>0</v>
      </c>
      <c r="T201" s="771">
        <f t="shared" si="25"/>
        <v>0</v>
      </c>
      <c r="U201" s="771">
        <f t="shared" si="25"/>
        <v>0</v>
      </c>
      <c r="V201" s="771">
        <f t="shared" si="25"/>
        <v>0</v>
      </c>
      <c r="W201" s="771">
        <f t="shared" si="25"/>
        <v>0</v>
      </c>
      <c r="X201" s="313">
        <f t="shared" si="17"/>
        <v>0</v>
      </c>
    </row>
    <row r="202" spans="1:25" ht="22.5" customHeight="1" thickBot="1">
      <c r="A202" s="260"/>
      <c r="B202" s="143"/>
      <c r="C202" s="161">
        <v>588</v>
      </c>
      <c r="D202" s="457" t="s">
        <v>1709</v>
      </c>
      <c r="E202" s="701"/>
      <c r="F202" s="249">
        <f t="shared" si="23"/>
        <v>0</v>
      </c>
      <c r="G202" s="249">
        <f t="shared" si="23"/>
        <v>0</v>
      </c>
      <c r="H202" s="249">
        <f t="shared" si="23"/>
        <v>0</v>
      </c>
      <c r="I202" s="249">
        <f t="shared" si="23"/>
        <v>0</v>
      </c>
      <c r="J202" s="221" t="str">
        <f t="shared" si="12"/>
        <v/>
      </c>
      <c r="K202" s="244"/>
      <c r="L202" s="314">
        <f t="shared" si="24"/>
        <v>0</v>
      </c>
      <c r="M202" s="315">
        <f t="shared" si="24"/>
        <v>0</v>
      </c>
      <c r="N202" s="315">
        <f t="shared" si="24"/>
        <v>0</v>
      </c>
      <c r="O202" s="315">
        <f t="shared" si="24"/>
        <v>0</v>
      </c>
      <c r="P202" s="244"/>
      <c r="Q202" s="771">
        <f t="shared" si="25"/>
        <v>0</v>
      </c>
      <c r="R202" s="771">
        <f t="shared" si="25"/>
        <v>0</v>
      </c>
      <c r="S202" s="771">
        <f t="shared" si="25"/>
        <v>0</v>
      </c>
      <c r="T202" s="771">
        <f t="shared" si="25"/>
        <v>0</v>
      </c>
      <c r="U202" s="771">
        <f t="shared" si="25"/>
        <v>0</v>
      </c>
      <c r="V202" s="771">
        <f t="shared" si="25"/>
        <v>0</v>
      </c>
      <c r="W202" s="771">
        <f t="shared" si="25"/>
        <v>0</v>
      </c>
      <c r="X202" s="313">
        <f t="shared" si="17"/>
        <v>0</v>
      </c>
    </row>
    <row r="203" spans="1:25" ht="32.25" thickBot="1">
      <c r="A203" s="260">
        <v>90</v>
      </c>
      <c r="B203" s="143"/>
      <c r="C203" s="162">
        <v>590</v>
      </c>
      <c r="D203" s="459" t="s">
        <v>214</v>
      </c>
      <c r="E203" s="701"/>
      <c r="F203" s="249">
        <f t="shared" si="23"/>
        <v>0</v>
      </c>
      <c r="G203" s="249">
        <f t="shared" si="23"/>
        <v>0</v>
      </c>
      <c r="H203" s="249">
        <f t="shared" si="23"/>
        <v>0</v>
      </c>
      <c r="I203" s="249">
        <f t="shared" si="23"/>
        <v>0</v>
      </c>
      <c r="J203" s="221" t="str">
        <f t="shared" si="12"/>
        <v/>
      </c>
      <c r="K203" s="244"/>
      <c r="L203" s="314">
        <f t="shared" si="24"/>
        <v>0</v>
      </c>
      <c r="M203" s="315">
        <f t="shared" si="24"/>
        <v>0</v>
      </c>
      <c r="N203" s="315">
        <f t="shared" si="24"/>
        <v>0</v>
      </c>
      <c r="O203" s="315">
        <f t="shared" si="24"/>
        <v>0</v>
      </c>
      <c r="P203" s="244"/>
      <c r="Q203" s="771">
        <f t="shared" si="25"/>
        <v>0</v>
      </c>
      <c r="R203" s="771">
        <f t="shared" si="25"/>
        <v>0</v>
      </c>
      <c r="S203" s="771">
        <f t="shared" si="25"/>
        <v>0</v>
      </c>
      <c r="T203" s="771">
        <f t="shared" si="25"/>
        <v>0</v>
      </c>
      <c r="U203" s="771">
        <f t="shared" si="25"/>
        <v>0</v>
      </c>
      <c r="V203" s="771">
        <f t="shared" si="25"/>
        <v>0</v>
      </c>
      <c r="W203" s="771">
        <f t="shared" si="25"/>
        <v>0</v>
      </c>
      <c r="X203" s="313">
        <f t="shared" si="17"/>
        <v>0</v>
      </c>
    </row>
    <row r="204" spans="1:25" s="247" customFormat="1" ht="24" customHeight="1" thickBot="1">
      <c r="A204" s="259">
        <v>115</v>
      </c>
      <c r="B204" s="705">
        <v>800</v>
      </c>
      <c r="C204" s="915" t="s">
        <v>215</v>
      </c>
      <c r="D204" s="915"/>
      <c r="E204" s="706"/>
      <c r="F204" s="706">
        <f t="shared" ref="F204:I205" si="26">SUMIF($B$607:$B$12312,$B204,F$607:F$12312)</f>
        <v>0</v>
      </c>
      <c r="G204" s="706">
        <f t="shared" si="26"/>
        <v>0</v>
      </c>
      <c r="H204" s="706">
        <f t="shared" si="26"/>
        <v>0</v>
      </c>
      <c r="I204" s="706">
        <f t="shared" si="26"/>
        <v>0</v>
      </c>
      <c r="J204" s="221" t="str">
        <f t="shared" si="12"/>
        <v/>
      </c>
      <c r="K204" s="244"/>
      <c r="L204" s="316">
        <f t="shared" ref="L204:O205" si="27">SUMIF($B$607:$B$12312,$B204,L$607:L$12312)</f>
        <v>0</v>
      </c>
      <c r="M204" s="317">
        <f t="shared" si="27"/>
        <v>0</v>
      </c>
      <c r="N204" s="317">
        <f t="shared" si="27"/>
        <v>0</v>
      </c>
      <c r="O204" s="317">
        <f t="shared" si="27"/>
        <v>0</v>
      </c>
      <c r="P204" s="244"/>
      <c r="Q204" s="773">
        <f t="shared" ref="Q204:W205" si="28">SUMIF($B$607:$B$12312,$B204,Q$607:Q$12312)</f>
        <v>0</v>
      </c>
      <c r="R204" s="773">
        <f t="shared" si="28"/>
        <v>0</v>
      </c>
      <c r="S204" s="773">
        <f t="shared" si="28"/>
        <v>0</v>
      </c>
      <c r="T204" s="773">
        <f t="shared" si="28"/>
        <v>0</v>
      </c>
      <c r="U204" s="773">
        <f t="shared" si="28"/>
        <v>0</v>
      </c>
      <c r="V204" s="773">
        <f t="shared" si="28"/>
        <v>0</v>
      </c>
      <c r="W204" s="773">
        <f t="shared" si="28"/>
        <v>0</v>
      </c>
      <c r="X204" s="313">
        <f t="shared" si="17"/>
        <v>0</v>
      </c>
      <c r="Y204" s="215"/>
    </row>
    <row r="205" spans="1:25" s="247" customFormat="1" ht="19.5" thickBot="1">
      <c r="A205" s="259">
        <v>125</v>
      </c>
      <c r="B205" s="705">
        <v>1000</v>
      </c>
      <c r="C205" s="915" t="s">
        <v>216</v>
      </c>
      <c r="D205" s="915"/>
      <c r="E205" s="706"/>
      <c r="F205" s="706">
        <f t="shared" si="26"/>
        <v>983054</v>
      </c>
      <c r="G205" s="706">
        <f t="shared" si="26"/>
        <v>17790128</v>
      </c>
      <c r="H205" s="706">
        <f t="shared" si="26"/>
        <v>743309</v>
      </c>
      <c r="I205" s="706">
        <f t="shared" si="26"/>
        <v>19516491</v>
      </c>
      <c r="J205" s="221">
        <f t="shared" si="12"/>
        <v>1</v>
      </c>
      <c r="K205" s="244"/>
      <c r="L205" s="316">
        <f t="shared" si="27"/>
        <v>0</v>
      </c>
      <c r="M205" s="317">
        <f t="shared" si="27"/>
        <v>19516491</v>
      </c>
      <c r="N205" s="317">
        <f t="shared" si="27"/>
        <v>19516491</v>
      </c>
      <c r="O205" s="317">
        <f t="shared" si="27"/>
        <v>0</v>
      </c>
      <c r="P205" s="244"/>
      <c r="Q205" s="316">
        <f t="shared" si="28"/>
        <v>0</v>
      </c>
      <c r="R205" s="316">
        <f t="shared" si="28"/>
        <v>19196725</v>
      </c>
      <c r="S205" s="316">
        <f t="shared" si="28"/>
        <v>19196725</v>
      </c>
      <c r="T205" s="316">
        <f t="shared" si="28"/>
        <v>0</v>
      </c>
      <c r="U205" s="316">
        <f t="shared" si="28"/>
        <v>0</v>
      </c>
      <c r="V205" s="316">
        <f t="shared" si="28"/>
        <v>0</v>
      </c>
      <c r="W205" s="316">
        <f t="shared" si="28"/>
        <v>0</v>
      </c>
      <c r="X205" s="313">
        <f t="shared" si="17"/>
        <v>0</v>
      </c>
      <c r="Y205" s="215"/>
    </row>
    <row r="206" spans="1:25" ht="19.5" thickBot="1">
      <c r="A206" s="260">
        <v>130</v>
      </c>
      <c r="B206" s="136"/>
      <c r="C206" s="144">
        <v>1011</v>
      </c>
      <c r="D206" s="163" t="s">
        <v>217</v>
      </c>
      <c r="E206" s="701"/>
      <c r="F206" s="249">
        <f t="shared" ref="F206:I222" si="29">SUMIF($C$607:$C$12312,$C206,F$607:F$12312)</f>
        <v>207109</v>
      </c>
      <c r="G206" s="249">
        <f t="shared" si="29"/>
        <v>677750</v>
      </c>
      <c r="H206" s="249">
        <f t="shared" si="29"/>
        <v>0</v>
      </c>
      <c r="I206" s="249">
        <f t="shared" si="29"/>
        <v>884859</v>
      </c>
      <c r="J206" s="221">
        <f t="shared" si="12"/>
        <v>1</v>
      </c>
      <c r="K206" s="244"/>
      <c r="L206" s="314">
        <f t="shared" ref="L206:O222" si="30">SUMIF($C$607:$C$12312,$C206,L$607:L$12312)</f>
        <v>0</v>
      </c>
      <c r="M206" s="315">
        <f t="shared" si="30"/>
        <v>884859</v>
      </c>
      <c r="N206" s="315">
        <f t="shared" si="30"/>
        <v>884859</v>
      </c>
      <c r="O206" s="315">
        <f t="shared" si="30"/>
        <v>0</v>
      </c>
      <c r="P206" s="244"/>
      <c r="Q206" s="314">
        <f t="shared" ref="Q206:W215" si="31">SUMIF($C$607:$C$12312,$C206,Q$607:Q$12312)</f>
        <v>0</v>
      </c>
      <c r="R206" s="314">
        <f t="shared" si="31"/>
        <v>884859</v>
      </c>
      <c r="S206" s="314">
        <f t="shared" si="31"/>
        <v>884859</v>
      </c>
      <c r="T206" s="314">
        <f t="shared" si="31"/>
        <v>0</v>
      </c>
      <c r="U206" s="314">
        <f t="shared" si="31"/>
        <v>0</v>
      </c>
      <c r="V206" s="314">
        <f t="shared" si="31"/>
        <v>0</v>
      </c>
      <c r="W206" s="314">
        <f t="shared" si="31"/>
        <v>0</v>
      </c>
      <c r="X206" s="313">
        <f t="shared" si="17"/>
        <v>0</v>
      </c>
      <c r="Y206" s="247"/>
    </row>
    <row r="207" spans="1:25" ht="19.5" thickBot="1">
      <c r="A207" s="260">
        <v>135</v>
      </c>
      <c r="B207" s="136"/>
      <c r="C207" s="137">
        <v>1012</v>
      </c>
      <c r="D207" s="145" t="s">
        <v>218</v>
      </c>
      <c r="E207" s="701"/>
      <c r="F207" s="249">
        <f t="shared" si="29"/>
        <v>1000</v>
      </c>
      <c r="G207" s="249">
        <f t="shared" si="29"/>
        <v>19500</v>
      </c>
      <c r="H207" s="249">
        <f t="shared" si="29"/>
        <v>0</v>
      </c>
      <c r="I207" s="249">
        <f t="shared" si="29"/>
        <v>20500</v>
      </c>
      <c r="J207" s="221">
        <f t="shared" si="12"/>
        <v>1</v>
      </c>
      <c r="K207" s="244"/>
      <c r="L207" s="314">
        <f t="shared" si="30"/>
        <v>0</v>
      </c>
      <c r="M207" s="315">
        <f t="shared" si="30"/>
        <v>20500</v>
      </c>
      <c r="N207" s="315">
        <f t="shared" si="30"/>
        <v>20500</v>
      </c>
      <c r="O207" s="315">
        <f t="shared" si="30"/>
        <v>0</v>
      </c>
      <c r="P207" s="244"/>
      <c r="Q207" s="314">
        <f t="shared" si="31"/>
        <v>0</v>
      </c>
      <c r="R207" s="314">
        <f t="shared" si="31"/>
        <v>20500</v>
      </c>
      <c r="S207" s="314">
        <f t="shared" si="31"/>
        <v>20500</v>
      </c>
      <c r="T207" s="314">
        <f t="shared" si="31"/>
        <v>0</v>
      </c>
      <c r="U207" s="314">
        <f t="shared" si="31"/>
        <v>0</v>
      </c>
      <c r="V207" s="314">
        <f t="shared" si="31"/>
        <v>0</v>
      </c>
      <c r="W207" s="314">
        <f t="shared" si="31"/>
        <v>0</v>
      </c>
      <c r="X207" s="313">
        <f t="shared" si="17"/>
        <v>0</v>
      </c>
      <c r="Y207" s="247"/>
    </row>
    <row r="208" spans="1:25" ht="19.5" thickBot="1">
      <c r="A208" s="260">
        <v>140</v>
      </c>
      <c r="B208" s="136"/>
      <c r="C208" s="137">
        <v>1013</v>
      </c>
      <c r="D208" s="145" t="s">
        <v>219</v>
      </c>
      <c r="E208" s="701"/>
      <c r="F208" s="249">
        <f t="shared" si="29"/>
        <v>26321</v>
      </c>
      <c r="G208" s="249">
        <f t="shared" si="29"/>
        <v>185700</v>
      </c>
      <c r="H208" s="249">
        <f t="shared" si="29"/>
        <v>0</v>
      </c>
      <c r="I208" s="249">
        <f t="shared" si="29"/>
        <v>212021</v>
      </c>
      <c r="J208" s="221">
        <f t="shared" si="12"/>
        <v>1</v>
      </c>
      <c r="K208" s="244"/>
      <c r="L208" s="314">
        <f t="shared" si="30"/>
        <v>0</v>
      </c>
      <c r="M208" s="315">
        <f t="shared" si="30"/>
        <v>212021</v>
      </c>
      <c r="N208" s="315">
        <f t="shared" si="30"/>
        <v>212021</v>
      </c>
      <c r="O208" s="315">
        <f t="shared" si="30"/>
        <v>0</v>
      </c>
      <c r="P208" s="244"/>
      <c r="Q208" s="314">
        <f t="shared" si="31"/>
        <v>0</v>
      </c>
      <c r="R208" s="314">
        <f t="shared" si="31"/>
        <v>212021</v>
      </c>
      <c r="S208" s="314">
        <f t="shared" si="31"/>
        <v>212021</v>
      </c>
      <c r="T208" s="314">
        <f t="shared" si="31"/>
        <v>0</v>
      </c>
      <c r="U208" s="314">
        <f t="shared" si="31"/>
        <v>0</v>
      </c>
      <c r="V208" s="314">
        <f t="shared" si="31"/>
        <v>0</v>
      </c>
      <c r="W208" s="314">
        <f t="shared" si="31"/>
        <v>0</v>
      </c>
      <c r="X208" s="313">
        <f t="shared" si="17"/>
        <v>0</v>
      </c>
    </row>
    <row r="209" spans="1:25" ht="19.5" thickBot="1">
      <c r="A209" s="260">
        <v>145</v>
      </c>
      <c r="B209" s="136"/>
      <c r="C209" s="137">
        <v>1014</v>
      </c>
      <c r="D209" s="145" t="s">
        <v>220</v>
      </c>
      <c r="E209" s="701"/>
      <c r="F209" s="249">
        <f t="shared" si="29"/>
        <v>13500</v>
      </c>
      <c r="G209" s="249">
        <f t="shared" si="29"/>
        <v>12370</v>
      </c>
      <c r="H209" s="249">
        <f t="shared" si="29"/>
        <v>0</v>
      </c>
      <c r="I209" s="249">
        <f t="shared" si="29"/>
        <v>25870</v>
      </c>
      <c r="J209" s="221">
        <f t="shared" si="12"/>
        <v>1</v>
      </c>
      <c r="K209" s="244"/>
      <c r="L209" s="314">
        <f t="shared" si="30"/>
        <v>0</v>
      </c>
      <c r="M209" s="315">
        <f t="shared" si="30"/>
        <v>25870</v>
      </c>
      <c r="N209" s="315">
        <f t="shared" si="30"/>
        <v>25870</v>
      </c>
      <c r="O209" s="315">
        <f t="shared" si="30"/>
        <v>0</v>
      </c>
      <c r="P209" s="244"/>
      <c r="Q209" s="314">
        <f t="shared" si="31"/>
        <v>0</v>
      </c>
      <c r="R209" s="314">
        <f t="shared" si="31"/>
        <v>25870</v>
      </c>
      <c r="S209" s="314">
        <f t="shared" si="31"/>
        <v>25870</v>
      </c>
      <c r="T209" s="314">
        <f t="shared" si="31"/>
        <v>0</v>
      </c>
      <c r="U209" s="314">
        <f t="shared" si="31"/>
        <v>0</v>
      </c>
      <c r="V209" s="314">
        <f t="shared" si="31"/>
        <v>0</v>
      </c>
      <c r="W209" s="314">
        <f t="shared" si="31"/>
        <v>0</v>
      </c>
      <c r="X209" s="313">
        <f t="shared" si="17"/>
        <v>0</v>
      </c>
    </row>
    <row r="210" spans="1:25" ht="19.5" thickBot="1">
      <c r="A210" s="260">
        <v>150</v>
      </c>
      <c r="B210" s="136"/>
      <c r="C210" s="137">
        <v>1015</v>
      </c>
      <c r="D210" s="145" t="s">
        <v>221</v>
      </c>
      <c r="E210" s="701"/>
      <c r="F210" s="249">
        <f t="shared" si="29"/>
        <v>110000</v>
      </c>
      <c r="G210" s="249">
        <f t="shared" si="29"/>
        <v>2548960</v>
      </c>
      <c r="H210" s="249">
        <f t="shared" si="29"/>
        <v>0</v>
      </c>
      <c r="I210" s="249">
        <f t="shared" si="29"/>
        <v>2658960</v>
      </c>
      <c r="J210" s="221">
        <f t="shared" si="12"/>
        <v>1</v>
      </c>
      <c r="K210" s="244"/>
      <c r="L210" s="314">
        <f t="shared" si="30"/>
        <v>0</v>
      </c>
      <c r="M210" s="315">
        <f t="shared" si="30"/>
        <v>2658960</v>
      </c>
      <c r="N210" s="315">
        <f t="shared" si="30"/>
        <v>2658960</v>
      </c>
      <c r="O210" s="315">
        <f t="shared" si="30"/>
        <v>0</v>
      </c>
      <c r="P210" s="244"/>
      <c r="Q210" s="314">
        <f t="shared" si="31"/>
        <v>0</v>
      </c>
      <c r="R210" s="314">
        <f t="shared" si="31"/>
        <v>2658960</v>
      </c>
      <c r="S210" s="314">
        <f t="shared" si="31"/>
        <v>2658960</v>
      </c>
      <c r="T210" s="314">
        <f t="shared" si="31"/>
        <v>0</v>
      </c>
      <c r="U210" s="314">
        <f t="shared" si="31"/>
        <v>0</v>
      </c>
      <c r="V210" s="314">
        <f t="shared" si="31"/>
        <v>0</v>
      </c>
      <c r="W210" s="314">
        <f t="shared" si="31"/>
        <v>0</v>
      </c>
      <c r="X210" s="313">
        <f t="shared" si="17"/>
        <v>0</v>
      </c>
    </row>
    <row r="211" spans="1:25" ht="19.5" thickBot="1">
      <c r="A211" s="260">
        <v>155</v>
      </c>
      <c r="B211" s="136"/>
      <c r="C211" s="137">
        <v>1016</v>
      </c>
      <c r="D211" s="145" t="s">
        <v>222</v>
      </c>
      <c r="E211" s="701"/>
      <c r="F211" s="249">
        <f t="shared" si="29"/>
        <v>72603</v>
      </c>
      <c r="G211" s="249">
        <f t="shared" si="29"/>
        <v>3974450</v>
      </c>
      <c r="H211" s="249">
        <f t="shared" si="29"/>
        <v>743309</v>
      </c>
      <c r="I211" s="249">
        <f t="shared" si="29"/>
        <v>4790362</v>
      </c>
      <c r="J211" s="221">
        <f t="shared" si="12"/>
        <v>1</v>
      </c>
      <c r="K211" s="244"/>
      <c r="L211" s="314">
        <f t="shared" si="30"/>
        <v>0</v>
      </c>
      <c r="M211" s="315">
        <f t="shared" si="30"/>
        <v>4790362</v>
      </c>
      <c r="N211" s="315">
        <f t="shared" si="30"/>
        <v>4790362</v>
      </c>
      <c r="O211" s="315">
        <f t="shared" si="30"/>
        <v>0</v>
      </c>
      <c r="P211" s="244"/>
      <c r="Q211" s="314">
        <f t="shared" si="31"/>
        <v>0</v>
      </c>
      <c r="R211" s="314">
        <f t="shared" si="31"/>
        <v>4790362</v>
      </c>
      <c r="S211" s="314">
        <f t="shared" si="31"/>
        <v>4790362</v>
      </c>
      <c r="T211" s="314">
        <f t="shared" si="31"/>
        <v>0</v>
      </c>
      <c r="U211" s="314">
        <f t="shared" si="31"/>
        <v>0</v>
      </c>
      <c r="V211" s="314">
        <f t="shared" si="31"/>
        <v>0</v>
      </c>
      <c r="W211" s="314">
        <f t="shared" si="31"/>
        <v>0</v>
      </c>
      <c r="X211" s="313">
        <f t="shared" si="17"/>
        <v>0</v>
      </c>
    </row>
    <row r="212" spans="1:25" ht="19.5" thickBot="1">
      <c r="A212" s="260">
        <v>160</v>
      </c>
      <c r="B212" s="140"/>
      <c r="C212" s="164">
        <v>1020</v>
      </c>
      <c r="D212" s="165" t="s">
        <v>223</v>
      </c>
      <c r="E212" s="701"/>
      <c r="F212" s="249">
        <f t="shared" si="29"/>
        <v>127747</v>
      </c>
      <c r="G212" s="249">
        <f t="shared" si="29"/>
        <v>6207510</v>
      </c>
      <c r="H212" s="249">
        <f t="shared" si="29"/>
        <v>0</v>
      </c>
      <c r="I212" s="249">
        <f t="shared" si="29"/>
        <v>6335257</v>
      </c>
      <c r="J212" s="221">
        <f t="shared" si="12"/>
        <v>1</v>
      </c>
      <c r="K212" s="244"/>
      <c r="L212" s="314">
        <f t="shared" si="30"/>
        <v>0</v>
      </c>
      <c r="M212" s="315">
        <f t="shared" si="30"/>
        <v>6335257</v>
      </c>
      <c r="N212" s="315">
        <f t="shared" si="30"/>
        <v>6335257</v>
      </c>
      <c r="O212" s="315">
        <f t="shared" si="30"/>
        <v>0</v>
      </c>
      <c r="P212" s="244"/>
      <c r="Q212" s="314">
        <f t="shared" si="31"/>
        <v>0</v>
      </c>
      <c r="R212" s="314">
        <f t="shared" si="31"/>
        <v>6335257</v>
      </c>
      <c r="S212" s="314">
        <f t="shared" si="31"/>
        <v>6335257</v>
      </c>
      <c r="T212" s="314">
        <f t="shared" si="31"/>
        <v>0</v>
      </c>
      <c r="U212" s="314">
        <f t="shared" si="31"/>
        <v>0</v>
      </c>
      <c r="V212" s="314">
        <f t="shared" si="31"/>
        <v>0</v>
      </c>
      <c r="W212" s="314">
        <f t="shared" si="31"/>
        <v>0</v>
      </c>
      <c r="X212" s="313">
        <f t="shared" si="17"/>
        <v>0</v>
      </c>
    </row>
    <row r="213" spans="1:25" ht="19.5" thickBot="1">
      <c r="A213" s="260">
        <v>165</v>
      </c>
      <c r="B213" s="136"/>
      <c r="C213" s="137">
        <v>1030</v>
      </c>
      <c r="D213" s="145" t="s">
        <v>224</v>
      </c>
      <c r="E213" s="701"/>
      <c r="F213" s="249">
        <f t="shared" si="29"/>
        <v>59640</v>
      </c>
      <c r="G213" s="249">
        <f t="shared" si="29"/>
        <v>3755188</v>
      </c>
      <c r="H213" s="249">
        <f t="shared" si="29"/>
        <v>0</v>
      </c>
      <c r="I213" s="249">
        <f t="shared" si="29"/>
        <v>3814828</v>
      </c>
      <c r="J213" s="221">
        <f t="shared" si="12"/>
        <v>1</v>
      </c>
      <c r="K213" s="244"/>
      <c r="L213" s="314">
        <f t="shared" si="30"/>
        <v>0</v>
      </c>
      <c r="M213" s="315">
        <f t="shared" si="30"/>
        <v>3814828</v>
      </c>
      <c r="N213" s="315">
        <f t="shared" si="30"/>
        <v>3814828</v>
      </c>
      <c r="O213" s="315">
        <f t="shared" si="30"/>
        <v>0</v>
      </c>
      <c r="P213" s="244"/>
      <c r="Q213" s="314">
        <f t="shared" si="31"/>
        <v>0</v>
      </c>
      <c r="R213" s="314">
        <f t="shared" si="31"/>
        <v>3814828</v>
      </c>
      <c r="S213" s="314">
        <f t="shared" si="31"/>
        <v>3814828</v>
      </c>
      <c r="T213" s="314">
        <f t="shared" si="31"/>
        <v>0</v>
      </c>
      <c r="U213" s="314">
        <f t="shared" si="31"/>
        <v>0</v>
      </c>
      <c r="V213" s="314">
        <f t="shared" si="31"/>
        <v>0</v>
      </c>
      <c r="W213" s="314">
        <f t="shared" si="31"/>
        <v>0</v>
      </c>
      <c r="X213" s="313">
        <f t="shared" si="17"/>
        <v>0</v>
      </c>
    </row>
    <row r="214" spans="1:25" ht="19.5" thickBot="1">
      <c r="A214" s="260">
        <v>175</v>
      </c>
      <c r="B214" s="136"/>
      <c r="C214" s="164">
        <v>1051</v>
      </c>
      <c r="D214" s="167" t="s">
        <v>225</v>
      </c>
      <c r="E214" s="701"/>
      <c r="F214" s="249">
        <f t="shared" si="29"/>
        <v>13766</v>
      </c>
      <c r="G214" s="249">
        <f t="shared" si="29"/>
        <v>163800</v>
      </c>
      <c r="H214" s="249">
        <f t="shared" si="29"/>
        <v>0</v>
      </c>
      <c r="I214" s="249">
        <f t="shared" si="29"/>
        <v>177566</v>
      </c>
      <c r="J214" s="221">
        <f t="shared" si="12"/>
        <v>1</v>
      </c>
      <c r="K214" s="244"/>
      <c r="L214" s="314">
        <f t="shared" si="30"/>
        <v>0</v>
      </c>
      <c r="M214" s="315">
        <f t="shared" si="30"/>
        <v>177566</v>
      </c>
      <c r="N214" s="315">
        <f t="shared" si="30"/>
        <v>177566</v>
      </c>
      <c r="O214" s="315">
        <f t="shared" si="30"/>
        <v>0</v>
      </c>
      <c r="P214" s="244"/>
      <c r="Q214" s="771">
        <f t="shared" si="31"/>
        <v>0</v>
      </c>
      <c r="R214" s="771">
        <f t="shared" si="31"/>
        <v>0</v>
      </c>
      <c r="S214" s="771">
        <f t="shared" si="31"/>
        <v>0</v>
      </c>
      <c r="T214" s="771">
        <f t="shared" si="31"/>
        <v>0</v>
      </c>
      <c r="U214" s="771">
        <f t="shared" si="31"/>
        <v>0</v>
      </c>
      <c r="V214" s="771">
        <f t="shared" si="31"/>
        <v>0</v>
      </c>
      <c r="W214" s="771">
        <f t="shared" si="31"/>
        <v>0</v>
      </c>
      <c r="X214" s="313">
        <f t="shared" si="17"/>
        <v>0</v>
      </c>
    </row>
    <row r="215" spans="1:25" ht="19.5" thickBot="1">
      <c r="A215" s="260">
        <v>180</v>
      </c>
      <c r="B215" s="136"/>
      <c r="C215" s="137">
        <v>1052</v>
      </c>
      <c r="D215" s="145" t="s">
        <v>226</v>
      </c>
      <c r="E215" s="701"/>
      <c r="F215" s="249">
        <f t="shared" si="29"/>
        <v>0</v>
      </c>
      <c r="G215" s="249">
        <f t="shared" si="29"/>
        <v>80000</v>
      </c>
      <c r="H215" s="249">
        <f t="shared" si="29"/>
        <v>0</v>
      </c>
      <c r="I215" s="249">
        <f t="shared" si="29"/>
        <v>80000</v>
      </c>
      <c r="J215" s="221">
        <f t="shared" si="12"/>
        <v>1</v>
      </c>
      <c r="K215" s="244"/>
      <c r="L215" s="314">
        <f t="shared" si="30"/>
        <v>0</v>
      </c>
      <c r="M215" s="315">
        <f t="shared" si="30"/>
        <v>80000</v>
      </c>
      <c r="N215" s="315">
        <f t="shared" si="30"/>
        <v>80000</v>
      </c>
      <c r="O215" s="315">
        <f t="shared" si="30"/>
        <v>0</v>
      </c>
      <c r="P215" s="244"/>
      <c r="Q215" s="771">
        <f t="shared" si="31"/>
        <v>0</v>
      </c>
      <c r="R215" s="771">
        <f t="shared" si="31"/>
        <v>0</v>
      </c>
      <c r="S215" s="771">
        <f t="shared" si="31"/>
        <v>0</v>
      </c>
      <c r="T215" s="771">
        <f t="shared" si="31"/>
        <v>0</v>
      </c>
      <c r="U215" s="771">
        <f t="shared" si="31"/>
        <v>0</v>
      </c>
      <c r="V215" s="771">
        <f t="shared" si="31"/>
        <v>0</v>
      </c>
      <c r="W215" s="771">
        <f t="shared" si="31"/>
        <v>0</v>
      </c>
      <c r="X215" s="313">
        <f t="shared" si="17"/>
        <v>0</v>
      </c>
    </row>
    <row r="216" spans="1:25" ht="19.5" thickBot="1">
      <c r="A216" s="260">
        <v>185</v>
      </c>
      <c r="B216" s="136"/>
      <c r="C216" s="168">
        <v>1053</v>
      </c>
      <c r="D216" s="169" t="s">
        <v>1710</v>
      </c>
      <c r="E216" s="701"/>
      <c r="F216" s="249">
        <f t="shared" si="29"/>
        <v>0</v>
      </c>
      <c r="G216" s="249">
        <f t="shared" si="29"/>
        <v>0</v>
      </c>
      <c r="H216" s="249">
        <f t="shared" si="29"/>
        <v>0</v>
      </c>
      <c r="I216" s="249">
        <f t="shared" si="29"/>
        <v>0</v>
      </c>
      <c r="J216" s="221" t="str">
        <f t="shared" si="12"/>
        <v/>
      </c>
      <c r="K216" s="244"/>
      <c r="L216" s="314">
        <f t="shared" si="30"/>
        <v>0</v>
      </c>
      <c r="M216" s="315">
        <f t="shared" si="30"/>
        <v>0</v>
      </c>
      <c r="N216" s="315">
        <f t="shared" si="30"/>
        <v>0</v>
      </c>
      <c r="O216" s="315">
        <f t="shared" si="30"/>
        <v>0</v>
      </c>
      <c r="P216" s="244"/>
      <c r="Q216" s="771">
        <f t="shared" ref="Q216:W222" si="32">SUMIF($C$607:$C$12312,$C216,Q$607:Q$12312)</f>
        <v>0</v>
      </c>
      <c r="R216" s="771">
        <f t="shared" si="32"/>
        <v>0</v>
      </c>
      <c r="S216" s="771">
        <f t="shared" si="32"/>
        <v>0</v>
      </c>
      <c r="T216" s="771">
        <f t="shared" si="32"/>
        <v>0</v>
      </c>
      <c r="U216" s="771">
        <f t="shared" si="32"/>
        <v>0</v>
      </c>
      <c r="V216" s="771">
        <f t="shared" si="32"/>
        <v>0</v>
      </c>
      <c r="W216" s="771">
        <f t="shared" si="32"/>
        <v>0</v>
      </c>
      <c r="X216" s="313">
        <f t="shared" si="17"/>
        <v>0</v>
      </c>
    </row>
    <row r="217" spans="1:25" ht="19.5" thickBot="1">
      <c r="A217" s="260">
        <v>190</v>
      </c>
      <c r="B217" s="136"/>
      <c r="C217" s="137">
        <v>1062</v>
      </c>
      <c r="D217" s="139" t="s">
        <v>227</v>
      </c>
      <c r="E217" s="701"/>
      <c r="F217" s="249">
        <f t="shared" si="29"/>
        <v>9500</v>
      </c>
      <c r="G217" s="249">
        <f t="shared" si="29"/>
        <v>95300</v>
      </c>
      <c r="H217" s="249">
        <f t="shared" si="29"/>
        <v>0</v>
      </c>
      <c r="I217" s="249">
        <f t="shared" si="29"/>
        <v>104800</v>
      </c>
      <c r="J217" s="221">
        <f t="shared" si="12"/>
        <v>1</v>
      </c>
      <c r="K217" s="244"/>
      <c r="L217" s="314">
        <f t="shared" si="30"/>
        <v>0</v>
      </c>
      <c r="M217" s="315">
        <f t="shared" si="30"/>
        <v>104800</v>
      </c>
      <c r="N217" s="315">
        <f t="shared" si="30"/>
        <v>104800</v>
      </c>
      <c r="O217" s="315">
        <f t="shared" si="30"/>
        <v>0</v>
      </c>
      <c r="P217" s="244"/>
      <c r="Q217" s="314">
        <f t="shared" si="32"/>
        <v>0</v>
      </c>
      <c r="R217" s="314">
        <f t="shared" si="32"/>
        <v>104800</v>
      </c>
      <c r="S217" s="314">
        <f t="shared" si="32"/>
        <v>104800</v>
      </c>
      <c r="T217" s="314">
        <f t="shared" si="32"/>
        <v>0</v>
      </c>
      <c r="U217" s="314">
        <f t="shared" si="32"/>
        <v>0</v>
      </c>
      <c r="V217" s="314">
        <f t="shared" si="32"/>
        <v>0</v>
      </c>
      <c r="W217" s="314">
        <f t="shared" si="32"/>
        <v>0</v>
      </c>
      <c r="X217" s="313">
        <f t="shared" si="17"/>
        <v>0</v>
      </c>
    </row>
    <row r="218" spans="1:25" ht="19.5" thickBot="1">
      <c r="A218" s="260">
        <v>200</v>
      </c>
      <c r="B218" s="136"/>
      <c r="C218" s="168">
        <v>1063</v>
      </c>
      <c r="D218" s="170" t="s">
        <v>1484</v>
      </c>
      <c r="E218" s="701"/>
      <c r="F218" s="249">
        <f t="shared" si="29"/>
        <v>0</v>
      </c>
      <c r="G218" s="249">
        <f t="shared" si="29"/>
        <v>1200</v>
      </c>
      <c r="H218" s="249">
        <f t="shared" si="29"/>
        <v>0</v>
      </c>
      <c r="I218" s="249">
        <f t="shared" si="29"/>
        <v>1200</v>
      </c>
      <c r="J218" s="221">
        <f t="shared" si="12"/>
        <v>1</v>
      </c>
      <c r="K218" s="244"/>
      <c r="L218" s="314">
        <f t="shared" si="30"/>
        <v>0</v>
      </c>
      <c r="M218" s="315">
        <f t="shared" si="30"/>
        <v>1200</v>
      </c>
      <c r="N218" s="315">
        <f t="shared" si="30"/>
        <v>1200</v>
      </c>
      <c r="O218" s="315">
        <f t="shared" si="30"/>
        <v>0</v>
      </c>
      <c r="P218" s="244"/>
      <c r="Q218" s="314">
        <f t="shared" si="32"/>
        <v>0</v>
      </c>
      <c r="R218" s="314">
        <f t="shared" si="32"/>
        <v>0</v>
      </c>
      <c r="S218" s="314">
        <f t="shared" si="32"/>
        <v>0</v>
      </c>
      <c r="T218" s="314">
        <f t="shared" si="32"/>
        <v>0</v>
      </c>
      <c r="U218" s="314">
        <f t="shared" si="32"/>
        <v>0</v>
      </c>
      <c r="V218" s="314">
        <f t="shared" si="32"/>
        <v>0</v>
      </c>
      <c r="W218" s="314">
        <f t="shared" si="32"/>
        <v>0</v>
      </c>
      <c r="X218" s="313">
        <f>T218-U218-V218-W218</f>
        <v>0</v>
      </c>
    </row>
    <row r="219" spans="1:25" ht="19.5" thickBot="1">
      <c r="A219" s="260">
        <v>200</v>
      </c>
      <c r="B219" s="136"/>
      <c r="C219" s="168">
        <v>1069</v>
      </c>
      <c r="D219" s="170" t="s">
        <v>229</v>
      </c>
      <c r="E219" s="701"/>
      <c r="F219" s="249">
        <f t="shared" si="29"/>
        <v>0</v>
      </c>
      <c r="G219" s="249">
        <f t="shared" si="29"/>
        <v>0</v>
      </c>
      <c r="H219" s="249">
        <f t="shared" si="29"/>
        <v>0</v>
      </c>
      <c r="I219" s="249">
        <f t="shared" si="29"/>
        <v>0</v>
      </c>
      <c r="J219" s="221" t="str">
        <f t="shared" si="12"/>
        <v/>
      </c>
      <c r="K219" s="244"/>
      <c r="L219" s="314">
        <f t="shared" si="30"/>
        <v>0</v>
      </c>
      <c r="M219" s="315">
        <f t="shared" si="30"/>
        <v>0</v>
      </c>
      <c r="N219" s="315">
        <f t="shared" si="30"/>
        <v>0</v>
      </c>
      <c r="O219" s="315">
        <f t="shared" si="30"/>
        <v>0</v>
      </c>
      <c r="P219" s="244"/>
      <c r="Q219" s="314">
        <f t="shared" si="32"/>
        <v>0</v>
      </c>
      <c r="R219" s="314">
        <f t="shared" si="32"/>
        <v>0</v>
      </c>
      <c r="S219" s="314">
        <f t="shared" si="32"/>
        <v>0</v>
      </c>
      <c r="T219" s="314">
        <f t="shared" si="32"/>
        <v>0</v>
      </c>
      <c r="U219" s="314">
        <f t="shared" si="32"/>
        <v>0</v>
      </c>
      <c r="V219" s="314">
        <f t="shared" si="32"/>
        <v>0</v>
      </c>
      <c r="W219" s="314">
        <f t="shared" si="32"/>
        <v>0</v>
      </c>
      <c r="X219" s="313">
        <f t="shared" si="17"/>
        <v>0</v>
      </c>
    </row>
    <row r="220" spans="1:25" ht="32.25" thickBot="1">
      <c r="A220" s="260">
        <v>205</v>
      </c>
      <c r="B220" s="140"/>
      <c r="C220" s="137">
        <v>1091</v>
      </c>
      <c r="D220" s="145" t="s">
        <v>230</v>
      </c>
      <c r="E220" s="701"/>
      <c r="F220" s="249">
        <f t="shared" si="29"/>
        <v>0</v>
      </c>
      <c r="G220" s="249">
        <f t="shared" si="29"/>
        <v>0</v>
      </c>
      <c r="H220" s="249">
        <f t="shared" si="29"/>
        <v>0</v>
      </c>
      <c r="I220" s="249">
        <f t="shared" si="29"/>
        <v>0</v>
      </c>
      <c r="J220" s="221" t="str">
        <f t="shared" si="12"/>
        <v/>
      </c>
      <c r="K220" s="244"/>
      <c r="L220" s="314">
        <f t="shared" si="30"/>
        <v>0</v>
      </c>
      <c r="M220" s="315">
        <f t="shared" si="30"/>
        <v>0</v>
      </c>
      <c r="N220" s="315">
        <f t="shared" si="30"/>
        <v>0</v>
      </c>
      <c r="O220" s="315">
        <f t="shared" si="30"/>
        <v>0</v>
      </c>
      <c r="P220" s="244"/>
      <c r="Q220" s="314">
        <f t="shared" si="32"/>
        <v>0</v>
      </c>
      <c r="R220" s="314">
        <f t="shared" si="32"/>
        <v>0</v>
      </c>
      <c r="S220" s="314">
        <f t="shared" si="32"/>
        <v>0</v>
      </c>
      <c r="T220" s="314">
        <f t="shared" si="32"/>
        <v>0</v>
      </c>
      <c r="U220" s="314">
        <f t="shared" si="32"/>
        <v>0</v>
      </c>
      <c r="V220" s="314">
        <f t="shared" si="32"/>
        <v>0</v>
      </c>
      <c r="W220" s="314">
        <f t="shared" si="32"/>
        <v>0</v>
      </c>
      <c r="X220" s="313">
        <f t="shared" si="17"/>
        <v>0</v>
      </c>
    </row>
    <row r="221" spans="1:25" ht="19.5" thickBot="1">
      <c r="A221" s="260">
        <v>210</v>
      </c>
      <c r="B221" s="136"/>
      <c r="C221" s="137">
        <v>1092</v>
      </c>
      <c r="D221" s="145" t="s">
        <v>359</v>
      </c>
      <c r="E221" s="701"/>
      <c r="F221" s="249">
        <f t="shared" si="29"/>
        <v>0</v>
      </c>
      <c r="G221" s="249">
        <f t="shared" si="29"/>
        <v>61000</v>
      </c>
      <c r="H221" s="249">
        <f t="shared" si="29"/>
        <v>0</v>
      </c>
      <c r="I221" s="249">
        <f t="shared" si="29"/>
        <v>61000</v>
      </c>
      <c r="J221" s="221">
        <f t="shared" si="12"/>
        <v>1</v>
      </c>
      <c r="K221" s="244"/>
      <c r="L221" s="314">
        <f t="shared" si="30"/>
        <v>0</v>
      </c>
      <c r="M221" s="315">
        <f t="shared" si="30"/>
        <v>61000</v>
      </c>
      <c r="N221" s="315">
        <f t="shared" si="30"/>
        <v>61000</v>
      </c>
      <c r="O221" s="315">
        <f t="shared" si="30"/>
        <v>0</v>
      </c>
      <c r="P221" s="244"/>
      <c r="Q221" s="771">
        <f t="shared" si="32"/>
        <v>0</v>
      </c>
      <c r="R221" s="771">
        <f t="shared" si="32"/>
        <v>0</v>
      </c>
      <c r="S221" s="771">
        <f t="shared" si="32"/>
        <v>0</v>
      </c>
      <c r="T221" s="771">
        <f t="shared" si="32"/>
        <v>0</v>
      </c>
      <c r="U221" s="771">
        <f t="shared" si="32"/>
        <v>0</v>
      </c>
      <c r="V221" s="771">
        <f t="shared" si="32"/>
        <v>0</v>
      </c>
      <c r="W221" s="771">
        <f t="shared" si="32"/>
        <v>0</v>
      </c>
      <c r="X221" s="313">
        <f t="shared" si="17"/>
        <v>0</v>
      </c>
    </row>
    <row r="222" spans="1:25" ht="19.5" thickBot="1">
      <c r="A222" s="260">
        <v>215</v>
      </c>
      <c r="B222" s="136"/>
      <c r="C222" s="142">
        <v>1098</v>
      </c>
      <c r="D222" s="146" t="s">
        <v>231</v>
      </c>
      <c r="E222" s="701"/>
      <c r="F222" s="249">
        <f t="shared" si="29"/>
        <v>341868</v>
      </c>
      <c r="G222" s="249">
        <f t="shared" si="29"/>
        <v>7400</v>
      </c>
      <c r="H222" s="249">
        <f t="shared" si="29"/>
        <v>0</v>
      </c>
      <c r="I222" s="249">
        <f t="shared" si="29"/>
        <v>349268</v>
      </c>
      <c r="J222" s="221">
        <f t="shared" si="12"/>
        <v>1</v>
      </c>
      <c r="K222" s="244"/>
      <c r="L222" s="314">
        <f t="shared" si="30"/>
        <v>0</v>
      </c>
      <c r="M222" s="315">
        <f t="shared" si="30"/>
        <v>349268</v>
      </c>
      <c r="N222" s="315">
        <f t="shared" si="30"/>
        <v>349268</v>
      </c>
      <c r="O222" s="315">
        <f t="shared" si="30"/>
        <v>0</v>
      </c>
      <c r="P222" s="244"/>
      <c r="Q222" s="314">
        <f t="shared" si="32"/>
        <v>0</v>
      </c>
      <c r="R222" s="314">
        <f t="shared" si="32"/>
        <v>349268</v>
      </c>
      <c r="S222" s="314">
        <f t="shared" si="32"/>
        <v>349268</v>
      </c>
      <c r="T222" s="314">
        <f t="shared" si="32"/>
        <v>0</v>
      </c>
      <c r="U222" s="314">
        <f t="shared" si="32"/>
        <v>0</v>
      </c>
      <c r="V222" s="314">
        <f t="shared" si="32"/>
        <v>0</v>
      </c>
      <c r="W222" s="314">
        <f t="shared" si="32"/>
        <v>0</v>
      </c>
      <c r="X222" s="313">
        <f t="shared" si="17"/>
        <v>0</v>
      </c>
    </row>
    <row r="223" spans="1:25" s="247" customFormat="1" ht="19.5" customHeight="1" thickBot="1">
      <c r="A223" s="259">
        <v>220</v>
      </c>
      <c r="B223" s="705">
        <v>1900</v>
      </c>
      <c r="C223" s="915" t="s">
        <v>293</v>
      </c>
      <c r="D223" s="915"/>
      <c r="E223" s="706"/>
      <c r="F223" s="706">
        <f>SUMIF($B$607:$B$12312,$B223,F$607:F$12312)</f>
        <v>6874</v>
      </c>
      <c r="G223" s="706">
        <f>SUMIF($B$607:$B$12312,$B223,G$607:G$12312)</f>
        <v>225050</v>
      </c>
      <c r="H223" s="706">
        <f>SUMIF($B$607:$B$12312,$B223,H$607:H$12312)</f>
        <v>0</v>
      </c>
      <c r="I223" s="706">
        <f>SUMIF($B$607:$B$12312,$B223,I$607:I$12312)</f>
        <v>231924</v>
      </c>
      <c r="J223" s="221">
        <f t="shared" si="12"/>
        <v>1</v>
      </c>
      <c r="K223" s="244"/>
      <c r="L223" s="316">
        <f>SUMIF($B$607:$B$12312,$B223,L$607:L$12312)</f>
        <v>0</v>
      </c>
      <c r="M223" s="317">
        <f>SUMIF($B$607:$B$12312,$B223,M$607:M$12312)</f>
        <v>231924</v>
      </c>
      <c r="N223" s="317">
        <f>SUMIF($B$607:$B$12312,$B223,N$607:N$12312)</f>
        <v>231924</v>
      </c>
      <c r="O223" s="317">
        <f>SUMIF($B$607:$B$12312,$B223,O$607:O$12312)</f>
        <v>0</v>
      </c>
      <c r="P223" s="244"/>
      <c r="Q223" s="773">
        <f t="shared" ref="Q223:W223" si="33">SUMIF($B$607:$B$12312,$B223,Q$607:Q$12312)</f>
        <v>0</v>
      </c>
      <c r="R223" s="773">
        <f t="shared" si="33"/>
        <v>0</v>
      </c>
      <c r="S223" s="773">
        <f t="shared" si="33"/>
        <v>0</v>
      </c>
      <c r="T223" s="773">
        <f t="shared" si="33"/>
        <v>0</v>
      </c>
      <c r="U223" s="773">
        <f t="shared" si="33"/>
        <v>0</v>
      </c>
      <c r="V223" s="773">
        <f t="shared" si="33"/>
        <v>0</v>
      </c>
      <c r="W223" s="773">
        <f t="shared" si="33"/>
        <v>0</v>
      </c>
      <c r="X223" s="313">
        <f>T223-U223-V223-W223</f>
        <v>0</v>
      </c>
      <c r="Y223" s="215"/>
    </row>
    <row r="224" spans="1:25" ht="32.25" thickBot="1">
      <c r="A224" s="260">
        <v>225</v>
      </c>
      <c r="B224" s="136"/>
      <c r="C224" s="144">
        <v>1901</v>
      </c>
      <c r="D224" s="147" t="s">
        <v>294</v>
      </c>
      <c r="E224" s="701"/>
      <c r="F224" s="249">
        <f t="shared" ref="F224:I226" si="34">SUMIF($C$607:$C$12312,$C224,F$607:F$12312)</f>
        <v>0</v>
      </c>
      <c r="G224" s="249">
        <f t="shared" si="34"/>
        <v>106100</v>
      </c>
      <c r="H224" s="249">
        <f t="shared" si="34"/>
        <v>0</v>
      </c>
      <c r="I224" s="249">
        <f t="shared" si="34"/>
        <v>106100</v>
      </c>
      <c r="J224" s="221">
        <f t="shared" si="12"/>
        <v>1</v>
      </c>
      <c r="K224" s="244"/>
      <c r="L224" s="314">
        <f t="shared" ref="L224:O226" si="35">SUMIF($C$607:$C$12312,$C224,L$607:L$12312)</f>
        <v>0</v>
      </c>
      <c r="M224" s="315">
        <f t="shared" si="35"/>
        <v>106100</v>
      </c>
      <c r="N224" s="315">
        <f t="shared" si="35"/>
        <v>106100</v>
      </c>
      <c r="O224" s="315">
        <f t="shared" si="35"/>
        <v>0</v>
      </c>
      <c r="P224" s="244"/>
      <c r="Q224" s="771">
        <f t="shared" ref="Q224:W226" si="36">SUMIF($C$607:$C$12312,$C224,Q$607:Q$12312)</f>
        <v>0</v>
      </c>
      <c r="R224" s="771">
        <f t="shared" si="36"/>
        <v>0</v>
      </c>
      <c r="S224" s="771">
        <f t="shared" si="36"/>
        <v>0</v>
      </c>
      <c r="T224" s="771">
        <f t="shared" si="36"/>
        <v>0</v>
      </c>
      <c r="U224" s="771">
        <f t="shared" si="36"/>
        <v>0</v>
      </c>
      <c r="V224" s="771">
        <f t="shared" si="36"/>
        <v>0</v>
      </c>
      <c r="W224" s="771">
        <f t="shared" si="36"/>
        <v>0</v>
      </c>
      <c r="X224" s="313">
        <f>T224-U224-V224-W224</f>
        <v>0</v>
      </c>
    </row>
    <row r="225" spans="1:25" ht="31.5" customHeight="1" thickBot="1">
      <c r="A225" s="260">
        <v>230</v>
      </c>
      <c r="B225" s="171"/>
      <c r="C225" s="137">
        <v>1981</v>
      </c>
      <c r="D225" s="159" t="s">
        <v>295</v>
      </c>
      <c r="E225" s="701"/>
      <c r="F225" s="249">
        <f t="shared" si="34"/>
        <v>6874</v>
      </c>
      <c r="G225" s="249">
        <f t="shared" si="34"/>
        <v>118950</v>
      </c>
      <c r="H225" s="249">
        <f t="shared" si="34"/>
        <v>0</v>
      </c>
      <c r="I225" s="249">
        <f t="shared" si="34"/>
        <v>125824</v>
      </c>
      <c r="J225" s="221">
        <f t="shared" si="12"/>
        <v>1</v>
      </c>
      <c r="K225" s="244"/>
      <c r="L225" s="314">
        <f t="shared" si="35"/>
        <v>0</v>
      </c>
      <c r="M225" s="315">
        <f t="shared" si="35"/>
        <v>125824</v>
      </c>
      <c r="N225" s="315">
        <f t="shared" si="35"/>
        <v>125824</v>
      </c>
      <c r="O225" s="315">
        <f t="shared" si="35"/>
        <v>0</v>
      </c>
      <c r="P225" s="244"/>
      <c r="Q225" s="771">
        <f t="shared" si="36"/>
        <v>0</v>
      </c>
      <c r="R225" s="771">
        <f t="shared" si="36"/>
        <v>0</v>
      </c>
      <c r="S225" s="771">
        <f t="shared" si="36"/>
        <v>0</v>
      </c>
      <c r="T225" s="771">
        <f t="shared" si="36"/>
        <v>0</v>
      </c>
      <c r="U225" s="771">
        <f t="shared" si="36"/>
        <v>0</v>
      </c>
      <c r="V225" s="771">
        <f t="shared" si="36"/>
        <v>0</v>
      </c>
      <c r="W225" s="771">
        <f t="shared" si="36"/>
        <v>0</v>
      </c>
      <c r="X225" s="313">
        <f>T225-U225-V225-W225</f>
        <v>0</v>
      </c>
      <c r="Y225" s="247"/>
    </row>
    <row r="226" spans="1:25" ht="29.25" customHeight="1" thickBot="1">
      <c r="A226" s="260">
        <v>245</v>
      </c>
      <c r="B226" s="136"/>
      <c r="C226" s="142">
        <v>1991</v>
      </c>
      <c r="D226" s="154" t="s">
        <v>296</v>
      </c>
      <c r="E226" s="701"/>
      <c r="F226" s="249">
        <f t="shared" si="34"/>
        <v>0</v>
      </c>
      <c r="G226" s="249">
        <f t="shared" si="34"/>
        <v>0</v>
      </c>
      <c r="H226" s="249">
        <f t="shared" si="34"/>
        <v>0</v>
      </c>
      <c r="I226" s="249">
        <f t="shared" si="34"/>
        <v>0</v>
      </c>
      <c r="J226" s="221" t="str">
        <f t="shared" si="12"/>
        <v/>
      </c>
      <c r="K226" s="244"/>
      <c r="L226" s="314">
        <f t="shared" si="35"/>
        <v>0</v>
      </c>
      <c r="M226" s="315">
        <f t="shared" si="35"/>
        <v>0</v>
      </c>
      <c r="N226" s="315">
        <f t="shared" si="35"/>
        <v>0</v>
      </c>
      <c r="O226" s="315">
        <f t="shared" si="35"/>
        <v>0</v>
      </c>
      <c r="P226" s="244"/>
      <c r="Q226" s="771">
        <f t="shared" si="36"/>
        <v>0</v>
      </c>
      <c r="R226" s="771">
        <f t="shared" si="36"/>
        <v>0</v>
      </c>
      <c r="S226" s="771">
        <f t="shared" si="36"/>
        <v>0</v>
      </c>
      <c r="T226" s="771">
        <f t="shared" si="36"/>
        <v>0</v>
      </c>
      <c r="U226" s="771">
        <f t="shared" si="36"/>
        <v>0</v>
      </c>
      <c r="V226" s="771">
        <f t="shared" si="36"/>
        <v>0</v>
      </c>
      <c r="W226" s="771">
        <f t="shared" si="36"/>
        <v>0</v>
      </c>
      <c r="X226" s="313">
        <f>T226-U226-V226-W226</f>
        <v>0</v>
      </c>
    </row>
    <row r="227" spans="1:25" s="247" customFormat="1" ht="19.5" customHeight="1" thickBot="1">
      <c r="A227" s="259">
        <v>220</v>
      </c>
      <c r="B227" s="705">
        <v>2100</v>
      </c>
      <c r="C227" s="915" t="s">
        <v>1088</v>
      </c>
      <c r="D227" s="915"/>
      <c r="E227" s="706"/>
      <c r="F227" s="706">
        <f>SUMIF($B$607:$B$12312,$B227,F$607:F$12312)</f>
        <v>0</v>
      </c>
      <c r="G227" s="706">
        <f>SUMIF($B$607:$B$12312,$B227,G$607:G$12312)</f>
        <v>0</v>
      </c>
      <c r="H227" s="706">
        <f>SUMIF($B$607:$B$12312,$B227,H$607:H$12312)</f>
        <v>0</v>
      </c>
      <c r="I227" s="706">
        <f>SUMIF($B$607:$B$12312,$B227,I$607:I$12312)</f>
        <v>0</v>
      </c>
      <c r="J227" s="221" t="str">
        <f t="shared" si="12"/>
        <v/>
      </c>
      <c r="K227" s="244"/>
      <c r="L227" s="316">
        <f>SUMIF($B$607:$B$12312,$B227,L$607:L$12312)</f>
        <v>0</v>
      </c>
      <c r="M227" s="317">
        <f>SUMIF($B$607:$B$12312,$B227,M$607:M$12312)</f>
        <v>0</v>
      </c>
      <c r="N227" s="317">
        <f>SUMIF($B$607:$B$12312,$B227,N$607:N$12312)</f>
        <v>0</v>
      </c>
      <c r="O227" s="317">
        <f>SUMIF($B$607:$B$12312,$B227,O$607:O$12312)</f>
        <v>0</v>
      </c>
      <c r="P227" s="244"/>
      <c r="Q227" s="773">
        <f t="shared" ref="Q227:W227" si="37">SUMIF($B$607:$B$12312,$B227,Q$607:Q$12312)</f>
        <v>0</v>
      </c>
      <c r="R227" s="773">
        <f t="shared" si="37"/>
        <v>0</v>
      </c>
      <c r="S227" s="773">
        <f t="shared" si="37"/>
        <v>0</v>
      </c>
      <c r="T227" s="773">
        <f t="shared" si="37"/>
        <v>0</v>
      </c>
      <c r="U227" s="773">
        <f t="shared" si="37"/>
        <v>0</v>
      </c>
      <c r="V227" s="773">
        <f t="shared" si="37"/>
        <v>0</v>
      </c>
      <c r="W227" s="773">
        <f t="shared" si="37"/>
        <v>0</v>
      </c>
      <c r="X227" s="313">
        <f t="shared" si="17"/>
        <v>0</v>
      </c>
      <c r="Y227" s="215"/>
    </row>
    <row r="228" spans="1:25" ht="19.5" thickBot="1">
      <c r="A228" s="260">
        <v>225</v>
      </c>
      <c r="B228" s="136"/>
      <c r="C228" s="144">
        <v>2110</v>
      </c>
      <c r="D228" s="147" t="s">
        <v>232</v>
      </c>
      <c r="E228" s="701"/>
      <c r="F228" s="249">
        <f t="shared" ref="F228:I232" si="38">SUMIF($C$607:$C$12312,$C228,F$607:F$12312)</f>
        <v>0</v>
      </c>
      <c r="G228" s="249">
        <f t="shared" si="38"/>
        <v>0</v>
      </c>
      <c r="H228" s="249">
        <f t="shared" si="38"/>
        <v>0</v>
      </c>
      <c r="I228" s="249">
        <f t="shared" si="38"/>
        <v>0</v>
      </c>
      <c r="J228" s="221" t="str">
        <f t="shared" si="12"/>
        <v/>
      </c>
      <c r="K228" s="244"/>
      <c r="L228" s="314">
        <f t="shared" ref="L228:O232" si="39">SUMIF($C$607:$C$12312,$C228,L$607:L$12312)</f>
        <v>0</v>
      </c>
      <c r="M228" s="315">
        <f t="shared" si="39"/>
        <v>0</v>
      </c>
      <c r="N228" s="315">
        <f t="shared" si="39"/>
        <v>0</v>
      </c>
      <c r="O228" s="315">
        <f t="shared" si="39"/>
        <v>0</v>
      </c>
      <c r="P228" s="244"/>
      <c r="Q228" s="771">
        <f t="shared" ref="Q228:W232" si="40">SUMIF($C$607:$C$12312,$C228,Q$607:Q$12312)</f>
        <v>0</v>
      </c>
      <c r="R228" s="771">
        <f t="shared" si="40"/>
        <v>0</v>
      </c>
      <c r="S228" s="771">
        <f t="shared" si="40"/>
        <v>0</v>
      </c>
      <c r="T228" s="771">
        <f t="shared" si="40"/>
        <v>0</v>
      </c>
      <c r="U228" s="771">
        <f t="shared" si="40"/>
        <v>0</v>
      </c>
      <c r="V228" s="771">
        <f t="shared" si="40"/>
        <v>0</v>
      </c>
      <c r="W228" s="771">
        <f t="shared" si="40"/>
        <v>0</v>
      </c>
      <c r="X228" s="313">
        <f t="shared" si="17"/>
        <v>0</v>
      </c>
    </row>
    <row r="229" spans="1:25" ht="19.5" thickBot="1">
      <c r="A229" s="260">
        <v>230</v>
      </c>
      <c r="B229" s="171"/>
      <c r="C229" s="137">
        <v>2120</v>
      </c>
      <c r="D229" s="159" t="s">
        <v>233</v>
      </c>
      <c r="E229" s="701"/>
      <c r="F229" s="249">
        <f t="shared" si="38"/>
        <v>0</v>
      </c>
      <c r="G229" s="249">
        <f t="shared" si="38"/>
        <v>0</v>
      </c>
      <c r="H229" s="249">
        <f t="shared" si="38"/>
        <v>0</v>
      </c>
      <c r="I229" s="249">
        <f t="shared" si="38"/>
        <v>0</v>
      </c>
      <c r="J229" s="221" t="str">
        <f t="shared" si="12"/>
        <v/>
      </c>
      <c r="K229" s="244"/>
      <c r="L229" s="314">
        <f t="shared" si="39"/>
        <v>0</v>
      </c>
      <c r="M229" s="315">
        <f t="shared" si="39"/>
        <v>0</v>
      </c>
      <c r="N229" s="315">
        <f t="shared" si="39"/>
        <v>0</v>
      </c>
      <c r="O229" s="315">
        <f t="shared" si="39"/>
        <v>0</v>
      </c>
      <c r="P229" s="244"/>
      <c r="Q229" s="771">
        <f t="shared" si="40"/>
        <v>0</v>
      </c>
      <c r="R229" s="771">
        <f t="shared" si="40"/>
        <v>0</v>
      </c>
      <c r="S229" s="771">
        <f t="shared" si="40"/>
        <v>0</v>
      </c>
      <c r="T229" s="771">
        <f t="shared" si="40"/>
        <v>0</v>
      </c>
      <c r="U229" s="771">
        <f t="shared" si="40"/>
        <v>0</v>
      </c>
      <c r="V229" s="771">
        <f t="shared" si="40"/>
        <v>0</v>
      </c>
      <c r="W229" s="771">
        <f t="shared" si="40"/>
        <v>0</v>
      </c>
      <c r="X229" s="313">
        <f t="shared" si="17"/>
        <v>0</v>
      </c>
      <c r="Y229" s="247"/>
    </row>
    <row r="230" spans="1:25" ht="23.25" customHeight="1" thickBot="1">
      <c r="A230" s="260">
        <v>235</v>
      </c>
      <c r="B230" s="171"/>
      <c r="C230" s="137">
        <v>2125</v>
      </c>
      <c r="D230" s="159" t="s">
        <v>234</v>
      </c>
      <c r="E230" s="701"/>
      <c r="F230" s="249">
        <f t="shared" si="38"/>
        <v>0</v>
      </c>
      <c r="G230" s="249">
        <f t="shared" si="38"/>
        <v>0</v>
      </c>
      <c r="H230" s="249">
        <f t="shared" si="38"/>
        <v>0</v>
      </c>
      <c r="I230" s="249">
        <f t="shared" si="38"/>
        <v>0</v>
      </c>
      <c r="J230" s="221" t="str">
        <f t="shared" si="12"/>
        <v/>
      </c>
      <c r="K230" s="244"/>
      <c r="L230" s="314">
        <f t="shared" si="39"/>
        <v>0</v>
      </c>
      <c r="M230" s="315">
        <f t="shared" si="39"/>
        <v>0</v>
      </c>
      <c r="N230" s="315">
        <f t="shared" si="39"/>
        <v>0</v>
      </c>
      <c r="O230" s="315">
        <f t="shared" si="39"/>
        <v>0</v>
      </c>
      <c r="P230" s="244"/>
      <c r="Q230" s="771">
        <f t="shared" si="40"/>
        <v>0</v>
      </c>
      <c r="R230" s="771">
        <f t="shared" si="40"/>
        <v>0</v>
      </c>
      <c r="S230" s="771">
        <f t="shared" si="40"/>
        <v>0</v>
      </c>
      <c r="T230" s="771">
        <f t="shared" si="40"/>
        <v>0</v>
      </c>
      <c r="U230" s="771">
        <f t="shared" si="40"/>
        <v>0</v>
      </c>
      <c r="V230" s="771">
        <f t="shared" si="40"/>
        <v>0</v>
      </c>
      <c r="W230" s="771">
        <f t="shared" si="40"/>
        <v>0</v>
      </c>
      <c r="X230" s="313">
        <f t="shared" si="17"/>
        <v>0</v>
      </c>
    </row>
    <row r="231" spans="1:25" ht="22.5" customHeight="1" thickBot="1">
      <c r="A231" s="260">
        <v>240</v>
      </c>
      <c r="B231" s="143"/>
      <c r="C231" s="137">
        <v>2140</v>
      </c>
      <c r="D231" s="159" t="s">
        <v>235</v>
      </c>
      <c r="E231" s="701"/>
      <c r="F231" s="249">
        <f t="shared" si="38"/>
        <v>0</v>
      </c>
      <c r="G231" s="249">
        <f t="shared" si="38"/>
        <v>0</v>
      </c>
      <c r="H231" s="249">
        <f t="shared" si="38"/>
        <v>0</v>
      </c>
      <c r="I231" s="249">
        <f t="shared" si="38"/>
        <v>0</v>
      </c>
      <c r="J231" s="221" t="str">
        <f t="shared" si="12"/>
        <v/>
      </c>
      <c r="K231" s="244"/>
      <c r="L231" s="314">
        <f t="shared" si="39"/>
        <v>0</v>
      </c>
      <c r="M231" s="315">
        <f t="shared" si="39"/>
        <v>0</v>
      </c>
      <c r="N231" s="315">
        <f t="shared" si="39"/>
        <v>0</v>
      </c>
      <c r="O231" s="315">
        <f t="shared" si="39"/>
        <v>0</v>
      </c>
      <c r="P231" s="244"/>
      <c r="Q231" s="771">
        <f t="shared" si="40"/>
        <v>0</v>
      </c>
      <c r="R231" s="771">
        <f t="shared" si="40"/>
        <v>0</v>
      </c>
      <c r="S231" s="771">
        <f t="shared" si="40"/>
        <v>0</v>
      </c>
      <c r="T231" s="771">
        <f t="shared" si="40"/>
        <v>0</v>
      </c>
      <c r="U231" s="771">
        <f t="shared" si="40"/>
        <v>0</v>
      </c>
      <c r="V231" s="771">
        <f t="shared" si="40"/>
        <v>0</v>
      </c>
      <c r="W231" s="771">
        <f t="shared" si="40"/>
        <v>0</v>
      </c>
      <c r="X231" s="313">
        <f t="shared" si="17"/>
        <v>0</v>
      </c>
    </row>
    <row r="232" spans="1:25" ht="23.25" customHeight="1" thickBot="1">
      <c r="A232" s="260">
        <v>245</v>
      </c>
      <c r="B232" s="136"/>
      <c r="C232" s="142">
        <v>2190</v>
      </c>
      <c r="D232" s="154" t="s">
        <v>236</v>
      </c>
      <c r="E232" s="701"/>
      <c r="F232" s="249">
        <f t="shared" si="38"/>
        <v>0</v>
      </c>
      <c r="G232" s="249">
        <f t="shared" si="38"/>
        <v>0</v>
      </c>
      <c r="H232" s="249">
        <f t="shared" si="38"/>
        <v>0</v>
      </c>
      <c r="I232" s="249">
        <f t="shared" si="38"/>
        <v>0</v>
      </c>
      <c r="J232" s="221" t="str">
        <f t="shared" si="12"/>
        <v/>
      </c>
      <c r="K232" s="244"/>
      <c r="L232" s="314">
        <f t="shared" si="39"/>
        <v>0</v>
      </c>
      <c r="M232" s="315">
        <f t="shared" si="39"/>
        <v>0</v>
      </c>
      <c r="N232" s="315">
        <f t="shared" si="39"/>
        <v>0</v>
      </c>
      <c r="O232" s="315">
        <f t="shared" si="39"/>
        <v>0</v>
      </c>
      <c r="P232" s="244"/>
      <c r="Q232" s="771">
        <f t="shared" si="40"/>
        <v>0</v>
      </c>
      <c r="R232" s="771">
        <f t="shared" si="40"/>
        <v>0</v>
      </c>
      <c r="S232" s="771">
        <f t="shared" si="40"/>
        <v>0</v>
      </c>
      <c r="T232" s="771">
        <f t="shared" si="40"/>
        <v>0</v>
      </c>
      <c r="U232" s="771">
        <f t="shared" si="40"/>
        <v>0</v>
      </c>
      <c r="V232" s="771">
        <f t="shared" si="40"/>
        <v>0</v>
      </c>
      <c r="W232" s="771">
        <f t="shared" si="40"/>
        <v>0</v>
      </c>
      <c r="X232" s="313">
        <f t="shared" si="17"/>
        <v>0</v>
      </c>
    </row>
    <row r="233" spans="1:25" s="247" customFormat="1" ht="19.5" customHeight="1" thickBot="1">
      <c r="A233" s="259">
        <v>250</v>
      </c>
      <c r="B233" s="705">
        <v>2200</v>
      </c>
      <c r="C233" s="915" t="s">
        <v>237</v>
      </c>
      <c r="D233" s="915"/>
      <c r="E233" s="706"/>
      <c r="F233" s="706">
        <f>SUMIF($B$607:$B$12312,$B233,F$607:F$12312)</f>
        <v>0</v>
      </c>
      <c r="G233" s="706">
        <f>SUMIF($B$607:$B$12312,$B233,G$607:G$12312)</f>
        <v>185000</v>
      </c>
      <c r="H233" s="706">
        <f>SUMIF($B$607:$B$12312,$B233,H$607:H$12312)</f>
        <v>0</v>
      </c>
      <c r="I233" s="706">
        <f>SUMIF($B$607:$B$12312,$B233,I$607:I$12312)</f>
        <v>185000</v>
      </c>
      <c r="J233" s="221">
        <f t="shared" si="12"/>
        <v>1</v>
      </c>
      <c r="K233" s="244"/>
      <c r="L233" s="316">
        <f>SUMIF($B$607:$B$12312,$B233,L$607:L$12312)</f>
        <v>0</v>
      </c>
      <c r="M233" s="317">
        <f>SUMIF($B$607:$B$12312,$B233,M$607:M$12312)</f>
        <v>185000</v>
      </c>
      <c r="N233" s="317">
        <f>SUMIF($B$607:$B$12312,$B233,N$607:N$12312)</f>
        <v>185000</v>
      </c>
      <c r="O233" s="317">
        <f>SUMIF($B$607:$B$12312,$B233,O$607:O$12312)</f>
        <v>0</v>
      </c>
      <c r="P233" s="244"/>
      <c r="Q233" s="773">
        <f t="shared" ref="Q233:W233" si="41">SUMIF($B$607:$B$12312,$B233,Q$607:Q$12312)</f>
        <v>0</v>
      </c>
      <c r="R233" s="773">
        <f t="shared" si="41"/>
        <v>0</v>
      </c>
      <c r="S233" s="773">
        <f t="shared" si="41"/>
        <v>0</v>
      </c>
      <c r="T233" s="773">
        <f t="shared" si="41"/>
        <v>0</v>
      </c>
      <c r="U233" s="773">
        <f t="shared" si="41"/>
        <v>0</v>
      </c>
      <c r="V233" s="773">
        <f t="shared" si="41"/>
        <v>0</v>
      </c>
      <c r="W233" s="773">
        <f t="shared" si="41"/>
        <v>0</v>
      </c>
      <c r="X233" s="313">
        <f t="shared" si="17"/>
        <v>0</v>
      </c>
      <c r="Y233" s="215"/>
    </row>
    <row r="234" spans="1:25" ht="19.5" thickBot="1">
      <c r="A234" s="260">
        <v>255</v>
      </c>
      <c r="B234" s="136"/>
      <c r="C234" s="137">
        <v>2221</v>
      </c>
      <c r="D234" s="139" t="s">
        <v>360</v>
      </c>
      <c r="E234" s="701"/>
      <c r="F234" s="249">
        <f t="shared" ref="F234:I235" si="42">SUMIF($C$607:$C$12312,$C234,F$607:F$12312)</f>
        <v>0</v>
      </c>
      <c r="G234" s="249">
        <f t="shared" si="42"/>
        <v>65000</v>
      </c>
      <c r="H234" s="249">
        <f t="shared" si="42"/>
        <v>0</v>
      </c>
      <c r="I234" s="249">
        <f t="shared" si="42"/>
        <v>65000</v>
      </c>
      <c r="J234" s="221">
        <f t="shared" si="12"/>
        <v>1</v>
      </c>
      <c r="K234" s="244"/>
      <c r="L234" s="771">
        <f t="shared" ref="L234:O235" si="43">SUMIF($C$607:$C$12312,$C234,L$607:L$12312)</f>
        <v>0</v>
      </c>
      <c r="M234" s="775">
        <f t="shared" si="43"/>
        <v>65000</v>
      </c>
      <c r="N234" s="775">
        <f t="shared" si="43"/>
        <v>65000</v>
      </c>
      <c r="O234" s="775">
        <f t="shared" si="43"/>
        <v>0</v>
      </c>
      <c r="P234" s="244"/>
      <c r="Q234" s="771">
        <f t="shared" ref="Q234:W235" si="44">SUMIF($C$607:$C$12312,$C234,Q$607:Q$12312)</f>
        <v>0</v>
      </c>
      <c r="R234" s="771">
        <f t="shared" si="44"/>
        <v>0</v>
      </c>
      <c r="S234" s="771">
        <f t="shared" si="44"/>
        <v>0</v>
      </c>
      <c r="T234" s="771">
        <f t="shared" si="44"/>
        <v>0</v>
      </c>
      <c r="U234" s="771">
        <f t="shared" si="44"/>
        <v>0</v>
      </c>
      <c r="V234" s="771">
        <f t="shared" si="44"/>
        <v>0</v>
      </c>
      <c r="W234" s="771">
        <f t="shared" si="44"/>
        <v>0</v>
      </c>
      <c r="X234" s="313">
        <f t="shared" si="17"/>
        <v>0</v>
      </c>
    </row>
    <row r="235" spans="1:25" ht="19.5" thickBot="1">
      <c r="A235" s="260">
        <v>265</v>
      </c>
      <c r="B235" s="136"/>
      <c r="C235" s="142">
        <v>2224</v>
      </c>
      <c r="D235" s="141" t="s">
        <v>238</v>
      </c>
      <c r="E235" s="701"/>
      <c r="F235" s="249">
        <f t="shared" si="42"/>
        <v>0</v>
      </c>
      <c r="G235" s="249">
        <f t="shared" si="42"/>
        <v>120000</v>
      </c>
      <c r="H235" s="249">
        <f t="shared" si="42"/>
        <v>0</v>
      </c>
      <c r="I235" s="249">
        <f t="shared" si="42"/>
        <v>120000</v>
      </c>
      <c r="J235" s="221">
        <f t="shared" si="12"/>
        <v>1</v>
      </c>
      <c r="K235" s="244"/>
      <c r="L235" s="314">
        <f t="shared" si="43"/>
        <v>0</v>
      </c>
      <c r="M235" s="315">
        <f t="shared" si="43"/>
        <v>120000</v>
      </c>
      <c r="N235" s="315">
        <f t="shared" si="43"/>
        <v>120000</v>
      </c>
      <c r="O235" s="315">
        <f t="shared" si="43"/>
        <v>0</v>
      </c>
      <c r="P235" s="244"/>
      <c r="Q235" s="771">
        <f t="shared" si="44"/>
        <v>0</v>
      </c>
      <c r="R235" s="771">
        <f t="shared" si="44"/>
        <v>0</v>
      </c>
      <c r="S235" s="771">
        <f t="shared" si="44"/>
        <v>0</v>
      </c>
      <c r="T235" s="771">
        <f t="shared" si="44"/>
        <v>0</v>
      </c>
      <c r="U235" s="771">
        <f t="shared" si="44"/>
        <v>0</v>
      </c>
      <c r="V235" s="771">
        <f t="shared" si="44"/>
        <v>0</v>
      </c>
      <c r="W235" s="771">
        <f t="shared" si="44"/>
        <v>0</v>
      </c>
      <c r="X235" s="313">
        <f t="shared" si="17"/>
        <v>0</v>
      </c>
    </row>
    <row r="236" spans="1:25" s="247" customFormat="1" ht="19.5" customHeight="1" thickBot="1">
      <c r="A236" s="259">
        <v>270</v>
      </c>
      <c r="B236" s="705">
        <v>2500</v>
      </c>
      <c r="C236" s="915" t="s">
        <v>239</v>
      </c>
      <c r="D236" s="915"/>
      <c r="E236" s="706"/>
      <c r="F236" s="706">
        <f t="shared" ref="F236:I240" si="45">SUMIF($B$607:$B$12312,$B236,F$607:F$12312)</f>
        <v>0</v>
      </c>
      <c r="G236" s="706">
        <f t="shared" si="45"/>
        <v>0</v>
      </c>
      <c r="H236" s="706">
        <f t="shared" si="45"/>
        <v>0</v>
      </c>
      <c r="I236" s="706">
        <f t="shared" si="45"/>
        <v>0</v>
      </c>
      <c r="J236" s="221" t="str">
        <f t="shared" si="12"/>
        <v/>
      </c>
      <c r="K236" s="244"/>
      <c r="L236" s="316">
        <f t="shared" ref="L236:O240" si="46">SUMIF($B$607:$B$12312,$B236,L$607:L$12312)</f>
        <v>0</v>
      </c>
      <c r="M236" s="317">
        <f t="shared" si="46"/>
        <v>0</v>
      </c>
      <c r="N236" s="317">
        <f t="shared" si="46"/>
        <v>0</v>
      </c>
      <c r="O236" s="317">
        <f t="shared" si="46"/>
        <v>0</v>
      </c>
      <c r="P236" s="244"/>
      <c r="Q236" s="773">
        <f t="shared" ref="Q236:W240" si="47">SUMIF($B$607:$B$12312,$B236,Q$607:Q$12312)</f>
        <v>0</v>
      </c>
      <c r="R236" s="773">
        <f t="shared" si="47"/>
        <v>0</v>
      </c>
      <c r="S236" s="773">
        <f t="shared" si="47"/>
        <v>0</v>
      </c>
      <c r="T236" s="773">
        <f t="shared" si="47"/>
        <v>0</v>
      </c>
      <c r="U236" s="773">
        <f t="shared" si="47"/>
        <v>0</v>
      </c>
      <c r="V236" s="773">
        <f t="shared" si="47"/>
        <v>0</v>
      </c>
      <c r="W236" s="773">
        <f t="shared" si="47"/>
        <v>0</v>
      </c>
      <c r="X236" s="313">
        <f t="shared" si="17"/>
        <v>0</v>
      </c>
      <c r="Y236" s="215"/>
    </row>
    <row r="237" spans="1:25" s="247" customFormat="1" ht="20.25" customHeight="1" thickBot="1">
      <c r="A237" s="259">
        <v>290</v>
      </c>
      <c r="B237" s="705">
        <v>2600</v>
      </c>
      <c r="C237" s="915" t="s">
        <v>240</v>
      </c>
      <c r="D237" s="915"/>
      <c r="E237" s="706"/>
      <c r="F237" s="706">
        <f t="shared" si="45"/>
        <v>0</v>
      </c>
      <c r="G237" s="706">
        <f t="shared" si="45"/>
        <v>0</v>
      </c>
      <c r="H237" s="706">
        <f t="shared" si="45"/>
        <v>0</v>
      </c>
      <c r="I237" s="706">
        <f t="shared" si="45"/>
        <v>0</v>
      </c>
      <c r="J237" s="221" t="str">
        <f t="shared" si="12"/>
        <v/>
      </c>
      <c r="K237" s="244"/>
      <c r="L237" s="316">
        <f t="shared" si="46"/>
        <v>0</v>
      </c>
      <c r="M237" s="317">
        <f t="shared" si="46"/>
        <v>0</v>
      </c>
      <c r="N237" s="317">
        <f t="shared" si="46"/>
        <v>0</v>
      </c>
      <c r="O237" s="317">
        <f t="shared" si="46"/>
        <v>0</v>
      </c>
      <c r="P237" s="244"/>
      <c r="Q237" s="773">
        <f t="shared" si="47"/>
        <v>0</v>
      </c>
      <c r="R237" s="773">
        <f t="shared" si="47"/>
        <v>0</v>
      </c>
      <c r="S237" s="773">
        <f t="shared" si="47"/>
        <v>0</v>
      </c>
      <c r="T237" s="773">
        <f t="shared" si="47"/>
        <v>0</v>
      </c>
      <c r="U237" s="773">
        <f t="shared" si="47"/>
        <v>0</v>
      </c>
      <c r="V237" s="773">
        <f t="shared" si="47"/>
        <v>0</v>
      </c>
      <c r="W237" s="773">
        <f t="shared" si="47"/>
        <v>0</v>
      </c>
      <c r="X237" s="313">
        <f t="shared" si="17"/>
        <v>0</v>
      </c>
      <c r="Y237" s="215"/>
    </row>
    <row r="238" spans="1:25" s="247" customFormat="1" ht="24" customHeight="1" thickBot="1">
      <c r="A238" s="318">
        <v>320</v>
      </c>
      <c r="B238" s="705">
        <v>2700</v>
      </c>
      <c r="C238" s="915" t="s">
        <v>241</v>
      </c>
      <c r="D238" s="915"/>
      <c r="E238" s="706"/>
      <c r="F238" s="706">
        <f t="shared" si="45"/>
        <v>0</v>
      </c>
      <c r="G238" s="706">
        <f t="shared" si="45"/>
        <v>0</v>
      </c>
      <c r="H238" s="706">
        <f t="shared" si="45"/>
        <v>0</v>
      </c>
      <c r="I238" s="706">
        <f t="shared" si="45"/>
        <v>0</v>
      </c>
      <c r="J238" s="221" t="str">
        <f t="shared" si="12"/>
        <v/>
      </c>
      <c r="K238" s="244"/>
      <c r="L238" s="316">
        <f t="shared" si="46"/>
        <v>0</v>
      </c>
      <c r="M238" s="317">
        <f t="shared" si="46"/>
        <v>0</v>
      </c>
      <c r="N238" s="317">
        <f t="shared" si="46"/>
        <v>0</v>
      </c>
      <c r="O238" s="317">
        <f t="shared" si="46"/>
        <v>0</v>
      </c>
      <c r="P238" s="244"/>
      <c r="Q238" s="773">
        <f t="shared" si="47"/>
        <v>0</v>
      </c>
      <c r="R238" s="773">
        <f t="shared" si="47"/>
        <v>0</v>
      </c>
      <c r="S238" s="773">
        <f t="shared" si="47"/>
        <v>0</v>
      </c>
      <c r="T238" s="773">
        <f t="shared" si="47"/>
        <v>0</v>
      </c>
      <c r="U238" s="773">
        <f t="shared" si="47"/>
        <v>0</v>
      </c>
      <c r="V238" s="773">
        <f t="shared" si="47"/>
        <v>0</v>
      </c>
      <c r="W238" s="773">
        <f t="shared" si="47"/>
        <v>0</v>
      </c>
      <c r="X238" s="313">
        <f t="shared" si="17"/>
        <v>0</v>
      </c>
    </row>
    <row r="239" spans="1:25" s="247" customFormat="1" ht="33.75" customHeight="1" thickBot="1">
      <c r="A239" s="259">
        <v>330</v>
      </c>
      <c r="B239" s="705">
        <v>2800</v>
      </c>
      <c r="C239" s="915" t="s">
        <v>1711</v>
      </c>
      <c r="D239" s="915"/>
      <c r="E239" s="706"/>
      <c r="F239" s="706">
        <f t="shared" si="45"/>
        <v>0</v>
      </c>
      <c r="G239" s="706">
        <f t="shared" si="45"/>
        <v>0</v>
      </c>
      <c r="H239" s="706">
        <f t="shared" si="45"/>
        <v>0</v>
      </c>
      <c r="I239" s="706">
        <f t="shared" si="45"/>
        <v>0</v>
      </c>
      <c r="J239" s="221" t="str">
        <f t="shared" si="12"/>
        <v/>
      </c>
      <c r="K239" s="244"/>
      <c r="L239" s="316">
        <f t="shared" si="46"/>
        <v>0</v>
      </c>
      <c r="M239" s="317">
        <f t="shared" si="46"/>
        <v>0</v>
      </c>
      <c r="N239" s="317">
        <f t="shared" si="46"/>
        <v>0</v>
      </c>
      <c r="O239" s="317">
        <f t="shared" si="46"/>
        <v>0</v>
      </c>
      <c r="P239" s="244"/>
      <c r="Q239" s="773">
        <f t="shared" si="47"/>
        <v>0</v>
      </c>
      <c r="R239" s="773">
        <f t="shared" si="47"/>
        <v>0</v>
      </c>
      <c r="S239" s="773">
        <f t="shared" si="47"/>
        <v>0</v>
      </c>
      <c r="T239" s="773">
        <f t="shared" si="47"/>
        <v>0</v>
      </c>
      <c r="U239" s="773">
        <f t="shared" si="47"/>
        <v>0</v>
      </c>
      <c r="V239" s="773">
        <f t="shared" si="47"/>
        <v>0</v>
      </c>
      <c r="W239" s="773">
        <f t="shared" si="47"/>
        <v>0</v>
      </c>
      <c r="X239" s="313">
        <f t="shared" si="17"/>
        <v>0</v>
      </c>
    </row>
    <row r="240" spans="1:25" s="247" customFormat="1" ht="19.5" customHeight="1" thickBot="1">
      <c r="A240" s="259">
        <v>350</v>
      </c>
      <c r="B240" s="705">
        <v>2900</v>
      </c>
      <c r="C240" s="915" t="s">
        <v>242</v>
      </c>
      <c r="D240" s="915"/>
      <c r="E240" s="706"/>
      <c r="F240" s="706">
        <f t="shared" si="45"/>
        <v>0</v>
      </c>
      <c r="G240" s="706">
        <f t="shared" si="45"/>
        <v>0</v>
      </c>
      <c r="H240" s="706">
        <f t="shared" si="45"/>
        <v>0</v>
      </c>
      <c r="I240" s="706">
        <f t="shared" si="45"/>
        <v>0</v>
      </c>
      <c r="J240" s="221" t="str">
        <f t="shared" si="12"/>
        <v/>
      </c>
      <c r="K240" s="244"/>
      <c r="L240" s="316">
        <f t="shared" si="46"/>
        <v>0</v>
      </c>
      <c r="M240" s="317">
        <f t="shared" si="46"/>
        <v>0</v>
      </c>
      <c r="N240" s="317">
        <f t="shared" si="46"/>
        <v>0</v>
      </c>
      <c r="O240" s="317">
        <f t="shared" si="46"/>
        <v>0</v>
      </c>
      <c r="P240" s="244"/>
      <c r="Q240" s="773">
        <f t="shared" si="47"/>
        <v>0</v>
      </c>
      <c r="R240" s="773">
        <f t="shared" si="47"/>
        <v>0</v>
      </c>
      <c r="S240" s="773">
        <f t="shared" si="47"/>
        <v>0</v>
      </c>
      <c r="T240" s="773">
        <f t="shared" si="47"/>
        <v>0</v>
      </c>
      <c r="U240" s="773">
        <f t="shared" si="47"/>
        <v>0</v>
      </c>
      <c r="V240" s="773">
        <f t="shared" si="47"/>
        <v>0</v>
      </c>
      <c r="W240" s="773">
        <f t="shared" si="47"/>
        <v>0</v>
      </c>
      <c r="X240" s="313">
        <f t="shared" si="17"/>
        <v>0</v>
      </c>
    </row>
    <row r="241" spans="1:25" ht="19.5" thickBot="1">
      <c r="A241" s="260">
        <v>355</v>
      </c>
      <c r="B241" s="172"/>
      <c r="C241" s="144">
        <v>2910</v>
      </c>
      <c r="D241" s="319" t="s">
        <v>1731</v>
      </c>
      <c r="E241" s="701"/>
      <c r="F241" s="249">
        <f t="shared" ref="F241:I248" si="48">SUMIF($C$607:$C$12312,$C241,F$607:F$12312)</f>
        <v>0</v>
      </c>
      <c r="G241" s="249">
        <f t="shared" si="48"/>
        <v>0</v>
      </c>
      <c r="H241" s="249">
        <f t="shared" si="48"/>
        <v>0</v>
      </c>
      <c r="I241" s="249">
        <f t="shared" si="48"/>
        <v>0</v>
      </c>
      <c r="J241" s="221" t="str">
        <f t="shared" si="12"/>
        <v/>
      </c>
      <c r="K241" s="244"/>
      <c r="L241" s="314">
        <f t="shared" ref="L241:O248" si="49">SUMIF($C$607:$C$12312,$C241,L$607:L$12312)</f>
        <v>0</v>
      </c>
      <c r="M241" s="315">
        <f t="shared" si="49"/>
        <v>0</v>
      </c>
      <c r="N241" s="315">
        <f t="shared" si="49"/>
        <v>0</v>
      </c>
      <c r="O241" s="315">
        <f t="shared" si="49"/>
        <v>0</v>
      </c>
      <c r="P241" s="244"/>
      <c r="Q241" s="771">
        <f t="shared" ref="Q241:W248" si="50">SUMIF($C$607:$C$12312,$C241,Q$607:Q$12312)</f>
        <v>0</v>
      </c>
      <c r="R241" s="771">
        <f t="shared" si="50"/>
        <v>0</v>
      </c>
      <c r="S241" s="771">
        <f t="shared" si="50"/>
        <v>0</v>
      </c>
      <c r="T241" s="771">
        <f t="shared" si="50"/>
        <v>0</v>
      </c>
      <c r="U241" s="771">
        <f t="shared" si="50"/>
        <v>0</v>
      </c>
      <c r="V241" s="771">
        <f t="shared" si="50"/>
        <v>0</v>
      </c>
      <c r="W241" s="771">
        <f t="shared" si="50"/>
        <v>0</v>
      </c>
      <c r="X241" s="313">
        <f>T241-U241-V241-W241</f>
        <v>0</v>
      </c>
      <c r="Y241" s="247"/>
    </row>
    <row r="242" spans="1:25" ht="19.5" thickBot="1">
      <c r="A242" s="260">
        <v>355</v>
      </c>
      <c r="B242" s="172"/>
      <c r="C242" s="144">
        <v>2920</v>
      </c>
      <c r="D242" s="319" t="s">
        <v>243</v>
      </c>
      <c r="E242" s="701"/>
      <c r="F242" s="249">
        <f t="shared" si="48"/>
        <v>0</v>
      </c>
      <c r="G242" s="249">
        <f t="shared" si="48"/>
        <v>0</v>
      </c>
      <c r="H242" s="249">
        <f t="shared" si="48"/>
        <v>0</v>
      </c>
      <c r="I242" s="249">
        <f t="shared" si="48"/>
        <v>0</v>
      </c>
      <c r="J242" s="221" t="str">
        <f t="shared" si="12"/>
        <v/>
      </c>
      <c r="K242" s="244"/>
      <c r="L242" s="314">
        <f t="shared" si="49"/>
        <v>0</v>
      </c>
      <c r="M242" s="315">
        <f t="shared" si="49"/>
        <v>0</v>
      </c>
      <c r="N242" s="315">
        <f t="shared" si="49"/>
        <v>0</v>
      </c>
      <c r="O242" s="315">
        <f t="shared" si="49"/>
        <v>0</v>
      </c>
      <c r="P242" s="244"/>
      <c r="Q242" s="771">
        <f t="shared" si="50"/>
        <v>0</v>
      </c>
      <c r="R242" s="771">
        <f t="shared" si="50"/>
        <v>0</v>
      </c>
      <c r="S242" s="771">
        <f t="shared" si="50"/>
        <v>0</v>
      </c>
      <c r="T242" s="771">
        <f t="shared" si="50"/>
        <v>0</v>
      </c>
      <c r="U242" s="771">
        <f t="shared" si="50"/>
        <v>0</v>
      </c>
      <c r="V242" s="771">
        <f t="shared" si="50"/>
        <v>0</v>
      </c>
      <c r="W242" s="771">
        <f t="shared" si="50"/>
        <v>0</v>
      </c>
      <c r="X242" s="313">
        <f t="shared" si="17"/>
        <v>0</v>
      </c>
      <c r="Y242" s="247"/>
    </row>
    <row r="243" spans="1:25" ht="32.25" thickBot="1">
      <c r="A243" s="260">
        <v>375</v>
      </c>
      <c r="B243" s="172"/>
      <c r="C243" s="168">
        <v>2969</v>
      </c>
      <c r="D243" s="320" t="s">
        <v>244</v>
      </c>
      <c r="E243" s="701"/>
      <c r="F243" s="249">
        <f t="shared" si="48"/>
        <v>0</v>
      </c>
      <c r="G243" s="249">
        <f t="shared" si="48"/>
        <v>0</v>
      </c>
      <c r="H243" s="249">
        <f t="shared" si="48"/>
        <v>0</v>
      </c>
      <c r="I243" s="249">
        <f t="shared" si="48"/>
        <v>0</v>
      </c>
      <c r="J243" s="221" t="str">
        <f t="shared" si="12"/>
        <v/>
      </c>
      <c r="K243" s="244"/>
      <c r="L243" s="314">
        <f t="shared" si="49"/>
        <v>0</v>
      </c>
      <c r="M243" s="315">
        <f t="shared" si="49"/>
        <v>0</v>
      </c>
      <c r="N243" s="315">
        <f t="shared" si="49"/>
        <v>0</v>
      </c>
      <c r="O243" s="315">
        <f t="shared" si="49"/>
        <v>0</v>
      </c>
      <c r="P243" s="244"/>
      <c r="Q243" s="771">
        <f t="shared" si="50"/>
        <v>0</v>
      </c>
      <c r="R243" s="771">
        <f t="shared" si="50"/>
        <v>0</v>
      </c>
      <c r="S243" s="771">
        <f t="shared" si="50"/>
        <v>0</v>
      </c>
      <c r="T243" s="771">
        <f t="shared" si="50"/>
        <v>0</v>
      </c>
      <c r="U243" s="771">
        <f t="shared" si="50"/>
        <v>0</v>
      </c>
      <c r="V243" s="771">
        <f t="shared" si="50"/>
        <v>0</v>
      </c>
      <c r="W243" s="771">
        <f t="shared" si="50"/>
        <v>0</v>
      </c>
      <c r="X243" s="313">
        <f t="shared" si="17"/>
        <v>0</v>
      </c>
      <c r="Y243" s="247"/>
    </row>
    <row r="244" spans="1:25" ht="32.25" thickBot="1">
      <c r="A244" s="260">
        <v>380</v>
      </c>
      <c r="B244" s="172"/>
      <c r="C244" s="168">
        <v>2970</v>
      </c>
      <c r="D244" s="320" t="s">
        <v>245</v>
      </c>
      <c r="E244" s="701"/>
      <c r="F244" s="249">
        <f t="shared" si="48"/>
        <v>0</v>
      </c>
      <c r="G244" s="249">
        <f t="shared" si="48"/>
        <v>0</v>
      </c>
      <c r="H244" s="249">
        <f t="shared" si="48"/>
        <v>0</v>
      </c>
      <c r="I244" s="249">
        <f t="shared" si="48"/>
        <v>0</v>
      </c>
      <c r="J244" s="221" t="str">
        <f t="shared" si="12"/>
        <v/>
      </c>
      <c r="K244" s="244"/>
      <c r="L244" s="314">
        <f t="shared" si="49"/>
        <v>0</v>
      </c>
      <c r="M244" s="315">
        <f t="shared" si="49"/>
        <v>0</v>
      </c>
      <c r="N244" s="315">
        <f t="shared" si="49"/>
        <v>0</v>
      </c>
      <c r="O244" s="315">
        <f t="shared" si="49"/>
        <v>0</v>
      </c>
      <c r="P244" s="244"/>
      <c r="Q244" s="771">
        <f t="shared" si="50"/>
        <v>0</v>
      </c>
      <c r="R244" s="771">
        <f t="shared" si="50"/>
        <v>0</v>
      </c>
      <c r="S244" s="771">
        <f t="shared" si="50"/>
        <v>0</v>
      </c>
      <c r="T244" s="771">
        <f t="shared" si="50"/>
        <v>0</v>
      </c>
      <c r="U244" s="771">
        <f t="shared" si="50"/>
        <v>0</v>
      </c>
      <c r="V244" s="771">
        <f t="shared" si="50"/>
        <v>0</v>
      </c>
      <c r="W244" s="771">
        <f t="shared" si="50"/>
        <v>0</v>
      </c>
      <c r="X244" s="313">
        <f t="shared" si="17"/>
        <v>0</v>
      </c>
    </row>
    <row r="245" spans="1:25" ht="19.5" thickBot="1">
      <c r="A245" s="260">
        <v>385</v>
      </c>
      <c r="B245" s="172"/>
      <c r="C245" s="166">
        <v>2989</v>
      </c>
      <c r="D245" s="321" t="s">
        <v>246</v>
      </c>
      <c r="E245" s="701"/>
      <c r="F245" s="249">
        <f t="shared" si="48"/>
        <v>0</v>
      </c>
      <c r="G245" s="249">
        <f t="shared" si="48"/>
        <v>0</v>
      </c>
      <c r="H245" s="249">
        <f t="shared" si="48"/>
        <v>0</v>
      </c>
      <c r="I245" s="249">
        <f t="shared" si="48"/>
        <v>0</v>
      </c>
      <c r="J245" s="221" t="str">
        <f t="shared" si="12"/>
        <v/>
      </c>
      <c r="K245" s="244"/>
      <c r="L245" s="314">
        <f t="shared" si="49"/>
        <v>0</v>
      </c>
      <c r="M245" s="315">
        <f t="shared" si="49"/>
        <v>0</v>
      </c>
      <c r="N245" s="315">
        <f t="shared" si="49"/>
        <v>0</v>
      </c>
      <c r="O245" s="315">
        <f t="shared" si="49"/>
        <v>0</v>
      </c>
      <c r="P245" s="244"/>
      <c r="Q245" s="771">
        <f t="shared" si="50"/>
        <v>0</v>
      </c>
      <c r="R245" s="771">
        <f t="shared" si="50"/>
        <v>0</v>
      </c>
      <c r="S245" s="771">
        <f t="shared" si="50"/>
        <v>0</v>
      </c>
      <c r="T245" s="771">
        <f t="shared" si="50"/>
        <v>0</v>
      </c>
      <c r="U245" s="771">
        <f t="shared" si="50"/>
        <v>0</v>
      </c>
      <c r="V245" s="771">
        <f t="shared" si="50"/>
        <v>0</v>
      </c>
      <c r="W245" s="771">
        <f t="shared" si="50"/>
        <v>0</v>
      </c>
      <c r="X245" s="313">
        <f t="shared" si="17"/>
        <v>0</v>
      </c>
    </row>
    <row r="246" spans="1:25" ht="32.25" thickBot="1">
      <c r="A246" s="260">
        <v>390</v>
      </c>
      <c r="B246" s="136"/>
      <c r="C246" s="137">
        <v>2990</v>
      </c>
      <c r="D246" s="322" t="s">
        <v>1732</v>
      </c>
      <c r="E246" s="701"/>
      <c r="F246" s="249">
        <f t="shared" si="48"/>
        <v>0</v>
      </c>
      <c r="G246" s="249">
        <f t="shared" si="48"/>
        <v>0</v>
      </c>
      <c r="H246" s="249">
        <f t="shared" si="48"/>
        <v>0</v>
      </c>
      <c r="I246" s="249">
        <f t="shared" si="48"/>
        <v>0</v>
      </c>
      <c r="J246" s="221" t="str">
        <f t="shared" si="12"/>
        <v/>
      </c>
      <c r="K246" s="244"/>
      <c r="L246" s="314">
        <f t="shared" si="49"/>
        <v>0</v>
      </c>
      <c r="M246" s="315">
        <f t="shared" si="49"/>
        <v>0</v>
      </c>
      <c r="N246" s="315">
        <f t="shared" si="49"/>
        <v>0</v>
      </c>
      <c r="O246" s="315">
        <f t="shared" si="49"/>
        <v>0</v>
      </c>
      <c r="P246" s="244"/>
      <c r="Q246" s="771">
        <f t="shared" si="50"/>
        <v>0</v>
      </c>
      <c r="R246" s="771">
        <f t="shared" si="50"/>
        <v>0</v>
      </c>
      <c r="S246" s="771">
        <f t="shared" si="50"/>
        <v>0</v>
      </c>
      <c r="T246" s="771">
        <f t="shared" si="50"/>
        <v>0</v>
      </c>
      <c r="U246" s="771">
        <f t="shared" si="50"/>
        <v>0</v>
      </c>
      <c r="V246" s="771">
        <f t="shared" si="50"/>
        <v>0</v>
      </c>
      <c r="W246" s="771">
        <f t="shared" si="50"/>
        <v>0</v>
      </c>
      <c r="X246" s="313">
        <f>T246-U246-V246-W246</f>
        <v>0</v>
      </c>
    </row>
    <row r="247" spans="1:25" ht="19.5" thickBot="1">
      <c r="A247" s="260">
        <v>390</v>
      </c>
      <c r="B247" s="136"/>
      <c r="C247" s="137">
        <v>2991</v>
      </c>
      <c r="D247" s="322" t="s">
        <v>247</v>
      </c>
      <c r="E247" s="701"/>
      <c r="F247" s="249">
        <f t="shared" si="48"/>
        <v>0</v>
      </c>
      <c r="G247" s="249">
        <f t="shared" si="48"/>
        <v>0</v>
      </c>
      <c r="H247" s="249">
        <f t="shared" si="48"/>
        <v>0</v>
      </c>
      <c r="I247" s="249">
        <f t="shared" si="48"/>
        <v>0</v>
      </c>
      <c r="J247" s="221" t="str">
        <f t="shared" si="12"/>
        <v/>
      </c>
      <c r="K247" s="244"/>
      <c r="L247" s="314">
        <f t="shared" si="49"/>
        <v>0</v>
      </c>
      <c r="M247" s="315">
        <f t="shared" si="49"/>
        <v>0</v>
      </c>
      <c r="N247" s="315">
        <f t="shared" si="49"/>
        <v>0</v>
      </c>
      <c r="O247" s="315">
        <f t="shared" si="49"/>
        <v>0</v>
      </c>
      <c r="P247" s="244"/>
      <c r="Q247" s="771">
        <f t="shared" si="50"/>
        <v>0</v>
      </c>
      <c r="R247" s="771">
        <f t="shared" si="50"/>
        <v>0</v>
      </c>
      <c r="S247" s="771">
        <f t="shared" si="50"/>
        <v>0</v>
      </c>
      <c r="T247" s="771">
        <f t="shared" si="50"/>
        <v>0</v>
      </c>
      <c r="U247" s="771">
        <f t="shared" si="50"/>
        <v>0</v>
      </c>
      <c r="V247" s="771">
        <f t="shared" si="50"/>
        <v>0</v>
      </c>
      <c r="W247" s="771">
        <f t="shared" si="50"/>
        <v>0</v>
      </c>
      <c r="X247" s="313">
        <f t="shared" si="17"/>
        <v>0</v>
      </c>
    </row>
    <row r="248" spans="1:25" ht="19.5" thickBot="1">
      <c r="A248" s="260">
        <v>395</v>
      </c>
      <c r="B248" s="136"/>
      <c r="C248" s="142">
        <v>2992</v>
      </c>
      <c r="D248" s="512" t="s">
        <v>248</v>
      </c>
      <c r="E248" s="701"/>
      <c r="F248" s="249">
        <f t="shared" si="48"/>
        <v>0</v>
      </c>
      <c r="G248" s="249">
        <f t="shared" si="48"/>
        <v>0</v>
      </c>
      <c r="H248" s="249">
        <f t="shared" si="48"/>
        <v>0</v>
      </c>
      <c r="I248" s="249">
        <f t="shared" si="48"/>
        <v>0</v>
      </c>
      <c r="J248" s="221" t="str">
        <f t="shared" si="12"/>
        <v/>
      </c>
      <c r="K248" s="244"/>
      <c r="L248" s="314">
        <f t="shared" si="49"/>
        <v>0</v>
      </c>
      <c r="M248" s="315">
        <f t="shared" si="49"/>
        <v>0</v>
      </c>
      <c r="N248" s="315">
        <f t="shared" si="49"/>
        <v>0</v>
      </c>
      <c r="O248" s="315">
        <f t="shared" si="49"/>
        <v>0</v>
      </c>
      <c r="P248" s="244"/>
      <c r="Q248" s="771">
        <f t="shared" si="50"/>
        <v>0</v>
      </c>
      <c r="R248" s="771">
        <f t="shared" si="50"/>
        <v>0</v>
      </c>
      <c r="S248" s="771">
        <f t="shared" si="50"/>
        <v>0</v>
      </c>
      <c r="T248" s="771">
        <f t="shared" si="50"/>
        <v>0</v>
      </c>
      <c r="U248" s="771">
        <f t="shared" si="50"/>
        <v>0</v>
      </c>
      <c r="V248" s="771">
        <f t="shared" si="50"/>
        <v>0</v>
      </c>
      <c r="W248" s="771">
        <f t="shared" si="50"/>
        <v>0</v>
      </c>
      <c r="X248" s="313">
        <f>T248-U248-V248-W248</f>
        <v>0</v>
      </c>
    </row>
    <row r="249" spans="1:25" s="247" customFormat="1" ht="19.5" customHeight="1" thickBot="1">
      <c r="A249" s="255">
        <v>397</v>
      </c>
      <c r="B249" s="705">
        <v>3300</v>
      </c>
      <c r="C249" s="915" t="s">
        <v>1773</v>
      </c>
      <c r="D249" s="915"/>
      <c r="E249" s="706"/>
      <c r="F249" s="706">
        <f>SUMIF($B$607:$B$12312,$B249,F$607:F$12312)</f>
        <v>0</v>
      </c>
      <c r="G249" s="706">
        <f>SUMIF($B$607:$B$12312,$B249,G$607:G$12312)</f>
        <v>0</v>
      </c>
      <c r="H249" s="706">
        <f>SUMIF($B$607:$B$12312,$B249,H$607:H$12312)</f>
        <v>0</v>
      </c>
      <c r="I249" s="706">
        <f>SUMIF($B$607:$B$12312,$B249,I$607:I$12312)</f>
        <v>0</v>
      </c>
      <c r="J249" s="221" t="str">
        <f t="shared" si="12"/>
        <v/>
      </c>
      <c r="K249" s="244"/>
      <c r="L249" s="773">
        <f>SUMIF($B$607:$B$12312,$B249,L$607:L$12312)</f>
        <v>0</v>
      </c>
      <c r="M249" s="774">
        <f>SUMIF($B$607:$B$12312,$B249,M$607:M$12312)</f>
        <v>0</v>
      </c>
      <c r="N249" s="774">
        <f>SUMIF($B$607:$B$12312,$B249,N$607:N$12312)</f>
        <v>0</v>
      </c>
      <c r="O249" s="774">
        <f>SUMIF($B$607:$B$12312,$B249,O$607:O$12312)</f>
        <v>0</v>
      </c>
      <c r="P249" s="244"/>
      <c r="Q249" s="773">
        <f t="shared" ref="Q249:W249" si="51">SUMIF($B$607:$B$12312,$B249,Q$607:Q$12312)</f>
        <v>0</v>
      </c>
      <c r="R249" s="773">
        <f t="shared" si="51"/>
        <v>0</v>
      </c>
      <c r="S249" s="773">
        <f t="shared" si="51"/>
        <v>0</v>
      </c>
      <c r="T249" s="773">
        <f t="shared" si="51"/>
        <v>0</v>
      </c>
      <c r="U249" s="773">
        <f t="shared" si="51"/>
        <v>0</v>
      </c>
      <c r="V249" s="773">
        <f t="shared" si="51"/>
        <v>0</v>
      </c>
      <c r="W249" s="773">
        <f t="shared" si="51"/>
        <v>0</v>
      </c>
      <c r="X249" s="313">
        <f t="shared" si="17"/>
        <v>0</v>
      </c>
      <c r="Y249" s="215"/>
    </row>
    <row r="250" spans="1:25" ht="19.5" thickBot="1">
      <c r="A250" s="246">
        <v>398</v>
      </c>
      <c r="B250" s="143"/>
      <c r="C250" s="144">
        <v>3301</v>
      </c>
      <c r="D250" s="460" t="s">
        <v>249</v>
      </c>
      <c r="E250" s="701"/>
      <c r="F250" s="249">
        <f t="shared" ref="F250:I254" si="52">SUMIF($C$607:$C$12312,$C250,F$607:F$12312)</f>
        <v>0</v>
      </c>
      <c r="G250" s="249">
        <f t="shared" si="52"/>
        <v>0</v>
      </c>
      <c r="H250" s="249">
        <f t="shared" si="52"/>
        <v>0</v>
      </c>
      <c r="I250" s="249">
        <f t="shared" si="52"/>
        <v>0</v>
      </c>
      <c r="J250" s="221" t="str">
        <f t="shared" si="12"/>
        <v/>
      </c>
      <c r="K250" s="244"/>
      <c r="L250" s="771">
        <f t="shared" ref="L250:O254" si="53">SUMIF($C$607:$C$12312,$C250,L$607:L$12312)</f>
        <v>0</v>
      </c>
      <c r="M250" s="775">
        <f t="shared" si="53"/>
        <v>0</v>
      </c>
      <c r="N250" s="775">
        <f t="shared" si="53"/>
        <v>0</v>
      </c>
      <c r="O250" s="775">
        <f t="shared" si="53"/>
        <v>0</v>
      </c>
      <c r="P250" s="244"/>
      <c r="Q250" s="771">
        <f t="shared" ref="Q250:W254" si="54">SUMIF($C$607:$C$12312,$C250,Q$607:Q$12312)</f>
        <v>0</v>
      </c>
      <c r="R250" s="771">
        <f t="shared" si="54"/>
        <v>0</v>
      </c>
      <c r="S250" s="771">
        <f t="shared" si="54"/>
        <v>0</v>
      </c>
      <c r="T250" s="771">
        <f t="shared" si="54"/>
        <v>0</v>
      </c>
      <c r="U250" s="771">
        <f t="shared" si="54"/>
        <v>0</v>
      </c>
      <c r="V250" s="771">
        <f t="shared" si="54"/>
        <v>0</v>
      </c>
      <c r="W250" s="771">
        <f t="shared" si="54"/>
        <v>0</v>
      </c>
      <c r="X250" s="313">
        <f t="shared" si="17"/>
        <v>0</v>
      </c>
    </row>
    <row r="251" spans="1:25" ht="19.5" thickBot="1">
      <c r="A251" s="246">
        <v>399</v>
      </c>
      <c r="B251" s="143"/>
      <c r="C251" s="168">
        <v>3302</v>
      </c>
      <c r="D251" s="461" t="s">
        <v>250</v>
      </c>
      <c r="E251" s="701"/>
      <c r="F251" s="249">
        <f t="shared" si="52"/>
        <v>0</v>
      </c>
      <c r="G251" s="249">
        <f t="shared" si="52"/>
        <v>0</v>
      </c>
      <c r="H251" s="249">
        <f t="shared" si="52"/>
        <v>0</v>
      </c>
      <c r="I251" s="249">
        <f t="shared" si="52"/>
        <v>0</v>
      </c>
      <c r="J251" s="221" t="str">
        <f t="shared" si="12"/>
        <v/>
      </c>
      <c r="K251" s="244"/>
      <c r="L251" s="771">
        <f t="shared" si="53"/>
        <v>0</v>
      </c>
      <c r="M251" s="775">
        <f t="shared" si="53"/>
        <v>0</v>
      </c>
      <c r="N251" s="775">
        <f t="shared" si="53"/>
        <v>0</v>
      </c>
      <c r="O251" s="775">
        <f t="shared" si="53"/>
        <v>0</v>
      </c>
      <c r="P251" s="244"/>
      <c r="Q251" s="771">
        <f t="shared" si="54"/>
        <v>0</v>
      </c>
      <c r="R251" s="771">
        <f t="shared" si="54"/>
        <v>0</v>
      </c>
      <c r="S251" s="771">
        <f t="shared" si="54"/>
        <v>0</v>
      </c>
      <c r="T251" s="771">
        <f t="shared" si="54"/>
        <v>0</v>
      </c>
      <c r="U251" s="771">
        <f t="shared" si="54"/>
        <v>0</v>
      </c>
      <c r="V251" s="771">
        <f t="shared" si="54"/>
        <v>0</v>
      </c>
      <c r="W251" s="771">
        <f t="shared" si="54"/>
        <v>0</v>
      </c>
      <c r="X251" s="313">
        <f t="shared" si="17"/>
        <v>0</v>
      </c>
      <c r="Y251" s="247"/>
    </row>
    <row r="252" spans="1:25" ht="19.5" thickBot="1">
      <c r="A252" s="246">
        <v>400</v>
      </c>
      <c r="B252" s="143"/>
      <c r="C252" s="168">
        <v>3303</v>
      </c>
      <c r="D252" s="320" t="s">
        <v>251</v>
      </c>
      <c r="E252" s="701"/>
      <c r="F252" s="249">
        <f t="shared" si="52"/>
        <v>0</v>
      </c>
      <c r="G252" s="249">
        <f t="shared" si="52"/>
        <v>0</v>
      </c>
      <c r="H252" s="249">
        <f t="shared" si="52"/>
        <v>0</v>
      </c>
      <c r="I252" s="249">
        <f t="shared" si="52"/>
        <v>0</v>
      </c>
      <c r="J252" s="221" t="str">
        <f t="shared" si="12"/>
        <v/>
      </c>
      <c r="K252" s="244"/>
      <c r="L252" s="771">
        <f t="shared" si="53"/>
        <v>0</v>
      </c>
      <c r="M252" s="775">
        <f t="shared" si="53"/>
        <v>0</v>
      </c>
      <c r="N252" s="775">
        <f t="shared" si="53"/>
        <v>0</v>
      </c>
      <c r="O252" s="775">
        <f t="shared" si="53"/>
        <v>0</v>
      </c>
      <c r="P252" s="244"/>
      <c r="Q252" s="771">
        <f t="shared" si="54"/>
        <v>0</v>
      </c>
      <c r="R252" s="771">
        <f t="shared" si="54"/>
        <v>0</v>
      </c>
      <c r="S252" s="771">
        <f t="shared" si="54"/>
        <v>0</v>
      </c>
      <c r="T252" s="771">
        <f t="shared" si="54"/>
        <v>0</v>
      </c>
      <c r="U252" s="771">
        <f t="shared" si="54"/>
        <v>0</v>
      </c>
      <c r="V252" s="771">
        <f t="shared" si="54"/>
        <v>0</v>
      </c>
      <c r="W252" s="771">
        <f t="shared" si="54"/>
        <v>0</v>
      </c>
      <c r="X252" s="313">
        <f t="shared" si="17"/>
        <v>0</v>
      </c>
    </row>
    <row r="253" spans="1:25" ht="19.5" thickBot="1">
      <c r="A253" s="246">
        <v>401</v>
      </c>
      <c r="B253" s="143"/>
      <c r="C253" s="166">
        <v>3304</v>
      </c>
      <c r="D253" s="462" t="s">
        <v>252</v>
      </c>
      <c r="E253" s="701"/>
      <c r="F253" s="249">
        <f t="shared" si="52"/>
        <v>0</v>
      </c>
      <c r="G253" s="249">
        <f t="shared" si="52"/>
        <v>0</v>
      </c>
      <c r="H253" s="249">
        <f t="shared" si="52"/>
        <v>0</v>
      </c>
      <c r="I253" s="249">
        <f t="shared" si="52"/>
        <v>0</v>
      </c>
      <c r="J253" s="221" t="str">
        <f t="shared" si="12"/>
        <v/>
      </c>
      <c r="K253" s="244"/>
      <c r="L253" s="771">
        <f t="shared" si="53"/>
        <v>0</v>
      </c>
      <c r="M253" s="775">
        <f t="shared" si="53"/>
        <v>0</v>
      </c>
      <c r="N253" s="775">
        <f t="shared" si="53"/>
        <v>0</v>
      </c>
      <c r="O253" s="775">
        <f t="shared" si="53"/>
        <v>0</v>
      </c>
      <c r="P253" s="244"/>
      <c r="Q253" s="771">
        <f t="shared" si="54"/>
        <v>0</v>
      </c>
      <c r="R253" s="771">
        <f t="shared" si="54"/>
        <v>0</v>
      </c>
      <c r="S253" s="771">
        <f t="shared" si="54"/>
        <v>0</v>
      </c>
      <c r="T253" s="771">
        <f t="shared" si="54"/>
        <v>0</v>
      </c>
      <c r="U253" s="771">
        <f t="shared" si="54"/>
        <v>0</v>
      </c>
      <c r="V253" s="771">
        <f t="shared" si="54"/>
        <v>0</v>
      </c>
      <c r="W253" s="771">
        <f t="shared" si="54"/>
        <v>0</v>
      </c>
      <c r="X253" s="313">
        <f t="shared" si="17"/>
        <v>0</v>
      </c>
    </row>
    <row r="254" spans="1:25" s="247" customFormat="1" ht="32.25" thickBot="1">
      <c r="A254" s="325">
        <v>404</v>
      </c>
      <c r="B254" s="143"/>
      <c r="C254" s="142">
        <v>3306</v>
      </c>
      <c r="D254" s="463" t="s">
        <v>1712</v>
      </c>
      <c r="E254" s="701"/>
      <c r="F254" s="249">
        <f t="shared" si="52"/>
        <v>0</v>
      </c>
      <c r="G254" s="249">
        <f t="shared" si="52"/>
        <v>0</v>
      </c>
      <c r="H254" s="249">
        <f t="shared" si="52"/>
        <v>0</v>
      </c>
      <c r="I254" s="249">
        <f t="shared" si="52"/>
        <v>0</v>
      </c>
      <c r="J254" s="221" t="str">
        <f t="shared" ref="J254:J300" si="55">(IF($E254&lt;&gt;0,$J$2,IF($I254&lt;&gt;0,$J$2,"")))</f>
        <v/>
      </c>
      <c r="K254" s="244"/>
      <c r="L254" s="771">
        <f t="shared" si="53"/>
        <v>0</v>
      </c>
      <c r="M254" s="775">
        <f t="shared" si="53"/>
        <v>0</v>
      </c>
      <c r="N254" s="775">
        <f t="shared" si="53"/>
        <v>0</v>
      </c>
      <c r="O254" s="775">
        <f t="shared" si="53"/>
        <v>0</v>
      </c>
      <c r="P254" s="244"/>
      <c r="Q254" s="771">
        <f t="shared" si="54"/>
        <v>0</v>
      </c>
      <c r="R254" s="771">
        <f t="shared" si="54"/>
        <v>0</v>
      </c>
      <c r="S254" s="771">
        <f t="shared" si="54"/>
        <v>0</v>
      </c>
      <c r="T254" s="771">
        <f t="shared" si="54"/>
        <v>0</v>
      </c>
      <c r="U254" s="771">
        <f t="shared" si="54"/>
        <v>0</v>
      </c>
      <c r="V254" s="771">
        <f t="shared" si="54"/>
        <v>0</v>
      </c>
      <c r="W254" s="771">
        <f t="shared" si="54"/>
        <v>0</v>
      </c>
      <c r="X254" s="313">
        <f t="shared" ref="X254:X297" si="56">T254-U254-V254-W254</f>
        <v>0</v>
      </c>
      <c r="Y254" s="215"/>
    </row>
    <row r="255" spans="1:25" s="247" customFormat="1" ht="19.5" customHeight="1" thickBot="1">
      <c r="A255" s="325">
        <v>404</v>
      </c>
      <c r="B255" s="705">
        <v>3900</v>
      </c>
      <c r="C255" s="915" t="s">
        <v>253</v>
      </c>
      <c r="D255" s="915"/>
      <c r="E255" s="706"/>
      <c r="F255" s="706">
        <f t="shared" ref="F255:I258" si="57">SUMIF($B$607:$B$12312,$B255,F$607:F$12312)</f>
        <v>0</v>
      </c>
      <c r="G255" s="706">
        <f t="shared" si="57"/>
        <v>0</v>
      </c>
      <c r="H255" s="706">
        <f t="shared" si="57"/>
        <v>0</v>
      </c>
      <c r="I255" s="706">
        <f t="shared" si="57"/>
        <v>0</v>
      </c>
      <c r="J255" s="221" t="str">
        <f t="shared" si="55"/>
        <v/>
      </c>
      <c r="K255" s="244"/>
      <c r="L255" s="316">
        <f t="shared" ref="L255:O258" si="58">SUMIF($B$607:$B$12312,$B255,L$607:L$12312)</f>
        <v>0</v>
      </c>
      <c r="M255" s="317">
        <f t="shared" si="58"/>
        <v>0</v>
      </c>
      <c r="N255" s="317">
        <f t="shared" si="58"/>
        <v>0</v>
      </c>
      <c r="O255" s="317">
        <f t="shared" si="58"/>
        <v>0</v>
      </c>
      <c r="P255" s="244"/>
      <c r="Q255" s="316">
        <f t="shared" ref="Q255:W258" si="59">SUMIF($B$607:$B$12312,$B255,Q$607:Q$12312)</f>
        <v>0</v>
      </c>
      <c r="R255" s="316">
        <f t="shared" si="59"/>
        <v>0</v>
      </c>
      <c r="S255" s="316">
        <f t="shared" si="59"/>
        <v>0</v>
      </c>
      <c r="T255" s="316">
        <f t="shared" si="59"/>
        <v>0</v>
      </c>
      <c r="U255" s="316">
        <f t="shared" si="59"/>
        <v>0</v>
      </c>
      <c r="V255" s="316">
        <f t="shared" si="59"/>
        <v>0</v>
      </c>
      <c r="W255" s="316">
        <f t="shared" si="59"/>
        <v>0</v>
      </c>
      <c r="X255" s="313">
        <f t="shared" si="56"/>
        <v>0</v>
      </c>
      <c r="Y255" s="215"/>
    </row>
    <row r="256" spans="1:25" s="247" customFormat="1" ht="19.5" thickBot="1">
      <c r="A256" s="259">
        <v>440</v>
      </c>
      <c r="B256" s="705">
        <v>4000</v>
      </c>
      <c r="C256" s="915" t="s">
        <v>254</v>
      </c>
      <c r="D256" s="915"/>
      <c r="E256" s="706"/>
      <c r="F256" s="706">
        <f t="shared" si="57"/>
        <v>83841</v>
      </c>
      <c r="G256" s="706">
        <f t="shared" si="57"/>
        <v>35000</v>
      </c>
      <c r="H256" s="706">
        <f t="shared" si="57"/>
        <v>0</v>
      </c>
      <c r="I256" s="706">
        <f t="shared" si="57"/>
        <v>118841</v>
      </c>
      <c r="J256" s="221">
        <f t="shared" si="55"/>
        <v>1</v>
      </c>
      <c r="K256" s="244"/>
      <c r="L256" s="316">
        <f t="shared" si="58"/>
        <v>0</v>
      </c>
      <c r="M256" s="317">
        <f t="shared" si="58"/>
        <v>118841</v>
      </c>
      <c r="N256" s="317">
        <f t="shared" si="58"/>
        <v>118841</v>
      </c>
      <c r="O256" s="317">
        <f t="shared" si="58"/>
        <v>0</v>
      </c>
      <c r="P256" s="244"/>
      <c r="Q256" s="773">
        <f t="shared" si="59"/>
        <v>0</v>
      </c>
      <c r="R256" s="773">
        <f t="shared" si="59"/>
        <v>0</v>
      </c>
      <c r="S256" s="773">
        <f t="shared" si="59"/>
        <v>0</v>
      </c>
      <c r="T256" s="773">
        <f t="shared" si="59"/>
        <v>0</v>
      </c>
      <c r="U256" s="773">
        <f t="shared" si="59"/>
        <v>0</v>
      </c>
      <c r="V256" s="773">
        <f t="shared" si="59"/>
        <v>0</v>
      </c>
      <c r="W256" s="773">
        <f t="shared" si="59"/>
        <v>0</v>
      </c>
      <c r="X256" s="313">
        <f t="shared" si="56"/>
        <v>0</v>
      </c>
    </row>
    <row r="257" spans="1:25" s="247" customFormat="1" ht="19.5" thickBot="1">
      <c r="A257" s="259">
        <v>450</v>
      </c>
      <c r="B257" s="705">
        <v>4100</v>
      </c>
      <c r="C257" s="915" t="s">
        <v>255</v>
      </c>
      <c r="D257" s="915"/>
      <c r="E257" s="706"/>
      <c r="F257" s="706">
        <f t="shared" si="57"/>
        <v>0</v>
      </c>
      <c r="G257" s="706">
        <f t="shared" si="57"/>
        <v>0</v>
      </c>
      <c r="H257" s="706">
        <f t="shared" si="57"/>
        <v>0</v>
      </c>
      <c r="I257" s="706">
        <f t="shared" si="57"/>
        <v>0</v>
      </c>
      <c r="J257" s="221" t="str">
        <f t="shared" si="55"/>
        <v/>
      </c>
      <c r="K257" s="244"/>
      <c r="L257" s="773">
        <f t="shared" si="58"/>
        <v>0</v>
      </c>
      <c r="M257" s="774">
        <f t="shared" si="58"/>
        <v>0</v>
      </c>
      <c r="N257" s="774">
        <f t="shared" si="58"/>
        <v>0</v>
      </c>
      <c r="O257" s="774">
        <f t="shared" si="58"/>
        <v>0</v>
      </c>
      <c r="P257" s="244"/>
      <c r="Q257" s="773">
        <f t="shared" si="59"/>
        <v>0</v>
      </c>
      <c r="R257" s="773">
        <f t="shared" si="59"/>
        <v>0</v>
      </c>
      <c r="S257" s="773">
        <f t="shared" si="59"/>
        <v>0</v>
      </c>
      <c r="T257" s="773">
        <f t="shared" si="59"/>
        <v>0</v>
      </c>
      <c r="U257" s="773">
        <f t="shared" si="59"/>
        <v>0</v>
      </c>
      <c r="V257" s="773">
        <f t="shared" si="59"/>
        <v>0</v>
      </c>
      <c r="W257" s="773">
        <f t="shared" si="59"/>
        <v>0</v>
      </c>
      <c r="X257" s="313">
        <f t="shared" si="56"/>
        <v>0</v>
      </c>
    </row>
    <row r="258" spans="1:25" s="247" customFormat="1" ht="19.5" customHeight="1" thickBot="1">
      <c r="A258" s="259">
        <v>495</v>
      </c>
      <c r="B258" s="705">
        <v>4200</v>
      </c>
      <c r="C258" s="915" t="s">
        <v>256</v>
      </c>
      <c r="D258" s="915"/>
      <c r="E258" s="706"/>
      <c r="F258" s="706">
        <f t="shared" si="57"/>
        <v>3262</v>
      </c>
      <c r="G258" s="706">
        <f t="shared" si="57"/>
        <v>900000</v>
      </c>
      <c r="H258" s="706">
        <f t="shared" si="57"/>
        <v>0</v>
      </c>
      <c r="I258" s="706">
        <f t="shared" si="57"/>
        <v>903262</v>
      </c>
      <c r="J258" s="221">
        <f t="shared" si="55"/>
        <v>1</v>
      </c>
      <c r="K258" s="244"/>
      <c r="L258" s="316">
        <f t="shared" si="58"/>
        <v>0</v>
      </c>
      <c r="M258" s="317">
        <f t="shared" si="58"/>
        <v>903262</v>
      </c>
      <c r="N258" s="317">
        <f t="shared" si="58"/>
        <v>903262</v>
      </c>
      <c r="O258" s="317">
        <f t="shared" si="58"/>
        <v>0</v>
      </c>
      <c r="P258" s="244"/>
      <c r="Q258" s="316">
        <f t="shared" si="59"/>
        <v>0</v>
      </c>
      <c r="R258" s="316">
        <f t="shared" si="59"/>
        <v>903262</v>
      </c>
      <c r="S258" s="316">
        <f t="shared" si="59"/>
        <v>903262</v>
      </c>
      <c r="T258" s="316">
        <f t="shared" si="59"/>
        <v>0</v>
      </c>
      <c r="U258" s="316">
        <f t="shared" si="59"/>
        <v>0</v>
      </c>
      <c r="V258" s="316">
        <f t="shared" si="59"/>
        <v>0</v>
      </c>
      <c r="W258" s="316">
        <f t="shared" si="59"/>
        <v>0</v>
      </c>
      <c r="X258" s="313">
        <f t="shared" si="56"/>
        <v>0</v>
      </c>
    </row>
    <row r="259" spans="1:25" ht="19.5" thickBot="1">
      <c r="A259" s="260">
        <v>500</v>
      </c>
      <c r="B259" s="173"/>
      <c r="C259" s="144">
        <v>4201</v>
      </c>
      <c r="D259" s="138" t="s">
        <v>257</v>
      </c>
      <c r="E259" s="701"/>
      <c r="F259" s="249">
        <f t="shared" ref="F259:I264" si="60">SUMIF($C$607:$C$12312,$C259,F$607:F$12312)</f>
        <v>0</v>
      </c>
      <c r="G259" s="249">
        <f t="shared" si="60"/>
        <v>0</v>
      </c>
      <c r="H259" s="249">
        <f t="shared" si="60"/>
        <v>0</v>
      </c>
      <c r="I259" s="249">
        <f t="shared" si="60"/>
        <v>0</v>
      </c>
      <c r="J259" s="221" t="str">
        <f t="shared" si="55"/>
        <v/>
      </c>
      <c r="K259" s="244"/>
      <c r="L259" s="314">
        <f t="shared" ref="L259:O264" si="61">SUMIF($C$607:$C$12312,$C259,L$607:L$12312)</f>
        <v>0</v>
      </c>
      <c r="M259" s="315">
        <f t="shared" si="61"/>
        <v>0</v>
      </c>
      <c r="N259" s="315">
        <f t="shared" si="61"/>
        <v>0</v>
      </c>
      <c r="O259" s="315">
        <f t="shared" si="61"/>
        <v>0</v>
      </c>
      <c r="P259" s="244"/>
      <c r="Q259" s="314">
        <f t="shared" ref="Q259:W264" si="62">SUMIF($C$607:$C$12312,$C259,Q$607:Q$12312)</f>
        <v>0</v>
      </c>
      <c r="R259" s="314">
        <f t="shared" si="62"/>
        <v>0</v>
      </c>
      <c r="S259" s="314">
        <f t="shared" si="62"/>
        <v>0</v>
      </c>
      <c r="T259" s="314">
        <f t="shared" si="62"/>
        <v>0</v>
      </c>
      <c r="U259" s="314">
        <f t="shared" si="62"/>
        <v>0</v>
      </c>
      <c r="V259" s="314">
        <f t="shared" si="62"/>
        <v>0</v>
      </c>
      <c r="W259" s="314">
        <f t="shared" si="62"/>
        <v>0</v>
      </c>
      <c r="X259" s="313">
        <f t="shared" si="56"/>
        <v>0</v>
      </c>
      <c r="Y259" s="247"/>
    </row>
    <row r="260" spans="1:25" ht="19.5" thickBot="1">
      <c r="A260" s="260">
        <v>505</v>
      </c>
      <c r="B260" s="173"/>
      <c r="C260" s="137">
        <v>4202</v>
      </c>
      <c r="D260" s="139" t="s">
        <v>258</v>
      </c>
      <c r="E260" s="701"/>
      <c r="F260" s="249">
        <f t="shared" si="60"/>
        <v>0</v>
      </c>
      <c r="G260" s="249">
        <f t="shared" si="60"/>
        <v>0</v>
      </c>
      <c r="H260" s="249">
        <f t="shared" si="60"/>
        <v>0</v>
      </c>
      <c r="I260" s="249">
        <f t="shared" si="60"/>
        <v>0</v>
      </c>
      <c r="J260" s="221" t="str">
        <f t="shared" si="55"/>
        <v/>
      </c>
      <c r="K260" s="244"/>
      <c r="L260" s="314">
        <f t="shared" si="61"/>
        <v>0</v>
      </c>
      <c r="M260" s="315">
        <f t="shared" si="61"/>
        <v>0</v>
      </c>
      <c r="N260" s="315">
        <f t="shared" si="61"/>
        <v>0</v>
      </c>
      <c r="O260" s="315">
        <f t="shared" si="61"/>
        <v>0</v>
      </c>
      <c r="P260" s="244"/>
      <c r="Q260" s="314">
        <f t="shared" si="62"/>
        <v>0</v>
      </c>
      <c r="R260" s="314">
        <f t="shared" si="62"/>
        <v>0</v>
      </c>
      <c r="S260" s="314">
        <f t="shared" si="62"/>
        <v>0</v>
      </c>
      <c r="T260" s="314">
        <f t="shared" si="62"/>
        <v>0</v>
      </c>
      <c r="U260" s="314">
        <f t="shared" si="62"/>
        <v>0</v>
      </c>
      <c r="V260" s="314">
        <f t="shared" si="62"/>
        <v>0</v>
      </c>
      <c r="W260" s="314">
        <f t="shared" si="62"/>
        <v>0</v>
      </c>
      <c r="X260" s="313">
        <f t="shared" si="56"/>
        <v>0</v>
      </c>
      <c r="Y260" s="247"/>
    </row>
    <row r="261" spans="1:25" ht="19.5" thickBot="1">
      <c r="A261" s="260">
        <v>510</v>
      </c>
      <c r="B261" s="173"/>
      <c r="C261" s="137">
        <v>4214</v>
      </c>
      <c r="D261" s="139" t="s">
        <v>259</v>
      </c>
      <c r="E261" s="701"/>
      <c r="F261" s="249">
        <f t="shared" si="60"/>
        <v>0</v>
      </c>
      <c r="G261" s="249">
        <f t="shared" si="60"/>
        <v>900000</v>
      </c>
      <c r="H261" s="249">
        <f t="shared" si="60"/>
        <v>0</v>
      </c>
      <c r="I261" s="249">
        <f t="shared" si="60"/>
        <v>900000</v>
      </c>
      <c r="J261" s="221">
        <f t="shared" si="55"/>
        <v>1</v>
      </c>
      <c r="K261" s="244"/>
      <c r="L261" s="314">
        <f t="shared" si="61"/>
        <v>0</v>
      </c>
      <c r="M261" s="315">
        <f t="shared" si="61"/>
        <v>900000</v>
      </c>
      <c r="N261" s="315">
        <f t="shared" si="61"/>
        <v>900000</v>
      </c>
      <c r="O261" s="315">
        <f t="shared" si="61"/>
        <v>0</v>
      </c>
      <c r="P261" s="244"/>
      <c r="Q261" s="314">
        <f t="shared" si="62"/>
        <v>0</v>
      </c>
      <c r="R261" s="314">
        <f t="shared" si="62"/>
        <v>900000</v>
      </c>
      <c r="S261" s="314">
        <f t="shared" si="62"/>
        <v>900000</v>
      </c>
      <c r="T261" s="314">
        <f t="shared" si="62"/>
        <v>0</v>
      </c>
      <c r="U261" s="314">
        <f t="shared" si="62"/>
        <v>0</v>
      </c>
      <c r="V261" s="314">
        <f t="shared" si="62"/>
        <v>0</v>
      </c>
      <c r="W261" s="314">
        <f t="shared" si="62"/>
        <v>0</v>
      </c>
      <c r="X261" s="313">
        <f t="shared" si="56"/>
        <v>0</v>
      </c>
    </row>
    <row r="262" spans="1:25" ht="19.5" thickBot="1">
      <c r="A262" s="260">
        <v>515</v>
      </c>
      <c r="B262" s="173"/>
      <c r="C262" s="137">
        <v>4217</v>
      </c>
      <c r="D262" s="139" t="s">
        <v>260</v>
      </c>
      <c r="E262" s="701"/>
      <c r="F262" s="249">
        <f t="shared" si="60"/>
        <v>0</v>
      </c>
      <c r="G262" s="249">
        <f t="shared" si="60"/>
        <v>0</v>
      </c>
      <c r="H262" s="249">
        <f t="shared" si="60"/>
        <v>0</v>
      </c>
      <c r="I262" s="249">
        <f t="shared" si="60"/>
        <v>0</v>
      </c>
      <c r="J262" s="221" t="str">
        <f t="shared" si="55"/>
        <v/>
      </c>
      <c r="K262" s="244"/>
      <c r="L262" s="314">
        <f t="shared" si="61"/>
        <v>0</v>
      </c>
      <c r="M262" s="315">
        <f t="shared" si="61"/>
        <v>0</v>
      </c>
      <c r="N262" s="315">
        <f t="shared" si="61"/>
        <v>0</v>
      </c>
      <c r="O262" s="315">
        <f t="shared" si="61"/>
        <v>0</v>
      </c>
      <c r="P262" s="244"/>
      <c r="Q262" s="314">
        <f t="shared" si="62"/>
        <v>0</v>
      </c>
      <c r="R262" s="314">
        <f t="shared" si="62"/>
        <v>0</v>
      </c>
      <c r="S262" s="314">
        <f t="shared" si="62"/>
        <v>0</v>
      </c>
      <c r="T262" s="314">
        <f t="shared" si="62"/>
        <v>0</v>
      </c>
      <c r="U262" s="314">
        <f t="shared" si="62"/>
        <v>0</v>
      </c>
      <c r="V262" s="314">
        <f t="shared" si="62"/>
        <v>0</v>
      </c>
      <c r="W262" s="314">
        <f t="shared" si="62"/>
        <v>0</v>
      </c>
      <c r="X262" s="313">
        <f t="shared" si="56"/>
        <v>0</v>
      </c>
    </row>
    <row r="263" spans="1:25" ht="19.5" thickBot="1">
      <c r="A263" s="260">
        <v>520</v>
      </c>
      <c r="B263" s="173"/>
      <c r="C263" s="137">
        <v>4218</v>
      </c>
      <c r="D263" s="145" t="s">
        <v>261</v>
      </c>
      <c r="E263" s="701"/>
      <c r="F263" s="249">
        <f t="shared" si="60"/>
        <v>0</v>
      </c>
      <c r="G263" s="249">
        <f t="shared" si="60"/>
        <v>0</v>
      </c>
      <c r="H263" s="249">
        <f t="shared" si="60"/>
        <v>0</v>
      </c>
      <c r="I263" s="249">
        <f t="shared" si="60"/>
        <v>0</v>
      </c>
      <c r="J263" s="221" t="str">
        <f t="shared" si="55"/>
        <v/>
      </c>
      <c r="K263" s="244"/>
      <c r="L263" s="314">
        <f t="shared" si="61"/>
        <v>0</v>
      </c>
      <c r="M263" s="315">
        <f t="shared" si="61"/>
        <v>0</v>
      </c>
      <c r="N263" s="315">
        <f t="shared" si="61"/>
        <v>0</v>
      </c>
      <c r="O263" s="315">
        <f t="shared" si="61"/>
        <v>0</v>
      </c>
      <c r="P263" s="244"/>
      <c r="Q263" s="314">
        <f t="shared" si="62"/>
        <v>0</v>
      </c>
      <c r="R263" s="314">
        <f t="shared" si="62"/>
        <v>0</v>
      </c>
      <c r="S263" s="314">
        <f t="shared" si="62"/>
        <v>0</v>
      </c>
      <c r="T263" s="314">
        <f t="shared" si="62"/>
        <v>0</v>
      </c>
      <c r="U263" s="314">
        <f t="shared" si="62"/>
        <v>0</v>
      </c>
      <c r="V263" s="314">
        <f t="shared" si="62"/>
        <v>0</v>
      </c>
      <c r="W263" s="314">
        <f t="shared" si="62"/>
        <v>0</v>
      </c>
      <c r="X263" s="313">
        <f t="shared" si="56"/>
        <v>0</v>
      </c>
    </row>
    <row r="264" spans="1:25" ht="19.5" thickBot="1">
      <c r="A264" s="260">
        <v>525</v>
      </c>
      <c r="B264" s="173"/>
      <c r="C264" s="137">
        <v>4219</v>
      </c>
      <c r="D264" s="156" t="s">
        <v>262</v>
      </c>
      <c r="E264" s="701"/>
      <c r="F264" s="249">
        <f t="shared" si="60"/>
        <v>3262</v>
      </c>
      <c r="G264" s="249">
        <f t="shared" si="60"/>
        <v>0</v>
      </c>
      <c r="H264" s="249">
        <f t="shared" si="60"/>
        <v>0</v>
      </c>
      <c r="I264" s="249">
        <f t="shared" si="60"/>
        <v>3262</v>
      </c>
      <c r="J264" s="221">
        <f t="shared" si="55"/>
        <v>1</v>
      </c>
      <c r="K264" s="244"/>
      <c r="L264" s="314">
        <f t="shared" si="61"/>
        <v>0</v>
      </c>
      <c r="M264" s="315">
        <f t="shared" si="61"/>
        <v>3262</v>
      </c>
      <c r="N264" s="315">
        <f t="shared" si="61"/>
        <v>3262</v>
      </c>
      <c r="O264" s="315">
        <f t="shared" si="61"/>
        <v>0</v>
      </c>
      <c r="P264" s="244"/>
      <c r="Q264" s="314">
        <f t="shared" si="62"/>
        <v>0</v>
      </c>
      <c r="R264" s="314">
        <f t="shared" si="62"/>
        <v>3262</v>
      </c>
      <c r="S264" s="314">
        <f t="shared" si="62"/>
        <v>3262</v>
      </c>
      <c r="T264" s="314">
        <f t="shared" si="62"/>
        <v>0</v>
      </c>
      <c r="U264" s="314">
        <f t="shared" si="62"/>
        <v>0</v>
      </c>
      <c r="V264" s="314">
        <f t="shared" si="62"/>
        <v>0</v>
      </c>
      <c r="W264" s="314">
        <f t="shared" si="62"/>
        <v>0</v>
      </c>
      <c r="X264" s="313">
        <f t="shared" si="56"/>
        <v>0</v>
      </c>
    </row>
    <row r="265" spans="1:25" s="247" customFormat="1" ht="19.5" customHeight="1" thickBot="1">
      <c r="A265" s="259">
        <v>635</v>
      </c>
      <c r="B265" s="705">
        <v>4300</v>
      </c>
      <c r="C265" s="915" t="s">
        <v>1713</v>
      </c>
      <c r="D265" s="915"/>
      <c r="E265" s="706"/>
      <c r="F265" s="706">
        <f>SUMIF($B$607:$B$12312,$B265,F$607:F$12312)</f>
        <v>0</v>
      </c>
      <c r="G265" s="706">
        <f>SUMIF($B$607:$B$12312,$B265,G$607:G$12312)</f>
        <v>0</v>
      </c>
      <c r="H265" s="706">
        <f>SUMIF($B$607:$B$12312,$B265,H$607:H$12312)</f>
        <v>0</v>
      </c>
      <c r="I265" s="706">
        <f>SUMIF($B$607:$B$12312,$B265,I$607:I$12312)</f>
        <v>0</v>
      </c>
      <c r="J265" s="221" t="str">
        <f t="shared" si="55"/>
        <v/>
      </c>
      <c r="K265" s="244"/>
      <c r="L265" s="316">
        <f>SUMIF($B$607:$B$12312,$B265,L$607:L$12312)</f>
        <v>0</v>
      </c>
      <c r="M265" s="317">
        <f>SUMIF($B$607:$B$12312,$B265,M$607:M$12312)</f>
        <v>0</v>
      </c>
      <c r="N265" s="317">
        <f>SUMIF($B$607:$B$12312,$B265,N$607:N$12312)</f>
        <v>0</v>
      </c>
      <c r="O265" s="317">
        <f>SUMIF($B$607:$B$12312,$B265,O$607:O$12312)</f>
        <v>0</v>
      </c>
      <c r="P265" s="244"/>
      <c r="Q265" s="316">
        <f t="shared" ref="Q265:W265" si="63">SUMIF($B$607:$B$12312,$B265,Q$607:Q$12312)</f>
        <v>0</v>
      </c>
      <c r="R265" s="316">
        <f t="shared" si="63"/>
        <v>0</v>
      </c>
      <c r="S265" s="316">
        <f t="shared" si="63"/>
        <v>0</v>
      </c>
      <c r="T265" s="316">
        <f t="shared" si="63"/>
        <v>0</v>
      </c>
      <c r="U265" s="316">
        <f t="shared" si="63"/>
        <v>0</v>
      </c>
      <c r="V265" s="316">
        <f t="shared" si="63"/>
        <v>0</v>
      </c>
      <c r="W265" s="316">
        <f t="shared" si="63"/>
        <v>0</v>
      </c>
      <c r="X265" s="313">
        <f t="shared" si="56"/>
        <v>0</v>
      </c>
      <c r="Y265" s="215"/>
    </row>
    <row r="266" spans="1:25" ht="19.5" thickBot="1">
      <c r="A266" s="260">
        <v>640</v>
      </c>
      <c r="B266" s="173"/>
      <c r="C266" s="144">
        <v>4301</v>
      </c>
      <c r="D266" s="163" t="s">
        <v>263</v>
      </c>
      <c r="E266" s="701"/>
      <c r="F266" s="249">
        <f t="shared" ref="F266:I268" si="64">SUMIF($C$607:$C$12312,$C266,F$607:F$12312)</f>
        <v>0</v>
      </c>
      <c r="G266" s="249">
        <f t="shared" si="64"/>
        <v>0</v>
      </c>
      <c r="H266" s="249">
        <f t="shared" si="64"/>
        <v>0</v>
      </c>
      <c r="I266" s="249">
        <f t="shared" si="64"/>
        <v>0</v>
      </c>
      <c r="J266" s="221" t="str">
        <f t="shared" si="55"/>
        <v/>
      </c>
      <c r="K266" s="244"/>
      <c r="L266" s="314">
        <f t="shared" ref="L266:O268" si="65">SUMIF($C$607:$C$12312,$C266,L$607:L$12312)</f>
        <v>0</v>
      </c>
      <c r="M266" s="315">
        <f t="shared" si="65"/>
        <v>0</v>
      </c>
      <c r="N266" s="315">
        <f t="shared" si="65"/>
        <v>0</v>
      </c>
      <c r="O266" s="315">
        <f t="shared" si="65"/>
        <v>0</v>
      </c>
      <c r="P266" s="244"/>
      <c r="Q266" s="314">
        <f t="shared" ref="Q266:W268" si="66">SUMIF($C$607:$C$12312,$C266,Q$607:Q$12312)</f>
        <v>0</v>
      </c>
      <c r="R266" s="314">
        <f t="shared" si="66"/>
        <v>0</v>
      </c>
      <c r="S266" s="314">
        <f t="shared" si="66"/>
        <v>0</v>
      </c>
      <c r="T266" s="314">
        <f t="shared" si="66"/>
        <v>0</v>
      </c>
      <c r="U266" s="314">
        <f t="shared" si="66"/>
        <v>0</v>
      </c>
      <c r="V266" s="314">
        <f t="shared" si="66"/>
        <v>0</v>
      </c>
      <c r="W266" s="314">
        <f t="shared" si="66"/>
        <v>0</v>
      </c>
      <c r="X266" s="313">
        <f t="shared" si="56"/>
        <v>0</v>
      </c>
    </row>
    <row r="267" spans="1:25" ht="20.25" customHeight="1" thickBot="1">
      <c r="A267" s="260">
        <v>645</v>
      </c>
      <c r="B267" s="173"/>
      <c r="C267" s="137">
        <v>4302</v>
      </c>
      <c r="D267" s="139" t="s">
        <v>264</v>
      </c>
      <c r="E267" s="701"/>
      <c r="F267" s="249">
        <f t="shared" si="64"/>
        <v>0</v>
      </c>
      <c r="G267" s="249">
        <f t="shared" si="64"/>
        <v>0</v>
      </c>
      <c r="H267" s="249">
        <f t="shared" si="64"/>
        <v>0</v>
      </c>
      <c r="I267" s="249">
        <f t="shared" si="64"/>
        <v>0</v>
      </c>
      <c r="J267" s="221" t="str">
        <f t="shared" si="55"/>
        <v/>
      </c>
      <c r="K267" s="244"/>
      <c r="L267" s="314">
        <f t="shared" si="65"/>
        <v>0</v>
      </c>
      <c r="M267" s="315">
        <f t="shared" si="65"/>
        <v>0</v>
      </c>
      <c r="N267" s="315">
        <f t="shared" si="65"/>
        <v>0</v>
      </c>
      <c r="O267" s="315">
        <f t="shared" si="65"/>
        <v>0</v>
      </c>
      <c r="P267" s="244"/>
      <c r="Q267" s="314">
        <f t="shared" si="66"/>
        <v>0</v>
      </c>
      <c r="R267" s="314">
        <f t="shared" si="66"/>
        <v>0</v>
      </c>
      <c r="S267" s="314">
        <f t="shared" si="66"/>
        <v>0</v>
      </c>
      <c r="T267" s="314">
        <f t="shared" si="66"/>
        <v>0</v>
      </c>
      <c r="U267" s="314">
        <f t="shared" si="66"/>
        <v>0</v>
      </c>
      <c r="V267" s="314">
        <f t="shared" si="66"/>
        <v>0</v>
      </c>
      <c r="W267" s="314">
        <f t="shared" si="66"/>
        <v>0</v>
      </c>
      <c r="X267" s="313">
        <f t="shared" si="56"/>
        <v>0</v>
      </c>
      <c r="Y267" s="247"/>
    </row>
    <row r="268" spans="1:25" ht="19.5" thickBot="1">
      <c r="A268" s="260">
        <v>650</v>
      </c>
      <c r="B268" s="173"/>
      <c r="C268" s="142">
        <v>4309</v>
      </c>
      <c r="D268" s="148" t="s">
        <v>265</v>
      </c>
      <c r="E268" s="701"/>
      <c r="F268" s="249">
        <f t="shared" si="64"/>
        <v>0</v>
      </c>
      <c r="G268" s="249">
        <f t="shared" si="64"/>
        <v>0</v>
      </c>
      <c r="H268" s="249">
        <f t="shared" si="64"/>
        <v>0</v>
      </c>
      <c r="I268" s="249">
        <f t="shared" si="64"/>
        <v>0</v>
      </c>
      <c r="J268" s="221" t="str">
        <f t="shared" si="55"/>
        <v/>
      </c>
      <c r="K268" s="244"/>
      <c r="L268" s="314">
        <f t="shared" si="65"/>
        <v>0</v>
      </c>
      <c r="M268" s="315">
        <f t="shared" si="65"/>
        <v>0</v>
      </c>
      <c r="N268" s="315">
        <f t="shared" si="65"/>
        <v>0</v>
      </c>
      <c r="O268" s="315">
        <f t="shared" si="65"/>
        <v>0</v>
      </c>
      <c r="P268" s="244"/>
      <c r="Q268" s="314">
        <f t="shared" si="66"/>
        <v>0</v>
      </c>
      <c r="R268" s="314">
        <f t="shared" si="66"/>
        <v>0</v>
      </c>
      <c r="S268" s="314">
        <f t="shared" si="66"/>
        <v>0</v>
      </c>
      <c r="T268" s="314">
        <f t="shared" si="66"/>
        <v>0</v>
      </c>
      <c r="U268" s="314">
        <f t="shared" si="66"/>
        <v>0</v>
      </c>
      <c r="V268" s="314">
        <f t="shared" si="66"/>
        <v>0</v>
      </c>
      <c r="W268" s="314">
        <f t="shared" si="66"/>
        <v>0</v>
      </c>
      <c r="X268" s="313">
        <f t="shared" si="56"/>
        <v>0</v>
      </c>
    </row>
    <row r="269" spans="1:25" s="247" customFormat="1" ht="19.5" customHeight="1" thickBot="1">
      <c r="A269" s="259">
        <v>655</v>
      </c>
      <c r="B269" s="705">
        <v>4400</v>
      </c>
      <c r="C269" s="915" t="s">
        <v>1714</v>
      </c>
      <c r="D269" s="915"/>
      <c r="E269" s="706"/>
      <c r="F269" s="706">
        <f t="shared" ref="F269:I272" si="67">SUMIF($B$607:$B$12312,$B269,F$607:F$12312)</f>
        <v>0</v>
      </c>
      <c r="G269" s="706">
        <f t="shared" si="67"/>
        <v>0</v>
      </c>
      <c r="H269" s="706">
        <f t="shared" si="67"/>
        <v>0</v>
      </c>
      <c r="I269" s="706">
        <f t="shared" si="67"/>
        <v>0</v>
      </c>
      <c r="J269" s="221" t="str">
        <f t="shared" si="55"/>
        <v/>
      </c>
      <c r="K269" s="244"/>
      <c r="L269" s="316">
        <f t="shared" ref="L269:O272" si="68">SUMIF($B$607:$B$12312,$B269,L$607:L$12312)</f>
        <v>0</v>
      </c>
      <c r="M269" s="317">
        <f t="shared" si="68"/>
        <v>0</v>
      </c>
      <c r="N269" s="317">
        <f t="shared" si="68"/>
        <v>0</v>
      </c>
      <c r="O269" s="317">
        <f t="shared" si="68"/>
        <v>0</v>
      </c>
      <c r="P269" s="244"/>
      <c r="Q269" s="316">
        <f t="shared" ref="Q269:W272" si="69">SUMIF($B$607:$B$12312,$B269,Q$607:Q$12312)</f>
        <v>0</v>
      </c>
      <c r="R269" s="316">
        <f t="shared" si="69"/>
        <v>0</v>
      </c>
      <c r="S269" s="316">
        <f t="shared" si="69"/>
        <v>0</v>
      </c>
      <c r="T269" s="316">
        <f t="shared" si="69"/>
        <v>0</v>
      </c>
      <c r="U269" s="316">
        <f t="shared" si="69"/>
        <v>0</v>
      </c>
      <c r="V269" s="316">
        <f t="shared" si="69"/>
        <v>0</v>
      </c>
      <c r="W269" s="316">
        <f t="shared" si="69"/>
        <v>0</v>
      </c>
      <c r="X269" s="313">
        <f t="shared" si="56"/>
        <v>0</v>
      </c>
      <c r="Y269" s="215"/>
    </row>
    <row r="270" spans="1:25" s="247" customFormat="1" ht="19.5" customHeight="1" thickBot="1">
      <c r="A270" s="259">
        <v>665</v>
      </c>
      <c r="B270" s="705">
        <v>4500</v>
      </c>
      <c r="C270" s="915" t="s">
        <v>1715</v>
      </c>
      <c r="D270" s="915"/>
      <c r="E270" s="706"/>
      <c r="F270" s="706">
        <f t="shared" si="67"/>
        <v>229680</v>
      </c>
      <c r="G270" s="706">
        <f t="shared" si="67"/>
        <v>1133000</v>
      </c>
      <c r="H270" s="706">
        <f t="shared" si="67"/>
        <v>360000</v>
      </c>
      <c r="I270" s="706">
        <f t="shared" si="67"/>
        <v>1722680</v>
      </c>
      <c r="J270" s="221">
        <f t="shared" si="55"/>
        <v>1</v>
      </c>
      <c r="K270" s="244"/>
      <c r="L270" s="316">
        <f t="shared" si="68"/>
        <v>0</v>
      </c>
      <c r="M270" s="317">
        <f t="shared" si="68"/>
        <v>1722680</v>
      </c>
      <c r="N270" s="317">
        <f t="shared" si="68"/>
        <v>1722680</v>
      </c>
      <c r="O270" s="317">
        <f t="shared" si="68"/>
        <v>0</v>
      </c>
      <c r="P270" s="244"/>
      <c r="Q270" s="316">
        <f t="shared" si="69"/>
        <v>0</v>
      </c>
      <c r="R270" s="316">
        <f t="shared" si="69"/>
        <v>1722680</v>
      </c>
      <c r="S270" s="316">
        <f t="shared" si="69"/>
        <v>1722680</v>
      </c>
      <c r="T270" s="316">
        <f t="shared" si="69"/>
        <v>0</v>
      </c>
      <c r="U270" s="316">
        <f t="shared" si="69"/>
        <v>0</v>
      </c>
      <c r="V270" s="316">
        <f t="shared" si="69"/>
        <v>0</v>
      </c>
      <c r="W270" s="316">
        <f t="shared" si="69"/>
        <v>0</v>
      </c>
      <c r="X270" s="313">
        <f t="shared" si="56"/>
        <v>0</v>
      </c>
      <c r="Y270" s="215"/>
    </row>
    <row r="271" spans="1:25" s="247" customFormat="1" ht="18.75" customHeight="1" thickBot="1">
      <c r="A271" s="259">
        <v>675</v>
      </c>
      <c r="B271" s="705">
        <v>4600</v>
      </c>
      <c r="C271" s="915" t="s">
        <v>266</v>
      </c>
      <c r="D271" s="915"/>
      <c r="E271" s="706"/>
      <c r="F271" s="706">
        <f t="shared" si="67"/>
        <v>0</v>
      </c>
      <c r="G271" s="706">
        <f t="shared" si="67"/>
        <v>45000</v>
      </c>
      <c r="H271" s="706">
        <f t="shared" si="67"/>
        <v>0</v>
      </c>
      <c r="I271" s="706">
        <f t="shared" si="67"/>
        <v>45000</v>
      </c>
      <c r="J271" s="221">
        <f t="shared" si="55"/>
        <v>1</v>
      </c>
      <c r="K271" s="244"/>
      <c r="L271" s="316">
        <f t="shared" si="68"/>
        <v>0</v>
      </c>
      <c r="M271" s="317">
        <f t="shared" si="68"/>
        <v>45000</v>
      </c>
      <c r="N271" s="317">
        <f t="shared" si="68"/>
        <v>45000</v>
      </c>
      <c r="O271" s="317">
        <f t="shared" si="68"/>
        <v>0</v>
      </c>
      <c r="P271" s="244"/>
      <c r="Q271" s="316">
        <f t="shared" si="69"/>
        <v>0</v>
      </c>
      <c r="R271" s="316">
        <f t="shared" si="69"/>
        <v>45000</v>
      </c>
      <c r="S271" s="316">
        <f t="shared" si="69"/>
        <v>45000</v>
      </c>
      <c r="T271" s="316">
        <f t="shared" si="69"/>
        <v>0</v>
      </c>
      <c r="U271" s="316">
        <f t="shared" si="69"/>
        <v>0</v>
      </c>
      <c r="V271" s="316">
        <f t="shared" si="69"/>
        <v>0</v>
      </c>
      <c r="W271" s="316">
        <f t="shared" si="69"/>
        <v>0</v>
      </c>
      <c r="X271" s="313">
        <f t="shared" si="56"/>
        <v>0</v>
      </c>
    </row>
    <row r="272" spans="1:25" s="247" customFormat="1" ht="19.5" customHeight="1" thickBot="1">
      <c r="A272" s="259">
        <v>685</v>
      </c>
      <c r="B272" s="705">
        <v>4900</v>
      </c>
      <c r="C272" s="915" t="s">
        <v>297</v>
      </c>
      <c r="D272" s="915"/>
      <c r="E272" s="706"/>
      <c r="F272" s="706">
        <f t="shared" si="67"/>
        <v>0</v>
      </c>
      <c r="G272" s="706">
        <f t="shared" si="67"/>
        <v>0</v>
      </c>
      <c r="H272" s="706">
        <f t="shared" si="67"/>
        <v>0</v>
      </c>
      <c r="I272" s="706">
        <f t="shared" si="67"/>
        <v>0</v>
      </c>
      <c r="J272" s="221" t="str">
        <f t="shared" si="55"/>
        <v/>
      </c>
      <c r="K272" s="244"/>
      <c r="L272" s="773">
        <f t="shared" si="68"/>
        <v>0</v>
      </c>
      <c r="M272" s="774">
        <f t="shared" si="68"/>
        <v>0</v>
      </c>
      <c r="N272" s="774">
        <f t="shared" si="68"/>
        <v>0</v>
      </c>
      <c r="O272" s="774">
        <f t="shared" si="68"/>
        <v>0</v>
      </c>
      <c r="P272" s="244"/>
      <c r="Q272" s="773">
        <f t="shared" si="69"/>
        <v>0</v>
      </c>
      <c r="R272" s="773">
        <f t="shared" si="69"/>
        <v>0</v>
      </c>
      <c r="S272" s="773">
        <f t="shared" si="69"/>
        <v>0</v>
      </c>
      <c r="T272" s="773">
        <f t="shared" si="69"/>
        <v>0</v>
      </c>
      <c r="U272" s="773">
        <f t="shared" si="69"/>
        <v>0</v>
      </c>
      <c r="V272" s="773">
        <f t="shared" si="69"/>
        <v>0</v>
      </c>
      <c r="W272" s="773">
        <f t="shared" si="69"/>
        <v>0</v>
      </c>
      <c r="X272" s="313">
        <f t="shared" si="56"/>
        <v>0</v>
      </c>
    </row>
    <row r="273" spans="1:25" ht="19.5" thickBot="1">
      <c r="A273" s="260">
        <v>690</v>
      </c>
      <c r="B273" s="173"/>
      <c r="C273" s="144">
        <v>4901</v>
      </c>
      <c r="D273" s="174" t="s">
        <v>298</v>
      </c>
      <c r="E273" s="701"/>
      <c r="F273" s="249">
        <f t="shared" ref="F273:I274" si="70">SUMIF($C$607:$C$12312,$C273,F$607:F$12312)</f>
        <v>0</v>
      </c>
      <c r="G273" s="249">
        <f t="shared" si="70"/>
        <v>0</v>
      </c>
      <c r="H273" s="249">
        <f t="shared" si="70"/>
        <v>0</v>
      </c>
      <c r="I273" s="249">
        <f t="shared" si="70"/>
        <v>0</v>
      </c>
      <c r="J273" s="221" t="str">
        <f t="shared" si="55"/>
        <v/>
      </c>
      <c r="K273" s="244"/>
      <c r="L273" s="771">
        <f t="shared" ref="L273:O274" si="71">SUMIF($C$607:$C$12312,$C273,L$607:L$12312)</f>
        <v>0</v>
      </c>
      <c r="M273" s="775">
        <f t="shared" si="71"/>
        <v>0</v>
      </c>
      <c r="N273" s="775">
        <f t="shared" si="71"/>
        <v>0</v>
      </c>
      <c r="O273" s="775">
        <f t="shared" si="71"/>
        <v>0</v>
      </c>
      <c r="P273" s="244"/>
      <c r="Q273" s="771">
        <f t="shared" ref="Q273:W274" si="72">SUMIF($C$607:$C$12312,$C273,Q$607:Q$12312)</f>
        <v>0</v>
      </c>
      <c r="R273" s="771">
        <f t="shared" si="72"/>
        <v>0</v>
      </c>
      <c r="S273" s="771">
        <f t="shared" si="72"/>
        <v>0</v>
      </c>
      <c r="T273" s="771">
        <f t="shared" si="72"/>
        <v>0</v>
      </c>
      <c r="U273" s="771">
        <f t="shared" si="72"/>
        <v>0</v>
      </c>
      <c r="V273" s="771">
        <f t="shared" si="72"/>
        <v>0</v>
      </c>
      <c r="W273" s="771">
        <f t="shared" si="72"/>
        <v>0</v>
      </c>
      <c r="X273" s="313">
        <f t="shared" si="56"/>
        <v>0</v>
      </c>
      <c r="Y273" s="247"/>
    </row>
    <row r="274" spans="1:25" ht="19.5" thickBot="1">
      <c r="A274" s="260">
        <v>695</v>
      </c>
      <c r="B274" s="173"/>
      <c r="C274" s="142">
        <v>4902</v>
      </c>
      <c r="D274" s="148" t="s">
        <v>299</v>
      </c>
      <c r="E274" s="701"/>
      <c r="F274" s="249">
        <f t="shared" si="70"/>
        <v>0</v>
      </c>
      <c r="G274" s="249">
        <f t="shared" si="70"/>
        <v>0</v>
      </c>
      <c r="H274" s="249">
        <f t="shared" si="70"/>
        <v>0</v>
      </c>
      <c r="I274" s="249">
        <f t="shared" si="70"/>
        <v>0</v>
      </c>
      <c r="J274" s="221" t="str">
        <f t="shared" si="55"/>
        <v/>
      </c>
      <c r="K274" s="244"/>
      <c r="L274" s="771">
        <f t="shared" si="71"/>
        <v>0</v>
      </c>
      <c r="M274" s="775">
        <f t="shared" si="71"/>
        <v>0</v>
      </c>
      <c r="N274" s="775">
        <f t="shared" si="71"/>
        <v>0</v>
      </c>
      <c r="O274" s="775">
        <f t="shared" si="71"/>
        <v>0</v>
      </c>
      <c r="P274" s="244"/>
      <c r="Q274" s="771">
        <f t="shared" si="72"/>
        <v>0</v>
      </c>
      <c r="R274" s="771">
        <f t="shared" si="72"/>
        <v>0</v>
      </c>
      <c r="S274" s="771">
        <f t="shared" si="72"/>
        <v>0</v>
      </c>
      <c r="T274" s="771">
        <f t="shared" si="72"/>
        <v>0</v>
      </c>
      <c r="U274" s="771">
        <f t="shared" si="72"/>
        <v>0</v>
      </c>
      <c r="V274" s="771">
        <f t="shared" si="72"/>
        <v>0</v>
      </c>
      <c r="W274" s="771">
        <f t="shared" si="72"/>
        <v>0</v>
      </c>
      <c r="X274" s="313">
        <f t="shared" si="56"/>
        <v>0</v>
      </c>
      <c r="Y274" s="247"/>
    </row>
    <row r="275" spans="1:25" s="328" customFormat="1" ht="19.5" customHeight="1" thickBot="1">
      <c r="A275" s="259">
        <v>700</v>
      </c>
      <c r="B275" s="705">
        <v>5100</v>
      </c>
      <c r="C275" s="915" t="s">
        <v>267</v>
      </c>
      <c r="D275" s="915"/>
      <c r="E275" s="706"/>
      <c r="F275" s="706">
        <f t="shared" ref="F275:I276" si="73">SUMIF($B$607:$B$12312,$B275,F$607:F$12312)</f>
        <v>0</v>
      </c>
      <c r="G275" s="706">
        <f t="shared" si="73"/>
        <v>488000</v>
      </c>
      <c r="H275" s="706">
        <f t="shared" si="73"/>
        <v>0</v>
      </c>
      <c r="I275" s="706">
        <f t="shared" si="73"/>
        <v>488000</v>
      </c>
      <c r="J275" s="221">
        <f t="shared" si="55"/>
        <v>1</v>
      </c>
      <c r="K275" s="244"/>
      <c r="L275" s="326">
        <f t="shared" ref="L275:O276" si="74">SUMIF($B$607:$B$12312,$B275,L$607:L$12312)</f>
        <v>0</v>
      </c>
      <c r="M275" s="327">
        <f t="shared" si="74"/>
        <v>488000</v>
      </c>
      <c r="N275" s="327">
        <f t="shared" si="74"/>
        <v>488000</v>
      </c>
      <c r="O275" s="327">
        <f t="shared" si="74"/>
        <v>0</v>
      </c>
      <c r="P275" s="244"/>
      <c r="Q275" s="326">
        <f t="shared" ref="Q275:W276" si="75">SUMIF($B$607:$B$12312,$B275,Q$607:Q$12312)</f>
        <v>0</v>
      </c>
      <c r="R275" s="326">
        <f t="shared" si="75"/>
        <v>488000</v>
      </c>
      <c r="S275" s="326">
        <f t="shared" si="75"/>
        <v>488000</v>
      </c>
      <c r="T275" s="326">
        <f t="shared" si="75"/>
        <v>0</v>
      </c>
      <c r="U275" s="326">
        <f t="shared" si="75"/>
        <v>0</v>
      </c>
      <c r="V275" s="326">
        <f t="shared" si="75"/>
        <v>0</v>
      </c>
      <c r="W275" s="326">
        <f t="shared" si="75"/>
        <v>0</v>
      </c>
      <c r="X275" s="313">
        <f t="shared" si="56"/>
        <v>0</v>
      </c>
      <c r="Y275" s="215"/>
    </row>
    <row r="276" spans="1:25" s="328" customFormat="1" ht="19.5" customHeight="1" thickBot="1">
      <c r="A276" s="259">
        <v>710</v>
      </c>
      <c r="B276" s="705">
        <v>5200</v>
      </c>
      <c r="C276" s="915" t="s">
        <v>268</v>
      </c>
      <c r="D276" s="915"/>
      <c r="E276" s="706"/>
      <c r="F276" s="706">
        <f t="shared" si="73"/>
        <v>43921</v>
      </c>
      <c r="G276" s="706">
        <f t="shared" si="73"/>
        <v>10019920</v>
      </c>
      <c r="H276" s="706">
        <f t="shared" si="73"/>
        <v>0</v>
      </c>
      <c r="I276" s="706">
        <f t="shared" si="73"/>
        <v>10063841</v>
      </c>
      <c r="J276" s="221">
        <f t="shared" si="55"/>
        <v>1</v>
      </c>
      <c r="K276" s="244"/>
      <c r="L276" s="326">
        <f t="shared" si="74"/>
        <v>0</v>
      </c>
      <c r="M276" s="327">
        <f t="shared" si="74"/>
        <v>10063841</v>
      </c>
      <c r="N276" s="327">
        <f t="shared" si="74"/>
        <v>10063841</v>
      </c>
      <c r="O276" s="327">
        <f t="shared" si="74"/>
        <v>0</v>
      </c>
      <c r="P276" s="244"/>
      <c r="Q276" s="326">
        <f t="shared" si="75"/>
        <v>0</v>
      </c>
      <c r="R276" s="326">
        <f t="shared" si="75"/>
        <v>10063841</v>
      </c>
      <c r="S276" s="326">
        <f t="shared" si="75"/>
        <v>10063841</v>
      </c>
      <c r="T276" s="326">
        <f t="shared" si="75"/>
        <v>0</v>
      </c>
      <c r="U276" s="326">
        <f t="shared" si="75"/>
        <v>0</v>
      </c>
      <c r="V276" s="326">
        <f t="shared" si="75"/>
        <v>0</v>
      </c>
      <c r="W276" s="326">
        <f t="shared" si="75"/>
        <v>0</v>
      </c>
      <c r="X276" s="313">
        <f t="shared" si="56"/>
        <v>0</v>
      </c>
      <c r="Y276" s="215"/>
    </row>
    <row r="277" spans="1:25" s="331" customFormat="1" ht="19.5" thickBot="1">
      <c r="A277" s="260">
        <v>715</v>
      </c>
      <c r="B277" s="175"/>
      <c r="C277" s="176">
        <v>5201</v>
      </c>
      <c r="D277" s="177" t="s">
        <v>269</v>
      </c>
      <c r="E277" s="701"/>
      <c r="F277" s="249">
        <f t="shared" ref="F277:I283" si="76">SUMIF($C$607:$C$12312,$C277,F$607:F$12312)</f>
        <v>16000</v>
      </c>
      <c r="G277" s="249">
        <f t="shared" si="76"/>
        <v>50500</v>
      </c>
      <c r="H277" s="249">
        <f t="shared" si="76"/>
        <v>0</v>
      </c>
      <c r="I277" s="249">
        <f t="shared" si="76"/>
        <v>66500</v>
      </c>
      <c r="J277" s="221">
        <f t="shared" si="55"/>
        <v>1</v>
      </c>
      <c r="K277" s="244"/>
      <c r="L277" s="329">
        <f t="shared" ref="L277:O283" si="77">SUMIF($C$607:$C$12312,$C277,L$607:L$12312)</f>
        <v>0</v>
      </c>
      <c r="M277" s="330">
        <f t="shared" si="77"/>
        <v>66500</v>
      </c>
      <c r="N277" s="330">
        <f t="shared" si="77"/>
        <v>66500</v>
      </c>
      <c r="O277" s="330">
        <f t="shared" si="77"/>
        <v>0</v>
      </c>
      <c r="P277" s="244"/>
      <c r="Q277" s="329">
        <f t="shared" ref="Q277:W283" si="78">SUMIF($C$607:$C$12312,$C277,Q$607:Q$12312)</f>
        <v>0</v>
      </c>
      <c r="R277" s="329">
        <f t="shared" si="78"/>
        <v>66500</v>
      </c>
      <c r="S277" s="329">
        <f t="shared" si="78"/>
        <v>66500</v>
      </c>
      <c r="T277" s="329">
        <f t="shared" si="78"/>
        <v>0</v>
      </c>
      <c r="U277" s="329">
        <f t="shared" si="78"/>
        <v>0</v>
      </c>
      <c r="V277" s="329">
        <f t="shared" si="78"/>
        <v>0</v>
      </c>
      <c r="W277" s="329">
        <f t="shared" si="78"/>
        <v>0</v>
      </c>
      <c r="X277" s="313">
        <f t="shared" si="56"/>
        <v>0</v>
      </c>
      <c r="Y277" s="328"/>
    </row>
    <row r="278" spans="1:25" s="331" customFormat="1" ht="19.5" thickBot="1">
      <c r="A278" s="260">
        <v>720</v>
      </c>
      <c r="B278" s="175"/>
      <c r="C278" s="178">
        <v>5202</v>
      </c>
      <c r="D278" s="179" t="s">
        <v>270</v>
      </c>
      <c r="E278" s="701"/>
      <c r="F278" s="249">
        <f t="shared" si="76"/>
        <v>0</v>
      </c>
      <c r="G278" s="249">
        <f t="shared" si="76"/>
        <v>2337000</v>
      </c>
      <c r="H278" s="249">
        <f t="shared" si="76"/>
        <v>0</v>
      </c>
      <c r="I278" s="249">
        <f t="shared" si="76"/>
        <v>2337000</v>
      </c>
      <c r="J278" s="221">
        <f t="shared" si="55"/>
        <v>1</v>
      </c>
      <c r="K278" s="244"/>
      <c r="L278" s="329">
        <f t="shared" si="77"/>
        <v>0</v>
      </c>
      <c r="M278" s="330">
        <f t="shared" si="77"/>
        <v>2337000</v>
      </c>
      <c r="N278" s="330">
        <f t="shared" si="77"/>
        <v>2337000</v>
      </c>
      <c r="O278" s="330">
        <f t="shared" si="77"/>
        <v>0</v>
      </c>
      <c r="P278" s="244"/>
      <c r="Q278" s="329">
        <f t="shared" si="78"/>
        <v>0</v>
      </c>
      <c r="R278" s="329">
        <f t="shared" si="78"/>
        <v>2337000</v>
      </c>
      <c r="S278" s="329">
        <f t="shared" si="78"/>
        <v>2337000</v>
      </c>
      <c r="T278" s="329">
        <f t="shared" si="78"/>
        <v>0</v>
      </c>
      <c r="U278" s="329">
        <f t="shared" si="78"/>
        <v>0</v>
      </c>
      <c r="V278" s="329">
        <f t="shared" si="78"/>
        <v>0</v>
      </c>
      <c r="W278" s="329">
        <f t="shared" si="78"/>
        <v>0</v>
      </c>
      <c r="X278" s="313">
        <f t="shared" si="56"/>
        <v>0</v>
      </c>
      <c r="Y278" s="328"/>
    </row>
    <row r="279" spans="1:25" s="331" customFormat="1" ht="19.5" thickBot="1">
      <c r="A279" s="260">
        <v>725</v>
      </c>
      <c r="B279" s="175"/>
      <c r="C279" s="178">
        <v>5203</v>
      </c>
      <c r="D279" s="179" t="s">
        <v>938</v>
      </c>
      <c r="E279" s="701"/>
      <c r="F279" s="249">
        <f t="shared" si="76"/>
        <v>10000</v>
      </c>
      <c r="G279" s="249">
        <f t="shared" si="76"/>
        <v>1358500</v>
      </c>
      <c r="H279" s="249">
        <f t="shared" si="76"/>
        <v>0</v>
      </c>
      <c r="I279" s="249">
        <f t="shared" si="76"/>
        <v>1368500</v>
      </c>
      <c r="J279" s="221">
        <f t="shared" si="55"/>
        <v>1</v>
      </c>
      <c r="K279" s="244"/>
      <c r="L279" s="329">
        <f t="shared" si="77"/>
        <v>0</v>
      </c>
      <c r="M279" s="330">
        <f t="shared" si="77"/>
        <v>1368500</v>
      </c>
      <c r="N279" s="330">
        <f t="shared" si="77"/>
        <v>1368500</v>
      </c>
      <c r="O279" s="330">
        <f t="shared" si="77"/>
        <v>0</v>
      </c>
      <c r="P279" s="244"/>
      <c r="Q279" s="329">
        <f t="shared" si="78"/>
        <v>0</v>
      </c>
      <c r="R279" s="329">
        <f t="shared" si="78"/>
        <v>1368500</v>
      </c>
      <c r="S279" s="329">
        <f t="shared" si="78"/>
        <v>1368500</v>
      </c>
      <c r="T279" s="329">
        <f t="shared" si="78"/>
        <v>0</v>
      </c>
      <c r="U279" s="329">
        <f t="shared" si="78"/>
        <v>0</v>
      </c>
      <c r="V279" s="329">
        <f t="shared" si="78"/>
        <v>0</v>
      </c>
      <c r="W279" s="329">
        <f t="shared" si="78"/>
        <v>0</v>
      </c>
      <c r="X279" s="313">
        <f t="shared" si="56"/>
        <v>0</v>
      </c>
    </row>
    <row r="280" spans="1:25" s="331" customFormat="1" ht="19.5" thickBot="1">
      <c r="A280" s="260">
        <v>730</v>
      </c>
      <c r="B280" s="175"/>
      <c r="C280" s="178">
        <v>5204</v>
      </c>
      <c r="D280" s="179" t="s">
        <v>939</v>
      </c>
      <c r="E280" s="701"/>
      <c r="F280" s="249">
        <f t="shared" si="76"/>
        <v>0</v>
      </c>
      <c r="G280" s="249">
        <f t="shared" si="76"/>
        <v>640000</v>
      </c>
      <c r="H280" s="249">
        <f t="shared" si="76"/>
        <v>0</v>
      </c>
      <c r="I280" s="249">
        <f t="shared" si="76"/>
        <v>640000</v>
      </c>
      <c r="J280" s="221">
        <f t="shared" si="55"/>
        <v>1</v>
      </c>
      <c r="K280" s="244"/>
      <c r="L280" s="329">
        <f t="shared" si="77"/>
        <v>0</v>
      </c>
      <c r="M280" s="330">
        <f t="shared" si="77"/>
        <v>640000</v>
      </c>
      <c r="N280" s="330">
        <f t="shared" si="77"/>
        <v>640000</v>
      </c>
      <c r="O280" s="330">
        <f t="shared" si="77"/>
        <v>0</v>
      </c>
      <c r="P280" s="244"/>
      <c r="Q280" s="329">
        <f t="shared" si="78"/>
        <v>0</v>
      </c>
      <c r="R280" s="329">
        <f t="shared" si="78"/>
        <v>640000</v>
      </c>
      <c r="S280" s="329">
        <f t="shared" si="78"/>
        <v>640000</v>
      </c>
      <c r="T280" s="329">
        <f t="shared" si="78"/>
        <v>0</v>
      </c>
      <c r="U280" s="329">
        <f t="shared" si="78"/>
        <v>0</v>
      </c>
      <c r="V280" s="329">
        <f t="shared" si="78"/>
        <v>0</v>
      </c>
      <c r="W280" s="329">
        <f t="shared" si="78"/>
        <v>0</v>
      </c>
      <c r="X280" s="313">
        <f t="shared" si="56"/>
        <v>0</v>
      </c>
    </row>
    <row r="281" spans="1:25" s="331" customFormat="1" ht="19.5" thickBot="1">
      <c r="A281" s="260">
        <v>735</v>
      </c>
      <c r="B281" s="175"/>
      <c r="C281" s="178">
        <v>5205</v>
      </c>
      <c r="D281" s="179" t="s">
        <v>940</v>
      </c>
      <c r="E281" s="701"/>
      <c r="F281" s="249">
        <f t="shared" si="76"/>
        <v>0</v>
      </c>
      <c r="G281" s="249">
        <f t="shared" si="76"/>
        <v>51000</v>
      </c>
      <c r="H281" s="249">
        <f t="shared" si="76"/>
        <v>0</v>
      </c>
      <c r="I281" s="249">
        <f t="shared" si="76"/>
        <v>51000</v>
      </c>
      <c r="J281" s="221">
        <f t="shared" si="55"/>
        <v>1</v>
      </c>
      <c r="K281" s="244"/>
      <c r="L281" s="329">
        <f t="shared" si="77"/>
        <v>0</v>
      </c>
      <c r="M281" s="330">
        <f t="shared" si="77"/>
        <v>51000</v>
      </c>
      <c r="N281" s="330">
        <f t="shared" si="77"/>
        <v>51000</v>
      </c>
      <c r="O281" s="330">
        <f t="shared" si="77"/>
        <v>0</v>
      </c>
      <c r="P281" s="244"/>
      <c r="Q281" s="329">
        <f t="shared" si="78"/>
        <v>0</v>
      </c>
      <c r="R281" s="329">
        <f t="shared" si="78"/>
        <v>51000</v>
      </c>
      <c r="S281" s="329">
        <f t="shared" si="78"/>
        <v>51000</v>
      </c>
      <c r="T281" s="329">
        <f t="shared" si="78"/>
        <v>0</v>
      </c>
      <c r="U281" s="329">
        <f t="shared" si="78"/>
        <v>0</v>
      </c>
      <c r="V281" s="329">
        <f t="shared" si="78"/>
        <v>0</v>
      </c>
      <c r="W281" s="329">
        <f t="shared" si="78"/>
        <v>0</v>
      </c>
      <c r="X281" s="313">
        <f t="shared" si="56"/>
        <v>0</v>
      </c>
    </row>
    <row r="282" spans="1:25" s="331" customFormat="1" ht="19.5" thickBot="1">
      <c r="A282" s="260">
        <v>740</v>
      </c>
      <c r="B282" s="175"/>
      <c r="C282" s="178">
        <v>5206</v>
      </c>
      <c r="D282" s="179" t="s">
        <v>941</v>
      </c>
      <c r="E282" s="701"/>
      <c r="F282" s="249">
        <f t="shared" si="76"/>
        <v>17921</v>
      </c>
      <c r="G282" s="249">
        <f t="shared" si="76"/>
        <v>5582920</v>
      </c>
      <c r="H282" s="249">
        <f t="shared" si="76"/>
        <v>0</v>
      </c>
      <c r="I282" s="249">
        <f t="shared" si="76"/>
        <v>5600841</v>
      </c>
      <c r="J282" s="221">
        <f t="shared" si="55"/>
        <v>1</v>
      </c>
      <c r="K282" s="244"/>
      <c r="L282" s="329">
        <f t="shared" si="77"/>
        <v>0</v>
      </c>
      <c r="M282" s="330">
        <f t="shared" si="77"/>
        <v>5600841</v>
      </c>
      <c r="N282" s="330">
        <f t="shared" si="77"/>
        <v>5600841</v>
      </c>
      <c r="O282" s="330">
        <f t="shared" si="77"/>
        <v>0</v>
      </c>
      <c r="P282" s="244"/>
      <c r="Q282" s="329">
        <f t="shared" si="78"/>
        <v>0</v>
      </c>
      <c r="R282" s="329">
        <f t="shared" si="78"/>
        <v>5600841</v>
      </c>
      <c r="S282" s="329">
        <f t="shared" si="78"/>
        <v>5600841</v>
      </c>
      <c r="T282" s="329">
        <f t="shared" si="78"/>
        <v>0</v>
      </c>
      <c r="U282" s="329">
        <f t="shared" si="78"/>
        <v>0</v>
      </c>
      <c r="V282" s="329">
        <f t="shared" si="78"/>
        <v>0</v>
      </c>
      <c r="W282" s="329">
        <f t="shared" si="78"/>
        <v>0</v>
      </c>
      <c r="X282" s="313">
        <f t="shared" si="56"/>
        <v>0</v>
      </c>
    </row>
    <row r="283" spans="1:25" s="331" customFormat="1" ht="19.5" thickBot="1">
      <c r="A283" s="260">
        <v>745</v>
      </c>
      <c r="B283" s="175"/>
      <c r="C283" s="180">
        <v>5219</v>
      </c>
      <c r="D283" s="181" t="s">
        <v>942</v>
      </c>
      <c r="E283" s="701"/>
      <c r="F283" s="249">
        <f t="shared" si="76"/>
        <v>0</v>
      </c>
      <c r="G283" s="249">
        <f t="shared" si="76"/>
        <v>0</v>
      </c>
      <c r="H283" s="249">
        <f t="shared" si="76"/>
        <v>0</v>
      </c>
      <c r="I283" s="249">
        <f t="shared" si="76"/>
        <v>0</v>
      </c>
      <c r="J283" s="221" t="str">
        <f t="shared" si="55"/>
        <v/>
      </c>
      <c r="K283" s="244"/>
      <c r="L283" s="329">
        <f t="shared" si="77"/>
        <v>0</v>
      </c>
      <c r="M283" s="330">
        <f t="shared" si="77"/>
        <v>0</v>
      </c>
      <c r="N283" s="330">
        <f t="shared" si="77"/>
        <v>0</v>
      </c>
      <c r="O283" s="330">
        <f t="shared" si="77"/>
        <v>0</v>
      </c>
      <c r="P283" s="244"/>
      <c r="Q283" s="329">
        <f t="shared" si="78"/>
        <v>0</v>
      </c>
      <c r="R283" s="329">
        <f t="shared" si="78"/>
        <v>0</v>
      </c>
      <c r="S283" s="329">
        <f t="shared" si="78"/>
        <v>0</v>
      </c>
      <c r="T283" s="329">
        <f t="shared" si="78"/>
        <v>0</v>
      </c>
      <c r="U283" s="329">
        <f t="shared" si="78"/>
        <v>0</v>
      </c>
      <c r="V283" s="329">
        <f t="shared" si="78"/>
        <v>0</v>
      </c>
      <c r="W283" s="329">
        <f t="shared" si="78"/>
        <v>0</v>
      </c>
      <c r="X283" s="313">
        <f t="shared" si="56"/>
        <v>0</v>
      </c>
    </row>
    <row r="284" spans="1:25" s="328" customFormat="1" ht="19.5" customHeight="1" thickBot="1">
      <c r="A284" s="259">
        <v>750</v>
      </c>
      <c r="B284" s="705">
        <v>5300</v>
      </c>
      <c r="C284" s="915" t="s">
        <v>943</v>
      </c>
      <c r="D284" s="915"/>
      <c r="E284" s="706"/>
      <c r="F284" s="706">
        <f>SUMIF($B$607:$B$12312,$B284,F$607:F$12312)</f>
        <v>0</v>
      </c>
      <c r="G284" s="706">
        <f>SUMIF($B$607:$B$12312,$B284,G$607:G$12312)</f>
        <v>570895</v>
      </c>
      <c r="H284" s="706">
        <f>SUMIF($B$607:$B$12312,$B284,H$607:H$12312)</f>
        <v>0</v>
      </c>
      <c r="I284" s="706">
        <f>SUMIF($B$607:$B$12312,$B284,I$607:I$12312)</f>
        <v>570895</v>
      </c>
      <c r="J284" s="221">
        <f t="shared" si="55"/>
        <v>1</v>
      </c>
      <c r="K284" s="244"/>
      <c r="L284" s="326">
        <f>SUMIF($B$607:$B$12312,$B284,L$607:L$12312)</f>
        <v>0</v>
      </c>
      <c r="M284" s="327">
        <f>SUMIF($B$607:$B$12312,$B284,M$607:M$12312)</f>
        <v>570895</v>
      </c>
      <c r="N284" s="327">
        <f>SUMIF($B$607:$B$12312,$B284,N$607:N$12312)</f>
        <v>570895</v>
      </c>
      <c r="O284" s="327">
        <f>SUMIF($B$607:$B$12312,$B284,O$607:O$12312)</f>
        <v>0</v>
      </c>
      <c r="P284" s="244"/>
      <c r="Q284" s="326">
        <f t="shared" ref="Q284:W284" si="79">SUMIF($B$607:$B$12312,$B284,Q$607:Q$12312)</f>
        <v>0</v>
      </c>
      <c r="R284" s="326">
        <f t="shared" si="79"/>
        <v>570895</v>
      </c>
      <c r="S284" s="326">
        <f t="shared" si="79"/>
        <v>570895</v>
      </c>
      <c r="T284" s="326">
        <f t="shared" si="79"/>
        <v>0</v>
      </c>
      <c r="U284" s="326">
        <f t="shared" si="79"/>
        <v>0</v>
      </c>
      <c r="V284" s="326">
        <f t="shared" si="79"/>
        <v>0</v>
      </c>
      <c r="W284" s="326">
        <f t="shared" si="79"/>
        <v>0</v>
      </c>
      <c r="X284" s="313">
        <f t="shared" si="56"/>
        <v>0</v>
      </c>
      <c r="Y284" s="331"/>
    </row>
    <row r="285" spans="1:25" s="331" customFormat="1" ht="19.5" thickBot="1">
      <c r="A285" s="260">
        <v>755</v>
      </c>
      <c r="B285" s="175"/>
      <c r="C285" s="176">
        <v>5301</v>
      </c>
      <c r="D285" s="177" t="s">
        <v>361</v>
      </c>
      <c r="E285" s="701"/>
      <c r="F285" s="249">
        <f t="shared" ref="F285:I286" si="80">SUMIF($C$607:$C$12312,$C285,F$607:F$12312)</f>
        <v>0</v>
      </c>
      <c r="G285" s="249">
        <f t="shared" si="80"/>
        <v>20000</v>
      </c>
      <c r="H285" s="249">
        <f t="shared" si="80"/>
        <v>0</v>
      </c>
      <c r="I285" s="249">
        <f t="shared" si="80"/>
        <v>20000</v>
      </c>
      <c r="J285" s="221">
        <f t="shared" si="55"/>
        <v>1</v>
      </c>
      <c r="K285" s="244"/>
      <c r="L285" s="329">
        <f t="shared" ref="L285:O286" si="81">SUMIF($C$607:$C$12312,$C285,L$607:L$12312)</f>
        <v>0</v>
      </c>
      <c r="M285" s="330">
        <f t="shared" si="81"/>
        <v>20000</v>
      </c>
      <c r="N285" s="330">
        <f t="shared" si="81"/>
        <v>20000</v>
      </c>
      <c r="O285" s="330">
        <f t="shared" si="81"/>
        <v>0</v>
      </c>
      <c r="P285" s="244"/>
      <c r="Q285" s="329">
        <f t="shared" ref="Q285:W286" si="82">SUMIF($C$607:$C$12312,$C285,Q$607:Q$12312)</f>
        <v>0</v>
      </c>
      <c r="R285" s="329">
        <f t="shared" si="82"/>
        <v>20000</v>
      </c>
      <c r="S285" s="329">
        <f t="shared" si="82"/>
        <v>20000</v>
      </c>
      <c r="T285" s="329">
        <f t="shared" si="82"/>
        <v>0</v>
      </c>
      <c r="U285" s="329">
        <f t="shared" si="82"/>
        <v>0</v>
      </c>
      <c r="V285" s="329">
        <f t="shared" si="82"/>
        <v>0</v>
      </c>
      <c r="W285" s="329">
        <f t="shared" si="82"/>
        <v>0</v>
      </c>
      <c r="X285" s="313">
        <f t="shared" si="56"/>
        <v>0</v>
      </c>
    </row>
    <row r="286" spans="1:25" s="331" customFormat="1" ht="19.5" thickBot="1">
      <c r="A286" s="260">
        <v>760</v>
      </c>
      <c r="B286" s="175"/>
      <c r="C286" s="180">
        <v>5309</v>
      </c>
      <c r="D286" s="181" t="s">
        <v>944</v>
      </c>
      <c r="E286" s="701"/>
      <c r="F286" s="249">
        <f t="shared" si="80"/>
        <v>0</v>
      </c>
      <c r="G286" s="249">
        <f t="shared" si="80"/>
        <v>550895</v>
      </c>
      <c r="H286" s="249">
        <f t="shared" si="80"/>
        <v>0</v>
      </c>
      <c r="I286" s="249">
        <f t="shared" si="80"/>
        <v>550895</v>
      </c>
      <c r="J286" s="221">
        <f t="shared" si="55"/>
        <v>1</v>
      </c>
      <c r="K286" s="244"/>
      <c r="L286" s="329">
        <f t="shared" si="81"/>
        <v>0</v>
      </c>
      <c r="M286" s="330">
        <f t="shared" si="81"/>
        <v>550895</v>
      </c>
      <c r="N286" s="330">
        <f t="shared" si="81"/>
        <v>550895</v>
      </c>
      <c r="O286" s="330">
        <f t="shared" si="81"/>
        <v>0</v>
      </c>
      <c r="P286" s="244"/>
      <c r="Q286" s="329">
        <f t="shared" si="82"/>
        <v>0</v>
      </c>
      <c r="R286" s="329">
        <f t="shared" si="82"/>
        <v>550895</v>
      </c>
      <c r="S286" s="329">
        <f t="shared" si="82"/>
        <v>550895</v>
      </c>
      <c r="T286" s="329">
        <f t="shared" si="82"/>
        <v>0</v>
      </c>
      <c r="U286" s="329">
        <f t="shared" si="82"/>
        <v>0</v>
      </c>
      <c r="V286" s="329">
        <f t="shared" si="82"/>
        <v>0</v>
      </c>
      <c r="W286" s="329">
        <f t="shared" si="82"/>
        <v>0</v>
      </c>
      <c r="X286" s="313">
        <f t="shared" si="56"/>
        <v>0</v>
      </c>
      <c r="Y286" s="328"/>
    </row>
    <row r="287" spans="1:25" s="328" customFormat="1" ht="19.5" customHeight="1" thickBot="1">
      <c r="A287" s="259">
        <v>765</v>
      </c>
      <c r="B287" s="705">
        <v>5400</v>
      </c>
      <c r="C287" s="915" t="s">
        <v>1031</v>
      </c>
      <c r="D287" s="915"/>
      <c r="E287" s="706"/>
      <c r="F287" s="706">
        <f t="shared" ref="F287:I288" si="83">SUMIF($B$607:$B$12312,$B287,F$607:F$12312)</f>
        <v>0</v>
      </c>
      <c r="G287" s="706">
        <f t="shared" si="83"/>
        <v>0</v>
      </c>
      <c r="H287" s="706">
        <f t="shared" si="83"/>
        <v>0</v>
      </c>
      <c r="I287" s="706">
        <f t="shared" si="83"/>
        <v>0</v>
      </c>
      <c r="J287" s="221" t="str">
        <f t="shared" si="55"/>
        <v/>
      </c>
      <c r="K287" s="244"/>
      <c r="L287" s="326">
        <f t="shared" ref="L287:O288" si="84">SUMIF($B$607:$B$12312,$B287,L$607:L$12312)</f>
        <v>0</v>
      </c>
      <c r="M287" s="327">
        <f t="shared" si="84"/>
        <v>0</v>
      </c>
      <c r="N287" s="327">
        <f t="shared" si="84"/>
        <v>0</v>
      </c>
      <c r="O287" s="327">
        <f t="shared" si="84"/>
        <v>0</v>
      </c>
      <c r="P287" s="244"/>
      <c r="Q287" s="326">
        <f t="shared" ref="Q287:W288" si="85">SUMIF($B$607:$B$12312,$B287,Q$607:Q$12312)</f>
        <v>0</v>
      </c>
      <c r="R287" s="326">
        <f t="shared" si="85"/>
        <v>0</v>
      </c>
      <c r="S287" s="326">
        <f t="shared" si="85"/>
        <v>0</v>
      </c>
      <c r="T287" s="326">
        <f t="shared" si="85"/>
        <v>0</v>
      </c>
      <c r="U287" s="326">
        <f t="shared" si="85"/>
        <v>0</v>
      </c>
      <c r="V287" s="326">
        <f t="shared" si="85"/>
        <v>0</v>
      </c>
      <c r="W287" s="326">
        <f t="shared" si="85"/>
        <v>0</v>
      </c>
      <c r="X287" s="313">
        <f t="shared" si="56"/>
        <v>0</v>
      </c>
      <c r="Y287" s="331"/>
    </row>
    <row r="288" spans="1:25" s="247" customFormat="1" ht="19.5" customHeight="1" thickBot="1">
      <c r="A288" s="259">
        <v>775</v>
      </c>
      <c r="B288" s="705">
        <v>5500</v>
      </c>
      <c r="C288" s="915" t="s">
        <v>1032</v>
      </c>
      <c r="D288" s="915"/>
      <c r="E288" s="706"/>
      <c r="F288" s="706">
        <f t="shared" si="83"/>
        <v>0</v>
      </c>
      <c r="G288" s="706">
        <f t="shared" si="83"/>
        <v>0</v>
      </c>
      <c r="H288" s="706">
        <f t="shared" si="83"/>
        <v>0</v>
      </c>
      <c r="I288" s="706">
        <f t="shared" si="83"/>
        <v>0</v>
      </c>
      <c r="J288" s="221" t="str">
        <f t="shared" si="55"/>
        <v/>
      </c>
      <c r="K288" s="244"/>
      <c r="L288" s="316">
        <f t="shared" si="84"/>
        <v>0</v>
      </c>
      <c r="M288" s="317">
        <f t="shared" si="84"/>
        <v>0</v>
      </c>
      <c r="N288" s="317">
        <f t="shared" si="84"/>
        <v>0</v>
      </c>
      <c r="O288" s="317">
        <f t="shared" si="84"/>
        <v>0</v>
      </c>
      <c r="P288" s="244"/>
      <c r="Q288" s="316">
        <f t="shared" si="85"/>
        <v>0</v>
      </c>
      <c r="R288" s="316">
        <f t="shared" si="85"/>
        <v>0</v>
      </c>
      <c r="S288" s="316">
        <f t="shared" si="85"/>
        <v>0</v>
      </c>
      <c r="T288" s="316">
        <f t="shared" si="85"/>
        <v>0</v>
      </c>
      <c r="U288" s="316">
        <f t="shared" si="85"/>
        <v>0</v>
      </c>
      <c r="V288" s="316">
        <f t="shared" si="85"/>
        <v>0</v>
      </c>
      <c r="W288" s="316">
        <f t="shared" si="85"/>
        <v>0</v>
      </c>
      <c r="X288" s="313">
        <f t="shared" si="56"/>
        <v>0</v>
      </c>
      <c r="Y288" s="331"/>
    </row>
    <row r="289" spans="1:68" ht="19.5" thickBot="1">
      <c r="A289" s="260">
        <v>780</v>
      </c>
      <c r="B289" s="173"/>
      <c r="C289" s="144">
        <v>5501</v>
      </c>
      <c r="D289" s="163" t="s">
        <v>1033</v>
      </c>
      <c r="E289" s="701"/>
      <c r="F289" s="249">
        <f t="shared" ref="F289:I292" si="86">SUMIF($C$607:$C$12312,$C289,F$607:F$12312)</f>
        <v>0</v>
      </c>
      <c r="G289" s="249">
        <f t="shared" si="86"/>
        <v>0</v>
      </c>
      <c r="H289" s="249">
        <f t="shared" si="86"/>
        <v>0</v>
      </c>
      <c r="I289" s="249">
        <f t="shared" si="86"/>
        <v>0</v>
      </c>
      <c r="J289" s="221" t="str">
        <f t="shared" si="55"/>
        <v/>
      </c>
      <c r="K289" s="244"/>
      <c r="L289" s="314">
        <f t="shared" ref="L289:O292" si="87">SUMIF($C$607:$C$12312,$C289,L$607:L$12312)</f>
        <v>0</v>
      </c>
      <c r="M289" s="315">
        <f t="shared" si="87"/>
        <v>0</v>
      </c>
      <c r="N289" s="315">
        <f t="shared" si="87"/>
        <v>0</v>
      </c>
      <c r="O289" s="315">
        <f t="shared" si="87"/>
        <v>0</v>
      </c>
      <c r="P289" s="244"/>
      <c r="Q289" s="314">
        <f t="shared" ref="Q289:W292" si="88">SUMIF($C$607:$C$12312,$C289,Q$607:Q$12312)</f>
        <v>0</v>
      </c>
      <c r="R289" s="314">
        <f t="shared" si="88"/>
        <v>0</v>
      </c>
      <c r="S289" s="314">
        <f t="shared" si="88"/>
        <v>0</v>
      </c>
      <c r="T289" s="314">
        <f t="shared" si="88"/>
        <v>0</v>
      </c>
      <c r="U289" s="314">
        <f t="shared" si="88"/>
        <v>0</v>
      </c>
      <c r="V289" s="314">
        <f t="shared" si="88"/>
        <v>0</v>
      </c>
      <c r="W289" s="314">
        <f t="shared" si="88"/>
        <v>0</v>
      </c>
      <c r="X289" s="313">
        <f t="shared" si="56"/>
        <v>0</v>
      </c>
      <c r="Y289" s="328"/>
    </row>
    <row r="290" spans="1:68" ht="19.5" thickBot="1">
      <c r="A290" s="260">
        <v>785</v>
      </c>
      <c r="B290" s="173"/>
      <c r="C290" s="137">
        <v>5502</v>
      </c>
      <c r="D290" s="145" t="s">
        <v>1034</v>
      </c>
      <c r="E290" s="701"/>
      <c r="F290" s="249">
        <f t="shared" si="86"/>
        <v>0</v>
      </c>
      <c r="G290" s="249">
        <f t="shared" si="86"/>
        <v>0</v>
      </c>
      <c r="H290" s="249">
        <f t="shared" si="86"/>
        <v>0</v>
      </c>
      <c r="I290" s="249">
        <f t="shared" si="86"/>
        <v>0</v>
      </c>
      <c r="J290" s="221" t="str">
        <f t="shared" si="55"/>
        <v/>
      </c>
      <c r="K290" s="244"/>
      <c r="L290" s="314">
        <f t="shared" si="87"/>
        <v>0</v>
      </c>
      <c r="M290" s="315">
        <f t="shared" si="87"/>
        <v>0</v>
      </c>
      <c r="N290" s="315">
        <f t="shared" si="87"/>
        <v>0</v>
      </c>
      <c r="O290" s="315">
        <f t="shared" si="87"/>
        <v>0</v>
      </c>
      <c r="P290" s="244"/>
      <c r="Q290" s="314">
        <f t="shared" si="88"/>
        <v>0</v>
      </c>
      <c r="R290" s="314">
        <f t="shared" si="88"/>
        <v>0</v>
      </c>
      <c r="S290" s="314">
        <f t="shared" si="88"/>
        <v>0</v>
      </c>
      <c r="T290" s="314">
        <f t="shared" si="88"/>
        <v>0</v>
      </c>
      <c r="U290" s="314">
        <f t="shared" si="88"/>
        <v>0</v>
      </c>
      <c r="V290" s="314">
        <f t="shared" si="88"/>
        <v>0</v>
      </c>
      <c r="W290" s="314">
        <f t="shared" si="88"/>
        <v>0</v>
      </c>
      <c r="X290" s="313">
        <f t="shared" si="56"/>
        <v>0</v>
      </c>
      <c r="Y290" s="247"/>
    </row>
    <row r="291" spans="1:68" ht="23.25" customHeight="1" thickBot="1">
      <c r="A291" s="260">
        <v>790</v>
      </c>
      <c r="B291" s="173"/>
      <c r="C291" s="137">
        <v>5503</v>
      </c>
      <c r="D291" s="139" t="s">
        <v>1035</v>
      </c>
      <c r="E291" s="701"/>
      <c r="F291" s="249">
        <f t="shared" si="86"/>
        <v>0</v>
      </c>
      <c r="G291" s="249">
        <f t="shared" si="86"/>
        <v>0</v>
      </c>
      <c r="H291" s="249">
        <f t="shared" si="86"/>
        <v>0</v>
      </c>
      <c r="I291" s="249">
        <f t="shared" si="86"/>
        <v>0</v>
      </c>
      <c r="J291" s="221" t="str">
        <f t="shared" si="55"/>
        <v/>
      </c>
      <c r="K291" s="244"/>
      <c r="L291" s="314">
        <f t="shared" si="87"/>
        <v>0</v>
      </c>
      <c r="M291" s="315">
        <f t="shared" si="87"/>
        <v>0</v>
      </c>
      <c r="N291" s="315">
        <f t="shared" si="87"/>
        <v>0</v>
      </c>
      <c r="O291" s="315">
        <f t="shared" si="87"/>
        <v>0</v>
      </c>
      <c r="P291" s="244"/>
      <c r="Q291" s="314">
        <f t="shared" si="88"/>
        <v>0</v>
      </c>
      <c r="R291" s="314">
        <f t="shared" si="88"/>
        <v>0</v>
      </c>
      <c r="S291" s="314">
        <f t="shared" si="88"/>
        <v>0</v>
      </c>
      <c r="T291" s="314">
        <f t="shared" si="88"/>
        <v>0</v>
      </c>
      <c r="U291" s="314">
        <f t="shared" si="88"/>
        <v>0</v>
      </c>
      <c r="V291" s="314">
        <f t="shared" si="88"/>
        <v>0</v>
      </c>
      <c r="W291" s="314">
        <f t="shared" si="88"/>
        <v>0</v>
      </c>
      <c r="X291" s="313">
        <f t="shared" si="56"/>
        <v>0</v>
      </c>
    </row>
    <row r="292" spans="1:68" ht="19.5" thickBot="1">
      <c r="A292" s="260">
        <v>795</v>
      </c>
      <c r="B292" s="173"/>
      <c r="C292" s="142">
        <v>5504</v>
      </c>
      <c r="D292" s="146" t="s">
        <v>1036</v>
      </c>
      <c r="E292" s="701"/>
      <c r="F292" s="249">
        <f t="shared" si="86"/>
        <v>0</v>
      </c>
      <c r="G292" s="249">
        <f t="shared" si="86"/>
        <v>0</v>
      </c>
      <c r="H292" s="249">
        <f t="shared" si="86"/>
        <v>0</v>
      </c>
      <c r="I292" s="249">
        <f t="shared" si="86"/>
        <v>0</v>
      </c>
      <c r="J292" s="221" t="str">
        <f t="shared" si="55"/>
        <v/>
      </c>
      <c r="K292" s="244"/>
      <c r="L292" s="314">
        <f t="shared" si="87"/>
        <v>0</v>
      </c>
      <c r="M292" s="315">
        <f t="shared" si="87"/>
        <v>0</v>
      </c>
      <c r="N292" s="315">
        <f t="shared" si="87"/>
        <v>0</v>
      </c>
      <c r="O292" s="315">
        <f t="shared" si="87"/>
        <v>0</v>
      </c>
      <c r="P292" s="244"/>
      <c r="Q292" s="314">
        <f t="shared" si="88"/>
        <v>0</v>
      </c>
      <c r="R292" s="314">
        <f t="shared" si="88"/>
        <v>0</v>
      </c>
      <c r="S292" s="314">
        <f t="shared" si="88"/>
        <v>0</v>
      </c>
      <c r="T292" s="314">
        <f t="shared" si="88"/>
        <v>0</v>
      </c>
      <c r="U292" s="314">
        <f t="shared" si="88"/>
        <v>0</v>
      </c>
      <c r="V292" s="314">
        <f t="shared" si="88"/>
        <v>0</v>
      </c>
      <c r="W292" s="314">
        <f t="shared" si="88"/>
        <v>0</v>
      </c>
      <c r="X292" s="313">
        <f t="shared" si="56"/>
        <v>0</v>
      </c>
    </row>
    <row r="293" spans="1:68" s="328" customFormat="1" ht="36.75" customHeight="1" thickBot="1">
      <c r="A293" s="259">
        <v>805</v>
      </c>
      <c r="B293" s="705">
        <v>5700</v>
      </c>
      <c r="C293" s="915" t="s">
        <v>1037</v>
      </c>
      <c r="D293" s="915"/>
      <c r="E293" s="706"/>
      <c r="F293" s="706">
        <f>SUMIF($B$607:$B$12312,$B293,F$607:F$12312)</f>
        <v>0</v>
      </c>
      <c r="G293" s="706">
        <f>SUMIF($B$607:$B$12312,$B293,G$607:G$12312)</f>
        <v>0</v>
      </c>
      <c r="H293" s="706">
        <f>SUMIF($B$607:$B$12312,$B293,H$607:H$12312)</f>
        <v>0</v>
      </c>
      <c r="I293" s="706">
        <f>SUMIF($B$607:$B$12312,$B293,I$607:I$12312)</f>
        <v>0</v>
      </c>
      <c r="J293" s="221" t="str">
        <f t="shared" si="55"/>
        <v/>
      </c>
      <c r="K293" s="244"/>
      <c r="L293" s="326">
        <f>SUMIF($B$607:$B$12312,$B293,L$607:L$12312)</f>
        <v>0</v>
      </c>
      <c r="M293" s="327">
        <f>SUMIF($B$607:$B$12312,$B293,M$607:M$12312)</f>
        <v>0</v>
      </c>
      <c r="N293" s="327">
        <f>SUMIF($B$607:$B$12312,$B293,N$607:N$12312)</f>
        <v>0</v>
      </c>
      <c r="O293" s="327">
        <f>SUMIF($B$607:$B$12312,$B293,O$607:O$12312)</f>
        <v>0</v>
      </c>
      <c r="P293" s="244"/>
      <c r="Q293" s="326">
        <f t="shared" ref="Q293:W293" si="89">SUMIF($B$607:$B$12312,$B293,Q$607:Q$12312)</f>
        <v>0</v>
      </c>
      <c r="R293" s="326">
        <f t="shared" si="89"/>
        <v>0</v>
      </c>
      <c r="S293" s="326">
        <f t="shared" si="89"/>
        <v>0</v>
      </c>
      <c r="T293" s="326">
        <f t="shared" si="89"/>
        <v>0</v>
      </c>
      <c r="U293" s="326">
        <f t="shared" si="89"/>
        <v>0</v>
      </c>
      <c r="V293" s="326">
        <f t="shared" si="89"/>
        <v>0</v>
      </c>
      <c r="W293" s="326">
        <f t="shared" si="89"/>
        <v>0</v>
      </c>
      <c r="X293" s="313">
        <f t="shared" si="56"/>
        <v>0</v>
      </c>
      <c r="Y293" s="215"/>
    </row>
    <row r="294" spans="1:68" s="331" customFormat="1" ht="19.5" thickBot="1">
      <c r="A294" s="260">
        <v>810</v>
      </c>
      <c r="B294" s="175"/>
      <c r="C294" s="176">
        <v>5701</v>
      </c>
      <c r="D294" s="177" t="s">
        <v>1038</v>
      </c>
      <c r="E294" s="701"/>
      <c r="F294" s="249">
        <f t="shared" ref="F294:I296" si="90">SUMIF($C$607:$C$12312,$C294,F$607:F$12312)</f>
        <v>0</v>
      </c>
      <c r="G294" s="249">
        <f t="shared" si="90"/>
        <v>0</v>
      </c>
      <c r="H294" s="249">
        <f t="shared" si="90"/>
        <v>0</v>
      </c>
      <c r="I294" s="249">
        <f t="shared" si="90"/>
        <v>0</v>
      </c>
      <c r="J294" s="221" t="str">
        <f t="shared" si="55"/>
        <v/>
      </c>
      <c r="K294" s="244"/>
      <c r="L294" s="329">
        <f t="shared" ref="L294:O296" si="91">SUMIF($C$607:$C$12312,$C294,L$607:L$12312)</f>
        <v>0</v>
      </c>
      <c r="M294" s="330">
        <f t="shared" si="91"/>
        <v>0</v>
      </c>
      <c r="N294" s="330">
        <f t="shared" si="91"/>
        <v>0</v>
      </c>
      <c r="O294" s="330">
        <f t="shared" si="91"/>
        <v>0</v>
      </c>
      <c r="P294" s="244"/>
      <c r="Q294" s="329">
        <f t="shared" ref="Q294:W296" si="92">SUMIF($C$607:$C$12312,$C294,Q$607:Q$12312)</f>
        <v>0</v>
      </c>
      <c r="R294" s="329">
        <f t="shared" si="92"/>
        <v>0</v>
      </c>
      <c r="S294" s="329">
        <f t="shared" si="92"/>
        <v>0</v>
      </c>
      <c r="T294" s="329">
        <f t="shared" si="92"/>
        <v>0</v>
      </c>
      <c r="U294" s="329">
        <f t="shared" si="92"/>
        <v>0</v>
      </c>
      <c r="V294" s="329">
        <f t="shared" si="92"/>
        <v>0</v>
      </c>
      <c r="W294" s="329">
        <f t="shared" si="92"/>
        <v>0</v>
      </c>
      <c r="X294" s="313">
        <f t="shared" si="56"/>
        <v>0</v>
      </c>
      <c r="Y294" s="215"/>
    </row>
    <row r="295" spans="1:68" s="331" customFormat="1" ht="19.5" thickBot="1">
      <c r="A295" s="260">
        <v>815</v>
      </c>
      <c r="B295" s="175"/>
      <c r="C295" s="178">
        <v>5702</v>
      </c>
      <c r="D295" s="179" t="s">
        <v>1039</v>
      </c>
      <c r="E295" s="701"/>
      <c r="F295" s="249">
        <f t="shared" si="90"/>
        <v>0</v>
      </c>
      <c r="G295" s="249">
        <f t="shared" si="90"/>
        <v>0</v>
      </c>
      <c r="H295" s="249">
        <f t="shared" si="90"/>
        <v>0</v>
      </c>
      <c r="I295" s="249">
        <f t="shared" si="90"/>
        <v>0</v>
      </c>
      <c r="J295" s="221" t="str">
        <f t="shared" si="55"/>
        <v/>
      </c>
      <c r="K295" s="244"/>
      <c r="L295" s="329">
        <f t="shared" si="91"/>
        <v>0</v>
      </c>
      <c r="M295" s="330">
        <f t="shared" si="91"/>
        <v>0</v>
      </c>
      <c r="N295" s="330">
        <f t="shared" si="91"/>
        <v>0</v>
      </c>
      <c r="O295" s="330">
        <f t="shared" si="91"/>
        <v>0</v>
      </c>
      <c r="P295" s="244"/>
      <c r="Q295" s="329">
        <f t="shared" si="92"/>
        <v>0</v>
      </c>
      <c r="R295" s="329">
        <f t="shared" si="92"/>
        <v>0</v>
      </c>
      <c r="S295" s="329">
        <f t="shared" si="92"/>
        <v>0</v>
      </c>
      <c r="T295" s="329">
        <f t="shared" si="92"/>
        <v>0</v>
      </c>
      <c r="U295" s="329">
        <f t="shared" si="92"/>
        <v>0</v>
      </c>
      <c r="V295" s="329">
        <f t="shared" si="92"/>
        <v>0</v>
      </c>
      <c r="W295" s="329">
        <f t="shared" si="92"/>
        <v>0</v>
      </c>
      <c r="X295" s="313">
        <f t="shared" si="56"/>
        <v>0</v>
      </c>
      <c r="Y295" s="328"/>
    </row>
    <row r="296" spans="1:68" s="273" customFormat="1" ht="15.75" customHeight="1" thickBot="1">
      <c r="A296" s="266">
        <v>525</v>
      </c>
      <c r="B296" s="136"/>
      <c r="C296" s="182">
        <v>4071</v>
      </c>
      <c r="D296" s="464" t="s">
        <v>1040</v>
      </c>
      <c r="E296" s="701"/>
      <c r="F296" s="249">
        <f t="shared" si="90"/>
        <v>0</v>
      </c>
      <c r="G296" s="249">
        <f t="shared" si="90"/>
        <v>0</v>
      </c>
      <c r="H296" s="249">
        <f t="shared" si="90"/>
        <v>0</v>
      </c>
      <c r="I296" s="249">
        <f t="shared" si="90"/>
        <v>0</v>
      </c>
      <c r="J296" s="221" t="str">
        <f t="shared" si="55"/>
        <v/>
      </c>
      <c r="K296" s="244"/>
      <c r="L296" s="332">
        <f t="shared" si="91"/>
        <v>0</v>
      </c>
      <c r="M296" s="333">
        <f t="shared" si="91"/>
        <v>0</v>
      </c>
      <c r="N296" s="333">
        <f t="shared" si="91"/>
        <v>0</v>
      </c>
      <c r="O296" s="333">
        <f t="shared" si="91"/>
        <v>0</v>
      </c>
      <c r="P296" s="244"/>
      <c r="Q296" s="332">
        <f t="shared" si="92"/>
        <v>0</v>
      </c>
      <c r="R296" s="332">
        <f t="shared" si="92"/>
        <v>0</v>
      </c>
      <c r="S296" s="332">
        <f t="shared" si="92"/>
        <v>0</v>
      </c>
      <c r="T296" s="332">
        <f t="shared" si="92"/>
        <v>0</v>
      </c>
      <c r="U296" s="332">
        <f t="shared" si="92"/>
        <v>0</v>
      </c>
      <c r="V296" s="332">
        <f t="shared" si="92"/>
        <v>0</v>
      </c>
      <c r="W296" s="332">
        <f t="shared" si="92"/>
        <v>0</v>
      </c>
      <c r="X296" s="313">
        <f t="shared" si="56"/>
        <v>0</v>
      </c>
      <c r="Y296" s="331"/>
      <c r="Z296" s="270"/>
      <c r="AA296" s="269"/>
      <c r="AB296" s="270"/>
      <c r="AC296" s="270"/>
      <c r="AD296" s="269"/>
      <c r="AE296" s="270"/>
      <c r="AF296" s="270"/>
      <c r="AG296" s="269"/>
      <c r="AH296" s="271"/>
      <c r="AI296" s="271"/>
      <c r="AJ296" s="267"/>
      <c r="AK296" s="270"/>
      <c r="AL296" s="270"/>
      <c r="AM296" s="269"/>
      <c r="AN296" s="270"/>
      <c r="AO296" s="270"/>
      <c r="AP296" s="269"/>
      <c r="AQ296" s="270"/>
      <c r="AR296" s="270"/>
      <c r="AS296" s="269"/>
      <c r="AT296" s="270"/>
      <c r="AU296" s="270"/>
      <c r="AV296" s="269"/>
      <c r="AW296" s="270"/>
      <c r="AX296" s="270"/>
      <c r="AY296" s="272"/>
      <c r="AZ296" s="270"/>
      <c r="BA296" s="270"/>
      <c r="BB296" s="269"/>
      <c r="BC296" s="270"/>
      <c r="BD296" s="270"/>
      <c r="BE296" s="269"/>
      <c r="BF296" s="270"/>
      <c r="BG296" s="269"/>
      <c r="BH296" s="272"/>
      <c r="BI296" s="269"/>
      <c r="BJ296" s="269"/>
      <c r="BK296" s="270"/>
      <c r="BL296" s="270"/>
      <c r="BM296" s="269"/>
      <c r="BN296" s="270"/>
      <c r="BP296" s="270"/>
    </row>
    <row r="297" spans="1:68" s="247" customFormat="1" ht="19.5" customHeight="1" thickBot="1">
      <c r="A297" s="259">
        <v>820</v>
      </c>
      <c r="B297" s="850">
        <v>98</v>
      </c>
      <c r="C297" s="915" t="s">
        <v>1041</v>
      </c>
      <c r="D297" s="915"/>
      <c r="E297" s="706"/>
      <c r="F297" s="706">
        <f>SUMIF($B$607:$B$12312,$B297,F$607:F$12312)</f>
        <v>0</v>
      </c>
      <c r="G297" s="706">
        <f>SUMIF($B$607:$B$12312,$B297,G$607:G$12312)</f>
        <v>0</v>
      </c>
      <c r="H297" s="706">
        <f>SUMIF($B$607:$B$12312,$B297,H$607:H$12312)</f>
        <v>0</v>
      </c>
      <c r="I297" s="706">
        <f>SUMIF($B$607:$B$12312,$B297,I$607:I$12312)</f>
        <v>0</v>
      </c>
      <c r="J297" s="221" t="str">
        <f t="shared" si="55"/>
        <v/>
      </c>
      <c r="K297" s="244"/>
      <c r="L297" s="316">
        <f>SUMIF($B$607:$B$12312,$B297,L$607:L$12312)</f>
        <v>0</v>
      </c>
      <c r="M297" s="317">
        <f>SUMIF($B$607:$B$12312,$B297,M$607:M$12312)</f>
        <v>0</v>
      </c>
      <c r="N297" s="317">
        <f>SUMIF($B$607:$B$12312,$B297,N$607:N$12312)</f>
        <v>0</v>
      </c>
      <c r="O297" s="317">
        <f>SUMIF($B$607:$B$12312,$B297,O$607:O$12312)</f>
        <v>0</v>
      </c>
      <c r="P297" s="244"/>
      <c r="Q297" s="316">
        <f t="shared" ref="Q297:W297" si="93">SUMIF($B$607:$B$12312,$B297,Q$607:Q$12312)</f>
        <v>0</v>
      </c>
      <c r="R297" s="316">
        <f t="shared" si="93"/>
        <v>0</v>
      </c>
      <c r="S297" s="316">
        <f t="shared" si="93"/>
        <v>0</v>
      </c>
      <c r="T297" s="316">
        <f t="shared" si="93"/>
        <v>0</v>
      </c>
      <c r="U297" s="316">
        <f t="shared" si="93"/>
        <v>0</v>
      </c>
      <c r="V297" s="316">
        <f t="shared" si="93"/>
        <v>0</v>
      </c>
      <c r="W297" s="316">
        <f t="shared" si="93"/>
        <v>0</v>
      </c>
      <c r="X297" s="313">
        <f t="shared" si="56"/>
        <v>0</v>
      </c>
      <c r="Y297" s="270"/>
    </row>
    <row r="298" spans="1:68">
      <c r="A298" s="260">
        <v>821</v>
      </c>
      <c r="B298" s="184"/>
      <c r="C298" s="335" t="s">
        <v>1042</v>
      </c>
      <c r="D298" s="336"/>
      <c r="E298" s="701"/>
      <c r="F298" s="395"/>
      <c r="G298" s="395"/>
      <c r="H298" s="395"/>
      <c r="I298" s="337"/>
      <c r="J298" s="221" t="str">
        <f t="shared" si="55"/>
        <v/>
      </c>
      <c r="K298" s="244"/>
      <c r="L298" s="338"/>
      <c r="M298" s="339"/>
      <c r="N298" s="339"/>
      <c r="O298" s="339"/>
      <c r="P298" s="244"/>
      <c r="Q298" s="338"/>
      <c r="R298" s="338"/>
      <c r="S298" s="338"/>
      <c r="T298" s="338"/>
      <c r="U298" s="338"/>
      <c r="V298" s="338"/>
      <c r="W298" s="338"/>
      <c r="X298" s="340"/>
      <c r="Y298" s="331"/>
    </row>
    <row r="299" spans="1:68">
      <c r="A299" s="260">
        <v>822</v>
      </c>
      <c r="B299" s="184"/>
      <c r="C299" s="341" t="s">
        <v>1043</v>
      </c>
      <c r="D299" s="334"/>
      <c r="E299" s="701"/>
      <c r="F299" s="384"/>
      <c r="G299" s="384"/>
      <c r="H299" s="384"/>
      <c r="I299" s="307"/>
      <c r="J299" s="221" t="str">
        <f t="shared" si="55"/>
        <v/>
      </c>
      <c r="K299" s="244"/>
      <c r="L299" s="342"/>
      <c r="M299" s="343"/>
      <c r="N299" s="343"/>
      <c r="O299" s="343"/>
      <c r="P299" s="244"/>
      <c r="Q299" s="342"/>
      <c r="R299" s="342"/>
      <c r="S299" s="342"/>
      <c r="T299" s="342"/>
      <c r="U299" s="342"/>
      <c r="V299" s="342"/>
      <c r="W299" s="342"/>
      <c r="X299" s="344"/>
      <c r="Y299" s="247"/>
    </row>
    <row r="300" spans="1:68" ht="16.5" thickBot="1">
      <c r="A300" s="260">
        <v>823</v>
      </c>
      <c r="B300" s="185"/>
      <c r="C300" s="345" t="s">
        <v>1716</v>
      </c>
      <c r="D300" s="346"/>
      <c r="E300" s="779"/>
      <c r="F300" s="396"/>
      <c r="G300" s="396"/>
      <c r="H300" s="396"/>
      <c r="I300" s="309"/>
      <c r="J300" s="221" t="str">
        <f t="shared" si="55"/>
        <v/>
      </c>
      <c r="K300" s="244"/>
      <c r="L300" s="347"/>
      <c r="M300" s="348"/>
      <c r="N300" s="348"/>
      <c r="O300" s="348"/>
      <c r="P300" s="244"/>
      <c r="Q300" s="347"/>
      <c r="R300" s="347"/>
      <c r="S300" s="347"/>
      <c r="T300" s="347"/>
      <c r="U300" s="347"/>
      <c r="V300" s="347"/>
      <c r="W300" s="347"/>
      <c r="X300" s="349"/>
    </row>
    <row r="301" spans="1:68" ht="19.5" thickBot="1">
      <c r="A301" s="260">
        <v>825</v>
      </c>
      <c r="B301" s="715"/>
      <c r="C301" s="716" t="s">
        <v>1263</v>
      </c>
      <c r="D301" s="717" t="s">
        <v>1044</v>
      </c>
      <c r="E301" s="829"/>
      <c r="F301" s="718">
        <f>SUMIF($C$607:$C$12312,$C301,F$607:F$12312)</f>
        <v>13493848</v>
      </c>
      <c r="G301" s="718">
        <f>SUMIF($C$607:$C$12312,$C301,G$607:G$12312)</f>
        <v>45996743</v>
      </c>
      <c r="H301" s="718">
        <f>SUMIF($C$607:$C$12312,$C301,H$607:H$12312)</f>
        <v>5709409</v>
      </c>
      <c r="I301" s="718">
        <f>SUMIF($C$607:$C$12312,$C301,I$607:I$12312)</f>
        <v>65200000</v>
      </c>
      <c r="J301" s="221">
        <v>1</v>
      </c>
      <c r="L301" s="350">
        <f>SUMIF($C$607:$C$12312,$C301,L$607:L$12312)</f>
        <v>0</v>
      </c>
      <c r="M301" s="350">
        <f>SUMIF($C$607:$C$12312,$C301,M$607:M$12312)</f>
        <v>65200000</v>
      </c>
      <c r="N301" s="350">
        <f>SUMIF($C$607:$C$12312,$C301,N$607:N$12312)</f>
        <v>65200000</v>
      </c>
      <c r="O301" s="350">
        <f>SUMIF($C$607:$C$12312,$C301,O$607:O$12312)</f>
        <v>0</v>
      </c>
      <c r="P301" s="222"/>
      <c r="Q301" s="350">
        <f t="shared" ref="Q301:W301" si="94">SUMIF($C$607:$C$12312,$C301,Q$607:Q$12312)</f>
        <v>0</v>
      </c>
      <c r="R301" s="350">
        <f t="shared" si="94"/>
        <v>32990403</v>
      </c>
      <c r="S301" s="350">
        <f t="shared" si="94"/>
        <v>32990403</v>
      </c>
      <c r="T301" s="350">
        <f t="shared" si="94"/>
        <v>0</v>
      </c>
      <c r="U301" s="350">
        <f t="shared" si="94"/>
        <v>0</v>
      </c>
      <c r="V301" s="350">
        <f t="shared" si="94"/>
        <v>0</v>
      </c>
      <c r="W301" s="350">
        <f t="shared" si="94"/>
        <v>0</v>
      </c>
      <c r="X301" s="313">
        <f>T301-U301-V301-W301</f>
        <v>0</v>
      </c>
    </row>
    <row r="302" spans="1:68" ht="13.5" customHeight="1">
      <c r="A302" s="260"/>
      <c r="B302" s="151"/>
      <c r="C302" s="186"/>
      <c r="J302" s="221">
        <v>1</v>
      </c>
      <c r="P302" s="223"/>
    </row>
    <row r="303" spans="1:68">
      <c r="A303" s="260"/>
      <c r="C303" s="227"/>
      <c r="D303" s="228"/>
      <c r="E303" s="278"/>
      <c r="F303" s="278"/>
      <c r="G303" s="278"/>
      <c r="H303" s="278"/>
      <c r="I303" s="278"/>
      <c r="J303" s="221">
        <v>1</v>
      </c>
      <c r="L303" s="278"/>
      <c r="M303" s="278"/>
      <c r="N303" s="282"/>
      <c r="O303" s="282"/>
      <c r="P303" s="223"/>
      <c r="Q303" s="278"/>
      <c r="R303" s="278"/>
      <c r="S303" s="282"/>
      <c r="T303" s="282"/>
      <c r="U303" s="278"/>
      <c r="V303" s="282"/>
      <c r="W303" s="282"/>
    </row>
    <row r="304" spans="1:68" ht="16.5" customHeight="1">
      <c r="A304" s="260"/>
      <c r="C304" s="227"/>
      <c r="D304" s="228"/>
      <c r="E304" s="278"/>
      <c r="F304" s="278"/>
      <c r="G304" s="278"/>
      <c r="H304" s="278"/>
      <c r="I304" s="278"/>
      <c r="J304" s="221">
        <v>1</v>
      </c>
      <c r="L304" s="278"/>
      <c r="M304" s="278"/>
      <c r="N304" s="282"/>
      <c r="O304" s="282"/>
      <c r="P304" s="223"/>
      <c r="Q304" s="278"/>
      <c r="R304" s="278"/>
      <c r="S304" s="282"/>
      <c r="T304" s="282"/>
      <c r="U304" s="278"/>
      <c r="V304" s="282"/>
      <c r="W304" s="282"/>
    </row>
    <row r="305" spans="1:25" ht="0.95" customHeight="1">
      <c r="A305" s="260"/>
      <c r="B305" s="661"/>
      <c r="C305" s="661"/>
      <c r="D305" s="662"/>
      <c r="E305" s="663"/>
      <c r="F305" s="663"/>
      <c r="G305" s="663"/>
      <c r="H305" s="663"/>
      <c r="I305" s="663"/>
      <c r="J305" s="661"/>
      <c r="L305" s="278"/>
      <c r="M305" s="278"/>
      <c r="N305" s="282"/>
      <c r="O305" s="282"/>
      <c r="P305" s="223"/>
      <c r="Q305" s="278"/>
      <c r="R305" s="278"/>
      <c r="S305" s="282"/>
      <c r="T305" s="282"/>
      <c r="U305" s="278"/>
      <c r="V305" s="282"/>
      <c r="W305" s="282"/>
    </row>
    <row r="306" spans="1:25" ht="0.95" customHeight="1">
      <c r="A306" s="260"/>
      <c r="B306" s="930"/>
      <c r="C306" s="931"/>
      <c r="D306" s="931"/>
      <c r="E306" s="663"/>
      <c r="F306" s="663"/>
      <c r="G306" s="663"/>
      <c r="H306" s="663"/>
      <c r="I306" s="663"/>
      <c r="J306" s="661"/>
      <c r="L306" s="278"/>
      <c r="M306" s="278"/>
      <c r="N306" s="282"/>
      <c r="O306" s="282"/>
      <c r="P306" s="223"/>
      <c r="Q306" s="278"/>
      <c r="R306" s="278"/>
      <c r="S306" s="282"/>
      <c r="T306" s="282"/>
      <c r="U306" s="278"/>
      <c r="V306" s="282"/>
      <c r="W306" s="282"/>
    </row>
    <row r="307" spans="1:25" ht="0.95" customHeight="1">
      <c r="A307" s="260"/>
      <c r="B307" s="661"/>
      <c r="C307" s="661"/>
      <c r="D307" s="662"/>
      <c r="E307" s="664"/>
      <c r="F307" s="664"/>
      <c r="G307" s="663"/>
      <c r="H307" s="663"/>
      <c r="I307" s="663"/>
      <c r="J307" s="661"/>
      <c r="L307" s="278"/>
      <c r="M307" s="278"/>
      <c r="N307" s="282"/>
      <c r="O307" s="282"/>
      <c r="P307" s="223"/>
      <c r="Q307" s="278"/>
      <c r="R307" s="278"/>
      <c r="S307" s="282"/>
      <c r="T307" s="282"/>
      <c r="U307" s="278"/>
      <c r="V307" s="282"/>
      <c r="W307" s="282"/>
    </row>
    <row r="308" spans="1:25" ht="0.95" customHeight="1">
      <c r="A308" s="260"/>
      <c r="B308" s="932"/>
      <c r="C308" s="931"/>
      <c r="D308" s="931"/>
      <c r="E308" s="665"/>
      <c r="F308" s="666"/>
      <c r="G308" s="663"/>
      <c r="H308" s="663"/>
      <c r="I308" s="663"/>
      <c r="J308" s="661"/>
      <c r="L308" s="278"/>
      <c r="M308" s="278"/>
      <c r="N308" s="282"/>
      <c r="O308" s="282"/>
      <c r="P308" s="223"/>
      <c r="Q308" s="278"/>
      <c r="R308" s="278"/>
      <c r="S308" s="282"/>
      <c r="T308" s="282"/>
      <c r="U308" s="278"/>
      <c r="V308" s="282"/>
      <c r="W308" s="282"/>
    </row>
    <row r="309" spans="1:25" ht="0.95" customHeight="1">
      <c r="A309" s="260"/>
      <c r="B309" s="667"/>
      <c r="C309" s="661"/>
      <c r="D309" s="662"/>
      <c r="E309" s="663"/>
      <c r="F309" s="668"/>
      <c r="G309" s="663"/>
      <c r="H309" s="663"/>
      <c r="I309" s="663"/>
      <c r="J309" s="661"/>
      <c r="L309" s="278"/>
      <c r="M309" s="278"/>
      <c r="N309" s="282"/>
      <c r="O309" s="282"/>
      <c r="P309" s="223"/>
      <c r="Q309" s="278"/>
      <c r="R309" s="278"/>
      <c r="S309" s="282"/>
      <c r="T309" s="282"/>
      <c r="U309" s="278"/>
      <c r="V309" s="282"/>
      <c r="W309" s="282"/>
    </row>
    <row r="310" spans="1:25" ht="0.95" customHeight="1">
      <c r="A310" s="260"/>
      <c r="B310" s="667"/>
      <c r="C310" s="661"/>
      <c r="D310" s="662"/>
      <c r="E310" s="669"/>
      <c r="F310" s="663"/>
      <c r="G310" s="663"/>
      <c r="H310" s="663"/>
      <c r="I310" s="663"/>
      <c r="J310" s="661"/>
      <c r="L310" s="278"/>
      <c r="M310" s="278"/>
      <c r="N310" s="282"/>
      <c r="O310" s="282"/>
      <c r="P310" s="223"/>
      <c r="Q310" s="278"/>
      <c r="R310" s="278"/>
      <c r="S310" s="282"/>
      <c r="T310" s="282"/>
      <c r="U310" s="278"/>
      <c r="V310" s="282"/>
      <c r="W310" s="282"/>
    </row>
    <row r="311" spans="1:25" ht="0.95" customHeight="1">
      <c r="A311" s="260"/>
      <c r="B311" s="932"/>
      <c r="C311" s="931"/>
      <c r="D311" s="931"/>
      <c r="E311" s="663"/>
      <c r="F311" s="670"/>
      <c r="G311" s="663"/>
      <c r="H311" s="663"/>
      <c r="I311" s="663"/>
      <c r="J311" s="661"/>
      <c r="L311" s="278"/>
      <c r="M311" s="278"/>
      <c r="N311" s="282"/>
      <c r="O311" s="282"/>
      <c r="P311" s="223"/>
      <c r="Q311" s="278"/>
      <c r="R311" s="278"/>
      <c r="S311" s="282"/>
      <c r="T311" s="282"/>
      <c r="U311" s="278"/>
      <c r="V311" s="282"/>
      <c r="W311" s="282"/>
    </row>
    <row r="312" spans="1:25" ht="0.95" customHeight="1">
      <c r="A312" s="260"/>
      <c r="B312" s="667"/>
      <c r="C312" s="661"/>
      <c r="D312" s="662"/>
      <c r="E312" s="669"/>
      <c r="F312" s="663"/>
      <c r="G312" s="663"/>
      <c r="H312" s="663"/>
      <c r="I312" s="663"/>
      <c r="J312" s="661"/>
      <c r="L312" s="278"/>
      <c r="M312" s="278"/>
      <c r="N312" s="282"/>
      <c r="O312" s="282"/>
      <c r="P312" s="223"/>
      <c r="Q312" s="278"/>
      <c r="R312" s="278"/>
      <c r="S312" s="282"/>
      <c r="T312" s="282"/>
      <c r="U312" s="278"/>
      <c r="V312" s="282"/>
      <c r="W312" s="282"/>
    </row>
    <row r="313" spans="1:25" ht="0.95" customHeight="1">
      <c r="A313" s="260"/>
      <c r="B313" s="667"/>
      <c r="C313" s="661"/>
      <c r="D313" s="671"/>
      <c r="E313" s="671"/>
      <c r="F313" s="671"/>
      <c r="G313" s="671"/>
      <c r="H313" s="671"/>
      <c r="I313" s="671"/>
      <c r="J313" s="661"/>
      <c r="N313" s="215"/>
      <c r="O313" s="215"/>
      <c r="P313" s="223"/>
      <c r="S313" s="215"/>
      <c r="T313" s="215"/>
      <c r="V313" s="215"/>
      <c r="W313" s="215"/>
    </row>
    <row r="314" spans="1:25" ht="0.95" customHeight="1">
      <c r="A314" s="260"/>
      <c r="B314" s="661"/>
      <c r="C314" s="661"/>
      <c r="D314" s="662"/>
      <c r="E314" s="663"/>
      <c r="F314" s="663"/>
      <c r="G314" s="663"/>
      <c r="H314" s="663"/>
      <c r="I314" s="663"/>
      <c r="J314" s="661"/>
      <c r="L314" s="278"/>
      <c r="M314" s="278"/>
      <c r="N314" s="282"/>
      <c r="O314" s="282"/>
      <c r="P314" s="223"/>
      <c r="Q314" s="278"/>
      <c r="R314" s="278"/>
      <c r="S314" s="282"/>
      <c r="T314" s="282"/>
      <c r="U314" s="278"/>
      <c r="V314" s="282"/>
      <c r="W314" s="282"/>
    </row>
    <row r="315" spans="1:25" ht="0.95" customHeight="1">
      <c r="A315" s="260"/>
      <c r="B315" s="672"/>
      <c r="C315" s="661"/>
      <c r="D315" s="673"/>
      <c r="E315" s="663"/>
      <c r="F315" s="669"/>
      <c r="G315" s="671"/>
      <c r="H315" s="671"/>
      <c r="I315" s="671"/>
      <c r="J315" s="661"/>
      <c r="N315" s="215"/>
      <c r="O315" s="215"/>
      <c r="P315" s="223"/>
      <c r="S315" s="215"/>
      <c r="T315" s="215"/>
      <c r="V315" s="215"/>
      <c r="W315" s="215"/>
    </row>
    <row r="316" spans="1:25" s="251" customFormat="1" ht="0.95" customHeight="1">
      <c r="A316" s="262"/>
      <c r="B316" s="674"/>
      <c r="C316" s="675"/>
      <c r="D316" s="676"/>
      <c r="E316" s="677"/>
      <c r="F316" s="677"/>
      <c r="G316" s="671"/>
      <c r="H316" s="671"/>
      <c r="I316" s="671"/>
      <c r="J316" s="661"/>
      <c r="K316" s="222"/>
      <c r="P316" s="223"/>
      <c r="Y316" s="215"/>
    </row>
    <row r="317" spans="1:25" s="251" customFormat="1" ht="0.95" customHeight="1">
      <c r="A317" s="262">
        <v>905</v>
      </c>
      <c r="B317" s="674"/>
      <c r="C317" s="675"/>
      <c r="D317" s="676"/>
      <c r="E317" s="678"/>
      <c r="F317" s="678"/>
      <c r="G317" s="671"/>
      <c r="H317" s="671"/>
      <c r="I317" s="671"/>
      <c r="J317" s="661"/>
      <c r="K317" s="244"/>
      <c r="P317" s="223"/>
      <c r="Y317" s="215"/>
    </row>
    <row r="318" spans="1:25" s="251" customFormat="1" ht="0.95" customHeight="1">
      <c r="A318" s="262"/>
      <c r="B318" s="674"/>
      <c r="C318" s="675"/>
      <c r="D318" s="676"/>
      <c r="E318" s="678"/>
      <c r="F318" s="678"/>
      <c r="G318" s="671"/>
      <c r="H318" s="671"/>
      <c r="I318" s="671"/>
      <c r="J318" s="661"/>
      <c r="K318" s="244"/>
      <c r="P318" s="223"/>
      <c r="Y318" s="215"/>
    </row>
    <row r="319" spans="1:25" s="251" customFormat="1" ht="0.95" customHeight="1">
      <c r="A319" s="262">
        <v>906</v>
      </c>
      <c r="B319" s="674"/>
      <c r="C319" s="675"/>
      <c r="D319" s="676"/>
      <c r="E319" s="678"/>
      <c r="F319" s="678"/>
      <c r="G319" s="671"/>
      <c r="H319" s="671"/>
      <c r="I319" s="671"/>
      <c r="J319" s="661"/>
      <c r="K319" s="244"/>
      <c r="P319" s="223"/>
    </row>
    <row r="320" spans="1:25" s="251" customFormat="1" ht="0.95" customHeight="1">
      <c r="A320" s="262"/>
      <c r="B320" s="674"/>
      <c r="C320" s="675"/>
      <c r="D320" s="676"/>
      <c r="E320" s="678"/>
      <c r="F320" s="678"/>
      <c r="G320" s="671"/>
      <c r="H320" s="671"/>
      <c r="I320" s="671"/>
      <c r="J320" s="661"/>
      <c r="K320" s="244"/>
      <c r="P320" s="223"/>
    </row>
    <row r="321" spans="1:16" s="251" customFormat="1" ht="0.95" customHeight="1">
      <c r="A321" s="262">
        <v>907</v>
      </c>
      <c r="B321" s="674"/>
      <c r="C321" s="675"/>
      <c r="D321" s="676"/>
      <c r="E321" s="678"/>
      <c r="F321" s="678"/>
      <c r="G321" s="671"/>
      <c r="H321" s="671"/>
      <c r="I321" s="671"/>
      <c r="J321" s="661"/>
      <c r="K321" s="244"/>
      <c r="P321" s="223"/>
    </row>
    <row r="322" spans="1:16" s="251" customFormat="1" ht="0.95" customHeight="1">
      <c r="A322" s="262">
        <v>910</v>
      </c>
      <c r="B322" s="674"/>
      <c r="C322" s="675"/>
      <c r="D322" s="676"/>
      <c r="E322" s="678"/>
      <c r="F322" s="678"/>
      <c r="G322" s="671"/>
      <c r="H322" s="671"/>
      <c r="I322" s="671"/>
      <c r="J322" s="661"/>
      <c r="K322" s="244"/>
      <c r="P322" s="223"/>
    </row>
    <row r="323" spans="1:16" s="251" customFormat="1" ht="0.95" customHeight="1">
      <c r="A323" s="262">
        <v>911</v>
      </c>
      <c r="B323" s="674"/>
      <c r="C323" s="675"/>
      <c r="D323" s="676"/>
      <c r="E323" s="678"/>
      <c r="F323" s="678"/>
      <c r="G323" s="671"/>
      <c r="H323" s="671"/>
      <c r="I323" s="671"/>
      <c r="J323" s="661"/>
      <c r="K323" s="244"/>
      <c r="P323" s="223"/>
    </row>
    <row r="324" spans="1:16" s="251" customFormat="1" ht="0.95" customHeight="1">
      <c r="A324" s="262"/>
      <c r="B324" s="674"/>
      <c r="C324" s="675"/>
      <c r="D324" s="676"/>
      <c r="E324" s="678"/>
      <c r="F324" s="678"/>
      <c r="G324" s="671"/>
      <c r="H324" s="671"/>
      <c r="I324" s="671"/>
      <c r="J324" s="661"/>
      <c r="K324" s="244"/>
      <c r="P324" s="223"/>
    </row>
    <row r="325" spans="1:16" s="251" customFormat="1" ht="0.95" customHeight="1">
      <c r="A325" s="262">
        <v>912</v>
      </c>
      <c r="B325" s="674"/>
      <c r="C325" s="675"/>
      <c r="D325" s="676"/>
      <c r="E325" s="678"/>
      <c r="F325" s="678"/>
      <c r="G325" s="671"/>
      <c r="H325" s="671"/>
      <c r="I325" s="671"/>
      <c r="J325" s="661"/>
      <c r="K325" s="244"/>
      <c r="P325" s="223"/>
    </row>
    <row r="326" spans="1:16" s="251" customFormat="1" ht="0.95" customHeight="1">
      <c r="A326" s="262">
        <v>920</v>
      </c>
      <c r="B326" s="674"/>
      <c r="C326" s="675"/>
      <c r="D326" s="676"/>
      <c r="E326" s="679"/>
      <c r="F326" s="679"/>
      <c r="G326" s="671"/>
      <c r="H326" s="671"/>
      <c r="I326" s="671"/>
      <c r="J326" s="661"/>
      <c r="K326" s="244"/>
      <c r="P326" s="223"/>
    </row>
    <row r="327" spans="1:16" s="251" customFormat="1" ht="0.95" customHeight="1">
      <c r="A327" s="262">
        <v>921</v>
      </c>
      <c r="B327" s="674"/>
      <c r="C327" s="675"/>
      <c r="D327" s="676"/>
      <c r="E327" s="679"/>
      <c r="F327" s="679"/>
      <c r="G327" s="671"/>
      <c r="H327" s="671"/>
      <c r="I327" s="671"/>
      <c r="J327" s="661"/>
      <c r="K327" s="244"/>
      <c r="P327" s="223"/>
    </row>
    <row r="328" spans="1:16" s="251" customFormat="1" ht="0.95" customHeight="1">
      <c r="A328" s="262">
        <v>922</v>
      </c>
      <c r="B328" s="674"/>
      <c r="C328" s="675"/>
      <c r="D328" s="676"/>
      <c r="E328" s="679"/>
      <c r="F328" s="679"/>
      <c r="G328" s="671"/>
      <c r="H328" s="671"/>
      <c r="I328" s="671"/>
      <c r="J328" s="661"/>
      <c r="K328" s="244"/>
      <c r="P328" s="223"/>
    </row>
    <row r="329" spans="1:16" s="251" customFormat="1" ht="0.95" customHeight="1">
      <c r="A329" s="262"/>
      <c r="B329" s="674"/>
      <c r="C329" s="675"/>
      <c r="D329" s="676"/>
      <c r="E329" s="679"/>
      <c r="F329" s="679"/>
      <c r="G329" s="671"/>
      <c r="H329" s="671"/>
      <c r="I329" s="671"/>
      <c r="J329" s="661"/>
      <c r="K329" s="244"/>
      <c r="P329" s="223"/>
    </row>
    <row r="330" spans="1:16" s="251" customFormat="1" ht="0.95" customHeight="1">
      <c r="A330" s="262">
        <v>930</v>
      </c>
      <c r="B330" s="674"/>
      <c r="C330" s="675"/>
      <c r="D330" s="676"/>
      <c r="E330" s="678"/>
      <c r="F330" s="678"/>
      <c r="G330" s="671"/>
      <c r="H330" s="671"/>
      <c r="I330" s="671"/>
      <c r="J330" s="661"/>
      <c r="K330" s="244"/>
      <c r="P330" s="223"/>
    </row>
    <row r="331" spans="1:16" s="251" customFormat="1" ht="0.95" customHeight="1">
      <c r="A331" s="262">
        <v>931</v>
      </c>
      <c r="B331" s="674"/>
      <c r="C331" s="675"/>
      <c r="D331" s="676"/>
      <c r="E331" s="678"/>
      <c r="F331" s="678"/>
      <c r="G331" s="671"/>
      <c r="H331" s="671"/>
      <c r="I331" s="671"/>
      <c r="J331" s="661"/>
      <c r="K331" s="244"/>
      <c r="P331" s="223"/>
    </row>
    <row r="332" spans="1:16" s="251" customFormat="1" ht="0.95" customHeight="1">
      <c r="A332" s="262">
        <v>932</v>
      </c>
      <c r="B332" s="674"/>
      <c r="C332" s="675"/>
      <c r="D332" s="676"/>
      <c r="E332" s="678"/>
      <c r="F332" s="678"/>
      <c r="G332" s="671"/>
      <c r="H332" s="671"/>
      <c r="I332" s="671"/>
      <c r="J332" s="661"/>
      <c r="K332" s="244"/>
      <c r="P332" s="223"/>
    </row>
    <row r="333" spans="1:16" s="251" customFormat="1" ht="0.95" customHeight="1">
      <c r="A333" s="261">
        <v>935</v>
      </c>
      <c r="B333" s="674"/>
      <c r="C333" s="675"/>
      <c r="D333" s="676"/>
      <c r="E333" s="678"/>
      <c r="F333" s="678"/>
      <c r="G333" s="671"/>
      <c r="H333" s="671"/>
      <c r="I333" s="671"/>
      <c r="J333" s="661"/>
      <c r="K333" s="244"/>
      <c r="P333" s="223"/>
    </row>
    <row r="334" spans="1:16" s="251" customFormat="1" ht="0.95" customHeight="1">
      <c r="A334" s="261">
        <v>940</v>
      </c>
      <c r="B334" s="674"/>
      <c r="C334" s="675"/>
      <c r="D334" s="676"/>
      <c r="E334" s="678"/>
      <c r="F334" s="678"/>
      <c r="G334" s="671"/>
      <c r="H334" s="671"/>
      <c r="I334" s="671"/>
      <c r="J334" s="661"/>
      <c r="K334" s="244"/>
      <c r="P334" s="223"/>
    </row>
    <row r="335" spans="1:16" s="251" customFormat="1" ht="0.95" customHeight="1">
      <c r="A335" s="261">
        <v>950</v>
      </c>
      <c r="B335" s="674"/>
      <c r="C335" s="675"/>
      <c r="D335" s="676"/>
      <c r="E335" s="678"/>
      <c r="F335" s="678"/>
      <c r="G335" s="671"/>
      <c r="H335" s="671"/>
      <c r="I335" s="671"/>
      <c r="J335" s="661"/>
      <c r="K335" s="244"/>
      <c r="P335" s="223"/>
    </row>
    <row r="336" spans="1:16" s="251" customFormat="1" ht="0.95" customHeight="1">
      <c r="A336" s="262">
        <v>953</v>
      </c>
      <c r="B336" s="674"/>
      <c r="C336" s="675"/>
      <c r="D336" s="676"/>
      <c r="E336" s="678"/>
      <c r="F336" s="678"/>
      <c r="G336" s="671"/>
      <c r="H336" s="671"/>
      <c r="I336" s="671"/>
      <c r="J336" s="661"/>
      <c r="K336" s="244"/>
      <c r="P336" s="223"/>
    </row>
    <row r="337" spans="1:25" s="251" customFormat="1" ht="0.95" customHeight="1">
      <c r="A337" s="262">
        <v>954</v>
      </c>
      <c r="B337" s="674"/>
      <c r="C337" s="675"/>
      <c r="D337" s="676"/>
      <c r="E337" s="678"/>
      <c r="F337" s="678"/>
      <c r="G337" s="671"/>
      <c r="H337" s="671"/>
      <c r="I337" s="671"/>
      <c r="J337" s="661"/>
      <c r="K337" s="244"/>
      <c r="P337" s="223"/>
    </row>
    <row r="338" spans="1:25" s="251" customFormat="1" ht="0.95" customHeight="1">
      <c r="A338" s="351">
        <v>955</v>
      </c>
      <c r="B338" s="674"/>
      <c r="C338" s="675"/>
      <c r="D338" s="676"/>
      <c r="E338" s="678"/>
      <c r="F338" s="678"/>
      <c r="G338" s="671"/>
      <c r="H338" s="671"/>
      <c r="I338" s="671"/>
      <c r="J338" s="661"/>
      <c r="K338" s="244"/>
      <c r="P338" s="223"/>
    </row>
    <row r="339" spans="1:25" s="251" customFormat="1" ht="0.95" customHeight="1">
      <c r="A339" s="351">
        <v>956</v>
      </c>
      <c r="B339" s="674"/>
      <c r="C339" s="675"/>
      <c r="D339" s="676"/>
      <c r="E339" s="678"/>
      <c r="F339" s="678"/>
      <c r="G339" s="671"/>
      <c r="H339" s="671"/>
      <c r="I339" s="671"/>
      <c r="J339" s="661"/>
      <c r="K339" s="244"/>
      <c r="P339" s="223"/>
    </row>
    <row r="340" spans="1:25" ht="0.95" customHeight="1">
      <c r="A340" s="275">
        <v>958</v>
      </c>
      <c r="B340" s="674"/>
      <c r="C340" s="675"/>
      <c r="D340" s="676"/>
      <c r="E340" s="678"/>
      <c r="F340" s="678"/>
      <c r="G340" s="671"/>
      <c r="H340" s="671"/>
      <c r="I340" s="671"/>
      <c r="J340" s="661"/>
      <c r="K340" s="244"/>
      <c r="N340" s="215"/>
      <c r="O340" s="215"/>
      <c r="P340" s="223"/>
      <c r="S340" s="215"/>
      <c r="T340" s="215"/>
      <c r="V340" s="215"/>
      <c r="W340" s="215"/>
      <c r="Y340" s="251"/>
    </row>
    <row r="341" spans="1:25" ht="0.95" customHeight="1">
      <c r="A341" s="275">
        <v>959</v>
      </c>
      <c r="B341" s="674"/>
      <c r="C341" s="675"/>
      <c r="D341" s="676"/>
      <c r="E341" s="678"/>
      <c r="F341" s="678"/>
      <c r="G341" s="671"/>
      <c r="H341" s="671"/>
      <c r="I341" s="671"/>
      <c r="J341" s="661"/>
      <c r="K341" s="244"/>
      <c r="N341" s="215"/>
      <c r="O341" s="215"/>
      <c r="P341" s="223"/>
      <c r="S341" s="215"/>
      <c r="T341" s="215"/>
      <c r="V341" s="215"/>
      <c r="W341" s="215"/>
      <c r="Y341" s="251"/>
    </row>
    <row r="342" spans="1:25" ht="0.95" customHeight="1">
      <c r="A342" s="275">
        <v>960</v>
      </c>
      <c r="B342" s="674"/>
      <c r="C342" s="675"/>
      <c r="D342" s="676"/>
      <c r="E342" s="678"/>
      <c r="F342" s="678"/>
      <c r="G342" s="671"/>
      <c r="H342" s="671"/>
      <c r="I342" s="671"/>
      <c r="J342" s="661"/>
      <c r="K342" s="244"/>
      <c r="N342" s="215"/>
      <c r="O342" s="215"/>
      <c r="P342" s="223"/>
      <c r="S342" s="215"/>
      <c r="T342" s="215"/>
      <c r="V342" s="215"/>
      <c r="W342" s="215"/>
    </row>
    <row r="343" spans="1:25" ht="0.95" customHeight="1">
      <c r="A343" s="275"/>
      <c r="B343" s="680"/>
      <c r="C343" s="681"/>
      <c r="D343" s="676"/>
      <c r="E343" s="682"/>
      <c r="F343" s="682"/>
      <c r="G343" s="671"/>
      <c r="H343" s="671"/>
      <c r="I343" s="671"/>
      <c r="J343" s="661"/>
      <c r="N343" s="215"/>
      <c r="O343" s="215"/>
      <c r="P343" s="223"/>
      <c r="S343" s="215"/>
      <c r="T343" s="215"/>
      <c r="V343" s="215"/>
      <c r="W343" s="215"/>
    </row>
    <row r="344" spans="1:25" ht="0.95" customHeight="1">
      <c r="A344" s="275"/>
      <c r="B344" s="933"/>
      <c r="C344" s="933"/>
      <c r="D344" s="933"/>
      <c r="E344" s="682"/>
      <c r="F344" s="682"/>
      <c r="G344" s="682"/>
      <c r="H344" s="682"/>
      <c r="I344" s="682"/>
      <c r="J344" s="661"/>
      <c r="L344" s="352"/>
      <c r="M344" s="352"/>
      <c r="N344" s="353"/>
      <c r="O344" s="353"/>
      <c r="P344" s="223"/>
      <c r="Q344" s="352"/>
      <c r="R344" s="352"/>
      <c r="S344" s="353"/>
      <c r="T344" s="353"/>
      <c r="U344" s="352"/>
      <c r="V344" s="353"/>
      <c r="W344" s="353"/>
    </row>
    <row r="345" spans="1:25" ht="0.95" customHeight="1">
      <c r="A345" s="275"/>
      <c r="B345" s="661"/>
      <c r="C345" s="661"/>
      <c r="D345" s="662"/>
      <c r="E345" s="663"/>
      <c r="F345" s="663"/>
      <c r="G345" s="663"/>
      <c r="H345" s="663"/>
      <c r="I345" s="663"/>
      <c r="J345" s="661"/>
      <c r="L345" s="278"/>
      <c r="M345" s="278"/>
      <c r="N345" s="282"/>
      <c r="O345" s="282"/>
      <c r="P345" s="223"/>
      <c r="Q345" s="278"/>
      <c r="R345" s="278"/>
      <c r="S345" s="282"/>
      <c r="T345" s="282"/>
      <c r="U345" s="278"/>
      <c r="V345" s="282"/>
      <c r="W345" s="282"/>
    </row>
    <row r="346" spans="1:25" ht="0.95" customHeight="1">
      <c r="A346" s="275"/>
      <c r="B346" s="661"/>
      <c r="C346" s="661"/>
      <c r="D346" s="662"/>
      <c r="E346" s="663"/>
      <c r="F346" s="663"/>
      <c r="G346" s="663"/>
      <c r="H346" s="663"/>
      <c r="I346" s="663"/>
      <c r="J346" s="661"/>
      <c r="L346" s="278"/>
      <c r="M346" s="278"/>
      <c r="N346" s="282"/>
      <c r="O346" s="282"/>
      <c r="P346" s="223"/>
      <c r="Q346" s="278"/>
      <c r="R346" s="278"/>
      <c r="S346" s="282"/>
      <c r="T346" s="282"/>
      <c r="U346" s="278"/>
      <c r="V346" s="282"/>
      <c r="W346" s="282"/>
    </row>
    <row r="347" spans="1:25" ht="19.5" customHeight="1">
      <c r="A347" s="275"/>
      <c r="C347" s="227"/>
      <c r="D347" s="228"/>
      <c r="E347" s="278"/>
      <c r="F347" s="278"/>
      <c r="G347" s="278"/>
      <c r="H347" s="278"/>
      <c r="I347" s="278"/>
      <c r="J347" s="221">
        <v>1</v>
      </c>
      <c r="L347" s="278"/>
      <c r="M347" s="278"/>
      <c r="N347" s="282"/>
      <c r="O347" s="282"/>
      <c r="P347" s="223"/>
      <c r="Q347" s="278"/>
      <c r="R347" s="278"/>
      <c r="S347" s="282"/>
      <c r="T347" s="282"/>
      <c r="U347" s="278"/>
      <c r="V347" s="282"/>
      <c r="W347" s="282"/>
    </row>
    <row r="348" spans="1:25" ht="39" customHeight="1">
      <c r="A348" s="275"/>
      <c r="B348" s="910" t="str">
        <f>$B$7</f>
        <v>БЮДЖЕТ - НАЧАЛЕН ПЛАН
ПО ПЪЛНА ЕДИННА БЮДЖЕТНА КЛАСИФИКАЦИЯ</v>
      </c>
      <c r="C348" s="911"/>
      <c r="D348" s="911"/>
      <c r="E348" s="278"/>
      <c r="F348" s="278"/>
      <c r="G348" s="278"/>
      <c r="H348" s="278"/>
      <c r="I348" s="278"/>
      <c r="J348" s="221">
        <v>1</v>
      </c>
      <c r="L348" s="278"/>
      <c r="M348" s="278"/>
      <c r="N348" s="282"/>
      <c r="O348" s="282"/>
      <c r="P348" s="223"/>
      <c r="Q348" s="278"/>
      <c r="R348" s="278"/>
      <c r="S348" s="282"/>
      <c r="T348" s="282"/>
      <c r="U348" s="278"/>
      <c r="V348" s="282"/>
      <c r="W348" s="282"/>
    </row>
    <row r="349" spans="1:25">
      <c r="A349" s="275"/>
      <c r="C349" s="227"/>
      <c r="D349" s="228"/>
      <c r="E349" s="704" t="s">
        <v>1684</v>
      </c>
      <c r="F349" s="704" t="s">
        <v>1550</v>
      </c>
      <c r="G349" s="278"/>
      <c r="H349" s="278"/>
      <c r="I349" s="278"/>
      <c r="J349" s="221">
        <v>1</v>
      </c>
      <c r="L349" s="278"/>
      <c r="M349" s="278"/>
      <c r="N349" s="282"/>
      <c r="O349" s="282"/>
      <c r="P349" s="223"/>
      <c r="Q349" s="278"/>
      <c r="R349" s="278"/>
      <c r="S349" s="282"/>
      <c r="T349" s="282"/>
      <c r="U349" s="278"/>
      <c r="V349" s="282"/>
      <c r="W349" s="282"/>
    </row>
    <row r="350" spans="1:25" ht="38.25" customHeight="1">
      <c r="A350" s="275"/>
      <c r="B350" s="912" t="str">
        <f>$B$9</f>
        <v>Несебър</v>
      </c>
      <c r="C350" s="913"/>
      <c r="D350" s="914"/>
      <c r="E350" s="686">
        <f>$E$9</f>
        <v>43831</v>
      </c>
      <c r="F350" s="687">
        <f>$F$9</f>
        <v>44196</v>
      </c>
      <c r="G350" s="278"/>
      <c r="H350" s="278"/>
      <c r="I350" s="278"/>
      <c r="J350" s="221">
        <v>1</v>
      </c>
      <c r="L350" s="278"/>
      <c r="M350" s="278"/>
      <c r="N350" s="282"/>
      <c r="O350" s="282"/>
      <c r="P350" s="223"/>
      <c r="Q350" s="278"/>
      <c r="R350" s="278"/>
      <c r="S350" s="282"/>
      <c r="T350" s="282"/>
      <c r="U350" s="278"/>
      <c r="V350" s="282"/>
      <c r="W350" s="282"/>
    </row>
    <row r="351" spans="1:25">
      <c r="A351" s="275"/>
      <c r="B351" s="230" t="str">
        <f>$B$10</f>
        <v>(наименование на разпоредителя с бюджет)</v>
      </c>
      <c r="E351" s="278"/>
      <c r="F351" s="703">
        <f>$F$10</f>
        <v>0</v>
      </c>
      <c r="G351" s="278"/>
      <c r="H351" s="278"/>
      <c r="I351" s="278"/>
      <c r="J351" s="221">
        <v>1</v>
      </c>
      <c r="L351" s="278"/>
      <c r="M351" s="278"/>
      <c r="N351" s="282"/>
      <c r="O351" s="282"/>
      <c r="P351" s="223"/>
      <c r="Q351" s="278"/>
      <c r="R351" s="278"/>
      <c r="S351" s="282"/>
      <c r="T351" s="282"/>
      <c r="U351" s="278"/>
      <c r="V351" s="282"/>
      <c r="W351" s="282"/>
    </row>
    <row r="352" spans="1:25">
      <c r="A352" s="275"/>
      <c r="B352" s="230"/>
      <c r="E352" s="281"/>
      <c r="F352" s="278"/>
      <c r="G352" s="278"/>
      <c r="H352" s="278"/>
      <c r="I352" s="278"/>
      <c r="J352" s="221">
        <v>1</v>
      </c>
      <c r="L352" s="278"/>
      <c r="M352" s="278"/>
      <c r="N352" s="282"/>
      <c r="O352" s="282"/>
      <c r="P352" s="223"/>
      <c r="Q352" s="278"/>
      <c r="R352" s="278"/>
      <c r="S352" s="282"/>
      <c r="T352" s="282"/>
      <c r="U352" s="278"/>
      <c r="V352" s="282"/>
      <c r="W352" s="282"/>
    </row>
    <row r="353" spans="1:25" ht="39.75" customHeight="1">
      <c r="A353" s="275"/>
      <c r="B353" s="901" t="str">
        <f>$B$12</f>
        <v>Несебър</v>
      </c>
      <c r="C353" s="902"/>
      <c r="D353" s="903"/>
      <c r="E353" s="702" t="s">
        <v>1685</v>
      </c>
      <c r="F353" s="688" t="str">
        <f>$F$12</f>
        <v>5206</v>
      </c>
      <c r="G353" s="278"/>
      <c r="H353" s="278"/>
      <c r="I353" s="278"/>
      <c r="J353" s="221">
        <v>1</v>
      </c>
      <c r="L353" s="278"/>
      <c r="M353" s="278"/>
      <c r="N353" s="282"/>
      <c r="O353" s="282"/>
      <c r="P353" s="223"/>
      <c r="Q353" s="278"/>
      <c r="R353" s="278"/>
      <c r="S353" s="282"/>
      <c r="T353" s="282"/>
      <c r="U353" s="278"/>
      <c r="V353" s="282"/>
      <c r="W353" s="282"/>
    </row>
    <row r="354" spans="1:25">
      <c r="A354" s="275"/>
      <c r="B354" s="689" t="str">
        <f>$B$13</f>
        <v>(наименование на първостепенния разпоредител с бюджет)</v>
      </c>
      <c r="E354" s="281" t="s">
        <v>1686</v>
      </c>
      <c r="F354" s="278"/>
      <c r="G354" s="278"/>
      <c r="H354" s="278"/>
      <c r="I354" s="278"/>
      <c r="J354" s="221">
        <v>1</v>
      </c>
      <c r="L354" s="278"/>
      <c r="M354" s="278"/>
      <c r="N354" s="282"/>
      <c r="O354" s="282"/>
      <c r="P354" s="223"/>
      <c r="Q354" s="278"/>
      <c r="R354" s="278"/>
      <c r="S354" s="282"/>
      <c r="T354" s="282"/>
      <c r="U354" s="278"/>
      <c r="V354" s="282"/>
      <c r="W354" s="282"/>
    </row>
    <row r="355" spans="1:25" ht="15" customHeight="1">
      <c r="A355" s="275"/>
      <c r="B355" s="230"/>
      <c r="D355" s="277"/>
      <c r="E355" s="277"/>
      <c r="F355" s="277"/>
      <c r="G355" s="277"/>
      <c r="H355" s="277"/>
      <c r="I355" s="277"/>
      <c r="J355" s="221">
        <v>1</v>
      </c>
      <c r="N355" s="215"/>
      <c r="O355" s="215"/>
      <c r="P355" s="223"/>
      <c r="S355" s="215"/>
      <c r="T355" s="215"/>
      <c r="V355" s="215"/>
      <c r="W355" s="215"/>
    </row>
    <row r="356" spans="1:25" ht="16.5" thickBot="1">
      <c r="A356" s="275"/>
      <c r="C356" s="227"/>
      <c r="D356" s="228"/>
      <c r="E356" s="278"/>
      <c r="F356" s="281"/>
      <c r="G356" s="281"/>
      <c r="H356" s="281"/>
      <c r="I356" s="281" t="s">
        <v>1687</v>
      </c>
      <c r="J356" s="221">
        <v>1</v>
      </c>
      <c r="N356" s="215"/>
      <c r="O356" s="215"/>
      <c r="P356" s="223"/>
      <c r="S356" s="215"/>
      <c r="T356" s="215"/>
      <c r="V356" s="215"/>
      <c r="W356" s="215"/>
    </row>
    <row r="357" spans="1:25" ht="15.75" customHeight="1" thickBot="1">
      <c r="A357" s="275"/>
      <c r="B357" s="719"/>
      <c r="C357" s="720"/>
      <c r="D357" s="721" t="s">
        <v>1756</v>
      </c>
      <c r="E357" s="727"/>
      <c r="F357" s="906" t="s">
        <v>1486</v>
      </c>
      <c r="G357" s="907"/>
      <c r="H357" s="908"/>
      <c r="I357" s="909"/>
      <c r="J357" s="221">
        <v>1</v>
      </c>
      <c r="N357" s="215"/>
      <c r="O357" s="215"/>
      <c r="P357" s="223"/>
      <c r="S357" s="215"/>
      <c r="T357" s="215"/>
      <c r="V357" s="215"/>
      <c r="W357" s="215"/>
    </row>
    <row r="358" spans="1:25" ht="63.75" customHeight="1" thickBot="1">
      <c r="A358" s="275"/>
      <c r="B358" s="722" t="s">
        <v>1601</v>
      </c>
      <c r="C358" s="723" t="s">
        <v>1688</v>
      </c>
      <c r="D358" s="724" t="s">
        <v>1021</v>
      </c>
      <c r="E358" s="780"/>
      <c r="F358" s="713" t="str">
        <f>+F20</f>
        <v>държавни дейности</v>
      </c>
      <c r="G358" s="713" t="str">
        <f>+G20</f>
        <v>местни дейности</v>
      </c>
      <c r="H358" s="713" t="str">
        <f>+H20</f>
        <v>дофинансиране</v>
      </c>
      <c r="I358" s="714" t="str">
        <f>+I20</f>
        <v>Общо</v>
      </c>
      <c r="J358" s="221">
        <v>1</v>
      </c>
      <c r="N358" s="215"/>
      <c r="O358" s="215"/>
      <c r="P358" s="223"/>
      <c r="S358" s="215"/>
      <c r="T358" s="215"/>
      <c r="V358" s="215"/>
      <c r="W358" s="215"/>
    </row>
    <row r="359" spans="1:25" ht="19.5" thickBot="1">
      <c r="A359" s="275">
        <v>1</v>
      </c>
      <c r="B359" s="355"/>
      <c r="C359" s="613"/>
      <c r="D359" s="613" t="s">
        <v>1022</v>
      </c>
      <c r="E359" s="780"/>
      <c r="F359" s="483"/>
      <c r="G359" s="483"/>
      <c r="H359" s="777"/>
      <c r="I359" s="483"/>
      <c r="J359" s="221">
        <v>1</v>
      </c>
      <c r="N359" s="215"/>
      <c r="O359" s="215"/>
      <c r="P359" s="223"/>
      <c r="S359" s="215"/>
      <c r="T359" s="215"/>
      <c r="V359" s="215"/>
      <c r="W359" s="215"/>
    </row>
    <row r="360" spans="1:25" ht="16.5" thickBot="1">
      <c r="A360" s="275">
        <v>2</v>
      </c>
      <c r="B360" s="356"/>
      <c r="C360" s="480"/>
      <c r="D360" s="725" t="s">
        <v>1757</v>
      </c>
      <c r="E360" s="780"/>
      <c r="F360" s="831"/>
      <c r="G360" s="831"/>
      <c r="H360" s="832"/>
      <c r="I360" s="831"/>
      <c r="J360" s="221">
        <v>1</v>
      </c>
      <c r="N360" s="215"/>
      <c r="O360" s="215"/>
      <c r="P360" s="223"/>
      <c r="S360" s="215"/>
      <c r="T360" s="215"/>
      <c r="V360" s="215"/>
      <c r="W360" s="215"/>
    </row>
    <row r="361" spans="1:25" s="247" customFormat="1" ht="32.25" customHeight="1">
      <c r="A361" s="318">
        <v>5</v>
      </c>
      <c r="B361" s="728">
        <v>3000</v>
      </c>
      <c r="C361" s="916" t="s">
        <v>300</v>
      </c>
      <c r="D361" s="917"/>
      <c r="E361" s="830"/>
      <c r="F361" s="729">
        <f>SUM(F362:F374)</f>
        <v>0</v>
      </c>
      <c r="G361" s="729">
        <f>SUM(G362:G374)</f>
        <v>0</v>
      </c>
      <c r="H361" s="729">
        <f>SUM(H362:H374)</f>
        <v>0</v>
      </c>
      <c r="I361" s="729">
        <f>SUM(I362:I374)</f>
        <v>0</v>
      </c>
      <c r="J361" s="221" t="str">
        <f t="shared" ref="J361:J424" si="95">(IF($E361&lt;&gt;0,$J$2,IF($I361&lt;&gt;0,$J$2,"")))</f>
        <v/>
      </c>
      <c r="K361" s="244"/>
      <c r="L361" s="778"/>
      <c r="P361" s="223"/>
      <c r="Y361" s="215"/>
    </row>
    <row r="362" spans="1:25" ht="18.75" customHeight="1">
      <c r="A362" s="275">
        <v>10</v>
      </c>
      <c r="B362" s="143"/>
      <c r="C362" s="144">
        <v>3020</v>
      </c>
      <c r="D362" s="138" t="s">
        <v>301</v>
      </c>
      <c r="E362" s="701"/>
      <c r="F362" s="700">
        <v>0</v>
      </c>
      <c r="G362" s="700">
        <v>0</v>
      </c>
      <c r="H362" s="700">
        <v>0</v>
      </c>
      <c r="I362" s="476">
        <f>F362+G362+H362</f>
        <v>0</v>
      </c>
      <c r="J362" s="221" t="str">
        <f t="shared" si="95"/>
        <v/>
      </c>
      <c r="K362" s="244"/>
      <c r="N362" s="215"/>
      <c r="O362" s="215"/>
      <c r="P362" s="223"/>
      <c r="S362" s="215"/>
      <c r="T362" s="215"/>
      <c r="V362" s="215"/>
      <c r="W362" s="215"/>
    </row>
    <row r="363" spans="1:25">
      <c r="A363" s="357">
        <v>20</v>
      </c>
      <c r="B363" s="143"/>
      <c r="C363" s="137">
        <v>3040</v>
      </c>
      <c r="D363" s="513" t="s">
        <v>302</v>
      </c>
      <c r="E363" s="701"/>
      <c r="F363" s="700">
        <v>0</v>
      </c>
      <c r="G363" s="700">
        <v>0</v>
      </c>
      <c r="H363" s="700">
        <v>0</v>
      </c>
      <c r="I363" s="476">
        <f t="shared" ref="I363:I374" si="96">F363+G363+H363</f>
        <v>0</v>
      </c>
      <c r="J363" s="221" t="str">
        <f t="shared" si="95"/>
        <v/>
      </c>
      <c r="K363" s="244"/>
      <c r="N363" s="215"/>
      <c r="O363" s="215"/>
      <c r="P363" s="223"/>
      <c r="S363" s="215"/>
      <c r="T363" s="215"/>
      <c r="V363" s="215"/>
      <c r="W363" s="215"/>
    </row>
    <row r="364" spans="1:25">
      <c r="A364" s="275">
        <v>25</v>
      </c>
      <c r="B364" s="143"/>
      <c r="C364" s="137">
        <v>3041</v>
      </c>
      <c r="D364" s="139" t="s">
        <v>617</v>
      </c>
      <c r="E364" s="701"/>
      <c r="F364" s="700">
        <v>0</v>
      </c>
      <c r="G364" s="700">
        <v>0</v>
      </c>
      <c r="H364" s="700">
        <v>0</v>
      </c>
      <c r="I364" s="476">
        <f t="shared" si="96"/>
        <v>0</v>
      </c>
      <c r="J364" s="221" t="str">
        <f t="shared" si="95"/>
        <v/>
      </c>
      <c r="K364" s="244"/>
      <c r="N364" s="215"/>
      <c r="O364" s="215"/>
      <c r="P364" s="223"/>
      <c r="S364" s="215"/>
      <c r="T364" s="215"/>
      <c r="V364" s="215"/>
      <c r="W364" s="215"/>
    </row>
    <row r="365" spans="1:25">
      <c r="A365" s="275">
        <v>30</v>
      </c>
      <c r="B365" s="136"/>
      <c r="C365" s="137">
        <v>3042</v>
      </c>
      <c r="D365" s="139" t="s">
        <v>618</v>
      </c>
      <c r="E365" s="701"/>
      <c r="F365" s="700">
        <v>0</v>
      </c>
      <c r="G365" s="700">
        <v>0</v>
      </c>
      <c r="H365" s="700">
        <v>0</v>
      </c>
      <c r="I365" s="476">
        <f t="shared" si="96"/>
        <v>0</v>
      </c>
      <c r="J365" s="221" t="str">
        <f t="shared" si="95"/>
        <v/>
      </c>
      <c r="K365" s="244"/>
      <c r="N365" s="215"/>
      <c r="O365" s="215"/>
      <c r="P365" s="223"/>
      <c r="S365" s="215"/>
      <c r="T365" s="215"/>
      <c r="V365" s="215"/>
      <c r="W365" s="215"/>
    </row>
    <row r="366" spans="1:25">
      <c r="A366" s="275">
        <v>35</v>
      </c>
      <c r="B366" s="136"/>
      <c r="C366" s="137">
        <v>3043</v>
      </c>
      <c r="D366" s="139" t="s">
        <v>303</v>
      </c>
      <c r="E366" s="701"/>
      <c r="F366" s="700">
        <v>0</v>
      </c>
      <c r="G366" s="700">
        <v>0</v>
      </c>
      <c r="H366" s="700">
        <v>0</v>
      </c>
      <c r="I366" s="476">
        <f t="shared" si="96"/>
        <v>0</v>
      </c>
      <c r="J366" s="221" t="str">
        <f t="shared" si="95"/>
        <v/>
      </c>
      <c r="K366" s="244"/>
      <c r="N366" s="215"/>
      <c r="O366" s="215"/>
      <c r="P366" s="223"/>
      <c r="S366" s="215"/>
      <c r="T366" s="215"/>
      <c r="V366" s="215"/>
      <c r="W366" s="215"/>
    </row>
    <row r="367" spans="1:25">
      <c r="A367" s="275">
        <v>36</v>
      </c>
      <c r="B367" s="136"/>
      <c r="C367" s="137">
        <v>3048</v>
      </c>
      <c r="D367" s="139" t="s">
        <v>304</v>
      </c>
      <c r="E367" s="701"/>
      <c r="F367" s="700">
        <v>0</v>
      </c>
      <c r="G367" s="700">
        <v>0</v>
      </c>
      <c r="H367" s="700">
        <v>0</v>
      </c>
      <c r="I367" s="476">
        <f t="shared" si="96"/>
        <v>0</v>
      </c>
      <c r="J367" s="221" t="str">
        <f t="shared" si="95"/>
        <v/>
      </c>
      <c r="K367" s="244"/>
      <c r="N367" s="215"/>
      <c r="O367" s="215"/>
      <c r="P367" s="223"/>
      <c r="S367" s="215"/>
      <c r="T367" s="215"/>
      <c r="V367" s="215"/>
      <c r="W367" s="215"/>
    </row>
    <row r="368" spans="1:25">
      <c r="A368" s="275">
        <v>45</v>
      </c>
      <c r="B368" s="136"/>
      <c r="C368" s="164">
        <v>3050</v>
      </c>
      <c r="D368" s="165" t="s">
        <v>305</v>
      </c>
      <c r="E368" s="701"/>
      <c r="F368" s="700">
        <v>0</v>
      </c>
      <c r="G368" s="700">
        <v>0</v>
      </c>
      <c r="H368" s="700">
        <v>0</v>
      </c>
      <c r="I368" s="476">
        <f t="shared" si="96"/>
        <v>0</v>
      </c>
      <c r="J368" s="221" t="str">
        <f t="shared" si="95"/>
        <v/>
      </c>
      <c r="K368" s="244"/>
      <c r="N368" s="215"/>
      <c r="O368" s="215"/>
      <c r="P368" s="223"/>
      <c r="S368" s="215"/>
      <c r="T368" s="215"/>
      <c r="V368" s="215"/>
      <c r="W368" s="215"/>
    </row>
    <row r="369" spans="1:25">
      <c r="A369" s="275">
        <v>50</v>
      </c>
      <c r="B369" s="136"/>
      <c r="C369" s="137">
        <v>3061</v>
      </c>
      <c r="D369" s="139" t="s">
        <v>306</v>
      </c>
      <c r="E369" s="701"/>
      <c r="F369" s="700">
        <v>0</v>
      </c>
      <c r="G369" s="700">
        <v>0</v>
      </c>
      <c r="H369" s="700">
        <v>0</v>
      </c>
      <c r="I369" s="476">
        <f t="shared" si="96"/>
        <v>0</v>
      </c>
      <c r="J369" s="221" t="str">
        <f t="shared" si="95"/>
        <v/>
      </c>
      <c r="K369" s="244"/>
      <c r="N369" s="215"/>
      <c r="O369" s="215"/>
      <c r="P369" s="223"/>
      <c r="S369" s="215"/>
      <c r="T369" s="215"/>
      <c r="V369" s="215"/>
      <c r="W369" s="215"/>
    </row>
    <row r="370" spans="1:25">
      <c r="A370" s="275">
        <v>60</v>
      </c>
      <c r="B370" s="136"/>
      <c r="C370" s="164">
        <v>3081</v>
      </c>
      <c r="D370" s="165" t="s">
        <v>307</v>
      </c>
      <c r="E370" s="701"/>
      <c r="F370" s="700">
        <v>0</v>
      </c>
      <c r="G370" s="700">
        <v>0</v>
      </c>
      <c r="H370" s="700">
        <v>0</v>
      </c>
      <c r="I370" s="476">
        <f t="shared" si="96"/>
        <v>0</v>
      </c>
      <c r="J370" s="221" t="str">
        <f t="shared" si="95"/>
        <v/>
      </c>
      <c r="K370" s="244"/>
      <c r="N370" s="215"/>
      <c r="O370" s="215"/>
      <c r="P370" s="223"/>
      <c r="S370" s="215"/>
      <c r="T370" s="215"/>
      <c r="V370" s="215"/>
      <c r="W370" s="215"/>
    </row>
    <row r="371" spans="1:25">
      <c r="A371" s="275"/>
      <c r="B371" s="136"/>
      <c r="C371" s="137">
        <v>3082</v>
      </c>
      <c r="D371" s="139" t="s">
        <v>308</v>
      </c>
      <c r="E371" s="701"/>
      <c r="F371" s="700">
        <v>0</v>
      </c>
      <c r="G371" s="700">
        <v>0</v>
      </c>
      <c r="H371" s="700">
        <v>0</v>
      </c>
      <c r="I371" s="476">
        <f t="shared" si="96"/>
        <v>0</v>
      </c>
      <c r="J371" s="221" t="str">
        <f t="shared" si="95"/>
        <v/>
      </c>
      <c r="K371" s="244"/>
      <c r="N371" s="215"/>
      <c r="O371" s="215"/>
      <c r="P371" s="223"/>
      <c r="S371" s="215"/>
      <c r="T371" s="215"/>
      <c r="V371" s="215"/>
      <c r="W371" s="215"/>
    </row>
    <row r="372" spans="1:25">
      <c r="A372" s="275">
        <v>65</v>
      </c>
      <c r="B372" s="136"/>
      <c r="C372" s="137">
        <v>3083</v>
      </c>
      <c r="D372" s="139" t="s">
        <v>309</v>
      </c>
      <c r="E372" s="701"/>
      <c r="F372" s="700">
        <v>0</v>
      </c>
      <c r="G372" s="700">
        <v>0</v>
      </c>
      <c r="H372" s="700">
        <v>0</v>
      </c>
      <c r="I372" s="476">
        <f t="shared" si="96"/>
        <v>0</v>
      </c>
      <c r="J372" s="221" t="str">
        <f t="shared" si="95"/>
        <v/>
      </c>
      <c r="K372" s="244"/>
      <c r="N372" s="215"/>
      <c r="O372" s="215"/>
      <c r="P372" s="223"/>
      <c r="S372" s="215"/>
      <c r="T372" s="215"/>
      <c r="V372" s="215"/>
      <c r="W372" s="215"/>
    </row>
    <row r="373" spans="1:25">
      <c r="A373" s="275">
        <v>65</v>
      </c>
      <c r="B373" s="136"/>
      <c r="C373" s="137">
        <v>3089</v>
      </c>
      <c r="D373" s="514" t="s">
        <v>310</v>
      </c>
      <c r="E373" s="701"/>
      <c r="F373" s="700">
        <v>0</v>
      </c>
      <c r="G373" s="700">
        <v>0</v>
      </c>
      <c r="H373" s="700">
        <v>0</v>
      </c>
      <c r="I373" s="476">
        <f t="shared" si="96"/>
        <v>0</v>
      </c>
      <c r="J373" s="221" t="str">
        <f t="shared" si="95"/>
        <v/>
      </c>
      <c r="K373" s="244"/>
      <c r="N373" s="215"/>
      <c r="O373" s="215"/>
      <c r="P373" s="223"/>
      <c r="S373" s="215"/>
      <c r="T373" s="215"/>
      <c r="V373" s="215"/>
      <c r="W373" s="215"/>
    </row>
    <row r="374" spans="1:25">
      <c r="A374" s="275">
        <v>65</v>
      </c>
      <c r="B374" s="136"/>
      <c r="C374" s="142">
        <v>3090</v>
      </c>
      <c r="D374" s="141" t="s">
        <v>362</v>
      </c>
      <c r="E374" s="701"/>
      <c r="F374" s="700">
        <v>0</v>
      </c>
      <c r="G374" s="700">
        <v>0</v>
      </c>
      <c r="H374" s="700">
        <v>0</v>
      </c>
      <c r="I374" s="476">
        <f t="shared" si="96"/>
        <v>0</v>
      </c>
      <c r="J374" s="221" t="str">
        <f t="shared" si="95"/>
        <v/>
      </c>
      <c r="K374" s="244"/>
      <c r="N374" s="215"/>
      <c r="O374" s="215"/>
      <c r="P374" s="223"/>
      <c r="S374" s="215"/>
      <c r="T374" s="215"/>
      <c r="V374" s="215"/>
      <c r="W374" s="215"/>
    </row>
    <row r="375" spans="1:25" s="247" customFormat="1" ht="15.75" customHeight="1">
      <c r="A375" s="318">
        <v>70</v>
      </c>
      <c r="B375" s="728">
        <v>3100</v>
      </c>
      <c r="C375" s="916" t="s">
        <v>311</v>
      </c>
      <c r="D375" s="917"/>
      <c r="E375" s="729"/>
      <c r="F375" s="729">
        <f>SUM(F376:F382)</f>
        <v>13006393</v>
      </c>
      <c r="G375" s="729">
        <f>SUM(G376:G382)</f>
        <v>689400</v>
      </c>
      <c r="H375" s="729">
        <f>SUM(H376:H382)</f>
        <v>0</v>
      </c>
      <c r="I375" s="729">
        <f>SUM(I376:I382)</f>
        <v>13695793</v>
      </c>
      <c r="J375" s="221">
        <f t="shared" si="95"/>
        <v>1</v>
      </c>
      <c r="K375" s="244"/>
      <c r="P375" s="223"/>
      <c r="Y375" s="215"/>
    </row>
    <row r="376" spans="1:25">
      <c r="A376" s="358">
        <v>75</v>
      </c>
      <c r="B376" s="136"/>
      <c r="C376" s="144">
        <v>3110</v>
      </c>
      <c r="D376" s="138" t="s">
        <v>312</v>
      </c>
      <c r="E376" s="701"/>
      <c r="F376" s="700">
        <v>0</v>
      </c>
      <c r="G376" s="700">
        <v>0</v>
      </c>
      <c r="H376" s="700">
        <v>0</v>
      </c>
      <c r="I376" s="476">
        <f t="shared" ref="I376:I382" si="97">F376+G376+H376</f>
        <v>0</v>
      </c>
      <c r="J376" s="221" t="str">
        <f t="shared" si="95"/>
        <v/>
      </c>
      <c r="K376" s="244"/>
      <c r="N376" s="215"/>
      <c r="O376" s="215"/>
      <c r="P376" s="223"/>
      <c r="S376" s="215"/>
      <c r="T376" s="215"/>
      <c r="V376" s="215"/>
      <c r="W376" s="215"/>
    </row>
    <row r="377" spans="1:25">
      <c r="A377" s="260">
        <v>80</v>
      </c>
      <c r="B377" s="187"/>
      <c r="C377" s="164">
        <v>3111</v>
      </c>
      <c r="D377" s="188" t="s">
        <v>1023</v>
      </c>
      <c r="E377" s="701"/>
      <c r="F377" s="449">
        <v>13006393</v>
      </c>
      <c r="G377" s="700">
        <v>0</v>
      </c>
      <c r="H377" s="700">
        <v>0</v>
      </c>
      <c r="I377" s="476">
        <f t="shared" si="97"/>
        <v>13006393</v>
      </c>
      <c r="J377" s="221">
        <f t="shared" si="95"/>
        <v>1</v>
      </c>
      <c r="K377" s="244"/>
      <c r="N377" s="215"/>
      <c r="O377" s="215"/>
      <c r="P377" s="223"/>
      <c r="S377" s="215"/>
      <c r="T377" s="215"/>
      <c r="V377" s="215"/>
      <c r="W377" s="215"/>
      <c r="Y377" s="247"/>
    </row>
    <row r="378" spans="1:25" ht="31.5">
      <c r="A378" s="260">
        <v>85</v>
      </c>
      <c r="B378" s="187"/>
      <c r="C378" s="137">
        <v>3112</v>
      </c>
      <c r="D378" s="159" t="s">
        <v>1024</v>
      </c>
      <c r="E378" s="701"/>
      <c r="F378" s="700">
        <v>0</v>
      </c>
      <c r="G378" s="245">
        <v>95000</v>
      </c>
      <c r="H378" s="700">
        <v>0</v>
      </c>
      <c r="I378" s="476">
        <f t="shared" si="97"/>
        <v>95000</v>
      </c>
      <c r="J378" s="221">
        <f t="shared" si="95"/>
        <v>1</v>
      </c>
      <c r="K378" s="244"/>
      <c r="N378" s="215"/>
      <c r="O378" s="215"/>
      <c r="P378" s="223"/>
      <c r="S378" s="215"/>
      <c r="T378" s="215"/>
      <c r="V378" s="215"/>
      <c r="W378" s="215"/>
    </row>
    <row r="379" spans="1:25">
      <c r="A379" s="260">
        <v>90</v>
      </c>
      <c r="B379" s="187"/>
      <c r="C379" s="137">
        <v>3113</v>
      </c>
      <c r="D379" s="159" t="s">
        <v>313</v>
      </c>
      <c r="E379" s="701"/>
      <c r="F379" s="449"/>
      <c r="G379" s="245">
        <v>594400</v>
      </c>
      <c r="H379" s="700">
        <v>0</v>
      </c>
      <c r="I379" s="476">
        <f t="shared" si="97"/>
        <v>594400</v>
      </c>
      <c r="J379" s="221">
        <f t="shared" si="95"/>
        <v>1</v>
      </c>
      <c r="K379" s="244"/>
      <c r="N379" s="215"/>
      <c r="O379" s="215"/>
      <c r="P379" s="223"/>
      <c r="S379" s="215"/>
      <c r="T379" s="215"/>
      <c r="V379" s="215"/>
      <c r="W379" s="215"/>
    </row>
    <row r="380" spans="1:25" ht="31.5">
      <c r="A380" s="260">
        <v>91</v>
      </c>
      <c r="B380" s="187"/>
      <c r="C380" s="137">
        <v>3118</v>
      </c>
      <c r="D380" s="189" t="s">
        <v>1774</v>
      </c>
      <c r="E380" s="701"/>
      <c r="F380" s="465"/>
      <c r="G380" s="359"/>
      <c r="H380" s="700">
        <v>0</v>
      </c>
      <c r="I380" s="476">
        <f t="shared" si="97"/>
        <v>0</v>
      </c>
      <c r="J380" s="221" t="str">
        <f t="shared" si="95"/>
        <v/>
      </c>
      <c r="K380" s="244"/>
      <c r="N380" s="215"/>
      <c r="O380" s="215"/>
      <c r="P380" s="223"/>
      <c r="S380" s="215"/>
      <c r="T380" s="215"/>
      <c r="V380" s="215"/>
      <c r="W380" s="215"/>
    </row>
    <row r="381" spans="1:25" ht="31.5">
      <c r="A381" s="260"/>
      <c r="B381" s="187"/>
      <c r="C381" s="137">
        <v>3128</v>
      </c>
      <c r="D381" s="189" t="s">
        <v>1775</v>
      </c>
      <c r="E381" s="701"/>
      <c r="F381" s="465"/>
      <c r="G381" s="359"/>
      <c r="H381" s="700">
        <v>0</v>
      </c>
      <c r="I381" s="476">
        <f t="shared" si="97"/>
        <v>0</v>
      </c>
      <c r="J381" s="221" t="str">
        <f t="shared" si="95"/>
        <v/>
      </c>
      <c r="K381" s="244"/>
      <c r="N381" s="215"/>
      <c r="O381" s="215"/>
      <c r="P381" s="223"/>
      <c r="S381" s="215"/>
      <c r="T381" s="215"/>
      <c r="V381" s="215"/>
      <c r="W381" s="215"/>
    </row>
    <row r="382" spans="1:25">
      <c r="A382" s="260">
        <v>100</v>
      </c>
      <c r="B382" s="136"/>
      <c r="C382" s="137">
        <v>3120</v>
      </c>
      <c r="D382" s="156" t="s">
        <v>314</v>
      </c>
      <c r="E382" s="701"/>
      <c r="F382" s="465"/>
      <c r="G382" s="359"/>
      <c r="H382" s="700">
        <v>0</v>
      </c>
      <c r="I382" s="476">
        <f t="shared" si="97"/>
        <v>0</v>
      </c>
      <c r="J382" s="221" t="str">
        <f t="shared" si="95"/>
        <v/>
      </c>
      <c r="K382" s="244"/>
      <c r="N382" s="215"/>
      <c r="O382" s="215"/>
      <c r="P382" s="223"/>
      <c r="S382" s="215"/>
      <c r="T382" s="215"/>
      <c r="V382" s="215"/>
      <c r="W382" s="215"/>
    </row>
    <row r="383" spans="1:25" s="247" customFormat="1" ht="32.25" customHeight="1">
      <c r="A383" s="259">
        <v>115</v>
      </c>
      <c r="B383" s="728">
        <v>3200</v>
      </c>
      <c r="C383" s="916" t="s">
        <v>363</v>
      </c>
      <c r="D383" s="917"/>
      <c r="E383" s="729"/>
      <c r="F383" s="729">
        <f>SUM(F384:F387)</f>
        <v>0</v>
      </c>
      <c r="G383" s="729">
        <f>SUM(G384:G387)</f>
        <v>0</v>
      </c>
      <c r="H383" s="729">
        <f>SUM(H384:H387)</f>
        <v>0</v>
      </c>
      <c r="I383" s="729">
        <f>SUM(I384:I387)</f>
        <v>0</v>
      </c>
      <c r="J383" s="221" t="str">
        <f t="shared" si="95"/>
        <v/>
      </c>
      <c r="K383" s="244"/>
      <c r="P383" s="223"/>
      <c r="Y383" s="215"/>
    </row>
    <row r="384" spans="1:25">
      <c r="A384" s="259">
        <v>120</v>
      </c>
      <c r="B384" s="136"/>
      <c r="C384" s="144">
        <v>3210</v>
      </c>
      <c r="D384" s="147" t="s">
        <v>315</v>
      </c>
      <c r="E384" s="701"/>
      <c r="F384" s="700">
        <v>0</v>
      </c>
      <c r="G384" s="700">
        <v>0</v>
      </c>
      <c r="H384" s="700">
        <v>0</v>
      </c>
      <c r="I384" s="476">
        <f>F384+G384+H384</f>
        <v>0</v>
      </c>
      <c r="J384" s="221" t="str">
        <f t="shared" si="95"/>
        <v/>
      </c>
      <c r="K384" s="244"/>
      <c r="N384" s="215"/>
      <c r="O384" s="215"/>
      <c r="P384" s="223"/>
      <c r="S384" s="215"/>
      <c r="T384" s="215"/>
      <c r="V384" s="215"/>
      <c r="W384" s="215"/>
    </row>
    <row r="385" spans="1:25">
      <c r="A385" s="260">
        <v>125</v>
      </c>
      <c r="B385" s="143"/>
      <c r="C385" s="168">
        <v>3220</v>
      </c>
      <c r="D385" s="170" t="s">
        <v>271</v>
      </c>
      <c r="E385" s="701"/>
      <c r="F385" s="700">
        <v>0</v>
      </c>
      <c r="G385" s="700">
        <v>0</v>
      </c>
      <c r="H385" s="700">
        <v>0</v>
      </c>
      <c r="I385" s="476">
        <f>F385+G385+H385</f>
        <v>0</v>
      </c>
      <c r="J385" s="221" t="str">
        <f t="shared" si="95"/>
        <v/>
      </c>
      <c r="K385" s="244"/>
      <c r="N385" s="215"/>
      <c r="O385" s="215"/>
      <c r="P385" s="223"/>
      <c r="S385" s="215"/>
      <c r="T385" s="215"/>
      <c r="V385" s="215"/>
      <c r="W385" s="215"/>
      <c r="Y385" s="247"/>
    </row>
    <row r="386" spans="1:25">
      <c r="A386" s="260">
        <v>130</v>
      </c>
      <c r="B386" s="136"/>
      <c r="C386" s="137">
        <v>3230</v>
      </c>
      <c r="D386" s="159" t="s">
        <v>364</v>
      </c>
      <c r="E386" s="701"/>
      <c r="F386" s="700">
        <v>0</v>
      </c>
      <c r="G386" s="700">
        <v>0</v>
      </c>
      <c r="H386" s="700">
        <v>0</v>
      </c>
      <c r="I386" s="476">
        <f>F386+G386+H386</f>
        <v>0</v>
      </c>
      <c r="J386" s="221" t="str">
        <f t="shared" si="95"/>
        <v/>
      </c>
      <c r="K386" s="244"/>
      <c r="N386" s="215"/>
      <c r="O386" s="215"/>
      <c r="P386" s="223"/>
      <c r="S386" s="215"/>
      <c r="T386" s="215"/>
      <c r="V386" s="215"/>
      <c r="W386" s="215"/>
    </row>
    <row r="387" spans="1:25">
      <c r="A387" s="275">
        <v>135</v>
      </c>
      <c r="B387" s="136"/>
      <c r="C387" s="137">
        <v>3240</v>
      </c>
      <c r="D387" s="159" t="s">
        <v>365</v>
      </c>
      <c r="E387" s="701"/>
      <c r="F387" s="700">
        <v>0</v>
      </c>
      <c r="G387" s="700">
        <v>0</v>
      </c>
      <c r="H387" s="700">
        <v>0</v>
      </c>
      <c r="I387" s="476">
        <f>F387+G387+H387</f>
        <v>0</v>
      </c>
      <c r="J387" s="221" t="str">
        <f t="shared" si="95"/>
        <v/>
      </c>
      <c r="K387" s="244"/>
      <c r="N387" s="215"/>
      <c r="O387" s="215"/>
      <c r="P387" s="223"/>
      <c r="S387" s="215"/>
      <c r="T387" s="215"/>
      <c r="V387" s="215"/>
      <c r="W387" s="215"/>
    </row>
    <row r="388" spans="1:25" s="247" customFormat="1" ht="32.25" customHeight="1">
      <c r="A388" s="318">
        <v>145</v>
      </c>
      <c r="B388" s="728">
        <v>6000</v>
      </c>
      <c r="C388" s="916" t="s">
        <v>272</v>
      </c>
      <c r="D388" s="917"/>
      <c r="E388" s="729"/>
      <c r="F388" s="729">
        <f>SUM(F389:F390)</f>
        <v>0</v>
      </c>
      <c r="G388" s="729">
        <f>SUM(G389:G390)</f>
        <v>0</v>
      </c>
      <c r="H388" s="729">
        <f>SUM(H389:H390)</f>
        <v>0</v>
      </c>
      <c r="I388" s="729">
        <f>SUM(I389:I390)</f>
        <v>0</v>
      </c>
      <c r="J388" s="221" t="str">
        <f t="shared" si="95"/>
        <v/>
      </c>
      <c r="K388" s="244"/>
      <c r="P388" s="223"/>
      <c r="Y388" s="215"/>
    </row>
    <row r="389" spans="1:25">
      <c r="A389" s="275">
        <v>150</v>
      </c>
      <c r="B389" s="140"/>
      <c r="C389" s="144">
        <v>6001</v>
      </c>
      <c r="D389" s="138" t="s">
        <v>613</v>
      </c>
      <c r="E389" s="701"/>
      <c r="F389" s="700">
        <v>0</v>
      </c>
      <c r="G389" s="700">
        <v>0</v>
      </c>
      <c r="H389" s="700">
        <v>0</v>
      </c>
      <c r="I389" s="476">
        <f>F389+G389+H389</f>
        <v>0</v>
      </c>
      <c r="J389" s="221" t="str">
        <f t="shared" si="95"/>
        <v/>
      </c>
      <c r="K389" s="244"/>
      <c r="N389" s="215"/>
      <c r="O389" s="215"/>
      <c r="P389" s="223"/>
      <c r="S389" s="215"/>
      <c r="T389" s="215"/>
      <c r="V389" s="215"/>
      <c r="W389" s="215"/>
    </row>
    <row r="390" spans="1:25">
      <c r="A390" s="275">
        <v>155</v>
      </c>
      <c r="B390" s="140"/>
      <c r="C390" s="142">
        <v>6002</v>
      </c>
      <c r="D390" s="146" t="s">
        <v>614</v>
      </c>
      <c r="E390" s="701"/>
      <c r="F390" s="700">
        <v>0</v>
      </c>
      <c r="G390" s="700">
        <v>0</v>
      </c>
      <c r="H390" s="700">
        <v>0</v>
      </c>
      <c r="I390" s="476">
        <f>F390+G390+H390</f>
        <v>0</v>
      </c>
      <c r="J390" s="221" t="str">
        <f t="shared" si="95"/>
        <v/>
      </c>
      <c r="K390" s="244"/>
      <c r="N390" s="215"/>
      <c r="O390" s="215"/>
      <c r="P390" s="223"/>
      <c r="S390" s="215"/>
      <c r="T390" s="215"/>
      <c r="V390" s="215"/>
      <c r="W390" s="215"/>
      <c r="Y390" s="247"/>
    </row>
    <row r="391" spans="1:25" s="247" customFormat="1" ht="15.75" customHeight="1">
      <c r="A391" s="318">
        <v>160</v>
      </c>
      <c r="B391" s="728">
        <v>6100</v>
      </c>
      <c r="C391" s="916" t="s">
        <v>273</v>
      </c>
      <c r="D391" s="917"/>
      <c r="E391" s="729"/>
      <c r="F391" s="729">
        <f>SUM(F392:F395)</f>
        <v>0</v>
      </c>
      <c r="G391" s="729">
        <f>SUM(G392:G395)</f>
        <v>-2500000</v>
      </c>
      <c r="H391" s="729">
        <f>SUM(H392:H395)</f>
        <v>0</v>
      </c>
      <c r="I391" s="729">
        <f>SUM(I392:I395)</f>
        <v>-2500000</v>
      </c>
      <c r="J391" s="221">
        <f t="shared" si="95"/>
        <v>1</v>
      </c>
      <c r="K391" s="244"/>
      <c r="P391" s="223"/>
      <c r="Y391" s="215"/>
    </row>
    <row r="392" spans="1:25">
      <c r="A392" s="275">
        <v>165</v>
      </c>
      <c r="B392" s="140"/>
      <c r="C392" s="144">
        <v>6101</v>
      </c>
      <c r="D392" s="138" t="s">
        <v>1056</v>
      </c>
      <c r="E392" s="701"/>
      <c r="F392" s="449"/>
      <c r="G392" s="245">
        <v>-2500000</v>
      </c>
      <c r="H392" s="700">
        <v>0</v>
      </c>
      <c r="I392" s="476">
        <f>F392+G392+H392</f>
        <v>-2500000</v>
      </c>
      <c r="J392" s="221">
        <f t="shared" si="95"/>
        <v>1</v>
      </c>
      <c r="K392" s="244"/>
      <c r="N392" s="215"/>
      <c r="O392" s="215"/>
      <c r="P392" s="223"/>
      <c r="S392" s="215"/>
      <c r="T392" s="215"/>
      <c r="V392" s="215"/>
      <c r="W392" s="215"/>
    </row>
    <row r="393" spans="1:25">
      <c r="A393" s="275">
        <v>170</v>
      </c>
      <c r="B393" s="140"/>
      <c r="C393" s="137">
        <v>6102</v>
      </c>
      <c r="D393" s="145" t="s">
        <v>1057</v>
      </c>
      <c r="E393" s="701"/>
      <c r="F393" s="449"/>
      <c r="G393" s="245"/>
      <c r="H393" s="700">
        <v>0</v>
      </c>
      <c r="I393" s="476">
        <f>F393+G393+H393</f>
        <v>0</v>
      </c>
      <c r="J393" s="221" t="str">
        <f t="shared" si="95"/>
        <v/>
      </c>
      <c r="K393" s="244"/>
      <c r="N393" s="215"/>
      <c r="O393" s="215"/>
      <c r="P393" s="223"/>
      <c r="S393" s="215"/>
      <c r="T393" s="215"/>
      <c r="V393" s="215"/>
      <c r="W393" s="215"/>
      <c r="Y393" s="247"/>
    </row>
    <row r="394" spans="1:25">
      <c r="A394" s="275"/>
      <c r="B394" s="140"/>
      <c r="C394" s="137">
        <v>6105</v>
      </c>
      <c r="D394" s="145" t="s">
        <v>918</v>
      </c>
      <c r="E394" s="701"/>
      <c r="F394" s="449"/>
      <c r="G394" s="245"/>
      <c r="H394" s="700">
        <v>0</v>
      </c>
      <c r="I394" s="476">
        <f>F394+G394+H394</f>
        <v>0</v>
      </c>
      <c r="J394" s="221" t="str">
        <f t="shared" si="95"/>
        <v/>
      </c>
      <c r="K394" s="244"/>
      <c r="N394" s="215"/>
      <c r="O394" s="215"/>
      <c r="P394" s="223"/>
      <c r="S394" s="215"/>
      <c r="T394" s="215"/>
      <c r="V394" s="215"/>
      <c r="W394" s="215"/>
      <c r="Y394" s="247"/>
    </row>
    <row r="395" spans="1:25">
      <c r="A395" s="275">
        <v>180</v>
      </c>
      <c r="B395" s="143"/>
      <c r="C395" s="142">
        <v>6109</v>
      </c>
      <c r="D395" s="146" t="s">
        <v>274</v>
      </c>
      <c r="E395" s="701"/>
      <c r="F395" s="465"/>
      <c r="G395" s="359"/>
      <c r="H395" s="700">
        <v>0</v>
      </c>
      <c r="I395" s="476">
        <f>F395+G395+H395</f>
        <v>0</v>
      </c>
      <c r="J395" s="221" t="str">
        <f t="shared" si="95"/>
        <v/>
      </c>
      <c r="K395" s="244"/>
      <c r="N395" s="215"/>
      <c r="O395" s="215"/>
      <c r="P395" s="223"/>
      <c r="S395" s="215"/>
      <c r="T395" s="215"/>
      <c r="V395" s="215"/>
      <c r="W395" s="215"/>
    </row>
    <row r="396" spans="1:25" s="247" customFormat="1" ht="32.25" customHeight="1">
      <c r="A396" s="259">
        <v>185</v>
      </c>
      <c r="B396" s="728">
        <v>6200</v>
      </c>
      <c r="C396" s="916" t="s">
        <v>275</v>
      </c>
      <c r="D396" s="917"/>
      <c r="E396" s="729"/>
      <c r="F396" s="729">
        <f>SUM(F397:F398)</f>
        <v>0</v>
      </c>
      <c r="G396" s="729">
        <f>SUM(G397:G398)</f>
        <v>0</v>
      </c>
      <c r="H396" s="729">
        <f>SUM(H397:H398)</f>
        <v>0</v>
      </c>
      <c r="I396" s="729">
        <f>SUM(I397:I398)</f>
        <v>0</v>
      </c>
      <c r="J396" s="221" t="str">
        <f t="shared" si="95"/>
        <v/>
      </c>
      <c r="K396" s="244"/>
      <c r="P396" s="223"/>
      <c r="Y396" s="215"/>
    </row>
    <row r="397" spans="1:25">
      <c r="A397" s="260">
        <v>190</v>
      </c>
      <c r="B397" s="192"/>
      <c r="C397" s="144">
        <v>6201</v>
      </c>
      <c r="D397" s="486" t="s">
        <v>616</v>
      </c>
      <c r="E397" s="701"/>
      <c r="F397" s="449"/>
      <c r="G397" s="245"/>
      <c r="H397" s="700">
        <v>0</v>
      </c>
      <c r="I397" s="476">
        <f>F397+G397+H397</f>
        <v>0</v>
      </c>
      <c r="J397" s="221" t="str">
        <f t="shared" si="95"/>
        <v/>
      </c>
      <c r="K397" s="244"/>
      <c r="N397" s="215"/>
      <c r="O397" s="215"/>
      <c r="P397" s="223"/>
      <c r="S397" s="215"/>
      <c r="T397" s="215"/>
      <c r="V397" s="215"/>
      <c r="W397" s="215"/>
    </row>
    <row r="398" spans="1:25">
      <c r="A398" s="260">
        <v>195</v>
      </c>
      <c r="B398" s="136"/>
      <c r="C398" s="142">
        <v>6202</v>
      </c>
      <c r="D398" s="487" t="s">
        <v>615</v>
      </c>
      <c r="E398" s="701"/>
      <c r="F398" s="449"/>
      <c r="G398" s="245"/>
      <c r="H398" s="700">
        <v>0</v>
      </c>
      <c r="I398" s="476">
        <f>F398+G398+H398</f>
        <v>0</v>
      </c>
      <c r="J398" s="221" t="str">
        <f t="shared" si="95"/>
        <v/>
      </c>
      <c r="K398" s="244"/>
      <c r="N398" s="215"/>
      <c r="O398" s="215"/>
      <c r="P398" s="223"/>
      <c r="S398" s="215"/>
      <c r="T398" s="215"/>
      <c r="V398" s="215"/>
      <c r="W398" s="215"/>
      <c r="Y398" s="247"/>
    </row>
    <row r="399" spans="1:25" s="247" customFormat="1" ht="21.75" customHeight="1">
      <c r="A399" s="259">
        <v>200</v>
      </c>
      <c r="B399" s="728">
        <v>6300</v>
      </c>
      <c r="C399" s="916" t="s">
        <v>276</v>
      </c>
      <c r="D399" s="917"/>
      <c r="E399" s="729"/>
      <c r="F399" s="729">
        <f>SUM(F400:F401)</f>
        <v>0</v>
      </c>
      <c r="G399" s="729">
        <f>SUM(G400:G401)</f>
        <v>0</v>
      </c>
      <c r="H399" s="729">
        <f>SUM(H400:H401)</f>
        <v>0</v>
      </c>
      <c r="I399" s="729">
        <f>SUM(I400:I401)</f>
        <v>0</v>
      </c>
      <c r="J399" s="221" t="str">
        <f t="shared" si="95"/>
        <v/>
      </c>
      <c r="K399" s="244"/>
      <c r="P399" s="223"/>
      <c r="Y399" s="215"/>
    </row>
    <row r="400" spans="1:25" ht="18.75" customHeight="1">
      <c r="A400" s="260">
        <v>205</v>
      </c>
      <c r="B400" s="136"/>
      <c r="C400" s="144">
        <v>6301</v>
      </c>
      <c r="D400" s="486" t="s">
        <v>616</v>
      </c>
      <c r="E400" s="701"/>
      <c r="F400" s="700">
        <v>0</v>
      </c>
      <c r="G400" s="700">
        <v>0</v>
      </c>
      <c r="H400" s="700">
        <v>0</v>
      </c>
      <c r="I400" s="476">
        <f>F400+G400+H400</f>
        <v>0</v>
      </c>
      <c r="J400" s="221" t="str">
        <f t="shared" si="95"/>
        <v/>
      </c>
      <c r="K400" s="244"/>
      <c r="N400" s="215"/>
      <c r="O400" s="215"/>
      <c r="P400" s="223"/>
      <c r="S400" s="215"/>
      <c r="T400" s="215"/>
      <c r="V400" s="215"/>
      <c r="W400" s="215"/>
    </row>
    <row r="401" spans="1:25" ht="20.25" customHeight="1">
      <c r="A401" s="275">
        <v>206</v>
      </c>
      <c r="B401" s="136"/>
      <c r="C401" s="142">
        <v>6302</v>
      </c>
      <c r="D401" s="487" t="s">
        <v>615</v>
      </c>
      <c r="E401" s="701"/>
      <c r="F401" s="700">
        <v>0</v>
      </c>
      <c r="G401" s="700">
        <v>0</v>
      </c>
      <c r="H401" s="700">
        <v>0</v>
      </c>
      <c r="I401" s="476">
        <f>F401+G401+H401</f>
        <v>0</v>
      </c>
      <c r="J401" s="221" t="str">
        <f t="shared" si="95"/>
        <v/>
      </c>
      <c r="K401" s="244"/>
      <c r="N401" s="215"/>
      <c r="O401" s="215"/>
      <c r="P401" s="223"/>
      <c r="S401" s="215"/>
      <c r="T401" s="215"/>
      <c r="V401" s="215"/>
      <c r="W401" s="215"/>
      <c r="Y401" s="247"/>
    </row>
    <row r="402" spans="1:25" s="361" customFormat="1" ht="30.75" customHeight="1">
      <c r="A402" s="263">
        <v>210</v>
      </c>
      <c r="B402" s="728">
        <v>6400</v>
      </c>
      <c r="C402" s="916" t="s">
        <v>277</v>
      </c>
      <c r="D402" s="917"/>
      <c r="E402" s="729"/>
      <c r="F402" s="729">
        <f>SUM(F403:F404)</f>
        <v>0</v>
      </c>
      <c r="G402" s="729">
        <f>SUM(G403:G404)</f>
        <v>0</v>
      </c>
      <c r="H402" s="729">
        <f>SUM(H403:H404)</f>
        <v>0</v>
      </c>
      <c r="I402" s="729">
        <f>SUM(I403:I404)</f>
        <v>0</v>
      </c>
      <c r="J402" s="221" t="str">
        <f t="shared" si="95"/>
        <v/>
      </c>
      <c r="K402" s="244"/>
      <c r="L402" s="265"/>
      <c r="M402" s="265"/>
      <c r="P402" s="223"/>
      <c r="Y402" s="215"/>
    </row>
    <row r="403" spans="1:25" s="273" customFormat="1">
      <c r="A403" s="266">
        <v>211</v>
      </c>
      <c r="B403" s="143"/>
      <c r="C403" s="193">
        <v>6401</v>
      </c>
      <c r="D403" s="488" t="s">
        <v>616</v>
      </c>
      <c r="E403" s="701"/>
      <c r="F403" s="449"/>
      <c r="G403" s="245"/>
      <c r="H403" s="700">
        <v>0</v>
      </c>
      <c r="I403" s="476">
        <f>F403+G403+H403</f>
        <v>0</v>
      </c>
      <c r="J403" s="221" t="str">
        <f t="shared" si="95"/>
        <v/>
      </c>
      <c r="K403" s="244"/>
      <c r="L403" s="268"/>
      <c r="P403" s="223"/>
      <c r="Y403" s="215"/>
    </row>
    <row r="404" spans="1:25" s="273" customFormat="1">
      <c r="A404" s="266">
        <v>212</v>
      </c>
      <c r="B404" s="143"/>
      <c r="C404" s="194">
        <v>6402</v>
      </c>
      <c r="D404" s="489" t="s">
        <v>615</v>
      </c>
      <c r="E404" s="701"/>
      <c r="F404" s="449"/>
      <c r="G404" s="245"/>
      <c r="H404" s="700">
        <v>0</v>
      </c>
      <c r="I404" s="476">
        <f>F404+G404+H404</f>
        <v>0</v>
      </c>
      <c r="J404" s="221" t="str">
        <f t="shared" si="95"/>
        <v/>
      </c>
      <c r="K404" s="244"/>
      <c r="L404" s="268"/>
      <c r="P404" s="223"/>
      <c r="Y404" s="361"/>
    </row>
    <row r="405" spans="1:25" s="361" customFormat="1" ht="15.75" customHeight="1">
      <c r="A405" s="362">
        <v>213</v>
      </c>
      <c r="B405" s="728">
        <v>6500</v>
      </c>
      <c r="C405" s="916" t="s">
        <v>1026</v>
      </c>
      <c r="D405" s="917"/>
      <c r="E405" s="729"/>
      <c r="F405" s="776"/>
      <c r="G405" s="776"/>
      <c r="H405" s="729"/>
      <c r="I405" s="729">
        <f>F405+G405+H405</f>
        <v>0</v>
      </c>
      <c r="J405" s="221" t="str">
        <f t="shared" si="95"/>
        <v/>
      </c>
      <c r="K405" s="244"/>
      <c r="L405" s="265"/>
      <c r="M405" s="265"/>
      <c r="P405" s="223"/>
      <c r="Y405" s="273"/>
    </row>
    <row r="406" spans="1:25" s="247" customFormat="1" ht="21.75" customHeight="1">
      <c r="A406" s="259">
        <v>215</v>
      </c>
      <c r="B406" s="728">
        <v>6600</v>
      </c>
      <c r="C406" s="916" t="s">
        <v>1027</v>
      </c>
      <c r="D406" s="917"/>
      <c r="E406" s="729"/>
      <c r="F406" s="729">
        <f>SUM(F407:F408)</f>
        <v>0</v>
      </c>
      <c r="G406" s="729">
        <f>SUM(G407:G408)</f>
        <v>0</v>
      </c>
      <c r="H406" s="729">
        <f>SUM(H407:H408)</f>
        <v>0</v>
      </c>
      <c r="I406" s="729">
        <f>SUM(I407:I408)</f>
        <v>0</v>
      </c>
      <c r="J406" s="221" t="str">
        <f t="shared" si="95"/>
        <v/>
      </c>
      <c r="K406" s="244"/>
      <c r="P406" s="223"/>
      <c r="Y406" s="273"/>
    </row>
    <row r="407" spans="1:25">
      <c r="A407" s="262">
        <v>220</v>
      </c>
      <c r="B407" s="136"/>
      <c r="C407" s="144">
        <v>6601</v>
      </c>
      <c r="D407" s="138" t="s">
        <v>278</v>
      </c>
      <c r="E407" s="701"/>
      <c r="F407" s="700">
        <v>0</v>
      </c>
      <c r="G407" s="700">
        <v>0</v>
      </c>
      <c r="H407" s="700">
        <v>0</v>
      </c>
      <c r="I407" s="476">
        <f>F407+G407+H407</f>
        <v>0</v>
      </c>
      <c r="J407" s="221" t="str">
        <f t="shared" si="95"/>
        <v/>
      </c>
      <c r="K407" s="244"/>
      <c r="N407" s="215"/>
      <c r="O407" s="215"/>
      <c r="P407" s="223"/>
      <c r="S407" s="215"/>
      <c r="T407" s="215"/>
      <c r="V407" s="215"/>
      <c r="W407" s="215"/>
      <c r="Y407" s="361"/>
    </row>
    <row r="408" spans="1:25">
      <c r="A408" s="260">
        <v>225</v>
      </c>
      <c r="B408" s="136"/>
      <c r="C408" s="142">
        <v>6602</v>
      </c>
      <c r="D408" s="146" t="s">
        <v>279</v>
      </c>
      <c r="E408" s="701"/>
      <c r="F408" s="700">
        <v>0</v>
      </c>
      <c r="G408" s="700">
        <v>0</v>
      </c>
      <c r="H408" s="700">
        <v>0</v>
      </c>
      <c r="I408" s="476">
        <f>F408+G408+H408</f>
        <v>0</v>
      </c>
      <c r="J408" s="221" t="str">
        <f t="shared" si="95"/>
        <v/>
      </c>
      <c r="K408" s="244"/>
      <c r="N408" s="215"/>
      <c r="O408" s="215"/>
      <c r="P408" s="223"/>
      <c r="S408" s="215"/>
      <c r="T408" s="215"/>
      <c r="V408" s="215"/>
      <c r="W408" s="215"/>
      <c r="Y408" s="247"/>
    </row>
    <row r="409" spans="1:25" s="247" customFormat="1" ht="21.75" customHeight="1">
      <c r="A409" s="259">
        <v>215</v>
      </c>
      <c r="B409" s="728">
        <v>6700</v>
      </c>
      <c r="C409" s="916" t="s">
        <v>1058</v>
      </c>
      <c r="D409" s="917"/>
      <c r="E409" s="729"/>
      <c r="F409" s="729">
        <f>SUM(F410:F411)</f>
        <v>0</v>
      </c>
      <c r="G409" s="729">
        <f>SUM(G410:G411)</f>
        <v>0</v>
      </c>
      <c r="H409" s="729">
        <f>SUM(H410:H411)</f>
        <v>0</v>
      </c>
      <c r="I409" s="729">
        <f>SUM(I410:I411)</f>
        <v>0</v>
      </c>
      <c r="J409" s="221" t="str">
        <f t="shared" si="95"/>
        <v/>
      </c>
      <c r="K409" s="244"/>
      <c r="P409" s="223"/>
      <c r="Y409" s="215"/>
    </row>
    <row r="410" spans="1:25">
      <c r="A410" s="262">
        <v>220</v>
      </c>
      <c r="B410" s="136"/>
      <c r="C410" s="144">
        <v>6701</v>
      </c>
      <c r="D410" s="138" t="s">
        <v>1059</v>
      </c>
      <c r="E410" s="701"/>
      <c r="F410" s="449"/>
      <c r="G410" s="245"/>
      <c r="H410" s="700">
        <v>0</v>
      </c>
      <c r="I410" s="476">
        <f>F410+G410+H410</f>
        <v>0</v>
      </c>
      <c r="J410" s="221" t="str">
        <f t="shared" si="95"/>
        <v/>
      </c>
      <c r="K410" s="244"/>
      <c r="N410" s="215"/>
      <c r="O410" s="215"/>
      <c r="P410" s="223"/>
      <c r="S410" s="215"/>
      <c r="T410" s="215"/>
      <c r="V410" s="215"/>
      <c r="W410" s="215"/>
    </row>
    <row r="411" spans="1:25">
      <c r="A411" s="260">
        <v>225</v>
      </c>
      <c r="B411" s="136"/>
      <c r="C411" s="142">
        <v>6702</v>
      </c>
      <c r="D411" s="146" t="s">
        <v>366</v>
      </c>
      <c r="E411" s="701"/>
      <c r="F411" s="449"/>
      <c r="G411" s="245"/>
      <c r="H411" s="700">
        <v>0</v>
      </c>
      <c r="I411" s="476">
        <f>F411+G411+H411</f>
        <v>0</v>
      </c>
      <c r="J411" s="221" t="str">
        <f t="shared" si="95"/>
        <v/>
      </c>
      <c r="K411" s="244"/>
      <c r="N411" s="215"/>
      <c r="O411" s="215"/>
      <c r="P411" s="223"/>
      <c r="S411" s="215"/>
      <c r="T411" s="215"/>
      <c r="V411" s="215"/>
      <c r="W411" s="215"/>
      <c r="Y411" s="247"/>
    </row>
    <row r="412" spans="1:25" s="247" customFormat="1" ht="22.5" customHeight="1">
      <c r="A412" s="259">
        <v>230</v>
      </c>
      <c r="B412" s="728">
        <v>6900</v>
      </c>
      <c r="C412" s="916" t="s">
        <v>280</v>
      </c>
      <c r="D412" s="917"/>
      <c r="E412" s="729"/>
      <c r="F412" s="729">
        <f>SUM(F413:F418)</f>
        <v>0</v>
      </c>
      <c r="G412" s="729">
        <f>SUM(G413:G418)</f>
        <v>0</v>
      </c>
      <c r="H412" s="729">
        <f>SUM(H413:H418)</f>
        <v>0</v>
      </c>
      <c r="I412" s="729">
        <f>SUM(I413:I418)</f>
        <v>0</v>
      </c>
      <c r="J412" s="221" t="str">
        <f t="shared" si="95"/>
        <v/>
      </c>
      <c r="K412" s="244"/>
      <c r="P412" s="223"/>
      <c r="Y412" s="215"/>
    </row>
    <row r="413" spans="1:25">
      <c r="A413" s="260">
        <v>235</v>
      </c>
      <c r="B413" s="152"/>
      <c r="C413" s="195">
        <v>6901</v>
      </c>
      <c r="D413" s="138" t="s">
        <v>1060</v>
      </c>
      <c r="E413" s="701"/>
      <c r="F413" s="700">
        <v>0</v>
      </c>
      <c r="G413" s="700">
        <v>0</v>
      </c>
      <c r="H413" s="700">
        <v>0</v>
      </c>
      <c r="I413" s="476">
        <f t="shared" ref="I413:I418" si="98">F413+G413+H413</f>
        <v>0</v>
      </c>
      <c r="J413" s="221" t="str">
        <f t="shared" si="95"/>
        <v/>
      </c>
      <c r="K413" s="244"/>
      <c r="N413" s="215"/>
      <c r="O413" s="215"/>
      <c r="P413" s="223"/>
      <c r="S413" s="215"/>
      <c r="T413" s="215"/>
      <c r="V413" s="215"/>
      <c r="W413" s="215"/>
    </row>
    <row r="414" spans="1:25" ht="21" customHeight="1">
      <c r="A414" s="260">
        <v>240</v>
      </c>
      <c r="B414" s="152"/>
      <c r="C414" s="137">
        <v>6905</v>
      </c>
      <c r="D414" s="145" t="s">
        <v>1028</v>
      </c>
      <c r="E414" s="701"/>
      <c r="F414" s="700">
        <v>0</v>
      </c>
      <c r="G414" s="700">
        <v>0</v>
      </c>
      <c r="H414" s="700">
        <v>0</v>
      </c>
      <c r="I414" s="476">
        <f t="shared" si="98"/>
        <v>0</v>
      </c>
      <c r="J414" s="221" t="str">
        <f t="shared" si="95"/>
        <v/>
      </c>
      <c r="K414" s="244"/>
      <c r="N414" s="215"/>
      <c r="O414" s="215"/>
      <c r="P414" s="223"/>
      <c r="S414" s="215"/>
      <c r="T414" s="215"/>
      <c r="V414" s="215"/>
      <c r="W414" s="215"/>
      <c r="Y414" s="247"/>
    </row>
    <row r="415" spans="1:25" ht="21" customHeight="1">
      <c r="A415" s="260">
        <v>240</v>
      </c>
      <c r="B415" s="152"/>
      <c r="C415" s="137">
        <v>6906</v>
      </c>
      <c r="D415" s="145" t="s">
        <v>81</v>
      </c>
      <c r="E415" s="701"/>
      <c r="F415" s="700">
        <v>0</v>
      </c>
      <c r="G415" s="700">
        <v>0</v>
      </c>
      <c r="H415" s="700">
        <v>0</v>
      </c>
      <c r="I415" s="476">
        <f t="shared" si="98"/>
        <v>0</v>
      </c>
      <c r="J415" s="221" t="str">
        <f t="shared" si="95"/>
        <v/>
      </c>
      <c r="K415" s="244"/>
      <c r="N415" s="215"/>
      <c r="O415" s="215"/>
      <c r="P415" s="223"/>
      <c r="S415" s="215"/>
      <c r="T415" s="215"/>
      <c r="V415" s="215"/>
      <c r="W415" s="215"/>
    </row>
    <row r="416" spans="1:25" ht="31.5">
      <c r="A416" s="260">
        <v>245</v>
      </c>
      <c r="B416" s="152"/>
      <c r="C416" s="137">
        <v>6907</v>
      </c>
      <c r="D416" s="145" t="s">
        <v>1433</v>
      </c>
      <c r="E416" s="701"/>
      <c r="F416" s="700">
        <v>0</v>
      </c>
      <c r="G416" s="700">
        <v>0</v>
      </c>
      <c r="H416" s="700">
        <v>0</v>
      </c>
      <c r="I416" s="476">
        <f t="shared" si="98"/>
        <v>0</v>
      </c>
      <c r="J416" s="221" t="str">
        <f t="shared" si="95"/>
        <v/>
      </c>
      <c r="K416" s="244"/>
      <c r="N416" s="215"/>
      <c r="O416" s="215"/>
      <c r="P416" s="223"/>
      <c r="S416" s="215"/>
      <c r="T416" s="215"/>
      <c r="V416" s="215"/>
      <c r="W416" s="215"/>
    </row>
    <row r="417" spans="1:25">
      <c r="A417" s="260">
        <v>250</v>
      </c>
      <c r="B417" s="152"/>
      <c r="C417" s="137">
        <v>6908</v>
      </c>
      <c r="D417" s="145" t="s">
        <v>1061</v>
      </c>
      <c r="E417" s="701"/>
      <c r="F417" s="700">
        <v>0</v>
      </c>
      <c r="G417" s="700">
        <v>0</v>
      </c>
      <c r="H417" s="700">
        <v>0</v>
      </c>
      <c r="I417" s="476">
        <f t="shared" si="98"/>
        <v>0</v>
      </c>
      <c r="J417" s="221" t="str">
        <f t="shared" si="95"/>
        <v/>
      </c>
      <c r="K417" s="244"/>
      <c r="N417" s="215"/>
      <c r="O417" s="215"/>
      <c r="P417" s="223"/>
      <c r="S417" s="215"/>
      <c r="T417" s="215"/>
      <c r="V417" s="215"/>
      <c r="W417" s="215"/>
    </row>
    <row r="418" spans="1:25">
      <c r="A418" s="260">
        <v>255</v>
      </c>
      <c r="B418" s="152"/>
      <c r="C418" s="142">
        <v>6909</v>
      </c>
      <c r="D418" s="146" t="s">
        <v>1062</v>
      </c>
      <c r="E418" s="701"/>
      <c r="F418" s="700">
        <v>0</v>
      </c>
      <c r="G418" s="700">
        <v>0</v>
      </c>
      <c r="H418" s="700">
        <v>0</v>
      </c>
      <c r="I418" s="476">
        <f t="shared" si="98"/>
        <v>0</v>
      </c>
      <c r="J418" s="221" t="str">
        <f t="shared" si="95"/>
        <v/>
      </c>
      <c r="K418" s="244"/>
      <c r="N418" s="215"/>
      <c r="O418" s="215"/>
      <c r="P418" s="223"/>
      <c r="S418" s="215"/>
      <c r="T418" s="215"/>
      <c r="V418" s="215"/>
      <c r="W418" s="215"/>
    </row>
    <row r="419" spans="1:25" ht="16.5" thickBot="1">
      <c r="A419" s="275">
        <v>260</v>
      </c>
      <c r="B419" s="732"/>
      <c r="C419" s="733" t="s">
        <v>1263</v>
      </c>
      <c r="D419" s="734" t="s">
        <v>1759</v>
      </c>
      <c r="E419" s="735"/>
      <c r="F419" s="735">
        <f>SUM(F361,F375,F383,F388,F391,F396,F399,F402,F405,F406,F409,F412)</f>
        <v>13006393</v>
      </c>
      <c r="G419" s="736">
        <f>SUM(G361,G375,G383,G388,G391,G396,G399,G402,G405,G406,G409,G412)</f>
        <v>-1810600</v>
      </c>
      <c r="H419" s="735">
        <f>SUM(H361,H375,H383,H388,H391,H396,H399,H402,H405,H406,H409,H412)</f>
        <v>0</v>
      </c>
      <c r="I419" s="735">
        <f>SUM(I361,I375,I383,I388,I391,I396,I399,I402,I405,I406,I409,I412)</f>
        <v>11195793</v>
      </c>
      <c r="J419" s="221">
        <f t="shared" si="95"/>
        <v>1</v>
      </c>
      <c r="N419" s="215"/>
      <c r="O419" s="215"/>
      <c r="P419" s="223"/>
      <c r="S419" s="215"/>
      <c r="T419" s="215"/>
      <c r="V419" s="215"/>
      <c r="W419" s="215"/>
    </row>
    <row r="420" spans="1:25" ht="17.25" thickTop="1" thickBot="1">
      <c r="A420" s="275">
        <v>261</v>
      </c>
      <c r="B420" s="190" t="s">
        <v>1601</v>
      </c>
      <c r="C420" s="191" t="s">
        <v>1688</v>
      </c>
      <c r="D420" s="360" t="s">
        <v>1025</v>
      </c>
      <c r="E420" s="701"/>
      <c r="F420" s="730"/>
      <c r="G420" s="730"/>
      <c r="H420" s="731"/>
      <c r="I420" s="477"/>
      <c r="J420" s="221" t="str">
        <f t="shared" si="95"/>
        <v/>
      </c>
      <c r="N420" s="215"/>
      <c r="O420" s="215"/>
      <c r="P420" s="223"/>
      <c r="S420" s="215"/>
      <c r="T420" s="215"/>
      <c r="V420" s="215"/>
      <c r="W420" s="215"/>
    </row>
    <row r="421" spans="1:25" ht="16.5" thickBot="1">
      <c r="A421" s="275">
        <v>262</v>
      </c>
      <c r="B421" s="196"/>
      <c r="C421" s="360"/>
      <c r="D421" s="725" t="s">
        <v>1758</v>
      </c>
      <c r="E421" s="701"/>
      <c r="F421" s="730"/>
      <c r="G421" s="730"/>
      <c r="H421" s="731"/>
      <c r="I421" s="477"/>
      <c r="J421" s="221" t="str">
        <f t="shared" si="95"/>
        <v/>
      </c>
      <c r="N421" s="215"/>
      <c r="O421" s="215"/>
      <c r="P421" s="223"/>
      <c r="S421" s="215"/>
      <c r="T421" s="215"/>
      <c r="V421" s="215"/>
      <c r="W421" s="215"/>
    </row>
    <row r="422" spans="1:25" s="247" customFormat="1" ht="24" customHeight="1">
      <c r="A422" s="318">
        <v>265</v>
      </c>
      <c r="B422" s="728">
        <v>7400</v>
      </c>
      <c r="C422" s="916" t="s">
        <v>1434</v>
      </c>
      <c r="D422" s="917"/>
      <c r="E422" s="729"/>
      <c r="F422" s="776"/>
      <c r="G422" s="776"/>
      <c r="H422" s="700">
        <v>0</v>
      </c>
      <c r="I422" s="729">
        <f>F422+G422+H422</f>
        <v>0</v>
      </c>
      <c r="J422" s="221" t="str">
        <f t="shared" si="95"/>
        <v/>
      </c>
      <c r="K422" s="244"/>
      <c r="P422" s="223"/>
      <c r="Y422" s="215"/>
    </row>
    <row r="423" spans="1:25" s="247" customFormat="1" ht="15.75" customHeight="1">
      <c r="A423" s="318">
        <v>275</v>
      </c>
      <c r="B423" s="728">
        <v>7500</v>
      </c>
      <c r="C423" s="916" t="s">
        <v>1063</v>
      </c>
      <c r="D423" s="917"/>
      <c r="E423" s="729"/>
      <c r="F423" s="776"/>
      <c r="G423" s="776"/>
      <c r="H423" s="700">
        <v>0</v>
      </c>
      <c r="I423" s="729">
        <f>F423+G423+H423</f>
        <v>0</v>
      </c>
      <c r="J423" s="221" t="str">
        <f t="shared" si="95"/>
        <v/>
      </c>
      <c r="K423" s="244"/>
      <c r="P423" s="223"/>
      <c r="Y423" s="215"/>
    </row>
    <row r="424" spans="1:25" s="247" customFormat="1" ht="30" customHeight="1">
      <c r="A424" s="259">
        <v>285</v>
      </c>
      <c r="B424" s="728">
        <v>7600</v>
      </c>
      <c r="C424" s="916" t="s">
        <v>281</v>
      </c>
      <c r="D424" s="917"/>
      <c r="E424" s="729"/>
      <c r="F424" s="776"/>
      <c r="G424" s="776">
        <v>556000</v>
      </c>
      <c r="H424" s="700">
        <v>0</v>
      </c>
      <c r="I424" s="729">
        <f>F424+G424+H424</f>
        <v>556000</v>
      </c>
      <c r="J424" s="221">
        <f t="shared" si="95"/>
        <v>1</v>
      </c>
      <c r="K424" s="244"/>
      <c r="P424" s="223"/>
    </row>
    <row r="425" spans="1:25" s="247" customFormat="1" ht="24" customHeight="1">
      <c r="A425" s="259">
        <v>295</v>
      </c>
      <c r="B425" s="728">
        <v>7700</v>
      </c>
      <c r="C425" s="916" t="s">
        <v>1029</v>
      </c>
      <c r="D425" s="917"/>
      <c r="E425" s="729"/>
      <c r="F425" s="700">
        <v>0</v>
      </c>
      <c r="G425" s="700">
        <v>0</v>
      </c>
      <c r="H425" s="700">
        <v>0</v>
      </c>
      <c r="I425" s="729">
        <f>F425+G425+H425</f>
        <v>0</v>
      </c>
      <c r="J425" s="221" t="str">
        <f>(IF($E425&lt;&gt;0,$J$2,IF($I425&lt;&gt;0,$J$2,"")))</f>
        <v/>
      </c>
      <c r="K425" s="244"/>
      <c r="P425" s="223"/>
    </row>
    <row r="426" spans="1:25" s="247" customFormat="1" ht="32.25" customHeight="1">
      <c r="A426" s="259">
        <v>215</v>
      </c>
      <c r="B426" s="728">
        <v>7800</v>
      </c>
      <c r="C426" s="916" t="s">
        <v>619</v>
      </c>
      <c r="D426" s="917"/>
      <c r="E426" s="729"/>
      <c r="F426" s="729">
        <f>SUM(F427:F428)</f>
        <v>0</v>
      </c>
      <c r="G426" s="729">
        <f>SUM(G427:G428)</f>
        <v>0</v>
      </c>
      <c r="H426" s="729">
        <f>SUM(H427:H428)</f>
        <v>0</v>
      </c>
      <c r="I426" s="729">
        <f>SUM(I427:I428)</f>
        <v>0</v>
      </c>
      <c r="J426" s="221" t="str">
        <f>(IF($E426&lt;&gt;0,$J$2,IF($I426&lt;&gt;0,$J$2,"")))</f>
        <v/>
      </c>
      <c r="K426" s="244"/>
      <c r="P426" s="223"/>
    </row>
    <row r="427" spans="1:25">
      <c r="A427" s="262">
        <v>220</v>
      </c>
      <c r="B427" s="136"/>
      <c r="C427" s="144">
        <v>7833</v>
      </c>
      <c r="D427" s="138" t="s">
        <v>1064</v>
      </c>
      <c r="E427" s="701"/>
      <c r="F427" s="622"/>
      <c r="G427" s="623"/>
      <c r="H427" s="700">
        <v>0</v>
      </c>
      <c r="I427" s="624">
        <f>F427+G427+H427</f>
        <v>0</v>
      </c>
      <c r="J427" s="221" t="str">
        <f>(IF($E427&lt;&gt;0,$J$2,IF($I427&lt;&gt;0,$J$2,"")))</f>
        <v/>
      </c>
      <c r="K427" s="244"/>
      <c r="N427" s="215"/>
      <c r="O427" s="215"/>
      <c r="P427" s="223"/>
      <c r="S427" s="215"/>
      <c r="T427" s="215"/>
      <c r="V427" s="215"/>
      <c r="W427" s="215"/>
      <c r="Y427" s="247"/>
    </row>
    <row r="428" spans="1:25" ht="31.5">
      <c r="A428" s="260">
        <v>225</v>
      </c>
      <c r="B428" s="136"/>
      <c r="C428" s="142">
        <v>7888</v>
      </c>
      <c r="D428" s="146" t="s">
        <v>1065</v>
      </c>
      <c r="E428" s="701"/>
      <c r="F428" s="449"/>
      <c r="G428" s="245"/>
      <c r="H428" s="700">
        <v>0</v>
      </c>
      <c r="I428" s="476">
        <f>F428+G428+H428</f>
        <v>0</v>
      </c>
      <c r="J428" s="221" t="str">
        <f>(IF($E428&lt;&gt;0,$J$2,IF($I428&lt;&gt;0,$J$2,"")))</f>
        <v/>
      </c>
      <c r="K428" s="244"/>
      <c r="N428" s="215"/>
      <c r="O428" s="215"/>
      <c r="P428" s="223"/>
      <c r="S428" s="215"/>
      <c r="T428" s="215"/>
      <c r="V428" s="215"/>
      <c r="W428" s="215"/>
      <c r="Y428" s="247"/>
    </row>
    <row r="429" spans="1:25" ht="16.5" thickBot="1">
      <c r="A429" s="260">
        <v>315</v>
      </c>
      <c r="B429" s="732"/>
      <c r="C429" s="733" t="s">
        <v>1263</v>
      </c>
      <c r="D429" s="734" t="s">
        <v>1760</v>
      </c>
      <c r="E429" s="735"/>
      <c r="F429" s="735">
        <f>SUM(F422,F423,F424,F425,F426)</f>
        <v>0</v>
      </c>
      <c r="G429" s="736">
        <f>SUM(G422,G423,G424,G425,G426)</f>
        <v>556000</v>
      </c>
      <c r="H429" s="735">
        <f>SUM(H422,H423,H424,H425,H426)</f>
        <v>0</v>
      </c>
      <c r="I429" s="735">
        <f>SUM(I422,I423,I424,I425,I426)</f>
        <v>556000</v>
      </c>
      <c r="J429" s="221">
        <v>1</v>
      </c>
      <c r="N429" s="215"/>
      <c r="O429" s="215"/>
      <c r="P429" s="223"/>
      <c r="S429" s="215"/>
      <c r="T429" s="215"/>
      <c r="V429" s="215"/>
      <c r="W429" s="215"/>
    </row>
    <row r="430" spans="1:25" ht="15" customHeight="1" thickTop="1">
      <c r="A430" s="260"/>
      <c r="J430" s="221">
        <v>1</v>
      </c>
      <c r="N430" s="215"/>
      <c r="O430" s="215"/>
      <c r="P430" s="223"/>
      <c r="S430" s="215"/>
      <c r="T430" s="215"/>
      <c r="V430" s="215"/>
      <c r="W430" s="215"/>
    </row>
    <row r="431" spans="1:25">
      <c r="A431" s="260"/>
      <c r="E431" s="278"/>
      <c r="F431" s="278"/>
      <c r="G431" s="278"/>
      <c r="H431" s="278"/>
      <c r="I431" s="278"/>
      <c r="J431" s="221">
        <v>1</v>
      </c>
      <c r="L431" s="278"/>
      <c r="M431" s="278"/>
      <c r="N431" s="282"/>
      <c r="O431" s="282"/>
      <c r="P431" s="223"/>
      <c r="Q431" s="278"/>
      <c r="R431" s="278"/>
      <c r="S431" s="282"/>
      <c r="T431" s="282"/>
      <c r="U431" s="278"/>
      <c r="V431" s="282"/>
      <c r="W431" s="282"/>
    </row>
    <row r="432" spans="1:25">
      <c r="A432" s="260"/>
      <c r="C432" s="227"/>
      <c r="D432" s="228"/>
      <c r="E432" s="278"/>
      <c r="F432" s="278"/>
      <c r="G432" s="278"/>
      <c r="H432" s="278"/>
      <c r="I432" s="278"/>
      <c r="J432" s="221">
        <v>1</v>
      </c>
      <c r="L432" s="278"/>
      <c r="M432" s="278"/>
      <c r="N432" s="282"/>
      <c r="O432" s="282"/>
      <c r="P432" s="223"/>
      <c r="Q432" s="278"/>
      <c r="R432" s="278"/>
      <c r="S432" s="282"/>
      <c r="T432" s="282"/>
      <c r="U432" s="278"/>
      <c r="V432" s="282"/>
      <c r="W432" s="282"/>
    </row>
    <row r="433" spans="1:23" ht="39.75" customHeight="1">
      <c r="A433" s="260"/>
      <c r="B433" s="910" t="str">
        <f>$B$7</f>
        <v>БЮДЖЕТ - НАЧАЛЕН ПЛАН
ПО ПЪЛНА ЕДИННА БЮДЖЕТНА КЛАСИФИКАЦИЯ</v>
      </c>
      <c r="C433" s="911"/>
      <c r="D433" s="911"/>
      <c r="E433" s="278"/>
      <c r="F433" s="278"/>
      <c r="G433" s="278"/>
      <c r="H433" s="278"/>
      <c r="I433" s="278"/>
      <c r="J433" s="221">
        <v>1</v>
      </c>
      <c r="L433" s="278"/>
      <c r="M433" s="278"/>
      <c r="N433" s="282"/>
      <c r="O433" s="282"/>
      <c r="P433" s="223"/>
      <c r="Q433" s="278"/>
      <c r="R433" s="278"/>
      <c r="S433" s="282"/>
      <c r="T433" s="282"/>
      <c r="U433" s="278"/>
      <c r="V433" s="282"/>
      <c r="W433" s="282"/>
    </row>
    <row r="434" spans="1:23">
      <c r="A434" s="260"/>
      <c r="C434" s="227"/>
      <c r="D434" s="228"/>
      <c r="E434" s="279" t="s">
        <v>1684</v>
      </c>
      <c r="F434" s="279" t="s">
        <v>1550</v>
      </c>
      <c r="G434" s="278"/>
      <c r="H434" s="278"/>
      <c r="I434" s="278"/>
      <c r="J434" s="221">
        <v>1</v>
      </c>
      <c r="L434" s="278"/>
      <c r="M434" s="278"/>
      <c r="N434" s="282"/>
      <c r="O434" s="282"/>
      <c r="P434" s="223"/>
      <c r="Q434" s="278"/>
      <c r="R434" s="278"/>
      <c r="S434" s="282"/>
      <c r="T434" s="282"/>
      <c r="U434" s="278"/>
      <c r="V434" s="282"/>
      <c r="W434" s="282"/>
    </row>
    <row r="435" spans="1:23" ht="38.25" customHeight="1">
      <c r="A435" s="260"/>
      <c r="B435" s="912" t="str">
        <f>$B$9</f>
        <v>Несебър</v>
      </c>
      <c r="C435" s="913"/>
      <c r="D435" s="914"/>
      <c r="E435" s="686">
        <f>$E$9</f>
        <v>43831</v>
      </c>
      <c r="F435" s="687">
        <f>$F$9</f>
        <v>44196</v>
      </c>
      <c r="G435" s="278"/>
      <c r="H435" s="278"/>
      <c r="I435" s="278"/>
      <c r="J435" s="221">
        <v>1</v>
      </c>
      <c r="L435" s="278"/>
      <c r="M435" s="278"/>
      <c r="N435" s="282"/>
      <c r="O435" s="282"/>
      <c r="P435" s="223"/>
      <c r="Q435" s="278"/>
      <c r="R435" s="278"/>
      <c r="S435" s="282"/>
      <c r="T435" s="282"/>
      <c r="U435" s="278"/>
      <c r="V435" s="282"/>
      <c r="W435" s="282"/>
    </row>
    <row r="436" spans="1:23">
      <c r="A436" s="260"/>
      <c r="B436" s="230" t="str">
        <f>$B$10</f>
        <v>(наименование на разпоредителя с бюджет)</v>
      </c>
      <c r="E436" s="278"/>
      <c r="F436" s="280">
        <f>$F$10</f>
        <v>0</v>
      </c>
      <c r="G436" s="278"/>
      <c r="H436" s="278"/>
      <c r="I436" s="278"/>
      <c r="J436" s="221">
        <v>1</v>
      </c>
      <c r="L436" s="278"/>
      <c r="M436" s="278"/>
      <c r="N436" s="282"/>
      <c r="O436" s="282"/>
      <c r="P436" s="223"/>
      <c r="Q436" s="278"/>
      <c r="R436" s="278"/>
      <c r="S436" s="282"/>
      <c r="T436" s="282"/>
      <c r="U436" s="278"/>
      <c r="V436" s="282"/>
      <c r="W436" s="282"/>
    </row>
    <row r="437" spans="1:23">
      <c r="A437" s="260"/>
      <c r="B437" s="230"/>
      <c r="E437" s="281"/>
      <c r="F437" s="278"/>
      <c r="G437" s="278"/>
      <c r="H437" s="278"/>
      <c r="I437" s="278"/>
      <c r="J437" s="221">
        <v>1</v>
      </c>
      <c r="L437" s="278"/>
      <c r="M437" s="278"/>
      <c r="N437" s="282"/>
      <c r="O437" s="282"/>
      <c r="P437" s="223"/>
      <c r="Q437" s="278"/>
      <c r="R437" s="278"/>
      <c r="S437" s="282"/>
      <c r="T437" s="282"/>
      <c r="U437" s="278"/>
      <c r="V437" s="282"/>
      <c r="W437" s="282"/>
    </row>
    <row r="438" spans="1:23" ht="39.75" customHeight="1">
      <c r="A438" s="260"/>
      <c r="B438" s="901" t="str">
        <f>$B$12</f>
        <v>Несебър</v>
      </c>
      <c r="C438" s="902"/>
      <c r="D438" s="903"/>
      <c r="E438" s="702" t="s">
        <v>1685</v>
      </c>
      <c r="F438" s="688" t="str">
        <f>$F$12</f>
        <v>5206</v>
      </c>
      <c r="G438" s="278"/>
      <c r="H438" s="278"/>
      <c r="I438" s="278"/>
      <c r="J438" s="221">
        <v>1</v>
      </c>
      <c r="L438" s="278"/>
      <c r="M438" s="278"/>
      <c r="N438" s="282"/>
      <c r="O438" s="282"/>
      <c r="P438" s="223"/>
      <c r="Q438" s="278"/>
      <c r="R438" s="278"/>
      <c r="S438" s="282"/>
      <c r="T438" s="282"/>
      <c r="U438" s="278"/>
      <c r="V438" s="282"/>
      <c r="W438" s="282"/>
    </row>
    <row r="439" spans="1:23">
      <c r="A439" s="260"/>
      <c r="B439" s="689" t="str">
        <f>$B$13</f>
        <v>(наименование на първостепенния разпоредител с бюджет)</v>
      </c>
      <c r="E439" s="281" t="s">
        <v>1686</v>
      </c>
      <c r="F439" s="278"/>
      <c r="G439" s="278"/>
      <c r="H439" s="278"/>
      <c r="I439" s="278"/>
      <c r="J439" s="221">
        <v>1</v>
      </c>
      <c r="L439" s="278"/>
      <c r="M439" s="278"/>
      <c r="N439" s="282"/>
      <c r="O439" s="282"/>
      <c r="P439" s="223"/>
      <c r="Q439" s="278"/>
      <c r="R439" s="278"/>
      <c r="S439" s="282"/>
      <c r="T439" s="282"/>
      <c r="U439" s="278"/>
      <c r="V439" s="282"/>
      <c r="W439" s="282"/>
    </row>
    <row r="440" spans="1:23">
      <c r="A440" s="260"/>
      <c r="B440" s="230"/>
      <c r="D440" s="277"/>
      <c r="E440" s="277"/>
      <c r="F440" s="277"/>
      <c r="G440" s="277"/>
      <c r="H440" s="277"/>
      <c r="I440" s="277"/>
      <c r="J440" s="221">
        <v>1</v>
      </c>
      <c r="N440" s="215"/>
      <c r="O440" s="215"/>
      <c r="P440" s="223"/>
      <c r="S440" s="215"/>
      <c r="T440" s="215"/>
      <c r="V440" s="215"/>
      <c r="W440" s="215"/>
    </row>
    <row r="441" spans="1:23" ht="16.5" thickBot="1">
      <c r="A441" s="260"/>
      <c r="C441" s="227"/>
      <c r="D441" s="228"/>
      <c r="E441" s="278"/>
      <c r="F441" s="281"/>
      <c r="G441" s="281"/>
      <c r="H441" s="281"/>
      <c r="I441" s="281" t="s">
        <v>1687</v>
      </c>
      <c r="J441" s="221">
        <v>1</v>
      </c>
      <c r="N441" s="215"/>
      <c r="O441" s="215"/>
      <c r="P441" s="223"/>
      <c r="S441" s="215"/>
      <c r="T441" s="215"/>
      <c r="V441" s="215"/>
      <c r="W441" s="215"/>
    </row>
    <row r="442" spans="1:23" ht="16.5" customHeight="1" thickBot="1">
      <c r="A442" s="260"/>
      <c r="B442" s="741"/>
      <c r="C442" s="742"/>
      <c r="D442" s="743" t="s">
        <v>1507</v>
      </c>
      <c r="E442" s="833"/>
      <c r="F442" s="888" t="s">
        <v>1486</v>
      </c>
      <c r="G442" s="889"/>
      <c r="H442" s="890"/>
      <c r="I442" s="891"/>
      <c r="J442" s="221">
        <v>1</v>
      </c>
      <c r="N442" s="215"/>
      <c r="O442" s="215"/>
      <c r="P442" s="223"/>
      <c r="S442" s="215"/>
      <c r="T442" s="215"/>
      <c r="V442" s="215"/>
      <c r="W442" s="215"/>
    </row>
    <row r="443" spans="1:23" ht="32.25" thickBot="1">
      <c r="A443" s="260"/>
      <c r="B443" s="744"/>
      <c r="C443" s="744"/>
      <c r="D443" s="737" t="s">
        <v>1435</v>
      </c>
      <c r="E443" s="835"/>
      <c r="F443" s="746" t="str">
        <f>+F20</f>
        <v>държавни дейности</v>
      </c>
      <c r="G443" s="746" t="str">
        <f>+G20</f>
        <v>местни дейности</v>
      </c>
      <c r="H443" s="746" t="str">
        <f>+H20</f>
        <v>дофинансиране</v>
      </c>
      <c r="I443" s="747" t="str">
        <f>+I20</f>
        <v>Общо</v>
      </c>
      <c r="J443" s="221">
        <v>1</v>
      </c>
      <c r="N443" s="215"/>
      <c r="O443" s="215"/>
      <c r="P443" s="223"/>
      <c r="S443" s="215"/>
      <c r="T443" s="215"/>
      <c r="V443" s="215"/>
      <c r="W443" s="215"/>
    </row>
    <row r="444" spans="1:23" ht="19.5" thickBot="1">
      <c r="A444" s="260"/>
      <c r="B444" s="363"/>
      <c r="C444" s="240"/>
      <c r="D444" s="364" t="s">
        <v>1436</v>
      </c>
      <c r="E444" s="835"/>
      <c r="F444" s="296"/>
      <c r="G444" s="296"/>
      <c r="H444" s="296"/>
      <c r="I444" s="483"/>
      <c r="J444" s="221">
        <v>1</v>
      </c>
      <c r="N444" s="215"/>
      <c r="O444" s="215"/>
      <c r="P444" s="223"/>
      <c r="S444" s="215"/>
      <c r="T444" s="215"/>
      <c r="V444" s="215"/>
      <c r="W444" s="215"/>
    </row>
    <row r="445" spans="1:23" ht="16.5" thickBot="1">
      <c r="A445" s="260"/>
      <c r="B445" s="738"/>
      <c r="C445" s="739"/>
      <c r="D445" s="740" t="s">
        <v>1263</v>
      </c>
      <c r="E445" s="834"/>
      <c r="F445" s="745">
        <f>+F169-F301+F419+F429</f>
        <v>-487455</v>
      </c>
      <c r="G445" s="745">
        <f>+G169-G301+G419+G429</f>
        <v>6644235</v>
      </c>
      <c r="H445" s="745">
        <f>+H169-H301+H419+H429</f>
        <v>-5709409</v>
      </c>
      <c r="I445" s="745">
        <f>+I169-I301+I419+I429</f>
        <v>447371</v>
      </c>
      <c r="J445" s="221">
        <v>1</v>
      </c>
      <c r="N445" s="215"/>
      <c r="O445" s="215"/>
      <c r="P445" s="223"/>
      <c r="S445" s="215"/>
      <c r="T445" s="215"/>
      <c r="V445" s="215"/>
      <c r="W445" s="215"/>
    </row>
    <row r="446" spans="1:23">
      <c r="A446" s="260"/>
      <c r="B446" s="227"/>
      <c r="C446" s="365"/>
      <c r="D446" s="366"/>
      <c r="E446" s="367"/>
      <c r="F446" s="367"/>
      <c r="G446" s="367"/>
      <c r="H446" s="367"/>
      <c r="I446" s="367"/>
      <c r="J446" s="221">
        <v>1</v>
      </c>
      <c r="N446" s="215"/>
      <c r="O446" s="215"/>
      <c r="P446" s="223"/>
      <c r="S446" s="215"/>
      <c r="T446" s="215"/>
      <c r="V446" s="215"/>
      <c r="W446" s="215"/>
    </row>
    <row r="447" spans="1:23">
      <c r="A447" s="260"/>
      <c r="E447" s="278"/>
      <c r="F447" s="278"/>
      <c r="G447" s="278"/>
      <c r="H447" s="278"/>
      <c r="I447" s="278"/>
      <c r="J447" s="221">
        <v>1</v>
      </c>
      <c r="N447" s="215"/>
      <c r="O447" s="215"/>
      <c r="P447" s="223"/>
      <c r="S447" s="215"/>
      <c r="T447" s="215"/>
      <c r="V447" s="215"/>
      <c r="W447" s="215"/>
    </row>
    <row r="448" spans="1:23">
      <c r="A448" s="260"/>
      <c r="C448" s="227"/>
      <c r="D448" s="228"/>
      <c r="E448" s="278"/>
      <c r="F448" s="278"/>
      <c r="G448" s="278"/>
      <c r="H448" s="278"/>
      <c r="I448" s="278"/>
      <c r="J448" s="221">
        <v>1</v>
      </c>
      <c r="N448" s="215"/>
      <c r="O448" s="215"/>
      <c r="P448" s="223"/>
      <c r="S448" s="215"/>
      <c r="T448" s="215"/>
      <c r="V448" s="215"/>
      <c r="W448" s="215"/>
    </row>
    <row r="449" spans="1:25" ht="39" customHeight="1">
      <c r="A449" s="260"/>
      <c r="B449" s="910" t="str">
        <f>$B$7</f>
        <v>БЮДЖЕТ - НАЧАЛЕН ПЛАН
ПО ПЪЛНА ЕДИННА БЮДЖЕТНА КЛАСИФИКАЦИЯ</v>
      </c>
      <c r="C449" s="911"/>
      <c r="D449" s="911"/>
      <c r="E449" s="278"/>
      <c r="F449" s="278"/>
      <c r="G449" s="278"/>
      <c r="H449" s="278"/>
      <c r="I449" s="278"/>
      <c r="J449" s="221">
        <v>1</v>
      </c>
      <c r="L449" s="278"/>
      <c r="M449" s="278"/>
      <c r="N449" s="282"/>
      <c r="O449" s="282"/>
      <c r="P449" s="223"/>
      <c r="Q449" s="278"/>
      <c r="R449" s="278"/>
      <c r="S449" s="282"/>
      <c r="T449" s="282"/>
      <c r="U449" s="278"/>
      <c r="V449" s="282"/>
      <c r="W449" s="282"/>
    </row>
    <row r="450" spans="1:25">
      <c r="A450" s="260"/>
      <c r="C450" s="227"/>
      <c r="D450" s="228"/>
      <c r="E450" s="704" t="s">
        <v>1684</v>
      </c>
      <c r="F450" s="704" t="s">
        <v>1550</v>
      </c>
      <c r="G450" s="278"/>
      <c r="H450" s="278"/>
      <c r="I450" s="278"/>
      <c r="J450" s="221">
        <v>1</v>
      </c>
      <c r="L450" s="278"/>
      <c r="M450" s="278"/>
      <c r="N450" s="282"/>
      <c r="O450" s="282"/>
      <c r="P450" s="223"/>
      <c r="Q450" s="278"/>
      <c r="R450" s="278"/>
      <c r="S450" s="282"/>
      <c r="T450" s="282"/>
      <c r="U450" s="278"/>
      <c r="V450" s="282"/>
      <c r="W450" s="282"/>
    </row>
    <row r="451" spans="1:25" ht="38.25" customHeight="1">
      <c r="A451" s="260"/>
      <c r="B451" s="912" t="str">
        <f>$B$9</f>
        <v>Несебър</v>
      </c>
      <c r="C451" s="913"/>
      <c r="D451" s="914"/>
      <c r="E451" s="686">
        <f>$E$9</f>
        <v>43831</v>
      </c>
      <c r="F451" s="687">
        <f>$F$9</f>
        <v>44196</v>
      </c>
      <c r="G451" s="278"/>
      <c r="H451" s="278"/>
      <c r="I451" s="278"/>
      <c r="J451" s="221">
        <v>1</v>
      </c>
      <c r="L451" s="278"/>
      <c r="M451" s="278"/>
      <c r="N451" s="282"/>
      <c r="O451" s="282"/>
      <c r="P451" s="223"/>
      <c r="Q451" s="278"/>
      <c r="R451" s="278"/>
      <c r="S451" s="282"/>
      <c r="T451" s="282"/>
      <c r="U451" s="278"/>
      <c r="V451" s="282"/>
      <c r="W451" s="282"/>
    </row>
    <row r="452" spans="1:25">
      <c r="A452" s="260"/>
      <c r="B452" s="230" t="str">
        <f>$B$10</f>
        <v>(наименование на разпоредителя с бюджет)</v>
      </c>
      <c r="E452" s="278"/>
      <c r="F452" s="703">
        <f>$F$10</f>
        <v>0</v>
      </c>
      <c r="G452" s="278"/>
      <c r="H452" s="278"/>
      <c r="I452" s="278"/>
      <c r="J452" s="221">
        <v>1</v>
      </c>
      <c r="L452" s="278"/>
      <c r="M452" s="278"/>
      <c r="N452" s="282"/>
      <c r="O452" s="282"/>
      <c r="P452" s="223"/>
      <c r="Q452" s="278"/>
      <c r="R452" s="278"/>
      <c r="S452" s="282"/>
      <c r="T452" s="282"/>
      <c r="U452" s="278"/>
      <c r="V452" s="282"/>
      <c r="W452" s="282"/>
    </row>
    <row r="453" spans="1:25">
      <c r="A453" s="260"/>
      <c r="B453" s="230"/>
      <c r="E453" s="281"/>
      <c r="F453" s="278"/>
      <c r="G453" s="278"/>
      <c r="H453" s="278"/>
      <c r="I453" s="278"/>
      <c r="J453" s="221">
        <v>1</v>
      </c>
      <c r="L453" s="278"/>
      <c r="M453" s="278"/>
      <c r="N453" s="282"/>
      <c r="O453" s="282"/>
      <c r="P453" s="223"/>
      <c r="Q453" s="278"/>
      <c r="R453" s="278"/>
      <c r="S453" s="282"/>
      <c r="T453" s="282"/>
      <c r="U453" s="278"/>
      <c r="V453" s="282"/>
      <c r="W453" s="282"/>
    </row>
    <row r="454" spans="1:25" ht="38.25" customHeight="1">
      <c r="A454" s="260"/>
      <c r="B454" s="901" t="str">
        <f>$B$12</f>
        <v>Несебър</v>
      </c>
      <c r="C454" s="902"/>
      <c r="D454" s="903"/>
      <c r="E454" s="702" t="s">
        <v>1685</v>
      </c>
      <c r="F454" s="688" t="str">
        <f>$F$12</f>
        <v>5206</v>
      </c>
      <c r="G454" s="278"/>
      <c r="H454" s="278"/>
      <c r="I454" s="278"/>
      <c r="J454" s="221">
        <v>1</v>
      </c>
      <c r="L454" s="278"/>
      <c r="M454" s="278"/>
      <c r="N454" s="282"/>
      <c r="O454" s="282"/>
      <c r="P454" s="223"/>
      <c r="Q454" s="278"/>
      <c r="R454" s="278"/>
      <c r="S454" s="282"/>
      <c r="T454" s="282"/>
      <c r="U454" s="278"/>
      <c r="V454" s="282"/>
      <c r="W454" s="282"/>
    </row>
    <row r="455" spans="1:25">
      <c r="A455" s="260"/>
      <c r="B455" s="689" t="str">
        <f>$B$13</f>
        <v>(наименование на първостепенния разпоредител с бюджет)</v>
      </c>
      <c r="E455" s="281" t="s">
        <v>1686</v>
      </c>
      <c r="F455" s="278"/>
      <c r="G455" s="278"/>
      <c r="H455" s="278"/>
      <c r="I455" s="278"/>
      <c r="J455" s="221">
        <v>1</v>
      </c>
      <c r="L455" s="278"/>
      <c r="M455" s="278"/>
      <c r="N455" s="282"/>
      <c r="O455" s="282"/>
      <c r="P455" s="223"/>
      <c r="Q455" s="278"/>
      <c r="R455" s="278"/>
      <c r="S455" s="282"/>
      <c r="T455" s="282"/>
      <c r="U455" s="278"/>
      <c r="V455" s="282"/>
      <c r="W455" s="282"/>
    </row>
    <row r="456" spans="1:25">
      <c r="A456" s="260"/>
      <c r="B456" s="230"/>
      <c r="D456" s="277"/>
      <c r="E456" s="277"/>
      <c r="F456" s="277"/>
      <c r="G456" s="277"/>
      <c r="H456" s="277"/>
      <c r="I456" s="277"/>
      <c r="J456" s="221">
        <v>1</v>
      </c>
      <c r="N456" s="215"/>
      <c r="O456" s="215"/>
      <c r="S456" s="215"/>
      <c r="T456" s="215"/>
      <c r="V456" s="215"/>
      <c r="W456" s="215"/>
    </row>
    <row r="457" spans="1:25" ht="16.5" thickBot="1">
      <c r="A457" s="260"/>
      <c r="C457" s="227"/>
      <c r="D457" s="228"/>
      <c r="E457" s="278"/>
      <c r="F457" s="281"/>
      <c r="G457" s="281"/>
      <c r="H457" s="281"/>
      <c r="I457" s="281" t="s">
        <v>1687</v>
      </c>
      <c r="J457" s="221">
        <v>1</v>
      </c>
      <c r="N457" s="215"/>
      <c r="O457" s="215"/>
      <c r="S457" s="215"/>
      <c r="T457" s="215"/>
      <c r="V457" s="215"/>
      <c r="W457" s="215"/>
    </row>
    <row r="458" spans="1:25" ht="27.75" customHeight="1" thickBot="1">
      <c r="A458" s="260"/>
      <c r="B458" s="748"/>
      <c r="C458" s="748"/>
      <c r="D458" s="751" t="s">
        <v>1762</v>
      </c>
      <c r="E458" s="780"/>
      <c r="F458" s="892" t="s">
        <v>1486</v>
      </c>
      <c r="G458" s="893"/>
      <c r="H458" s="894"/>
      <c r="I458" s="895"/>
      <c r="J458" s="221">
        <v>1</v>
      </c>
      <c r="N458" s="215"/>
      <c r="O458" s="215"/>
      <c r="S458" s="215"/>
      <c r="T458" s="215"/>
      <c r="V458" s="215"/>
      <c r="W458" s="215"/>
    </row>
    <row r="459" spans="1:25" ht="60" customHeight="1" thickBot="1">
      <c r="A459" s="260"/>
      <c r="B459" s="749" t="s">
        <v>1601</v>
      </c>
      <c r="C459" s="750" t="s">
        <v>1688</v>
      </c>
      <c r="D459" s="685" t="s">
        <v>1021</v>
      </c>
      <c r="E459" s="780"/>
      <c r="F459" s="696" t="str">
        <f>+F20</f>
        <v>държавни дейности</v>
      </c>
      <c r="G459" s="696" t="str">
        <f>+G20</f>
        <v>местни дейности</v>
      </c>
      <c r="H459" s="696" t="str">
        <f>+H20</f>
        <v>дофинансиране</v>
      </c>
      <c r="I459" s="696" t="str">
        <f>+I20</f>
        <v>Общо</v>
      </c>
      <c r="J459" s="221">
        <v>1</v>
      </c>
      <c r="N459" s="215"/>
      <c r="O459" s="215"/>
      <c r="S459" s="215"/>
      <c r="T459" s="215"/>
      <c r="V459" s="215"/>
      <c r="W459" s="215"/>
    </row>
    <row r="460" spans="1:25" ht="19.5" thickBot="1">
      <c r="A460" s="260">
        <v>1</v>
      </c>
      <c r="B460" s="612"/>
      <c r="C460" s="612"/>
      <c r="D460" s="295" t="s">
        <v>1045</v>
      </c>
      <c r="E460" s="780"/>
      <c r="F460" s="483"/>
      <c r="G460" s="483"/>
      <c r="H460" s="659"/>
      <c r="I460" s="483"/>
      <c r="J460" s="221">
        <v>1</v>
      </c>
      <c r="N460" s="215"/>
      <c r="O460" s="215"/>
      <c r="S460" s="215"/>
      <c r="T460" s="215"/>
      <c r="V460" s="215"/>
      <c r="W460" s="215"/>
    </row>
    <row r="461" spans="1:25" s="247" customFormat="1" ht="18.75" customHeight="1">
      <c r="A461" s="259">
        <v>5</v>
      </c>
      <c r="B461" s="752">
        <v>7000</v>
      </c>
      <c r="C461" s="955" t="s">
        <v>1437</v>
      </c>
      <c r="D461" s="956"/>
      <c r="E461" s="836"/>
      <c r="F461" s="754">
        <f>SUM(F462:F464)</f>
        <v>0</v>
      </c>
      <c r="G461" s="755">
        <f>SUM(G462:G464)</f>
        <v>0</v>
      </c>
      <c r="H461" s="756">
        <f>SUM(H462:H464)</f>
        <v>0</v>
      </c>
      <c r="I461" s="756">
        <f>SUM(I462:I464)</f>
        <v>0</v>
      </c>
      <c r="J461" s="221" t="str">
        <f t="shared" ref="J461:J524" si="99">(IF($E461&lt;&gt;0,$J$2,IF($I461&lt;&gt;0,$J$2,"")))</f>
        <v/>
      </c>
      <c r="K461" s="244"/>
      <c r="P461" s="369"/>
      <c r="Y461" s="215"/>
    </row>
    <row r="462" spans="1:25">
      <c r="A462" s="260">
        <v>10</v>
      </c>
      <c r="B462" s="173"/>
      <c r="C462" s="144">
        <v>7001</v>
      </c>
      <c r="D462" s="163" t="s">
        <v>1030</v>
      </c>
      <c r="E462" s="701"/>
      <c r="F462" s="449"/>
      <c r="G462" s="245"/>
      <c r="H462" s="700">
        <v>0</v>
      </c>
      <c r="I462" s="476">
        <f>F462+G462+H462</f>
        <v>0</v>
      </c>
      <c r="J462" s="221" t="str">
        <f t="shared" si="99"/>
        <v/>
      </c>
      <c r="K462" s="244"/>
      <c r="N462" s="215"/>
      <c r="O462" s="215"/>
      <c r="S462" s="215"/>
      <c r="T462" s="215"/>
      <c r="V462" s="215"/>
      <c r="W462" s="215"/>
    </row>
    <row r="463" spans="1:25">
      <c r="A463" s="261">
        <v>20</v>
      </c>
      <c r="B463" s="173"/>
      <c r="C463" s="137">
        <v>7003</v>
      </c>
      <c r="D463" s="145" t="s">
        <v>1438</v>
      </c>
      <c r="E463" s="701"/>
      <c r="F463" s="449"/>
      <c r="G463" s="245"/>
      <c r="H463" s="700">
        <v>0</v>
      </c>
      <c r="I463" s="476">
        <f>F463+G463+H463</f>
        <v>0</v>
      </c>
      <c r="J463" s="221" t="str">
        <f t="shared" si="99"/>
        <v/>
      </c>
      <c r="K463" s="244"/>
      <c r="N463" s="215"/>
      <c r="O463" s="215"/>
      <c r="S463" s="215"/>
      <c r="T463" s="215"/>
      <c r="V463" s="215"/>
      <c r="W463" s="215"/>
      <c r="Y463" s="247"/>
    </row>
    <row r="464" spans="1:25">
      <c r="A464" s="261">
        <v>25</v>
      </c>
      <c r="B464" s="173"/>
      <c r="C464" s="142">
        <v>7010</v>
      </c>
      <c r="D464" s="148" t="s">
        <v>1439</v>
      </c>
      <c r="E464" s="701"/>
      <c r="F464" s="449"/>
      <c r="G464" s="245"/>
      <c r="H464" s="700">
        <v>0</v>
      </c>
      <c r="I464" s="476">
        <f>F464+G464+H464</f>
        <v>0</v>
      </c>
      <c r="J464" s="221" t="str">
        <f t="shared" si="99"/>
        <v/>
      </c>
      <c r="K464" s="244"/>
      <c r="N464" s="215"/>
      <c r="O464" s="215"/>
      <c r="S464" s="215"/>
      <c r="T464" s="215"/>
      <c r="V464" s="215"/>
      <c r="W464" s="215"/>
    </row>
    <row r="465" spans="1:244" s="247" customFormat="1">
      <c r="A465" s="259">
        <v>30</v>
      </c>
      <c r="B465" s="757">
        <v>7100</v>
      </c>
      <c r="C465" s="937" t="s">
        <v>1440</v>
      </c>
      <c r="D465" s="937"/>
      <c r="E465" s="753"/>
      <c r="F465" s="758">
        <f>+F466+F467</f>
        <v>0</v>
      </c>
      <c r="G465" s="759">
        <f>+G466+G467</f>
        <v>0</v>
      </c>
      <c r="H465" s="759">
        <f>+H466+H467</f>
        <v>0</v>
      </c>
      <c r="I465" s="759">
        <f>+I466+I467</f>
        <v>0</v>
      </c>
      <c r="J465" s="221" t="str">
        <f t="shared" si="99"/>
        <v/>
      </c>
      <c r="K465" s="244"/>
      <c r="P465" s="369"/>
      <c r="Y465" s="215"/>
    </row>
    <row r="466" spans="1:244">
      <c r="A466" s="260">
        <v>35</v>
      </c>
      <c r="B466" s="173"/>
      <c r="C466" s="144">
        <v>7101</v>
      </c>
      <c r="D466" s="174" t="s">
        <v>1441</v>
      </c>
      <c r="E466" s="701"/>
      <c r="F466" s="449"/>
      <c r="G466" s="245"/>
      <c r="H466" s="700">
        <v>0</v>
      </c>
      <c r="I466" s="476">
        <f>F466+G466+H466</f>
        <v>0</v>
      </c>
      <c r="J466" s="221" t="str">
        <f t="shared" si="99"/>
        <v/>
      </c>
      <c r="K466" s="244"/>
      <c r="N466" s="215"/>
      <c r="O466" s="215"/>
      <c r="S466" s="215"/>
      <c r="T466" s="215"/>
      <c r="V466" s="215"/>
      <c r="W466" s="215"/>
    </row>
    <row r="467" spans="1:244">
      <c r="A467" s="260">
        <v>40</v>
      </c>
      <c r="B467" s="173"/>
      <c r="C467" s="142">
        <v>7102</v>
      </c>
      <c r="D467" s="148" t="s">
        <v>1442</v>
      </c>
      <c r="E467" s="701"/>
      <c r="F467" s="449"/>
      <c r="G467" s="245"/>
      <c r="H467" s="700">
        <v>0</v>
      </c>
      <c r="I467" s="476">
        <f>F467+G467+H467</f>
        <v>0</v>
      </c>
      <c r="J467" s="221" t="str">
        <f t="shared" si="99"/>
        <v/>
      </c>
      <c r="K467" s="244"/>
      <c r="N467" s="215"/>
      <c r="O467" s="215"/>
      <c r="S467" s="215"/>
      <c r="T467" s="215"/>
      <c r="V467" s="215"/>
      <c r="W467" s="215"/>
      <c r="Y467" s="247"/>
    </row>
    <row r="468" spans="1:244" s="247" customFormat="1">
      <c r="A468" s="259">
        <v>45</v>
      </c>
      <c r="B468" s="757">
        <v>7200</v>
      </c>
      <c r="C468" s="937" t="s">
        <v>1733</v>
      </c>
      <c r="D468" s="937"/>
      <c r="E468" s="753"/>
      <c r="F468" s="758">
        <f>+F469+F470</f>
        <v>0</v>
      </c>
      <c r="G468" s="759">
        <f>+G469+G470</f>
        <v>120000</v>
      </c>
      <c r="H468" s="759">
        <f>+H469+H470</f>
        <v>0</v>
      </c>
      <c r="I468" s="759">
        <f>+I469+I470</f>
        <v>120000</v>
      </c>
      <c r="J468" s="221">
        <f t="shared" si="99"/>
        <v>1</v>
      </c>
      <c r="K468" s="244"/>
      <c r="P468" s="369"/>
      <c r="Y468" s="215"/>
    </row>
    <row r="469" spans="1:244">
      <c r="A469" s="260">
        <v>50</v>
      </c>
      <c r="B469" s="173"/>
      <c r="C469" s="144">
        <v>7201</v>
      </c>
      <c r="D469" s="174" t="s">
        <v>1734</v>
      </c>
      <c r="E469" s="701"/>
      <c r="F469" s="449"/>
      <c r="G469" s="245"/>
      <c r="H469" s="700">
        <v>0</v>
      </c>
      <c r="I469" s="476">
        <f>F469+G469+H469</f>
        <v>0</v>
      </c>
      <c r="J469" s="221" t="str">
        <f t="shared" si="99"/>
        <v/>
      </c>
      <c r="K469" s="244"/>
      <c r="N469" s="215"/>
      <c r="O469" s="215"/>
      <c r="S469" s="215"/>
      <c r="T469" s="215"/>
      <c r="V469" s="215"/>
      <c r="W469" s="215"/>
    </row>
    <row r="470" spans="1:244">
      <c r="A470" s="260">
        <v>55</v>
      </c>
      <c r="B470" s="173"/>
      <c r="C470" s="142">
        <v>7202</v>
      </c>
      <c r="D470" s="148" t="s">
        <v>1735</v>
      </c>
      <c r="E470" s="701"/>
      <c r="F470" s="449"/>
      <c r="G470" s="245">
        <v>120000</v>
      </c>
      <c r="H470" s="700">
        <v>0</v>
      </c>
      <c r="I470" s="476">
        <f>F470+G470+H470</f>
        <v>120000</v>
      </c>
      <c r="J470" s="221">
        <f t="shared" si="99"/>
        <v>1</v>
      </c>
      <c r="K470" s="244"/>
      <c r="N470" s="215"/>
      <c r="O470" s="215"/>
      <c r="S470" s="215"/>
      <c r="T470" s="215"/>
      <c r="V470" s="215"/>
      <c r="W470" s="215"/>
      <c r="Y470" s="247"/>
    </row>
    <row r="471" spans="1:244" s="247" customFormat="1">
      <c r="A471" s="259">
        <v>60</v>
      </c>
      <c r="B471" s="757">
        <v>7300</v>
      </c>
      <c r="C471" s="951" t="s">
        <v>1443</v>
      </c>
      <c r="D471" s="952"/>
      <c r="E471" s="753"/>
      <c r="F471" s="758">
        <f>SUM(F472:F477)</f>
        <v>0</v>
      </c>
      <c r="G471" s="759">
        <f>SUM(G472:G477)</f>
        <v>0</v>
      </c>
      <c r="H471" s="759">
        <f>SUM(H472:H477)</f>
        <v>0</v>
      </c>
      <c r="I471" s="759">
        <f>SUM(I472:I477)</f>
        <v>0</v>
      </c>
      <c r="J471" s="221" t="str">
        <f t="shared" si="99"/>
        <v/>
      </c>
      <c r="K471" s="244"/>
      <c r="P471" s="369"/>
      <c r="Y471" s="215"/>
    </row>
    <row r="472" spans="1:244">
      <c r="A472" s="260">
        <v>65</v>
      </c>
      <c r="B472" s="136"/>
      <c r="C472" s="144">
        <v>7320</v>
      </c>
      <c r="D472" s="319" t="s">
        <v>1444</v>
      </c>
      <c r="E472" s="701"/>
      <c r="F472" s="465"/>
      <c r="G472" s="359"/>
      <c r="H472" s="700">
        <v>0</v>
      </c>
      <c r="I472" s="476">
        <f t="shared" ref="I472:I477" si="100">F472+G472+H472</f>
        <v>0</v>
      </c>
      <c r="J472" s="221" t="str">
        <f t="shared" si="99"/>
        <v/>
      </c>
      <c r="K472" s="244"/>
      <c r="N472" s="215"/>
      <c r="O472" s="215"/>
      <c r="S472" s="215"/>
      <c r="T472" s="215"/>
      <c r="V472" s="215"/>
      <c r="W472" s="215"/>
    </row>
    <row r="473" spans="1:244" ht="31.5">
      <c r="A473" s="260">
        <v>85</v>
      </c>
      <c r="B473" s="136"/>
      <c r="C473" s="168">
        <v>7369</v>
      </c>
      <c r="D473" s="320" t="s">
        <v>1445</v>
      </c>
      <c r="E473" s="701"/>
      <c r="F473" s="465"/>
      <c r="G473" s="359"/>
      <c r="H473" s="700">
        <v>0</v>
      </c>
      <c r="I473" s="476">
        <f t="shared" si="100"/>
        <v>0</v>
      </c>
      <c r="J473" s="221" t="str">
        <f t="shared" si="99"/>
        <v/>
      </c>
      <c r="K473" s="244"/>
      <c r="N473" s="215"/>
      <c r="O473" s="215"/>
      <c r="S473" s="215"/>
      <c r="T473" s="215"/>
      <c r="V473" s="215"/>
      <c r="W473" s="215"/>
      <c r="Y473" s="247"/>
    </row>
    <row r="474" spans="1:244" ht="31.5">
      <c r="A474" s="260">
        <v>90</v>
      </c>
      <c r="B474" s="136"/>
      <c r="C474" s="166">
        <v>7370</v>
      </c>
      <c r="D474" s="321" t="s">
        <v>1446</v>
      </c>
      <c r="E474" s="701"/>
      <c r="F474" s="465"/>
      <c r="G474" s="359"/>
      <c r="H474" s="700">
        <v>0</v>
      </c>
      <c r="I474" s="476">
        <f t="shared" si="100"/>
        <v>0</v>
      </c>
      <c r="J474" s="221" t="str">
        <f t="shared" si="99"/>
        <v/>
      </c>
      <c r="K474" s="244"/>
      <c r="N474" s="215"/>
      <c r="O474" s="215"/>
      <c r="S474" s="215"/>
      <c r="T474" s="215"/>
      <c r="V474" s="215"/>
      <c r="W474" s="215"/>
    </row>
    <row r="475" spans="1:244">
      <c r="A475" s="260">
        <v>95</v>
      </c>
      <c r="B475" s="136"/>
      <c r="C475" s="137">
        <v>7391</v>
      </c>
      <c r="D475" s="159" t="s">
        <v>1447</v>
      </c>
      <c r="E475" s="701"/>
      <c r="F475" s="449"/>
      <c r="G475" s="245"/>
      <c r="H475" s="700">
        <v>0</v>
      </c>
      <c r="I475" s="476">
        <f t="shared" si="100"/>
        <v>0</v>
      </c>
      <c r="J475" s="221" t="str">
        <f t="shared" si="99"/>
        <v/>
      </c>
      <c r="K475" s="244"/>
      <c r="N475" s="215"/>
      <c r="O475" s="215"/>
      <c r="S475" s="215"/>
      <c r="T475" s="215"/>
      <c r="V475" s="215"/>
      <c r="W475" s="215"/>
    </row>
    <row r="476" spans="1:244">
      <c r="A476" s="260">
        <v>100</v>
      </c>
      <c r="B476" s="136"/>
      <c r="C476" s="137">
        <v>7392</v>
      </c>
      <c r="D476" s="159" t="s">
        <v>1448</v>
      </c>
      <c r="E476" s="701"/>
      <c r="F476" s="700">
        <v>0</v>
      </c>
      <c r="G476" s="700">
        <v>0</v>
      </c>
      <c r="H476" s="700">
        <v>0</v>
      </c>
      <c r="I476" s="476">
        <f t="shared" si="100"/>
        <v>0</v>
      </c>
      <c r="J476" s="221" t="str">
        <f t="shared" si="99"/>
        <v/>
      </c>
      <c r="K476" s="244"/>
      <c r="N476" s="215"/>
      <c r="O476" s="215"/>
      <c r="S476" s="215"/>
      <c r="T476" s="215"/>
      <c r="V476" s="215"/>
      <c r="W476" s="215"/>
    </row>
    <row r="477" spans="1:244">
      <c r="A477" s="260">
        <v>105</v>
      </c>
      <c r="B477" s="136"/>
      <c r="C477" s="142">
        <v>7393</v>
      </c>
      <c r="D477" s="141" t="s">
        <v>1449</v>
      </c>
      <c r="E477" s="701"/>
      <c r="F477" s="449"/>
      <c r="G477" s="245"/>
      <c r="H477" s="700">
        <v>0</v>
      </c>
      <c r="I477" s="476">
        <f t="shared" si="100"/>
        <v>0</v>
      </c>
      <c r="J477" s="221" t="str">
        <f t="shared" si="99"/>
        <v/>
      </c>
      <c r="K477" s="244"/>
      <c r="N477" s="215"/>
      <c r="O477" s="215"/>
      <c r="S477" s="215"/>
      <c r="T477" s="215"/>
      <c r="V477" s="215"/>
      <c r="W477" s="215"/>
    </row>
    <row r="478" spans="1:244" s="361" customFormat="1">
      <c r="A478" s="263">
        <v>110</v>
      </c>
      <c r="B478" s="757">
        <v>7900</v>
      </c>
      <c r="C478" s="943" t="s">
        <v>1450</v>
      </c>
      <c r="D478" s="944"/>
      <c r="E478" s="753"/>
      <c r="F478" s="760">
        <f>+F479+F480</f>
        <v>0</v>
      </c>
      <c r="G478" s="761">
        <f>+G479+G480</f>
        <v>0</v>
      </c>
      <c r="H478" s="761">
        <f>+H479+H480</f>
        <v>0</v>
      </c>
      <c r="I478" s="761">
        <f>+I479+I480</f>
        <v>0</v>
      </c>
      <c r="J478" s="221" t="str">
        <f t="shared" si="99"/>
        <v/>
      </c>
      <c r="K478" s="244"/>
      <c r="L478" s="370"/>
      <c r="M478" s="370"/>
      <c r="N478" s="371"/>
      <c r="O478" s="370"/>
      <c r="P478" s="370"/>
      <c r="Q478" s="371"/>
      <c r="R478" s="370"/>
      <c r="S478" s="370"/>
      <c r="T478" s="371"/>
      <c r="U478" s="370"/>
      <c r="V478" s="370"/>
      <c r="W478" s="371"/>
      <c r="X478" s="370"/>
      <c r="Y478" s="215"/>
      <c r="Z478" s="264"/>
      <c r="AA478" s="370"/>
      <c r="AB478" s="370"/>
      <c r="AC478" s="371"/>
      <c r="AD478" s="370"/>
      <c r="AE478" s="370"/>
      <c r="AF478" s="371"/>
      <c r="AG478" s="372"/>
      <c r="AH478" s="372"/>
      <c r="AI478" s="373"/>
      <c r="AJ478" s="372"/>
      <c r="AK478" s="372"/>
      <c r="AL478" s="373"/>
      <c r="AM478" s="372"/>
      <c r="AN478" s="372"/>
      <c r="AO478" s="374"/>
      <c r="AP478" s="372"/>
      <c r="AQ478" s="372"/>
      <c r="AR478" s="373"/>
      <c r="AS478" s="372"/>
      <c r="AT478" s="372"/>
      <c r="AU478" s="373"/>
      <c r="AV478" s="372"/>
      <c r="AW478" s="373"/>
      <c r="AX478" s="374"/>
      <c r="AY478" s="373"/>
      <c r="AZ478" s="373"/>
      <c r="BA478" s="372"/>
      <c r="BB478" s="372"/>
      <c r="BC478" s="373"/>
      <c r="BD478" s="372"/>
      <c r="BF478" s="372"/>
    </row>
    <row r="479" spans="1:244" s="380" customFormat="1">
      <c r="A479" s="375">
        <v>115</v>
      </c>
      <c r="B479" s="136"/>
      <c r="C479" s="197">
        <v>7901</v>
      </c>
      <c r="D479" s="466" t="s">
        <v>1451</v>
      </c>
      <c r="E479" s="701"/>
      <c r="F479" s="700">
        <v>0</v>
      </c>
      <c r="G479" s="700">
        <v>0</v>
      </c>
      <c r="H479" s="700">
        <v>0</v>
      </c>
      <c r="I479" s="476">
        <f>F479+G479+H479</f>
        <v>0</v>
      </c>
      <c r="J479" s="221" t="str">
        <f t="shared" si="99"/>
        <v/>
      </c>
      <c r="K479" s="244"/>
      <c r="L479" s="376"/>
      <c r="M479" s="377"/>
      <c r="N479" s="376"/>
      <c r="O479" s="376"/>
      <c r="P479" s="377"/>
      <c r="Q479" s="376"/>
      <c r="R479" s="376"/>
      <c r="S479" s="377"/>
      <c r="T479" s="376"/>
      <c r="U479" s="376"/>
      <c r="V479" s="377"/>
      <c r="W479" s="376"/>
      <c r="X479" s="376"/>
      <c r="Y479" s="215"/>
      <c r="Z479" s="376"/>
      <c r="AA479" s="376"/>
      <c r="AB479" s="377"/>
      <c r="AC479" s="376"/>
      <c r="AD479" s="376"/>
      <c r="AE479" s="377"/>
      <c r="AF479" s="376"/>
      <c r="AG479" s="376"/>
      <c r="AH479" s="377"/>
      <c r="AI479" s="376"/>
      <c r="AJ479" s="376"/>
      <c r="AK479" s="377"/>
      <c r="AL479" s="376"/>
      <c r="AM479" s="376"/>
      <c r="AN479" s="378"/>
      <c r="AO479" s="376"/>
      <c r="AP479" s="376"/>
      <c r="AQ479" s="377"/>
      <c r="AR479" s="376"/>
      <c r="AS479" s="376"/>
      <c r="AT479" s="377"/>
      <c r="AU479" s="376"/>
      <c r="AV479" s="377"/>
      <c r="AW479" s="378"/>
      <c r="AX479" s="377"/>
      <c r="AY479" s="377"/>
      <c r="AZ479" s="376"/>
      <c r="BA479" s="376"/>
      <c r="BB479" s="377"/>
      <c r="BC479" s="376"/>
      <c r="BD479" s="379"/>
      <c r="BE479" s="376"/>
      <c r="BF479" s="379"/>
      <c r="BG479" s="379"/>
      <c r="BH479" s="379"/>
      <c r="BI479" s="379"/>
      <c r="BJ479" s="379"/>
      <c r="BK479" s="379"/>
      <c r="BL479" s="379"/>
      <c r="BM479" s="379"/>
      <c r="BN479" s="379"/>
      <c r="BO479" s="379"/>
      <c r="BP479" s="379"/>
      <c r="BQ479" s="379"/>
      <c r="BR479" s="379"/>
      <c r="BS479" s="379"/>
      <c r="BT479" s="379"/>
      <c r="BU479" s="379"/>
      <c r="BV479" s="379"/>
      <c r="BW479" s="379"/>
      <c r="BX479" s="379"/>
      <c r="BY479" s="379"/>
      <c r="BZ479" s="379"/>
      <c r="CA479" s="379"/>
      <c r="CB479" s="379"/>
      <c r="CC479" s="379"/>
      <c r="CD479" s="379"/>
      <c r="CE479" s="379"/>
      <c r="CF479" s="379"/>
      <c r="CG479" s="379"/>
      <c r="CH479" s="379"/>
      <c r="CI479" s="379"/>
      <c r="CJ479" s="379"/>
      <c r="CK479" s="379"/>
      <c r="CL479" s="379"/>
      <c r="CM479" s="379"/>
      <c r="CN479" s="379"/>
      <c r="CO479" s="379"/>
      <c r="CP479" s="379"/>
      <c r="CQ479" s="379"/>
      <c r="CR479" s="379"/>
      <c r="CS479" s="379"/>
      <c r="CT479" s="379"/>
      <c r="CU479" s="379"/>
      <c r="CV479" s="379"/>
      <c r="CW479" s="379"/>
      <c r="CX479" s="379"/>
      <c r="CY479" s="379"/>
      <c r="CZ479" s="379"/>
      <c r="DA479" s="379"/>
      <c r="DB479" s="379"/>
      <c r="DC479" s="379"/>
      <c r="DD479" s="379"/>
      <c r="DE479" s="379"/>
      <c r="DF479" s="379"/>
      <c r="DG479" s="379"/>
      <c r="DH479" s="379"/>
      <c r="DI479" s="379"/>
      <c r="DJ479" s="379"/>
      <c r="DK479" s="379"/>
      <c r="DL479" s="379"/>
      <c r="DM479" s="379"/>
      <c r="DN479" s="379"/>
      <c r="DO479" s="379"/>
      <c r="DP479" s="379"/>
      <c r="DQ479" s="379"/>
      <c r="DR479" s="379"/>
      <c r="DS479" s="379"/>
      <c r="DT479" s="379"/>
      <c r="DU479" s="379"/>
      <c r="DV479" s="379"/>
      <c r="DW479" s="379"/>
      <c r="DX479" s="379"/>
      <c r="DY479" s="379"/>
      <c r="DZ479" s="379"/>
      <c r="EA479" s="379"/>
      <c r="EB479" s="379"/>
      <c r="EC479" s="379"/>
      <c r="ED479" s="379"/>
      <c r="EE479" s="379"/>
      <c r="EF479" s="379"/>
      <c r="EG479" s="379"/>
      <c r="EH479" s="379"/>
      <c r="EI479" s="379"/>
      <c r="EJ479" s="379"/>
      <c r="EK479" s="379"/>
      <c r="EL479" s="379"/>
      <c r="EM479" s="379"/>
      <c r="EN479" s="379"/>
      <c r="EO479" s="379"/>
      <c r="EP479" s="379"/>
      <c r="EQ479" s="379"/>
      <c r="ER479" s="379"/>
      <c r="ES479" s="379"/>
      <c r="ET479" s="379"/>
      <c r="EU479" s="379"/>
      <c r="EV479" s="379"/>
      <c r="EW479" s="379"/>
      <c r="EX479" s="379"/>
      <c r="EY479" s="379"/>
      <c r="EZ479" s="379"/>
      <c r="FA479" s="379"/>
      <c r="FB479" s="379"/>
      <c r="FC479" s="379"/>
      <c r="FD479" s="379"/>
      <c r="FE479" s="379"/>
      <c r="FF479" s="379"/>
      <c r="FG479" s="379"/>
      <c r="FH479" s="379"/>
      <c r="FI479" s="379"/>
      <c r="FJ479" s="379"/>
      <c r="FK479" s="379"/>
      <c r="FL479" s="379"/>
      <c r="FM479" s="379"/>
      <c r="FN479" s="379"/>
      <c r="FO479" s="379"/>
      <c r="FP479" s="379"/>
      <c r="FQ479" s="379"/>
      <c r="FR479" s="379"/>
      <c r="FS479" s="379"/>
      <c r="FT479" s="379"/>
      <c r="FU479" s="379"/>
      <c r="FV479" s="379"/>
      <c r="FW479" s="379"/>
      <c r="FX479" s="379"/>
      <c r="FY479" s="379"/>
      <c r="FZ479" s="379"/>
      <c r="GA479" s="379"/>
      <c r="GB479" s="379"/>
      <c r="GC479" s="379"/>
      <c r="GD479" s="379"/>
      <c r="GE479" s="379"/>
      <c r="GF479" s="379"/>
      <c r="GG479" s="379"/>
      <c r="GH479" s="379"/>
      <c r="GI479" s="379"/>
      <c r="GJ479" s="379"/>
      <c r="GK479" s="379"/>
      <c r="GL479" s="379"/>
      <c r="GM479" s="379"/>
      <c r="GN479" s="379"/>
      <c r="GO479" s="379"/>
      <c r="GP479" s="379"/>
      <c r="GQ479" s="379"/>
      <c r="GR479" s="379"/>
      <c r="GS479" s="379"/>
      <c r="GT479" s="379"/>
      <c r="GU479" s="379"/>
      <c r="GV479" s="379"/>
      <c r="GW479" s="379"/>
      <c r="GX479" s="379"/>
      <c r="GY479" s="379"/>
      <c r="GZ479" s="379"/>
      <c r="HA479" s="379"/>
      <c r="HB479" s="379"/>
      <c r="HC479" s="379"/>
      <c r="HD479" s="379"/>
      <c r="HE479" s="379"/>
      <c r="HF479" s="379"/>
      <c r="HG479" s="379"/>
      <c r="HH479" s="379"/>
      <c r="HI479" s="379"/>
      <c r="HJ479" s="379"/>
      <c r="HK479" s="379"/>
      <c r="HL479" s="379"/>
      <c r="HM479" s="379"/>
      <c r="HN479" s="379"/>
      <c r="HO479" s="379"/>
      <c r="HP479" s="379"/>
      <c r="HQ479" s="379"/>
      <c r="HR479" s="379"/>
      <c r="HS479" s="379"/>
      <c r="HT479" s="379"/>
      <c r="HU479" s="379"/>
      <c r="HV479" s="379"/>
      <c r="HW479" s="379"/>
      <c r="HX479" s="379"/>
      <c r="HY479" s="379"/>
      <c r="HZ479" s="379"/>
      <c r="IA479" s="379"/>
      <c r="IB479" s="379"/>
      <c r="IC479" s="379"/>
      <c r="ID479" s="379"/>
      <c r="IE479" s="379"/>
      <c r="IF479" s="379"/>
      <c r="IG479" s="379"/>
      <c r="IH479" s="379"/>
      <c r="II479" s="379"/>
      <c r="IJ479" s="379"/>
    </row>
    <row r="480" spans="1:244" s="380" customFormat="1">
      <c r="A480" s="375">
        <v>120</v>
      </c>
      <c r="B480" s="136"/>
      <c r="C480" s="198">
        <v>7902</v>
      </c>
      <c r="D480" s="467" t="s">
        <v>1452</v>
      </c>
      <c r="E480" s="701"/>
      <c r="F480" s="700">
        <v>0</v>
      </c>
      <c r="G480" s="700">
        <v>0</v>
      </c>
      <c r="H480" s="700">
        <v>0</v>
      </c>
      <c r="I480" s="476">
        <f>F480+G480+H480</f>
        <v>0</v>
      </c>
      <c r="J480" s="221" t="str">
        <f t="shared" si="99"/>
        <v/>
      </c>
      <c r="K480" s="244"/>
      <c r="L480" s="376"/>
      <c r="M480" s="377"/>
      <c r="N480" s="376"/>
      <c r="O480" s="376"/>
      <c r="P480" s="377"/>
      <c r="Q480" s="376"/>
      <c r="R480" s="376"/>
      <c r="S480" s="377"/>
      <c r="T480" s="376"/>
      <c r="U480" s="376"/>
      <c r="V480" s="377"/>
      <c r="W480" s="376"/>
      <c r="X480" s="376"/>
      <c r="Y480" s="370"/>
      <c r="Z480" s="376"/>
      <c r="AA480" s="376"/>
      <c r="AB480" s="377"/>
      <c r="AC480" s="376"/>
      <c r="AD480" s="376"/>
      <c r="AE480" s="377"/>
      <c r="AF480" s="376"/>
      <c r="AG480" s="376"/>
      <c r="AH480" s="377"/>
      <c r="AI480" s="376"/>
      <c r="AJ480" s="376"/>
      <c r="AK480" s="377"/>
      <c r="AL480" s="376"/>
      <c r="AM480" s="376"/>
      <c r="AN480" s="378"/>
      <c r="AO480" s="376"/>
      <c r="AP480" s="376"/>
      <c r="AQ480" s="377"/>
      <c r="AR480" s="376"/>
      <c r="AS480" s="376"/>
      <c r="AT480" s="377"/>
      <c r="AU480" s="376"/>
      <c r="AV480" s="377"/>
      <c r="AW480" s="378"/>
      <c r="AX480" s="377"/>
      <c r="AY480" s="377"/>
      <c r="AZ480" s="376"/>
      <c r="BA480" s="376"/>
      <c r="BB480" s="377"/>
      <c r="BC480" s="376"/>
      <c r="BD480" s="379"/>
      <c r="BE480" s="376"/>
      <c r="BF480" s="379"/>
      <c r="BG480" s="379"/>
      <c r="BH480" s="379"/>
      <c r="BI480" s="379"/>
      <c r="BJ480" s="379"/>
      <c r="BK480" s="379"/>
      <c r="BL480" s="379"/>
      <c r="BM480" s="379"/>
      <c r="BN480" s="379"/>
      <c r="BO480" s="379"/>
      <c r="BP480" s="379"/>
      <c r="BQ480" s="379"/>
      <c r="BR480" s="379"/>
      <c r="BS480" s="379"/>
      <c r="BT480" s="379"/>
      <c r="BU480" s="379"/>
      <c r="BV480" s="379"/>
      <c r="BW480" s="379"/>
      <c r="BX480" s="379"/>
      <c r="BY480" s="379"/>
      <c r="BZ480" s="379"/>
      <c r="CA480" s="379"/>
      <c r="CB480" s="379"/>
      <c r="CC480" s="379"/>
      <c r="CD480" s="379"/>
      <c r="CE480" s="379"/>
      <c r="CF480" s="379"/>
      <c r="CG480" s="379"/>
      <c r="CH480" s="379"/>
      <c r="CI480" s="379"/>
      <c r="CJ480" s="379"/>
      <c r="CK480" s="379"/>
      <c r="CL480" s="379"/>
      <c r="CM480" s="379"/>
      <c r="CN480" s="379"/>
      <c r="CO480" s="379"/>
      <c r="CP480" s="379"/>
      <c r="CQ480" s="379"/>
      <c r="CR480" s="379"/>
      <c r="CS480" s="379"/>
      <c r="CT480" s="379"/>
      <c r="CU480" s="379"/>
      <c r="CV480" s="379"/>
      <c r="CW480" s="379"/>
      <c r="CX480" s="379"/>
      <c r="CY480" s="379"/>
      <c r="CZ480" s="379"/>
      <c r="DA480" s="379"/>
      <c r="DB480" s="379"/>
      <c r="DC480" s="379"/>
      <c r="DD480" s="379"/>
      <c r="DE480" s="379"/>
      <c r="DF480" s="379"/>
      <c r="DG480" s="379"/>
      <c r="DH480" s="379"/>
      <c r="DI480" s="379"/>
      <c r="DJ480" s="379"/>
      <c r="DK480" s="379"/>
      <c r="DL480" s="379"/>
      <c r="DM480" s="379"/>
      <c r="DN480" s="379"/>
      <c r="DO480" s="379"/>
      <c r="DP480" s="379"/>
      <c r="DQ480" s="379"/>
      <c r="DR480" s="379"/>
      <c r="DS480" s="379"/>
      <c r="DT480" s="379"/>
      <c r="DU480" s="379"/>
      <c r="DV480" s="379"/>
      <c r="DW480" s="379"/>
      <c r="DX480" s="379"/>
      <c r="DY480" s="379"/>
      <c r="DZ480" s="379"/>
      <c r="EA480" s="379"/>
      <c r="EB480" s="379"/>
      <c r="EC480" s="379"/>
      <c r="ED480" s="379"/>
      <c r="EE480" s="379"/>
      <c r="EF480" s="379"/>
      <c r="EG480" s="379"/>
      <c r="EH480" s="379"/>
      <c r="EI480" s="379"/>
      <c r="EJ480" s="379"/>
      <c r="EK480" s="379"/>
      <c r="EL480" s="379"/>
      <c r="EM480" s="379"/>
      <c r="EN480" s="379"/>
      <c r="EO480" s="379"/>
      <c r="EP480" s="379"/>
      <c r="EQ480" s="379"/>
      <c r="ER480" s="379"/>
      <c r="ES480" s="379"/>
      <c r="ET480" s="379"/>
      <c r="EU480" s="379"/>
      <c r="EV480" s="379"/>
      <c r="EW480" s="379"/>
      <c r="EX480" s="379"/>
      <c r="EY480" s="379"/>
      <c r="EZ480" s="379"/>
      <c r="FA480" s="379"/>
      <c r="FB480" s="379"/>
      <c r="FC480" s="379"/>
      <c r="FD480" s="379"/>
      <c r="FE480" s="379"/>
      <c r="FF480" s="379"/>
      <c r="FG480" s="379"/>
      <c r="FH480" s="379"/>
      <c r="FI480" s="379"/>
      <c r="FJ480" s="379"/>
      <c r="FK480" s="379"/>
      <c r="FL480" s="379"/>
      <c r="FM480" s="379"/>
      <c r="FN480" s="379"/>
      <c r="FO480" s="379"/>
      <c r="FP480" s="379"/>
      <c r="FQ480" s="379"/>
      <c r="FR480" s="379"/>
      <c r="FS480" s="379"/>
      <c r="FT480" s="379"/>
      <c r="FU480" s="379"/>
      <c r="FV480" s="379"/>
      <c r="FW480" s="379"/>
      <c r="FX480" s="379"/>
      <c r="FY480" s="379"/>
      <c r="FZ480" s="379"/>
      <c r="GA480" s="379"/>
      <c r="GB480" s="379"/>
      <c r="GC480" s="379"/>
      <c r="GD480" s="379"/>
      <c r="GE480" s="379"/>
      <c r="GF480" s="379"/>
      <c r="GG480" s="379"/>
      <c r="GH480" s="379"/>
      <c r="GI480" s="379"/>
      <c r="GJ480" s="379"/>
      <c r="GK480" s="379"/>
      <c r="GL480" s="379"/>
      <c r="GM480" s="379"/>
      <c r="GN480" s="379"/>
      <c r="GO480" s="379"/>
      <c r="GP480" s="379"/>
      <c r="GQ480" s="379"/>
      <c r="GR480" s="379"/>
      <c r="GS480" s="379"/>
      <c r="GT480" s="379"/>
      <c r="GU480" s="379"/>
      <c r="GV480" s="379"/>
      <c r="GW480" s="379"/>
      <c r="GX480" s="379"/>
      <c r="GY480" s="379"/>
      <c r="GZ480" s="379"/>
      <c r="HA480" s="379"/>
      <c r="HB480" s="379"/>
      <c r="HC480" s="379"/>
      <c r="HD480" s="379"/>
      <c r="HE480" s="379"/>
      <c r="HF480" s="379"/>
      <c r="HG480" s="379"/>
      <c r="HH480" s="379"/>
      <c r="HI480" s="379"/>
      <c r="HJ480" s="379"/>
      <c r="HK480" s="379"/>
      <c r="HL480" s="379"/>
      <c r="HM480" s="379"/>
      <c r="HN480" s="379"/>
      <c r="HO480" s="379"/>
      <c r="HP480" s="379"/>
      <c r="HQ480" s="379"/>
      <c r="HR480" s="379"/>
      <c r="HS480" s="379"/>
      <c r="HT480" s="379"/>
      <c r="HU480" s="379"/>
      <c r="HV480" s="379"/>
      <c r="HW480" s="379"/>
      <c r="HX480" s="379"/>
      <c r="HY480" s="379"/>
      <c r="HZ480" s="379"/>
      <c r="IA480" s="379"/>
      <c r="IB480" s="379"/>
      <c r="IC480" s="379"/>
      <c r="ID480" s="379"/>
      <c r="IE480" s="379"/>
      <c r="IF480" s="379"/>
      <c r="IG480" s="379"/>
      <c r="IH480" s="379"/>
      <c r="II480" s="379"/>
      <c r="IJ480" s="379"/>
    </row>
    <row r="481" spans="1:25" s="247" customFormat="1">
      <c r="A481" s="259">
        <v>125</v>
      </c>
      <c r="B481" s="757">
        <v>8000</v>
      </c>
      <c r="C481" s="939" t="s">
        <v>1453</v>
      </c>
      <c r="D481" s="939"/>
      <c r="E481" s="753"/>
      <c r="F481" s="758">
        <f>SUM(F482:F496)</f>
        <v>0</v>
      </c>
      <c r="G481" s="759">
        <f>SUM(G482:G496)</f>
        <v>0</v>
      </c>
      <c r="H481" s="759">
        <f>SUM(H482:H496)</f>
        <v>0</v>
      </c>
      <c r="I481" s="759">
        <f>SUM(I482:I496)</f>
        <v>0</v>
      </c>
      <c r="J481" s="221" t="str">
        <f t="shared" si="99"/>
        <v/>
      </c>
      <c r="K481" s="244"/>
      <c r="P481" s="369"/>
      <c r="Y481" s="378"/>
    </row>
    <row r="482" spans="1:25">
      <c r="A482" s="260">
        <v>130</v>
      </c>
      <c r="B482" s="140"/>
      <c r="C482" s="144">
        <v>8011</v>
      </c>
      <c r="D482" s="138" t="s">
        <v>1454</v>
      </c>
      <c r="E482" s="701"/>
      <c r="F482" s="449"/>
      <c r="G482" s="245"/>
      <c r="H482" s="700">
        <v>0</v>
      </c>
      <c r="I482" s="476">
        <f t="shared" ref="I482:I496" si="101">F482+G482+H482</f>
        <v>0</v>
      </c>
      <c r="J482" s="221" t="str">
        <f t="shared" si="99"/>
        <v/>
      </c>
      <c r="K482" s="244"/>
      <c r="N482" s="215"/>
      <c r="O482" s="215"/>
      <c r="S482" s="215"/>
      <c r="T482" s="215"/>
      <c r="V482" s="215"/>
      <c r="W482" s="215"/>
      <c r="Y482" s="378"/>
    </row>
    <row r="483" spans="1:25">
      <c r="A483" s="260">
        <v>135</v>
      </c>
      <c r="B483" s="140"/>
      <c r="C483" s="137">
        <v>8012</v>
      </c>
      <c r="D483" s="139" t="s">
        <v>1455</v>
      </c>
      <c r="E483" s="701"/>
      <c r="F483" s="449"/>
      <c r="G483" s="245"/>
      <c r="H483" s="700">
        <v>0</v>
      </c>
      <c r="I483" s="476">
        <f t="shared" si="101"/>
        <v>0</v>
      </c>
      <c r="J483" s="221" t="str">
        <f t="shared" si="99"/>
        <v/>
      </c>
      <c r="K483" s="244"/>
      <c r="N483" s="215"/>
      <c r="O483" s="215"/>
      <c r="S483" s="215"/>
      <c r="T483" s="215"/>
      <c r="V483" s="215"/>
      <c r="W483" s="215"/>
      <c r="Y483" s="247"/>
    </row>
    <row r="484" spans="1:25" ht="18" customHeight="1">
      <c r="A484" s="260">
        <v>140</v>
      </c>
      <c r="B484" s="140"/>
      <c r="C484" s="137">
        <v>8017</v>
      </c>
      <c r="D484" s="139" t="s">
        <v>1456</v>
      </c>
      <c r="E484" s="701"/>
      <c r="F484" s="449"/>
      <c r="G484" s="245"/>
      <c r="H484" s="700">
        <v>0</v>
      </c>
      <c r="I484" s="476">
        <f t="shared" si="101"/>
        <v>0</v>
      </c>
      <c r="J484" s="221" t="str">
        <f t="shared" si="99"/>
        <v/>
      </c>
      <c r="K484" s="244"/>
      <c r="N484" s="215"/>
      <c r="O484" s="215"/>
      <c r="S484" s="215"/>
      <c r="T484" s="215"/>
      <c r="V484" s="215"/>
      <c r="W484" s="215"/>
    </row>
    <row r="485" spans="1:25">
      <c r="A485" s="260">
        <v>145</v>
      </c>
      <c r="B485" s="140"/>
      <c r="C485" s="168">
        <v>8018</v>
      </c>
      <c r="D485" s="199" t="s">
        <v>1457</v>
      </c>
      <c r="E485" s="701"/>
      <c r="F485" s="449"/>
      <c r="G485" s="245"/>
      <c r="H485" s="700">
        <v>0</v>
      </c>
      <c r="I485" s="476">
        <f t="shared" si="101"/>
        <v>0</v>
      </c>
      <c r="J485" s="221" t="str">
        <f t="shared" si="99"/>
        <v/>
      </c>
      <c r="K485" s="244"/>
      <c r="N485" s="215"/>
      <c r="O485" s="215"/>
      <c r="S485" s="215"/>
      <c r="T485" s="215"/>
      <c r="V485" s="215"/>
      <c r="W485" s="215"/>
    </row>
    <row r="486" spans="1:25">
      <c r="A486" s="260">
        <v>150</v>
      </c>
      <c r="B486" s="140"/>
      <c r="C486" s="164">
        <v>8031</v>
      </c>
      <c r="D486" s="165" t="s">
        <v>1458</v>
      </c>
      <c r="E486" s="701"/>
      <c r="F486" s="449"/>
      <c r="G486" s="245"/>
      <c r="H486" s="700">
        <v>0</v>
      </c>
      <c r="I486" s="476">
        <f t="shared" si="101"/>
        <v>0</v>
      </c>
      <c r="J486" s="221" t="str">
        <f t="shared" si="99"/>
        <v/>
      </c>
      <c r="K486" s="244"/>
      <c r="N486" s="215"/>
      <c r="O486" s="215"/>
      <c r="S486" s="215"/>
      <c r="T486" s="215"/>
      <c r="V486" s="215"/>
      <c r="W486" s="215"/>
    </row>
    <row r="487" spans="1:25">
      <c r="A487" s="260">
        <v>155</v>
      </c>
      <c r="B487" s="140"/>
      <c r="C487" s="137">
        <v>8032</v>
      </c>
      <c r="D487" s="139" t="s">
        <v>1459</v>
      </c>
      <c r="E487" s="701"/>
      <c r="F487" s="449"/>
      <c r="G487" s="245"/>
      <c r="H487" s="700">
        <v>0</v>
      </c>
      <c r="I487" s="476">
        <f t="shared" si="101"/>
        <v>0</v>
      </c>
      <c r="J487" s="221" t="str">
        <f t="shared" si="99"/>
        <v/>
      </c>
      <c r="K487" s="244"/>
      <c r="N487" s="215"/>
      <c r="O487" s="215"/>
      <c r="S487" s="215"/>
      <c r="T487" s="215"/>
      <c r="V487" s="215"/>
      <c r="W487" s="215"/>
    </row>
    <row r="488" spans="1:25" ht="18" customHeight="1">
      <c r="A488" s="260">
        <v>175</v>
      </c>
      <c r="B488" s="140"/>
      <c r="C488" s="137">
        <v>8037</v>
      </c>
      <c r="D488" s="139" t="s">
        <v>1460</v>
      </c>
      <c r="E488" s="701"/>
      <c r="F488" s="449"/>
      <c r="G488" s="245"/>
      <c r="H488" s="700">
        <v>0</v>
      </c>
      <c r="I488" s="476">
        <f t="shared" si="101"/>
        <v>0</v>
      </c>
      <c r="J488" s="221" t="str">
        <f t="shared" si="99"/>
        <v/>
      </c>
      <c r="K488" s="244"/>
      <c r="N488" s="215"/>
      <c r="O488" s="215"/>
      <c r="S488" s="215"/>
      <c r="T488" s="215"/>
      <c r="V488" s="215"/>
      <c r="W488" s="215"/>
    </row>
    <row r="489" spans="1:25">
      <c r="A489" s="260">
        <v>180</v>
      </c>
      <c r="B489" s="140"/>
      <c r="C489" s="168">
        <v>8038</v>
      </c>
      <c r="D489" s="199" t="s">
        <v>316</v>
      </c>
      <c r="E489" s="701"/>
      <c r="F489" s="449"/>
      <c r="G489" s="245"/>
      <c r="H489" s="700">
        <v>0</v>
      </c>
      <c r="I489" s="476">
        <f t="shared" si="101"/>
        <v>0</v>
      </c>
      <c r="J489" s="221" t="str">
        <f t="shared" si="99"/>
        <v/>
      </c>
      <c r="K489" s="244"/>
      <c r="N489" s="215"/>
      <c r="O489" s="215"/>
      <c r="S489" s="215"/>
      <c r="T489" s="215"/>
      <c r="V489" s="215"/>
      <c r="W489" s="215"/>
    </row>
    <row r="490" spans="1:25">
      <c r="A490" s="260">
        <v>185</v>
      </c>
      <c r="B490" s="140"/>
      <c r="C490" s="164">
        <v>8051</v>
      </c>
      <c r="D490" s="165" t="s">
        <v>317</v>
      </c>
      <c r="E490" s="701"/>
      <c r="F490" s="449"/>
      <c r="G490" s="245"/>
      <c r="H490" s="700">
        <v>0</v>
      </c>
      <c r="I490" s="476">
        <f t="shared" si="101"/>
        <v>0</v>
      </c>
      <c r="J490" s="221" t="str">
        <f t="shared" si="99"/>
        <v/>
      </c>
      <c r="K490" s="244"/>
      <c r="N490" s="215"/>
      <c r="O490" s="215"/>
      <c r="S490" s="215"/>
      <c r="T490" s="215"/>
      <c r="V490" s="215"/>
      <c r="W490" s="215"/>
    </row>
    <row r="491" spans="1:25">
      <c r="A491" s="260">
        <v>190</v>
      </c>
      <c r="B491" s="140"/>
      <c r="C491" s="137">
        <v>8052</v>
      </c>
      <c r="D491" s="139" t="s">
        <v>318</v>
      </c>
      <c r="E491" s="701"/>
      <c r="F491" s="449"/>
      <c r="G491" s="245"/>
      <c r="H491" s="700">
        <v>0</v>
      </c>
      <c r="I491" s="476">
        <f t="shared" si="101"/>
        <v>0</v>
      </c>
      <c r="J491" s="221" t="str">
        <f t="shared" si="99"/>
        <v/>
      </c>
      <c r="K491" s="244"/>
      <c r="N491" s="215"/>
      <c r="O491" s="215"/>
      <c r="S491" s="215"/>
      <c r="T491" s="215"/>
      <c r="V491" s="215"/>
      <c r="W491" s="215"/>
    </row>
    <row r="492" spans="1:25" ht="31.5">
      <c r="A492" s="260">
        <v>195</v>
      </c>
      <c r="B492" s="140"/>
      <c r="C492" s="137">
        <v>8057</v>
      </c>
      <c r="D492" s="139" t="s">
        <v>319</v>
      </c>
      <c r="E492" s="701"/>
      <c r="F492" s="449"/>
      <c r="G492" s="245"/>
      <c r="H492" s="700">
        <v>0</v>
      </c>
      <c r="I492" s="476">
        <f t="shared" si="101"/>
        <v>0</v>
      </c>
      <c r="J492" s="221" t="str">
        <f t="shared" si="99"/>
        <v/>
      </c>
      <c r="K492" s="244"/>
      <c r="N492" s="215"/>
      <c r="O492" s="215"/>
      <c r="S492" s="215"/>
      <c r="T492" s="215"/>
      <c r="V492" s="215"/>
      <c r="W492" s="215"/>
    </row>
    <row r="493" spans="1:25">
      <c r="A493" s="260">
        <v>200</v>
      </c>
      <c r="B493" s="140"/>
      <c r="C493" s="168">
        <v>8058</v>
      </c>
      <c r="D493" s="199" t="s">
        <v>320</v>
      </c>
      <c r="E493" s="701"/>
      <c r="F493" s="449"/>
      <c r="G493" s="245"/>
      <c r="H493" s="700">
        <v>0</v>
      </c>
      <c r="I493" s="476">
        <f t="shared" si="101"/>
        <v>0</v>
      </c>
      <c r="J493" s="221" t="str">
        <f t="shared" si="99"/>
        <v/>
      </c>
      <c r="K493" s="244"/>
      <c r="N493" s="215"/>
      <c r="O493" s="215"/>
      <c r="S493" s="215"/>
      <c r="T493" s="215"/>
      <c r="V493" s="215"/>
      <c r="W493" s="215"/>
    </row>
    <row r="494" spans="1:25">
      <c r="A494" s="260">
        <v>205</v>
      </c>
      <c r="B494" s="140"/>
      <c r="C494" s="166">
        <v>8080</v>
      </c>
      <c r="D494" s="200" t="s">
        <v>34</v>
      </c>
      <c r="E494" s="701"/>
      <c r="F494" s="700">
        <v>0</v>
      </c>
      <c r="G494" s="700">
        <v>0</v>
      </c>
      <c r="H494" s="700">
        <v>0</v>
      </c>
      <c r="I494" s="476">
        <f t="shared" si="101"/>
        <v>0</v>
      </c>
      <c r="J494" s="221" t="str">
        <f t="shared" si="99"/>
        <v/>
      </c>
      <c r="K494" s="244"/>
      <c r="N494" s="215"/>
      <c r="O494" s="215"/>
      <c r="S494" s="215"/>
      <c r="T494" s="215"/>
      <c r="V494" s="215"/>
      <c r="W494" s="215"/>
    </row>
    <row r="495" spans="1:25">
      <c r="A495" s="260">
        <v>210</v>
      </c>
      <c r="B495" s="140"/>
      <c r="C495" s="137">
        <v>8097</v>
      </c>
      <c r="D495" s="159" t="s">
        <v>321</v>
      </c>
      <c r="E495" s="701"/>
      <c r="F495" s="700">
        <v>0</v>
      </c>
      <c r="G495" s="700">
        <v>0</v>
      </c>
      <c r="H495" s="700">
        <v>0</v>
      </c>
      <c r="I495" s="476">
        <f t="shared" si="101"/>
        <v>0</v>
      </c>
      <c r="J495" s="221" t="str">
        <f t="shared" si="99"/>
        <v/>
      </c>
      <c r="K495" s="244"/>
      <c r="N495" s="215"/>
      <c r="O495" s="215"/>
      <c r="S495" s="215"/>
      <c r="T495" s="215"/>
      <c r="V495" s="215"/>
      <c r="W495" s="215"/>
    </row>
    <row r="496" spans="1:25">
      <c r="A496" s="260">
        <v>215</v>
      </c>
      <c r="B496" s="140"/>
      <c r="C496" s="142">
        <v>8098</v>
      </c>
      <c r="D496" s="154" t="s">
        <v>322</v>
      </c>
      <c r="E496" s="701"/>
      <c r="F496" s="700">
        <v>0</v>
      </c>
      <c r="G496" s="700">
        <v>0</v>
      </c>
      <c r="H496" s="700">
        <v>0</v>
      </c>
      <c r="I496" s="476">
        <f t="shared" si="101"/>
        <v>0</v>
      </c>
      <c r="J496" s="221" t="str">
        <f t="shared" si="99"/>
        <v/>
      </c>
      <c r="K496" s="244"/>
      <c r="N496" s="215"/>
      <c r="O496" s="215"/>
      <c r="S496" s="215"/>
      <c r="T496" s="215"/>
      <c r="V496" s="215"/>
      <c r="W496" s="215"/>
    </row>
    <row r="497" spans="1:25" s="247" customFormat="1" ht="33" customHeight="1">
      <c r="A497" s="259">
        <v>220</v>
      </c>
      <c r="B497" s="757">
        <v>8100</v>
      </c>
      <c r="C497" s="941" t="s">
        <v>323</v>
      </c>
      <c r="D497" s="942"/>
      <c r="E497" s="753"/>
      <c r="F497" s="758">
        <f>SUM(F498:F501)</f>
        <v>0</v>
      </c>
      <c r="G497" s="759">
        <f>SUM(G498:G501)</f>
        <v>0</v>
      </c>
      <c r="H497" s="759">
        <f>SUM(H498:H501)</f>
        <v>0</v>
      </c>
      <c r="I497" s="759">
        <f>SUM(I498:I501)</f>
        <v>0</v>
      </c>
      <c r="J497" s="221" t="str">
        <f t="shared" si="99"/>
        <v/>
      </c>
      <c r="K497" s="244"/>
      <c r="P497" s="369"/>
      <c r="Y497" s="215"/>
    </row>
    <row r="498" spans="1:25">
      <c r="A498" s="260">
        <v>225</v>
      </c>
      <c r="B498" s="136"/>
      <c r="C498" s="144">
        <v>8111</v>
      </c>
      <c r="D498" s="147" t="s">
        <v>324</v>
      </c>
      <c r="E498" s="701"/>
      <c r="F498" s="700">
        <v>0</v>
      </c>
      <c r="G498" s="700">
        <v>0</v>
      </c>
      <c r="H498" s="700">
        <v>0</v>
      </c>
      <c r="I498" s="476">
        <f>F498+G498+H498</f>
        <v>0</v>
      </c>
      <c r="J498" s="221" t="str">
        <f t="shared" si="99"/>
        <v/>
      </c>
      <c r="K498" s="244"/>
      <c r="N498" s="215"/>
      <c r="O498" s="215"/>
      <c r="S498" s="215"/>
      <c r="T498" s="215"/>
      <c r="V498" s="215"/>
      <c r="W498" s="215"/>
    </row>
    <row r="499" spans="1:25">
      <c r="A499" s="260">
        <v>230</v>
      </c>
      <c r="B499" s="136"/>
      <c r="C499" s="168">
        <v>8112</v>
      </c>
      <c r="D499" s="170" t="s">
        <v>325</v>
      </c>
      <c r="E499" s="701"/>
      <c r="F499" s="700">
        <v>0</v>
      </c>
      <c r="G499" s="700">
        <v>0</v>
      </c>
      <c r="H499" s="700">
        <v>0</v>
      </c>
      <c r="I499" s="476">
        <f>F499+G499+H499</f>
        <v>0</v>
      </c>
      <c r="J499" s="221" t="str">
        <f t="shared" si="99"/>
        <v/>
      </c>
      <c r="K499" s="244"/>
      <c r="N499" s="215"/>
      <c r="O499" s="215"/>
      <c r="S499" s="215"/>
      <c r="T499" s="215"/>
      <c r="V499" s="215"/>
      <c r="W499" s="215"/>
      <c r="Y499" s="247"/>
    </row>
    <row r="500" spans="1:25" ht="31.5">
      <c r="A500" s="260">
        <v>235</v>
      </c>
      <c r="B500" s="143"/>
      <c r="C500" s="137">
        <v>8121</v>
      </c>
      <c r="D500" s="159" t="s">
        <v>326</v>
      </c>
      <c r="E500" s="701"/>
      <c r="F500" s="700">
        <v>0</v>
      </c>
      <c r="G500" s="700">
        <v>0</v>
      </c>
      <c r="H500" s="700">
        <v>0</v>
      </c>
      <c r="I500" s="476">
        <f>F500+G500+H500</f>
        <v>0</v>
      </c>
      <c r="J500" s="221" t="str">
        <f t="shared" si="99"/>
        <v/>
      </c>
      <c r="K500" s="244"/>
      <c r="N500" s="215"/>
      <c r="O500" s="215"/>
      <c r="S500" s="215"/>
      <c r="T500" s="215"/>
      <c r="V500" s="215"/>
      <c r="W500" s="215"/>
    </row>
    <row r="501" spans="1:25" ht="31.5">
      <c r="A501" s="260">
        <v>240</v>
      </c>
      <c r="B501" s="136"/>
      <c r="C501" s="142">
        <v>8122</v>
      </c>
      <c r="D501" s="154" t="s">
        <v>770</v>
      </c>
      <c r="E501" s="701"/>
      <c r="F501" s="700">
        <v>0</v>
      </c>
      <c r="G501" s="700">
        <v>0</v>
      </c>
      <c r="H501" s="700">
        <v>0</v>
      </c>
      <c r="I501" s="476">
        <f>F501+G501+H501</f>
        <v>0</v>
      </c>
      <c r="J501" s="221" t="str">
        <f t="shared" si="99"/>
        <v/>
      </c>
      <c r="K501" s="244"/>
      <c r="N501" s="215"/>
      <c r="O501" s="215"/>
      <c r="S501" s="215"/>
      <c r="T501" s="215"/>
      <c r="V501" s="215"/>
      <c r="W501" s="215"/>
    </row>
    <row r="502" spans="1:25" s="247" customFormat="1" ht="23.25" customHeight="1">
      <c r="A502" s="259">
        <v>245</v>
      </c>
      <c r="B502" s="757">
        <v>8200</v>
      </c>
      <c r="C502" s="945" t="s">
        <v>771</v>
      </c>
      <c r="D502" s="946"/>
      <c r="E502" s="753"/>
      <c r="F502" s="781">
        <v>0</v>
      </c>
      <c r="G502" s="781">
        <v>0</v>
      </c>
      <c r="H502" s="781">
        <v>0</v>
      </c>
      <c r="I502" s="762">
        <f>F502+G502+H502</f>
        <v>0</v>
      </c>
      <c r="J502" s="221" t="str">
        <f t="shared" si="99"/>
        <v/>
      </c>
      <c r="K502" s="244"/>
      <c r="P502" s="369"/>
      <c r="Y502" s="215"/>
    </row>
    <row r="503" spans="1:25" s="247" customFormat="1">
      <c r="A503" s="259">
        <v>255</v>
      </c>
      <c r="B503" s="757">
        <v>8300</v>
      </c>
      <c r="C503" s="947" t="s">
        <v>772</v>
      </c>
      <c r="D503" s="947"/>
      <c r="E503" s="753"/>
      <c r="F503" s="758">
        <f>SUM(F504:F511)</f>
        <v>0</v>
      </c>
      <c r="G503" s="759">
        <f>SUM(G504:G511)</f>
        <v>-3417564</v>
      </c>
      <c r="H503" s="759">
        <f>SUM(H504:H511)</f>
        <v>0</v>
      </c>
      <c r="I503" s="759">
        <f>SUM(I504:I511)</f>
        <v>-3417564</v>
      </c>
      <c r="J503" s="221">
        <f t="shared" si="99"/>
        <v>1</v>
      </c>
      <c r="K503" s="244"/>
      <c r="P503" s="369"/>
      <c r="Y503" s="215"/>
    </row>
    <row r="504" spans="1:25" ht="18.75" customHeight="1">
      <c r="A504" s="261">
        <v>260</v>
      </c>
      <c r="B504" s="143"/>
      <c r="C504" s="144">
        <v>8311</v>
      </c>
      <c r="D504" s="147" t="s">
        <v>773</v>
      </c>
      <c r="E504" s="701"/>
      <c r="F504" s="449"/>
      <c r="G504" s="245"/>
      <c r="H504" s="700">
        <v>0</v>
      </c>
      <c r="I504" s="476">
        <f t="shared" ref="I504:I567" si="102">F504+G504+H504</f>
        <v>0</v>
      </c>
      <c r="J504" s="221" t="str">
        <f t="shared" si="99"/>
        <v/>
      </c>
      <c r="K504" s="244"/>
      <c r="N504" s="215"/>
      <c r="O504" s="215"/>
      <c r="S504" s="215"/>
      <c r="T504" s="215"/>
      <c r="V504" s="215"/>
      <c r="W504" s="215"/>
      <c r="Y504" s="247"/>
    </row>
    <row r="505" spans="1:25" ht="18.75" customHeight="1">
      <c r="A505" s="261">
        <v>261</v>
      </c>
      <c r="B505" s="136"/>
      <c r="C505" s="168">
        <v>8312</v>
      </c>
      <c r="D505" s="170" t="s">
        <v>774</v>
      </c>
      <c r="E505" s="701"/>
      <c r="F505" s="449"/>
      <c r="G505" s="245"/>
      <c r="H505" s="700">
        <v>0</v>
      </c>
      <c r="I505" s="476">
        <f t="shared" si="102"/>
        <v>0</v>
      </c>
      <c r="J505" s="221" t="str">
        <f t="shared" si="99"/>
        <v/>
      </c>
      <c r="K505" s="244"/>
      <c r="N505" s="215"/>
      <c r="O505" s="215"/>
      <c r="S505" s="215"/>
      <c r="T505" s="215"/>
      <c r="V505" s="215"/>
      <c r="W505" s="215"/>
      <c r="Y505" s="247"/>
    </row>
    <row r="506" spans="1:25" ht="18.75" customHeight="1">
      <c r="A506" s="261">
        <v>262</v>
      </c>
      <c r="B506" s="136"/>
      <c r="C506" s="137">
        <v>8321</v>
      </c>
      <c r="D506" s="159" t="s">
        <v>775</v>
      </c>
      <c r="E506" s="701"/>
      <c r="F506" s="449"/>
      <c r="G506" s="245"/>
      <c r="H506" s="700">
        <v>0</v>
      </c>
      <c r="I506" s="476">
        <f t="shared" si="102"/>
        <v>0</v>
      </c>
      <c r="J506" s="221" t="str">
        <f t="shared" si="99"/>
        <v/>
      </c>
      <c r="K506" s="244"/>
      <c r="N506" s="215"/>
      <c r="O506" s="215"/>
      <c r="S506" s="215"/>
      <c r="T506" s="215"/>
      <c r="V506" s="215"/>
      <c r="W506" s="215"/>
    </row>
    <row r="507" spans="1:25" ht="18.75" customHeight="1">
      <c r="A507" s="261">
        <v>263</v>
      </c>
      <c r="B507" s="136"/>
      <c r="C507" s="142">
        <v>8322</v>
      </c>
      <c r="D507" s="154" t="s">
        <v>776</v>
      </c>
      <c r="E507" s="701"/>
      <c r="F507" s="449"/>
      <c r="G507" s="245">
        <v>-1428564</v>
      </c>
      <c r="H507" s="700">
        <v>0</v>
      </c>
      <c r="I507" s="476">
        <f t="shared" si="102"/>
        <v>-1428564</v>
      </c>
      <c r="J507" s="221">
        <f t="shared" si="99"/>
        <v>1</v>
      </c>
      <c r="K507" s="244"/>
      <c r="N507" s="215"/>
      <c r="O507" s="215"/>
      <c r="S507" s="215"/>
      <c r="T507" s="215"/>
      <c r="V507" s="215"/>
      <c r="W507" s="215"/>
    </row>
    <row r="508" spans="1:25" ht="18.75" customHeight="1">
      <c r="A508" s="261">
        <v>264</v>
      </c>
      <c r="B508" s="143"/>
      <c r="C508" s="144">
        <v>8371</v>
      </c>
      <c r="D508" s="147" t="s">
        <v>777</v>
      </c>
      <c r="E508" s="701"/>
      <c r="F508" s="449"/>
      <c r="G508" s="245"/>
      <c r="H508" s="700">
        <v>0</v>
      </c>
      <c r="I508" s="476">
        <f t="shared" si="102"/>
        <v>0</v>
      </c>
      <c r="J508" s="221" t="str">
        <f t="shared" si="99"/>
        <v/>
      </c>
      <c r="K508" s="244"/>
      <c r="N508" s="215"/>
      <c r="O508" s="215"/>
      <c r="S508" s="215"/>
      <c r="T508" s="215"/>
      <c r="V508" s="215"/>
      <c r="W508" s="215"/>
    </row>
    <row r="509" spans="1:25" ht="18.75" customHeight="1">
      <c r="A509" s="261">
        <v>265</v>
      </c>
      <c r="B509" s="136"/>
      <c r="C509" s="168">
        <v>8372</v>
      </c>
      <c r="D509" s="170" t="s">
        <v>778</v>
      </c>
      <c r="E509" s="701"/>
      <c r="F509" s="449"/>
      <c r="G509" s="245"/>
      <c r="H509" s="700">
        <v>0</v>
      </c>
      <c r="I509" s="476">
        <f t="shared" si="102"/>
        <v>0</v>
      </c>
      <c r="J509" s="221" t="str">
        <f t="shared" si="99"/>
        <v/>
      </c>
      <c r="K509" s="244"/>
      <c r="N509" s="215"/>
      <c r="O509" s="215"/>
      <c r="S509" s="215"/>
      <c r="T509" s="215"/>
      <c r="V509" s="215"/>
      <c r="W509" s="215"/>
    </row>
    <row r="510" spans="1:25" ht="18.75" customHeight="1">
      <c r="A510" s="261">
        <v>266</v>
      </c>
      <c r="B510" s="136"/>
      <c r="C510" s="137">
        <v>8381</v>
      </c>
      <c r="D510" s="159" t="s">
        <v>779</v>
      </c>
      <c r="E510" s="701"/>
      <c r="F510" s="449"/>
      <c r="G510" s="245"/>
      <c r="H510" s="700">
        <v>0</v>
      </c>
      <c r="I510" s="476">
        <f t="shared" si="102"/>
        <v>0</v>
      </c>
      <c r="J510" s="221" t="str">
        <f t="shared" si="99"/>
        <v/>
      </c>
      <c r="K510" s="244"/>
      <c r="N510" s="215"/>
      <c r="O510" s="215"/>
      <c r="S510" s="215"/>
      <c r="T510" s="215"/>
      <c r="V510" s="215"/>
      <c r="W510" s="215"/>
    </row>
    <row r="511" spans="1:25" ht="18.75" customHeight="1">
      <c r="A511" s="261">
        <v>267</v>
      </c>
      <c r="B511" s="136"/>
      <c r="C511" s="142">
        <v>8382</v>
      </c>
      <c r="D511" s="154" t="s">
        <v>780</v>
      </c>
      <c r="E511" s="701"/>
      <c r="F511" s="449"/>
      <c r="G511" s="245">
        <v>-1989000</v>
      </c>
      <c r="H511" s="700">
        <v>0</v>
      </c>
      <c r="I511" s="476">
        <f t="shared" si="102"/>
        <v>-1989000</v>
      </c>
      <c r="J511" s="221">
        <f t="shared" si="99"/>
        <v>1</v>
      </c>
      <c r="K511" s="244"/>
      <c r="N511" s="215"/>
      <c r="O511" s="215"/>
      <c r="S511" s="215"/>
      <c r="T511" s="215"/>
      <c r="V511" s="215"/>
      <c r="W511" s="215"/>
    </row>
    <row r="512" spans="1:25" s="247" customFormat="1">
      <c r="A512" s="259">
        <v>295</v>
      </c>
      <c r="B512" s="757">
        <v>8500</v>
      </c>
      <c r="C512" s="939" t="s">
        <v>781</v>
      </c>
      <c r="D512" s="939"/>
      <c r="E512" s="753"/>
      <c r="F512" s="758">
        <f>SUM(F513:F515)</f>
        <v>0</v>
      </c>
      <c r="G512" s="759">
        <f>SUM(G513:G515)</f>
        <v>0</v>
      </c>
      <c r="H512" s="759">
        <f>SUM(H513:H515)</f>
        <v>0</v>
      </c>
      <c r="I512" s="759">
        <f>SUM(I513:I515)</f>
        <v>0</v>
      </c>
      <c r="J512" s="221" t="str">
        <f t="shared" si="99"/>
        <v/>
      </c>
      <c r="K512" s="244"/>
      <c r="P512" s="369"/>
      <c r="Y512" s="215"/>
    </row>
    <row r="513" spans="1:25">
      <c r="A513" s="260">
        <v>300</v>
      </c>
      <c r="B513" s="136"/>
      <c r="C513" s="144">
        <v>8501</v>
      </c>
      <c r="D513" s="138" t="s">
        <v>782</v>
      </c>
      <c r="E513" s="701"/>
      <c r="F513" s="449"/>
      <c r="G513" s="245"/>
      <c r="H513" s="700">
        <v>0</v>
      </c>
      <c r="I513" s="476">
        <f t="shared" si="102"/>
        <v>0</v>
      </c>
      <c r="J513" s="221" t="str">
        <f t="shared" si="99"/>
        <v/>
      </c>
      <c r="K513" s="244"/>
      <c r="N513" s="215"/>
      <c r="O513" s="215"/>
      <c r="S513" s="215"/>
      <c r="T513" s="215"/>
      <c r="V513" s="215"/>
      <c r="W513" s="215"/>
    </row>
    <row r="514" spans="1:25">
      <c r="A514" s="260">
        <v>305</v>
      </c>
      <c r="B514" s="136"/>
      <c r="C514" s="137">
        <v>8502</v>
      </c>
      <c r="D514" s="139" t="s">
        <v>783</v>
      </c>
      <c r="E514" s="701"/>
      <c r="F514" s="449"/>
      <c r="G514" s="245"/>
      <c r="H514" s="700">
        <v>0</v>
      </c>
      <c r="I514" s="476">
        <f t="shared" si="102"/>
        <v>0</v>
      </c>
      <c r="J514" s="221" t="str">
        <f t="shared" si="99"/>
        <v/>
      </c>
      <c r="K514" s="244"/>
      <c r="N514" s="215"/>
      <c r="O514" s="215"/>
      <c r="S514" s="215"/>
      <c r="T514" s="215"/>
      <c r="V514" s="215"/>
      <c r="W514" s="215"/>
      <c r="Y514" s="247"/>
    </row>
    <row r="515" spans="1:25">
      <c r="A515" s="260">
        <v>310</v>
      </c>
      <c r="B515" s="136"/>
      <c r="C515" s="142">
        <v>8504</v>
      </c>
      <c r="D515" s="154" t="s">
        <v>784</v>
      </c>
      <c r="E515" s="701"/>
      <c r="F515" s="449"/>
      <c r="G515" s="245"/>
      <c r="H515" s="700">
        <v>0</v>
      </c>
      <c r="I515" s="476">
        <f t="shared" si="102"/>
        <v>0</v>
      </c>
      <c r="J515" s="221" t="str">
        <f t="shared" si="99"/>
        <v/>
      </c>
      <c r="K515" s="244"/>
      <c r="N515" s="215"/>
      <c r="O515" s="215"/>
      <c r="S515" s="215"/>
      <c r="T515" s="215"/>
      <c r="V515" s="215"/>
      <c r="W515" s="215"/>
    </row>
    <row r="516" spans="1:25" s="247" customFormat="1">
      <c r="A516" s="259">
        <v>315</v>
      </c>
      <c r="B516" s="757">
        <v>8600</v>
      </c>
      <c r="C516" s="939" t="s">
        <v>785</v>
      </c>
      <c r="D516" s="939"/>
      <c r="E516" s="753"/>
      <c r="F516" s="758">
        <f>SUM(F517:F520)</f>
        <v>0</v>
      </c>
      <c r="G516" s="759">
        <f>SUM(G517:G520)</f>
        <v>0</v>
      </c>
      <c r="H516" s="759">
        <f>SUM(H517:H520)</f>
        <v>0</v>
      </c>
      <c r="I516" s="759">
        <f>SUM(I517:I520)</f>
        <v>0</v>
      </c>
      <c r="J516" s="221" t="str">
        <f t="shared" si="99"/>
        <v/>
      </c>
      <c r="K516" s="244"/>
      <c r="P516" s="369"/>
      <c r="Y516" s="215"/>
    </row>
    <row r="517" spans="1:25">
      <c r="A517" s="260">
        <v>320</v>
      </c>
      <c r="B517" s="136"/>
      <c r="C517" s="144">
        <v>8611</v>
      </c>
      <c r="D517" s="138" t="s">
        <v>786</v>
      </c>
      <c r="E517" s="701"/>
      <c r="F517" s="449"/>
      <c r="G517" s="245"/>
      <c r="H517" s="700">
        <v>0</v>
      </c>
      <c r="I517" s="476">
        <f t="shared" si="102"/>
        <v>0</v>
      </c>
      <c r="J517" s="221" t="str">
        <f t="shared" si="99"/>
        <v/>
      </c>
      <c r="K517" s="244"/>
      <c r="N517" s="215"/>
      <c r="O517" s="215"/>
      <c r="S517" s="215"/>
      <c r="T517" s="215"/>
      <c r="V517" s="215"/>
      <c r="W517" s="215"/>
    </row>
    <row r="518" spans="1:25">
      <c r="A518" s="260">
        <v>325</v>
      </c>
      <c r="B518" s="136"/>
      <c r="C518" s="164">
        <v>8621</v>
      </c>
      <c r="D518" s="165" t="s">
        <v>787</v>
      </c>
      <c r="E518" s="701"/>
      <c r="F518" s="449"/>
      <c r="G518" s="245"/>
      <c r="H518" s="700">
        <v>0</v>
      </c>
      <c r="I518" s="476">
        <f t="shared" si="102"/>
        <v>0</v>
      </c>
      <c r="J518" s="221" t="str">
        <f t="shared" si="99"/>
        <v/>
      </c>
      <c r="K518" s="244"/>
      <c r="N518" s="215"/>
      <c r="O518" s="215"/>
      <c r="S518" s="215"/>
      <c r="T518" s="215"/>
      <c r="V518" s="215"/>
      <c r="W518" s="215"/>
      <c r="Y518" s="247"/>
    </row>
    <row r="519" spans="1:25">
      <c r="A519" s="260">
        <v>330</v>
      </c>
      <c r="B519" s="136"/>
      <c r="C519" s="137">
        <v>8623</v>
      </c>
      <c r="D519" s="139" t="s">
        <v>788</v>
      </c>
      <c r="E519" s="701"/>
      <c r="F519" s="449"/>
      <c r="G519" s="245"/>
      <c r="H519" s="700">
        <v>0</v>
      </c>
      <c r="I519" s="476">
        <f t="shared" si="102"/>
        <v>0</v>
      </c>
      <c r="J519" s="221" t="str">
        <f t="shared" si="99"/>
        <v/>
      </c>
      <c r="K519" s="244"/>
      <c r="N519" s="215"/>
      <c r="O519" s="215"/>
      <c r="S519" s="215"/>
      <c r="T519" s="215"/>
      <c r="V519" s="215"/>
      <c r="W519" s="215"/>
    </row>
    <row r="520" spans="1:25">
      <c r="A520" s="260">
        <v>340</v>
      </c>
      <c r="B520" s="136"/>
      <c r="C520" s="201">
        <v>8640</v>
      </c>
      <c r="D520" s="202" t="s">
        <v>789</v>
      </c>
      <c r="E520" s="701"/>
      <c r="F520" s="700">
        <v>0</v>
      </c>
      <c r="G520" s="700">
        <v>0</v>
      </c>
      <c r="H520" s="700">
        <v>0</v>
      </c>
      <c r="I520" s="476">
        <f t="shared" si="102"/>
        <v>0</v>
      </c>
      <c r="J520" s="221" t="str">
        <f t="shared" si="99"/>
        <v/>
      </c>
      <c r="K520" s="244"/>
      <c r="N520" s="215"/>
      <c r="O520" s="215"/>
      <c r="S520" s="215"/>
      <c r="T520" s="215"/>
      <c r="V520" s="215"/>
      <c r="W520" s="215"/>
    </row>
    <row r="521" spans="1:25" s="247" customFormat="1" ht="32.25" customHeight="1">
      <c r="A521" s="259">
        <v>295</v>
      </c>
      <c r="B521" s="757">
        <v>8700</v>
      </c>
      <c r="C521" s="940" t="s">
        <v>111</v>
      </c>
      <c r="D521" s="940"/>
      <c r="E521" s="753"/>
      <c r="F521" s="758">
        <f>SUM(F522:F523)</f>
        <v>0</v>
      </c>
      <c r="G521" s="759">
        <f>SUM(G522:G523)</f>
        <v>0</v>
      </c>
      <c r="H521" s="759">
        <f>SUM(H522:H523)</f>
        <v>0</v>
      </c>
      <c r="I521" s="759">
        <f>SUM(I522:I523)</f>
        <v>0</v>
      </c>
      <c r="J521" s="221" t="str">
        <f t="shared" si="99"/>
        <v/>
      </c>
      <c r="K521" s="244"/>
      <c r="P521" s="369"/>
      <c r="Y521" s="215"/>
    </row>
    <row r="522" spans="1:25">
      <c r="A522" s="260">
        <v>300</v>
      </c>
      <c r="B522" s="136"/>
      <c r="C522" s="144">
        <v>8733</v>
      </c>
      <c r="D522" s="138" t="s">
        <v>327</v>
      </c>
      <c r="E522" s="701"/>
      <c r="F522" s="700">
        <v>0</v>
      </c>
      <c r="G522" s="700">
        <v>0</v>
      </c>
      <c r="H522" s="700">
        <v>0</v>
      </c>
      <c r="I522" s="476">
        <f t="shared" si="102"/>
        <v>0</v>
      </c>
      <c r="J522" s="221" t="str">
        <f t="shared" si="99"/>
        <v/>
      </c>
      <c r="K522" s="244"/>
      <c r="N522" s="215"/>
      <c r="O522" s="215"/>
      <c r="S522" s="215"/>
      <c r="T522" s="215"/>
      <c r="V522" s="215"/>
      <c r="W522" s="215"/>
    </row>
    <row r="523" spans="1:25">
      <c r="A523" s="260">
        <v>310</v>
      </c>
      <c r="B523" s="136"/>
      <c r="C523" s="142">
        <v>8766</v>
      </c>
      <c r="D523" s="154" t="s">
        <v>328</v>
      </c>
      <c r="E523" s="701"/>
      <c r="F523" s="700">
        <v>0</v>
      </c>
      <c r="G523" s="700">
        <v>0</v>
      </c>
      <c r="H523" s="700">
        <v>0</v>
      </c>
      <c r="I523" s="476">
        <f t="shared" si="102"/>
        <v>0</v>
      </c>
      <c r="J523" s="221" t="str">
        <f t="shared" si="99"/>
        <v/>
      </c>
      <c r="K523" s="244"/>
      <c r="N523" s="215"/>
      <c r="O523" s="215"/>
      <c r="S523" s="215"/>
      <c r="T523" s="215"/>
      <c r="V523" s="215"/>
      <c r="W523" s="215"/>
    </row>
    <row r="524" spans="1:25" s="247" customFormat="1" ht="31.5" customHeight="1">
      <c r="A524" s="259">
        <v>355</v>
      </c>
      <c r="B524" s="757">
        <v>8800</v>
      </c>
      <c r="C524" s="941" t="s">
        <v>112</v>
      </c>
      <c r="D524" s="942"/>
      <c r="E524" s="753"/>
      <c r="F524" s="758">
        <f>SUM(F525:F530)</f>
        <v>-108554</v>
      </c>
      <c r="G524" s="759">
        <f>SUM(G525:G530)</f>
        <v>-43222</v>
      </c>
      <c r="H524" s="759">
        <f>SUM(H525:H530)</f>
        <v>0</v>
      </c>
      <c r="I524" s="759">
        <f>SUM(I525:I530)</f>
        <v>-151776</v>
      </c>
      <c r="J524" s="221">
        <f t="shared" si="99"/>
        <v>1</v>
      </c>
      <c r="K524" s="244"/>
      <c r="P524" s="369"/>
      <c r="Y524" s="215"/>
    </row>
    <row r="525" spans="1:25">
      <c r="A525" s="260">
        <v>360</v>
      </c>
      <c r="B525" s="136"/>
      <c r="C525" s="144">
        <v>8801</v>
      </c>
      <c r="D525" s="138" t="s">
        <v>332</v>
      </c>
      <c r="E525" s="701"/>
      <c r="F525" s="700">
        <v>0</v>
      </c>
      <c r="G525" s="700">
        <v>0</v>
      </c>
      <c r="H525" s="700">
        <v>0</v>
      </c>
      <c r="I525" s="476">
        <f t="shared" si="102"/>
        <v>0</v>
      </c>
      <c r="J525" s="221" t="str">
        <f t="shared" ref="J525:J588" si="103">(IF($E525&lt;&gt;0,$J$2,IF($I525&lt;&gt;0,$J$2,"")))</f>
        <v/>
      </c>
      <c r="K525" s="244"/>
      <c r="N525" s="215"/>
      <c r="O525" s="215"/>
      <c r="S525" s="215"/>
      <c r="T525" s="215"/>
      <c r="V525" s="215"/>
      <c r="W525" s="215"/>
    </row>
    <row r="526" spans="1:25">
      <c r="A526" s="260">
        <v>365</v>
      </c>
      <c r="B526" s="136"/>
      <c r="C526" s="137">
        <v>8802</v>
      </c>
      <c r="D526" s="139" t="s">
        <v>333</v>
      </c>
      <c r="E526" s="701"/>
      <c r="F526" s="465"/>
      <c r="G526" s="359"/>
      <c r="H526" s="700">
        <v>0</v>
      </c>
      <c r="I526" s="476">
        <f t="shared" si="102"/>
        <v>0</v>
      </c>
      <c r="J526" s="221" t="str">
        <f t="shared" si="103"/>
        <v/>
      </c>
      <c r="K526" s="244"/>
      <c r="N526" s="215"/>
      <c r="O526" s="215"/>
      <c r="S526" s="215"/>
      <c r="T526" s="215"/>
      <c r="V526" s="215"/>
      <c r="W526" s="215"/>
      <c r="Y526" s="247"/>
    </row>
    <row r="527" spans="1:25" ht="31.5">
      <c r="A527" s="260">
        <v>365</v>
      </c>
      <c r="B527" s="136"/>
      <c r="C527" s="137">
        <v>8803</v>
      </c>
      <c r="D527" s="139" t="s">
        <v>1490</v>
      </c>
      <c r="E527" s="701"/>
      <c r="F527" s="465">
        <v>-108554</v>
      </c>
      <c r="G527" s="359">
        <v>-43222</v>
      </c>
      <c r="H527" s="700">
        <v>0</v>
      </c>
      <c r="I527" s="476">
        <f t="shared" si="102"/>
        <v>-151776</v>
      </c>
      <c r="J527" s="221">
        <f t="shared" si="103"/>
        <v>1</v>
      </c>
      <c r="K527" s="244"/>
      <c r="N527" s="215"/>
      <c r="O527" s="215"/>
      <c r="S527" s="215"/>
      <c r="T527" s="215"/>
      <c r="V527" s="215"/>
      <c r="W527" s="215"/>
      <c r="Y527" s="247"/>
    </row>
    <row r="528" spans="1:25">
      <c r="A528" s="260">
        <v>370</v>
      </c>
      <c r="B528" s="136"/>
      <c r="C528" s="137">
        <v>8804</v>
      </c>
      <c r="D528" s="139" t="s">
        <v>329</v>
      </c>
      <c r="E528" s="701"/>
      <c r="F528" s="465"/>
      <c r="G528" s="359"/>
      <c r="H528" s="700">
        <v>0</v>
      </c>
      <c r="I528" s="476">
        <f t="shared" si="102"/>
        <v>0</v>
      </c>
      <c r="J528" s="221" t="str">
        <f t="shared" si="103"/>
        <v/>
      </c>
      <c r="K528" s="244"/>
      <c r="N528" s="215"/>
      <c r="O528" s="215"/>
      <c r="S528" s="215"/>
      <c r="T528" s="215"/>
      <c r="V528" s="215"/>
      <c r="W528" s="215"/>
    </row>
    <row r="529" spans="1:25">
      <c r="A529" s="260">
        <v>365</v>
      </c>
      <c r="B529" s="136"/>
      <c r="C529" s="137">
        <v>8805</v>
      </c>
      <c r="D529" s="515" t="s">
        <v>330</v>
      </c>
      <c r="E529" s="701"/>
      <c r="F529" s="465"/>
      <c r="G529" s="359"/>
      <c r="H529" s="700">
        <v>0</v>
      </c>
      <c r="I529" s="476">
        <f t="shared" si="102"/>
        <v>0</v>
      </c>
      <c r="J529" s="221" t="str">
        <f t="shared" si="103"/>
        <v/>
      </c>
      <c r="K529" s="244"/>
      <c r="N529" s="215"/>
      <c r="O529" s="215"/>
      <c r="S529" s="215"/>
      <c r="T529" s="215"/>
      <c r="V529" s="215"/>
      <c r="W529" s="215"/>
      <c r="Y529" s="247"/>
    </row>
    <row r="530" spans="1:25">
      <c r="A530" s="260">
        <v>370</v>
      </c>
      <c r="B530" s="136"/>
      <c r="C530" s="142">
        <v>8809</v>
      </c>
      <c r="D530" s="141" t="s">
        <v>331</v>
      </c>
      <c r="E530" s="701"/>
      <c r="F530" s="465"/>
      <c r="G530" s="359"/>
      <c r="H530" s="700">
        <v>0</v>
      </c>
      <c r="I530" s="476">
        <f t="shared" si="102"/>
        <v>0</v>
      </c>
      <c r="J530" s="221" t="str">
        <f t="shared" si="103"/>
        <v/>
      </c>
      <c r="K530" s="244"/>
      <c r="N530" s="215"/>
      <c r="O530" s="215"/>
      <c r="S530" s="215"/>
      <c r="T530" s="215"/>
      <c r="V530" s="215"/>
      <c r="W530" s="215"/>
    </row>
    <row r="531" spans="1:25" s="247" customFormat="1" ht="24" customHeight="1">
      <c r="A531" s="259">
        <v>375</v>
      </c>
      <c r="B531" s="757">
        <v>8900</v>
      </c>
      <c r="C531" s="953" t="s">
        <v>367</v>
      </c>
      <c r="D531" s="952"/>
      <c r="E531" s="753"/>
      <c r="F531" s="758">
        <f>SUM(F532:F534)</f>
        <v>0</v>
      </c>
      <c r="G531" s="759">
        <f>SUM(G532:G534)</f>
        <v>0</v>
      </c>
      <c r="H531" s="759">
        <f>SUM(H532:H534)</f>
        <v>0</v>
      </c>
      <c r="I531" s="759">
        <f>SUM(I532:I534)</f>
        <v>0</v>
      </c>
      <c r="J531" s="221" t="str">
        <f t="shared" si="103"/>
        <v/>
      </c>
      <c r="K531" s="244"/>
      <c r="P531" s="369"/>
      <c r="Y531" s="215"/>
    </row>
    <row r="532" spans="1:25">
      <c r="A532" s="260">
        <v>380</v>
      </c>
      <c r="B532" s="152"/>
      <c r="C532" s="144">
        <v>8901</v>
      </c>
      <c r="D532" s="138" t="s">
        <v>1491</v>
      </c>
      <c r="E532" s="701"/>
      <c r="F532" s="700">
        <v>0</v>
      </c>
      <c r="G532" s="700">
        <v>0</v>
      </c>
      <c r="H532" s="700">
        <v>0</v>
      </c>
      <c r="I532" s="476">
        <f t="shared" si="102"/>
        <v>0</v>
      </c>
      <c r="J532" s="221" t="str">
        <f t="shared" si="103"/>
        <v/>
      </c>
      <c r="K532" s="244"/>
      <c r="N532" s="215"/>
      <c r="O532" s="215"/>
      <c r="S532" s="215"/>
      <c r="T532" s="215"/>
      <c r="V532" s="215"/>
      <c r="W532" s="215"/>
    </row>
    <row r="533" spans="1:25" ht="31.5">
      <c r="A533" s="260">
        <v>385</v>
      </c>
      <c r="B533" s="152"/>
      <c r="C533" s="137">
        <v>8902</v>
      </c>
      <c r="D533" s="139" t="s">
        <v>1492</v>
      </c>
      <c r="E533" s="701"/>
      <c r="F533" s="700">
        <v>0</v>
      </c>
      <c r="G533" s="700">
        <v>0</v>
      </c>
      <c r="H533" s="700">
        <v>0</v>
      </c>
      <c r="I533" s="476">
        <f t="shared" si="102"/>
        <v>0</v>
      </c>
      <c r="J533" s="221" t="str">
        <f t="shared" si="103"/>
        <v/>
      </c>
      <c r="K533" s="244"/>
      <c r="N533" s="215"/>
      <c r="O533" s="215"/>
      <c r="S533" s="215"/>
      <c r="T533" s="215"/>
      <c r="V533" s="215"/>
      <c r="W533" s="215"/>
      <c r="Y533" s="247"/>
    </row>
    <row r="534" spans="1:25" ht="17.25" customHeight="1">
      <c r="A534" s="260">
        <v>390</v>
      </c>
      <c r="B534" s="152"/>
      <c r="C534" s="142">
        <v>8903</v>
      </c>
      <c r="D534" s="141" t="s">
        <v>1066</v>
      </c>
      <c r="E534" s="701"/>
      <c r="F534" s="700">
        <v>0</v>
      </c>
      <c r="G534" s="700">
        <v>0</v>
      </c>
      <c r="H534" s="700">
        <v>0</v>
      </c>
      <c r="I534" s="476">
        <f t="shared" si="102"/>
        <v>0</v>
      </c>
      <c r="J534" s="221" t="str">
        <f t="shared" si="103"/>
        <v/>
      </c>
      <c r="K534" s="244"/>
      <c r="N534" s="215"/>
      <c r="O534" s="215"/>
      <c r="S534" s="215"/>
      <c r="T534" s="215"/>
      <c r="V534" s="215"/>
      <c r="W534" s="215"/>
    </row>
    <row r="535" spans="1:25" s="247" customFormat="1">
      <c r="A535" s="259">
        <v>395</v>
      </c>
      <c r="B535" s="757">
        <v>9000</v>
      </c>
      <c r="C535" s="954" t="s">
        <v>1717</v>
      </c>
      <c r="D535" s="954"/>
      <c r="E535" s="753"/>
      <c r="F535" s="763"/>
      <c r="G535" s="764"/>
      <c r="H535" s="761"/>
      <c r="I535" s="762">
        <f t="shared" si="102"/>
        <v>0</v>
      </c>
      <c r="J535" s="221" t="str">
        <f t="shared" si="103"/>
        <v/>
      </c>
      <c r="K535" s="244"/>
      <c r="P535" s="369"/>
      <c r="Y535" s="215"/>
    </row>
    <row r="536" spans="1:25" s="247" customFormat="1" ht="33" customHeight="1">
      <c r="A536" s="259">
        <v>405</v>
      </c>
      <c r="B536" s="757">
        <v>9100</v>
      </c>
      <c r="C536" s="938" t="s">
        <v>1493</v>
      </c>
      <c r="D536" s="938"/>
      <c r="E536" s="753"/>
      <c r="F536" s="758">
        <f>SUM(F537:F540)</f>
        <v>0</v>
      </c>
      <c r="G536" s="759">
        <f>SUM(G537:G540)</f>
        <v>0</v>
      </c>
      <c r="H536" s="759">
        <f>SUM(H537:H540)</f>
        <v>0</v>
      </c>
      <c r="I536" s="759">
        <f>SUM(I537:I540)</f>
        <v>0</v>
      </c>
      <c r="J536" s="221" t="str">
        <f t="shared" si="103"/>
        <v/>
      </c>
      <c r="K536" s="244"/>
      <c r="P536" s="369"/>
      <c r="Y536" s="215"/>
    </row>
    <row r="537" spans="1:25">
      <c r="A537" s="260">
        <v>410</v>
      </c>
      <c r="B537" s="136"/>
      <c r="C537" s="144">
        <v>9111</v>
      </c>
      <c r="D537" s="147" t="s">
        <v>792</v>
      </c>
      <c r="E537" s="701"/>
      <c r="F537" s="449"/>
      <c r="G537" s="245"/>
      <c r="H537" s="700">
        <v>0</v>
      </c>
      <c r="I537" s="476">
        <f t="shared" si="102"/>
        <v>0</v>
      </c>
      <c r="J537" s="221" t="str">
        <f t="shared" si="103"/>
        <v/>
      </c>
      <c r="K537" s="244"/>
      <c r="N537" s="215"/>
      <c r="O537" s="215"/>
      <c r="S537" s="215"/>
      <c r="T537" s="215"/>
      <c r="V537" s="215"/>
      <c r="W537" s="215"/>
      <c r="Y537" s="247"/>
    </row>
    <row r="538" spans="1:25">
      <c r="A538" s="260">
        <v>415</v>
      </c>
      <c r="B538" s="136"/>
      <c r="C538" s="137">
        <v>9112</v>
      </c>
      <c r="D538" s="159" t="s">
        <v>793</v>
      </c>
      <c r="E538" s="701"/>
      <c r="F538" s="449"/>
      <c r="G538" s="245"/>
      <c r="H538" s="700">
        <v>0</v>
      </c>
      <c r="I538" s="476">
        <f t="shared" si="102"/>
        <v>0</v>
      </c>
      <c r="J538" s="221" t="str">
        <f t="shared" si="103"/>
        <v/>
      </c>
      <c r="K538" s="244"/>
      <c r="N538" s="215"/>
      <c r="O538" s="215"/>
      <c r="S538" s="215"/>
      <c r="T538" s="215"/>
      <c r="V538" s="215"/>
      <c r="W538" s="215"/>
      <c r="Y538" s="247"/>
    </row>
    <row r="539" spans="1:25">
      <c r="A539" s="260">
        <v>420</v>
      </c>
      <c r="B539" s="136"/>
      <c r="C539" s="137">
        <v>9121</v>
      </c>
      <c r="D539" s="159" t="s">
        <v>794</v>
      </c>
      <c r="E539" s="701"/>
      <c r="F539" s="449"/>
      <c r="G539" s="245"/>
      <c r="H539" s="700">
        <v>0</v>
      </c>
      <c r="I539" s="476">
        <f t="shared" si="102"/>
        <v>0</v>
      </c>
      <c r="J539" s="221" t="str">
        <f t="shared" si="103"/>
        <v/>
      </c>
      <c r="K539" s="244"/>
      <c r="N539" s="215"/>
      <c r="O539" s="215"/>
      <c r="S539" s="215"/>
      <c r="T539" s="215"/>
      <c r="V539" s="215"/>
      <c r="W539" s="215"/>
    </row>
    <row r="540" spans="1:25">
      <c r="A540" s="260">
        <v>425</v>
      </c>
      <c r="B540" s="136"/>
      <c r="C540" s="142">
        <v>9122</v>
      </c>
      <c r="D540" s="154" t="s">
        <v>795</v>
      </c>
      <c r="E540" s="701"/>
      <c r="F540" s="449"/>
      <c r="G540" s="245"/>
      <c r="H540" s="700">
        <v>0</v>
      </c>
      <c r="I540" s="476">
        <f t="shared" si="102"/>
        <v>0</v>
      </c>
      <c r="J540" s="221" t="str">
        <f t="shared" si="103"/>
        <v/>
      </c>
      <c r="K540" s="244"/>
      <c r="N540" s="215"/>
      <c r="O540" s="215"/>
      <c r="S540" s="215"/>
      <c r="T540" s="215"/>
      <c r="V540" s="215"/>
      <c r="W540" s="215"/>
    </row>
    <row r="541" spans="1:25" s="247" customFormat="1" ht="31.5" customHeight="1">
      <c r="A541" s="259">
        <v>430</v>
      </c>
      <c r="B541" s="757">
        <v>9200</v>
      </c>
      <c r="C541" s="940" t="s">
        <v>796</v>
      </c>
      <c r="D541" s="942"/>
      <c r="E541" s="753"/>
      <c r="F541" s="758">
        <f>+F542+F543</f>
        <v>0</v>
      </c>
      <c r="G541" s="759">
        <f>+G542+G543</f>
        <v>0</v>
      </c>
      <c r="H541" s="759">
        <f>+H542+H543</f>
        <v>0</v>
      </c>
      <c r="I541" s="759">
        <f>+I542+I543</f>
        <v>0</v>
      </c>
      <c r="J541" s="221" t="str">
        <f t="shared" si="103"/>
        <v/>
      </c>
      <c r="K541" s="244"/>
      <c r="P541" s="369"/>
      <c r="Y541" s="215"/>
    </row>
    <row r="542" spans="1:25">
      <c r="A542" s="260">
        <v>435</v>
      </c>
      <c r="B542" s="136"/>
      <c r="C542" s="144">
        <v>9201</v>
      </c>
      <c r="D542" s="138" t="s">
        <v>797</v>
      </c>
      <c r="E542" s="701"/>
      <c r="F542" s="449"/>
      <c r="G542" s="449"/>
      <c r="H542" s="700">
        <v>0</v>
      </c>
      <c r="I542" s="476">
        <f t="shared" si="102"/>
        <v>0</v>
      </c>
      <c r="J542" s="221" t="str">
        <f t="shared" si="103"/>
        <v/>
      </c>
      <c r="K542" s="244"/>
      <c r="N542" s="215"/>
      <c r="O542" s="215"/>
      <c r="S542" s="215"/>
      <c r="T542" s="215"/>
      <c r="V542" s="215"/>
      <c r="W542" s="215"/>
    </row>
    <row r="543" spans="1:25">
      <c r="A543" s="275">
        <v>440</v>
      </c>
      <c r="B543" s="136"/>
      <c r="C543" s="142">
        <v>9202</v>
      </c>
      <c r="D543" s="141" t="s">
        <v>798</v>
      </c>
      <c r="E543" s="701"/>
      <c r="F543" s="449"/>
      <c r="G543" s="449"/>
      <c r="H543" s="700">
        <v>0</v>
      </c>
      <c r="I543" s="476">
        <f t="shared" si="102"/>
        <v>0</v>
      </c>
      <c r="J543" s="221" t="str">
        <f t="shared" si="103"/>
        <v/>
      </c>
      <c r="K543" s="244"/>
      <c r="N543" s="215"/>
      <c r="O543" s="215"/>
      <c r="S543" s="215"/>
      <c r="T543" s="215"/>
      <c r="V543" s="215"/>
      <c r="W543" s="215"/>
      <c r="Y543" s="247"/>
    </row>
    <row r="544" spans="1:25" s="247" customFormat="1">
      <c r="A544" s="318">
        <v>445</v>
      </c>
      <c r="B544" s="757">
        <v>9300</v>
      </c>
      <c r="C544" s="939" t="s">
        <v>799</v>
      </c>
      <c r="D544" s="939"/>
      <c r="E544" s="753"/>
      <c r="F544" s="758">
        <f>SUM(F545:F565)</f>
        <v>0</v>
      </c>
      <c r="G544" s="759">
        <f>SUM(G545:G565)</f>
        <v>0</v>
      </c>
      <c r="H544" s="759">
        <f>SUM(H545:H565)</f>
        <v>0</v>
      </c>
      <c r="I544" s="759">
        <f>SUM(I545:I565)</f>
        <v>0</v>
      </c>
      <c r="J544" s="221" t="str">
        <f t="shared" si="103"/>
        <v/>
      </c>
      <c r="K544" s="244"/>
      <c r="P544" s="369"/>
      <c r="Y544" s="215"/>
    </row>
    <row r="545" spans="1:25">
      <c r="A545" s="275">
        <v>450</v>
      </c>
      <c r="B545" s="136"/>
      <c r="C545" s="144">
        <v>9301</v>
      </c>
      <c r="D545" s="147" t="s">
        <v>1494</v>
      </c>
      <c r="E545" s="701"/>
      <c r="F545" s="465"/>
      <c r="G545" s="359"/>
      <c r="H545" s="700">
        <v>0</v>
      </c>
      <c r="I545" s="476">
        <f t="shared" si="102"/>
        <v>0</v>
      </c>
      <c r="J545" s="221" t="str">
        <f t="shared" si="103"/>
        <v/>
      </c>
      <c r="K545" s="244"/>
      <c r="N545" s="215"/>
      <c r="O545" s="215"/>
      <c r="S545" s="215"/>
      <c r="T545" s="215"/>
      <c r="V545" s="215"/>
      <c r="W545" s="215"/>
    </row>
    <row r="546" spans="1:25" ht="17.25" customHeight="1">
      <c r="A546" s="275">
        <v>450</v>
      </c>
      <c r="B546" s="136"/>
      <c r="C546" s="137">
        <v>9310</v>
      </c>
      <c r="D546" s="516" t="s">
        <v>800</v>
      </c>
      <c r="E546" s="701"/>
      <c r="F546" s="465"/>
      <c r="G546" s="359"/>
      <c r="H546" s="700">
        <v>0</v>
      </c>
      <c r="I546" s="476">
        <f t="shared" si="102"/>
        <v>0</v>
      </c>
      <c r="J546" s="221" t="str">
        <f t="shared" si="103"/>
        <v/>
      </c>
      <c r="K546" s="244"/>
      <c r="N546" s="215"/>
      <c r="O546" s="215"/>
      <c r="S546" s="215"/>
      <c r="T546" s="215"/>
      <c r="V546" s="215"/>
      <c r="W546" s="215"/>
    </row>
    <row r="547" spans="1:25" s="273" customFormat="1">
      <c r="A547" s="375">
        <v>451</v>
      </c>
      <c r="B547" s="136"/>
      <c r="C547" s="203">
        <v>9317</v>
      </c>
      <c r="D547" s="468" t="s">
        <v>1495</v>
      </c>
      <c r="E547" s="701"/>
      <c r="F547" s="465"/>
      <c r="G547" s="359"/>
      <c r="H547" s="700">
        <v>0</v>
      </c>
      <c r="I547" s="476">
        <f t="shared" si="102"/>
        <v>0</v>
      </c>
      <c r="J547" s="221" t="str">
        <f t="shared" si="103"/>
        <v/>
      </c>
      <c r="K547" s="244"/>
      <c r="Y547" s="247"/>
    </row>
    <row r="548" spans="1:25" s="273" customFormat="1">
      <c r="A548" s="375">
        <v>452</v>
      </c>
      <c r="B548" s="136"/>
      <c r="C548" s="203">
        <v>9318</v>
      </c>
      <c r="D548" s="468" t="s">
        <v>1496</v>
      </c>
      <c r="E548" s="701"/>
      <c r="F548" s="465"/>
      <c r="G548" s="359"/>
      <c r="H548" s="700">
        <v>0</v>
      </c>
      <c r="I548" s="476">
        <f t="shared" si="102"/>
        <v>0</v>
      </c>
      <c r="J548" s="221" t="str">
        <f t="shared" si="103"/>
        <v/>
      </c>
      <c r="K548" s="244"/>
      <c r="Y548" s="215"/>
    </row>
    <row r="549" spans="1:25" ht="31.5">
      <c r="A549" s="357">
        <v>456</v>
      </c>
      <c r="B549" s="136"/>
      <c r="C549" s="137">
        <v>9321</v>
      </c>
      <c r="D549" s="156" t="s">
        <v>801</v>
      </c>
      <c r="E549" s="701"/>
      <c r="F549" s="700">
        <v>0</v>
      </c>
      <c r="G549" s="700">
        <v>0</v>
      </c>
      <c r="H549" s="700">
        <v>0</v>
      </c>
      <c r="I549" s="476">
        <f t="shared" si="102"/>
        <v>0</v>
      </c>
      <c r="J549" s="221" t="str">
        <f t="shared" si="103"/>
        <v/>
      </c>
      <c r="K549" s="244"/>
      <c r="N549" s="215"/>
      <c r="O549" s="215"/>
      <c r="S549" s="215"/>
      <c r="T549" s="215"/>
      <c r="V549" s="215"/>
      <c r="W549" s="215"/>
      <c r="Y549" s="273"/>
    </row>
    <row r="550" spans="1:25" ht="31.5">
      <c r="A550" s="357">
        <v>457</v>
      </c>
      <c r="B550" s="136"/>
      <c r="C550" s="137">
        <v>9322</v>
      </c>
      <c r="D550" s="156" t="s">
        <v>1508</v>
      </c>
      <c r="E550" s="701"/>
      <c r="F550" s="700">
        <v>0</v>
      </c>
      <c r="G550" s="700">
        <v>0</v>
      </c>
      <c r="H550" s="700">
        <v>0</v>
      </c>
      <c r="I550" s="476">
        <f t="shared" si="102"/>
        <v>0</v>
      </c>
      <c r="J550" s="221" t="str">
        <f t="shared" si="103"/>
        <v/>
      </c>
      <c r="K550" s="244"/>
      <c r="N550" s="215"/>
      <c r="O550" s="215"/>
      <c r="S550" s="215"/>
      <c r="T550" s="215"/>
      <c r="V550" s="215"/>
      <c r="W550" s="215"/>
      <c r="Y550" s="273"/>
    </row>
    <row r="551" spans="1:25" ht="31.5">
      <c r="A551" s="357">
        <v>458</v>
      </c>
      <c r="B551" s="136"/>
      <c r="C551" s="137">
        <v>9323</v>
      </c>
      <c r="D551" s="156" t="s">
        <v>1509</v>
      </c>
      <c r="E551" s="701"/>
      <c r="F551" s="700">
        <v>0</v>
      </c>
      <c r="G551" s="700">
        <v>0</v>
      </c>
      <c r="H551" s="700">
        <v>0</v>
      </c>
      <c r="I551" s="476">
        <f t="shared" si="102"/>
        <v>0</v>
      </c>
      <c r="J551" s="221" t="str">
        <f t="shared" si="103"/>
        <v/>
      </c>
      <c r="K551" s="244"/>
      <c r="N551" s="215"/>
      <c r="O551" s="215"/>
      <c r="S551" s="215"/>
      <c r="T551" s="215"/>
      <c r="V551" s="215"/>
      <c r="W551" s="215"/>
    </row>
    <row r="552" spans="1:25" ht="31.5">
      <c r="A552" s="357">
        <v>459</v>
      </c>
      <c r="B552" s="136"/>
      <c r="C552" s="137">
        <v>9324</v>
      </c>
      <c r="D552" s="156" t="s">
        <v>1510</v>
      </c>
      <c r="E552" s="701"/>
      <c r="F552" s="700">
        <v>0</v>
      </c>
      <c r="G552" s="700">
        <v>0</v>
      </c>
      <c r="H552" s="700">
        <v>0</v>
      </c>
      <c r="I552" s="476">
        <f t="shared" si="102"/>
        <v>0</v>
      </c>
      <c r="J552" s="221" t="str">
        <f t="shared" si="103"/>
        <v/>
      </c>
      <c r="K552" s="244"/>
      <c r="N552" s="215"/>
      <c r="O552" s="215"/>
      <c r="S552" s="215"/>
      <c r="T552" s="215"/>
      <c r="V552" s="215"/>
      <c r="W552" s="215"/>
    </row>
    <row r="553" spans="1:25">
      <c r="A553" s="357">
        <v>460</v>
      </c>
      <c r="B553" s="136"/>
      <c r="C553" s="137">
        <v>9325</v>
      </c>
      <c r="D553" s="156" t="s">
        <v>1511</v>
      </c>
      <c r="E553" s="701"/>
      <c r="F553" s="700">
        <v>0</v>
      </c>
      <c r="G553" s="700">
        <v>0</v>
      </c>
      <c r="H553" s="700">
        <v>0</v>
      </c>
      <c r="I553" s="476">
        <f t="shared" si="102"/>
        <v>0</v>
      </c>
      <c r="J553" s="221" t="str">
        <f t="shared" si="103"/>
        <v/>
      </c>
      <c r="K553" s="244"/>
      <c r="N553" s="215"/>
      <c r="O553" s="215"/>
      <c r="S553" s="215"/>
      <c r="T553" s="215"/>
      <c r="V553" s="215"/>
      <c r="W553" s="215"/>
    </row>
    <row r="554" spans="1:25">
      <c r="A554" s="357">
        <v>461</v>
      </c>
      <c r="B554" s="136"/>
      <c r="C554" s="137">
        <v>9326</v>
      </c>
      <c r="D554" s="156" t="s">
        <v>1512</v>
      </c>
      <c r="E554" s="701"/>
      <c r="F554" s="700">
        <v>0</v>
      </c>
      <c r="G554" s="700">
        <v>0</v>
      </c>
      <c r="H554" s="700">
        <v>0</v>
      </c>
      <c r="I554" s="476">
        <f t="shared" si="102"/>
        <v>0</v>
      </c>
      <c r="J554" s="221" t="str">
        <f t="shared" si="103"/>
        <v/>
      </c>
      <c r="K554" s="244"/>
      <c r="N554" s="215"/>
      <c r="O554" s="215"/>
      <c r="S554" s="215"/>
      <c r="T554" s="215"/>
      <c r="V554" s="215"/>
      <c r="W554" s="215"/>
    </row>
    <row r="555" spans="1:25" ht="30.75" customHeight="1">
      <c r="A555" s="275"/>
      <c r="B555" s="136"/>
      <c r="C555" s="137">
        <v>9327</v>
      </c>
      <c r="D555" s="156" t="s">
        <v>1513</v>
      </c>
      <c r="E555" s="701"/>
      <c r="F555" s="700">
        <v>0</v>
      </c>
      <c r="G555" s="700">
        <v>0</v>
      </c>
      <c r="H555" s="700">
        <v>0</v>
      </c>
      <c r="I555" s="476">
        <f t="shared" si="102"/>
        <v>0</v>
      </c>
      <c r="J555" s="221" t="str">
        <f t="shared" si="103"/>
        <v/>
      </c>
      <c r="K555" s="244"/>
      <c r="N555" s="215"/>
      <c r="O555" s="215"/>
      <c r="S555" s="215"/>
      <c r="T555" s="215"/>
      <c r="V555" s="215"/>
      <c r="W555" s="215"/>
    </row>
    <row r="556" spans="1:25">
      <c r="A556" s="275"/>
      <c r="B556" s="136"/>
      <c r="C556" s="137">
        <v>9328</v>
      </c>
      <c r="D556" s="156" t="s">
        <v>1514</v>
      </c>
      <c r="E556" s="701"/>
      <c r="F556" s="700">
        <v>0</v>
      </c>
      <c r="G556" s="700">
        <v>0</v>
      </c>
      <c r="H556" s="700">
        <v>0</v>
      </c>
      <c r="I556" s="476">
        <f t="shared" si="102"/>
        <v>0</v>
      </c>
      <c r="J556" s="221" t="str">
        <f t="shared" si="103"/>
        <v/>
      </c>
      <c r="K556" s="244"/>
      <c r="N556" s="215"/>
      <c r="O556" s="215"/>
      <c r="S556" s="215"/>
      <c r="T556" s="215"/>
      <c r="V556" s="215"/>
      <c r="W556" s="215"/>
    </row>
    <row r="557" spans="1:25" ht="31.5">
      <c r="A557" s="357">
        <v>462</v>
      </c>
      <c r="B557" s="136"/>
      <c r="C557" s="137">
        <v>9330</v>
      </c>
      <c r="D557" s="139" t="s">
        <v>1515</v>
      </c>
      <c r="E557" s="701"/>
      <c r="F557" s="465"/>
      <c r="G557" s="359"/>
      <c r="H557" s="700">
        <v>0</v>
      </c>
      <c r="I557" s="476">
        <f t="shared" si="102"/>
        <v>0</v>
      </c>
      <c r="J557" s="221" t="str">
        <f t="shared" si="103"/>
        <v/>
      </c>
      <c r="K557" s="244"/>
      <c r="N557" s="215"/>
      <c r="O557" s="215"/>
      <c r="S557" s="215"/>
      <c r="T557" s="215"/>
      <c r="V557" s="215"/>
      <c r="W557" s="215"/>
    </row>
    <row r="558" spans="1:25" ht="31.5">
      <c r="A558" s="275"/>
      <c r="B558" s="136"/>
      <c r="C558" s="137">
        <v>9336</v>
      </c>
      <c r="D558" s="156" t="s">
        <v>1497</v>
      </c>
      <c r="E558" s="701"/>
      <c r="F558" s="465"/>
      <c r="G558" s="359"/>
      <c r="H558" s="700">
        <v>0</v>
      </c>
      <c r="I558" s="476">
        <f t="shared" si="102"/>
        <v>0</v>
      </c>
      <c r="J558" s="221" t="str">
        <f t="shared" si="103"/>
        <v/>
      </c>
      <c r="K558" s="244"/>
      <c r="N558" s="215"/>
      <c r="O558" s="215"/>
      <c r="S558" s="215"/>
      <c r="T558" s="215"/>
      <c r="V558" s="215"/>
      <c r="W558" s="215"/>
    </row>
    <row r="559" spans="1:25" ht="31.5">
      <c r="A559" s="357">
        <v>462</v>
      </c>
      <c r="B559" s="136"/>
      <c r="C559" s="137">
        <v>9337</v>
      </c>
      <c r="D559" s="139" t="s">
        <v>1498</v>
      </c>
      <c r="E559" s="701"/>
      <c r="F559" s="465"/>
      <c r="G559" s="359"/>
      <c r="H559" s="700">
        <v>0</v>
      </c>
      <c r="I559" s="476">
        <f t="shared" si="102"/>
        <v>0</v>
      </c>
      <c r="J559" s="221" t="str">
        <f t="shared" si="103"/>
        <v/>
      </c>
      <c r="K559" s="244"/>
      <c r="N559" s="215"/>
      <c r="O559" s="215"/>
      <c r="S559" s="215"/>
      <c r="T559" s="215"/>
      <c r="V559" s="215"/>
      <c r="W559" s="215"/>
    </row>
    <row r="560" spans="1:25">
      <c r="A560" s="275"/>
      <c r="B560" s="136"/>
      <c r="C560" s="137">
        <v>9338</v>
      </c>
      <c r="D560" s="156" t="s">
        <v>1067</v>
      </c>
      <c r="E560" s="701"/>
      <c r="F560" s="465"/>
      <c r="G560" s="359"/>
      <c r="H560" s="700">
        <v>0</v>
      </c>
      <c r="I560" s="476">
        <f t="shared" si="102"/>
        <v>0</v>
      </c>
      <c r="J560" s="221" t="str">
        <f t="shared" si="103"/>
        <v/>
      </c>
      <c r="K560" s="244"/>
      <c r="N560" s="215"/>
      <c r="O560" s="215"/>
      <c r="S560" s="215"/>
      <c r="T560" s="215"/>
      <c r="V560" s="215"/>
      <c r="W560" s="215"/>
    </row>
    <row r="561" spans="1:25">
      <c r="A561" s="357">
        <v>462</v>
      </c>
      <c r="B561" s="136"/>
      <c r="C561" s="137">
        <v>9339</v>
      </c>
      <c r="D561" s="139" t="s">
        <v>1068</v>
      </c>
      <c r="E561" s="701"/>
      <c r="F561" s="465"/>
      <c r="G561" s="359"/>
      <c r="H561" s="700">
        <v>0</v>
      </c>
      <c r="I561" s="476">
        <f t="shared" si="102"/>
        <v>0</v>
      </c>
      <c r="J561" s="221" t="str">
        <f t="shared" si="103"/>
        <v/>
      </c>
      <c r="K561" s="244"/>
      <c r="N561" s="215"/>
      <c r="O561" s="215"/>
      <c r="S561" s="215"/>
      <c r="T561" s="215"/>
      <c r="V561" s="215"/>
      <c r="W561" s="215"/>
    </row>
    <row r="562" spans="1:25">
      <c r="A562" s="275"/>
      <c r="B562" s="136"/>
      <c r="C562" s="137">
        <v>9355</v>
      </c>
      <c r="D562" s="156" t="s">
        <v>1499</v>
      </c>
      <c r="E562" s="701"/>
      <c r="F562" s="700">
        <v>0</v>
      </c>
      <c r="G562" s="700">
        <v>0</v>
      </c>
      <c r="H562" s="700">
        <v>0</v>
      </c>
      <c r="I562" s="476">
        <f t="shared" si="102"/>
        <v>0</v>
      </c>
      <c r="J562" s="221" t="str">
        <f t="shared" si="103"/>
        <v/>
      </c>
      <c r="K562" s="244"/>
      <c r="N562" s="215"/>
      <c r="O562" s="215"/>
      <c r="S562" s="215"/>
      <c r="T562" s="215"/>
      <c r="V562" s="215"/>
      <c r="W562" s="215"/>
    </row>
    <row r="563" spans="1:25">
      <c r="A563" s="357">
        <v>462</v>
      </c>
      <c r="B563" s="136"/>
      <c r="C563" s="137">
        <v>9356</v>
      </c>
      <c r="D563" s="139" t="s">
        <v>1500</v>
      </c>
      <c r="E563" s="701"/>
      <c r="F563" s="700">
        <v>0</v>
      </c>
      <c r="G563" s="700">
        <v>0</v>
      </c>
      <c r="H563" s="700">
        <v>0</v>
      </c>
      <c r="I563" s="476">
        <f t="shared" si="102"/>
        <v>0</v>
      </c>
      <c r="J563" s="221" t="str">
        <f t="shared" si="103"/>
        <v/>
      </c>
      <c r="K563" s="244"/>
      <c r="N563" s="215"/>
      <c r="O563" s="215"/>
      <c r="S563" s="215"/>
      <c r="T563" s="215"/>
      <c r="V563" s="215"/>
      <c r="W563" s="215"/>
    </row>
    <row r="564" spans="1:25">
      <c r="A564" s="357">
        <v>462</v>
      </c>
      <c r="B564" s="136"/>
      <c r="C564" s="137">
        <v>9395</v>
      </c>
      <c r="D564" s="139" t="s">
        <v>1501</v>
      </c>
      <c r="E564" s="701"/>
      <c r="F564" s="465"/>
      <c r="G564" s="359"/>
      <c r="H564" s="700">
        <v>0</v>
      </c>
      <c r="I564" s="476">
        <f t="shared" si="102"/>
        <v>0</v>
      </c>
      <c r="J564" s="221" t="str">
        <f t="shared" si="103"/>
        <v/>
      </c>
      <c r="K564" s="244"/>
      <c r="N564" s="215"/>
      <c r="O564" s="215"/>
      <c r="S564" s="215"/>
      <c r="T564" s="215"/>
      <c r="V564" s="215"/>
      <c r="W564" s="215"/>
    </row>
    <row r="565" spans="1:25">
      <c r="A565" s="275">
        <v>465</v>
      </c>
      <c r="B565" s="136"/>
      <c r="C565" s="142">
        <v>9396</v>
      </c>
      <c r="D565" s="154" t="s">
        <v>1502</v>
      </c>
      <c r="E565" s="701"/>
      <c r="F565" s="465"/>
      <c r="G565" s="359"/>
      <c r="H565" s="700">
        <v>0</v>
      </c>
      <c r="I565" s="476">
        <f t="shared" si="102"/>
        <v>0</v>
      </c>
      <c r="J565" s="221" t="str">
        <f t="shared" si="103"/>
        <v/>
      </c>
      <c r="K565" s="244"/>
      <c r="N565" s="215"/>
      <c r="O565" s="215"/>
      <c r="S565" s="215"/>
      <c r="T565" s="215"/>
      <c r="V565" s="215"/>
      <c r="W565" s="215"/>
    </row>
    <row r="566" spans="1:25" s="247" customFormat="1" ht="31.5" customHeight="1">
      <c r="A566" s="318">
        <v>470</v>
      </c>
      <c r="B566" s="757">
        <v>9500</v>
      </c>
      <c r="C566" s="940" t="s">
        <v>1516</v>
      </c>
      <c r="D566" s="940"/>
      <c r="E566" s="753"/>
      <c r="F566" s="758">
        <f>SUM(F567:F585)</f>
        <v>596009</v>
      </c>
      <c r="G566" s="759">
        <f>SUM(G567:G585)</f>
        <v>2405960</v>
      </c>
      <c r="H566" s="759">
        <f>SUM(H567:H585)</f>
        <v>0</v>
      </c>
      <c r="I566" s="759">
        <f>SUM(I567:I585)</f>
        <v>3001969</v>
      </c>
      <c r="J566" s="221">
        <f t="shared" si="103"/>
        <v>1</v>
      </c>
      <c r="K566" s="244"/>
      <c r="P566" s="369"/>
      <c r="Y566" s="215"/>
    </row>
    <row r="567" spans="1:25">
      <c r="A567" s="275">
        <v>475</v>
      </c>
      <c r="B567" s="136"/>
      <c r="C567" s="144">
        <v>9501</v>
      </c>
      <c r="D567" s="147" t="s">
        <v>1517</v>
      </c>
      <c r="E567" s="701"/>
      <c r="F567" s="449">
        <v>544588</v>
      </c>
      <c r="G567" s="245">
        <v>5420</v>
      </c>
      <c r="H567" s="700">
        <v>0</v>
      </c>
      <c r="I567" s="476">
        <f t="shared" si="102"/>
        <v>550008</v>
      </c>
      <c r="J567" s="221">
        <f t="shared" si="103"/>
        <v>1</v>
      </c>
      <c r="K567" s="244"/>
      <c r="N567" s="215"/>
      <c r="O567" s="215"/>
      <c r="S567" s="215"/>
      <c r="T567" s="215"/>
      <c r="V567" s="215"/>
      <c r="W567" s="215"/>
    </row>
    <row r="568" spans="1:25" ht="18" customHeight="1">
      <c r="A568" s="275">
        <v>480</v>
      </c>
      <c r="B568" s="136"/>
      <c r="C568" s="137">
        <v>9502</v>
      </c>
      <c r="D568" s="159" t="s">
        <v>1518</v>
      </c>
      <c r="E568" s="701"/>
      <c r="F568" s="449">
        <v>51421</v>
      </c>
      <c r="G568" s="245">
        <v>540</v>
      </c>
      <c r="H568" s="700">
        <v>0</v>
      </c>
      <c r="I568" s="476">
        <f t="shared" ref="I568:I585" si="104">F568+G568+H568</f>
        <v>51961</v>
      </c>
      <c r="J568" s="221">
        <f t="shared" si="103"/>
        <v>1</v>
      </c>
      <c r="K568" s="244"/>
      <c r="N568" s="215"/>
      <c r="O568" s="215"/>
      <c r="S568" s="215"/>
      <c r="T568" s="215"/>
      <c r="V568" s="215"/>
      <c r="W568" s="215"/>
      <c r="Y568" s="247"/>
    </row>
    <row r="569" spans="1:25">
      <c r="A569" s="275">
        <v>485</v>
      </c>
      <c r="B569" s="136"/>
      <c r="C569" s="137">
        <v>9503</v>
      </c>
      <c r="D569" s="159" t="s">
        <v>1696</v>
      </c>
      <c r="E569" s="701"/>
      <c r="F569" s="449"/>
      <c r="G569" s="245">
        <v>2400000</v>
      </c>
      <c r="H569" s="700">
        <v>0</v>
      </c>
      <c r="I569" s="476">
        <f t="shared" si="104"/>
        <v>2400000</v>
      </c>
      <c r="J569" s="221">
        <f t="shared" si="103"/>
        <v>1</v>
      </c>
      <c r="K569" s="244"/>
      <c r="N569" s="215"/>
      <c r="O569" s="215"/>
      <c r="S569" s="215"/>
      <c r="T569" s="215"/>
      <c r="V569" s="215"/>
      <c r="W569" s="215"/>
    </row>
    <row r="570" spans="1:25">
      <c r="A570" s="275">
        <v>490</v>
      </c>
      <c r="B570" s="136"/>
      <c r="C570" s="137">
        <v>9504</v>
      </c>
      <c r="D570" s="159" t="s">
        <v>1697</v>
      </c>
      <c r="E570" s="701"/>
      <c r="F570" s="449"/>
      <c r="G570" s="245"/>
      <c r="H570" s="700">
        <v>0</v>
      </c>
      <c r="I570" s="476">
        <f t="shared" si="104"/>
        <v>0</v>
      </c>
      <c r="J570" s="221" t="str">
        <f t="shared" si="103"/>
        <v/>
      </c>
      <c r="K570" s="244"/>
      <c r="N570" s="215"/>
      <c r="O570" s="215"/>
      <c r="S570" s="215"/>
      <c r="T570" s="215"/>
      <c r="V570" s="215"/>
      <c r="W570" s="215"/>
    </row>
    <row r="571" spans="1:25">
      <c r="A571" s="275">
        <v>495</v>
      </c>
      <c r="B571" s="136"/>
      <c r="C571" s="137">
        <v>9505</v>
      </c>
      <c r="D571" s="159" t="s">
        <v>1519</v>
      </c>
      <c r="E571" s="701"/>
      <c r="F571" s="449"/>
      <c r="G571" s="245"/>
      <c r="H571" s="700">
        <v>0</v>
      </c>
      <c r="I571" s="476">
        <f t="shared" si="104"/>
        <v>0</v>
      </c>
      <c r="J571" s="221" t="str">
        <f t="shared" si="103"/>
        <v/>
      </c>
      <c r="K571" s="244"/>
      <c r="N571" s="215"/>
      <c r="O571" s="215"/>
      <c r="S571" s="215"/>
      <c r="T571" s="215"/>
      <c r="V571" s="215"/>
      <c r="W571" s="215"/>
    </row>
    <row r="572" spans="1:25">
      <c r="A572" s="275">
        <v>500</v>
      </c>
      <c r="B572" s="136"/>
      <c r="C572" s="137">
        <v>9506</v>
      </c>
      <c r="D572" s="159" t="s">
        <v>1520</v>
      </c>
      <c r="E572" s="701"/>
      <c r="F572" s="449"/>
      <c r="G572" s="245"/>
      <c r="H572" s="700">
        <v>0</v>
      </c>
      <c r="I572" s="476">
        <f t="shared" si="104"/>
        <v>0</v>
      </c>
      <c r="J572" s="221" t="str">
        <f t="shared" si="103"/>
        <v/>
      </c>
      <c r="K572" s="244"/>
      <c r="N572" s="215"/>
      <c r="O572" s="215"/>
      <c r="S572" s="215"/>
      <c r="T572" s="215"/>
      <c r="V572" s="215"/>
      <c r="W572" s="215"/>
    </row>
    <row r="573" spans="1:25">
      <c r="A573" s="275">
        <v>505</v>
      </c>
      <c r="B573" s="136"/>
      <c r="C573" s="137">
        <v>9507</v>
      </c>
      <c r="D573" s="159" t="s">
        <v>1521</v>
      </c>
      <c r="E573" s="701"/>
      <c r="F573" s="449"/>
      <c r="G573" s="245"/>
      <c r="H573" s="700">
        <v>0</v>
      </c>
      <c r="I573" s="476">
        <f t="shared" si="104"/>
        <v>0</v>
      </c>
      <c r="J573" s="221" t="str">
        <f t="shared" si="103"/>
        <v/>
      </c>
      <c r="K573" s="244"/>
      <c r="N573" s="215"/>
      <c r="O573" s="215"/>
      <c r="S573" s="215"/>
      <c r="T573" s="215"/>
      <c r="V573" s="215"/>
      <c r="W573" s="215"/>
    </row>
    <row r="574" spans="1:25">
      <c r="A574" s="275">
        <v>510</v>
      </c>
      <c r="B574" s="136"/>
      <c r="C574" s="137">
        <v>9508</v>
      </c>
      <c r="D574" s="159" t="s">
        <v>1522</v>
      </c>
      <c r="E574" s="701"/>
      <c r="F574" s="449"/>
      <c r="G574" s="245"/>
      <c r="H574" s="700">
        <v>0</v>
      </c>
      <c r="I574" s="476">
        <f t="shared" si="104"/>
        <v>0</v>
      </c>
      <c r="J574" s="221" t="str">
        <f t="shared" si="103"/>
        <v/>
      </c>
      <c r="K574" s="244"/>
      <c r="N574" s="215"/>
      <c r="O574" s="215"/>
      <c r="S574" s="215"/>
      <c r="T574" s="215"/>
      <c r="V574" s="215"/>
      <c r="W574" s="215"/>
    </row>
    <row r="575" spans="1:25">
      <c r="A575" s="275">
        <v>515</v>
      </c>
      <c r="B575" s="136"/>
      <c r="C575" s="137">
        <v>9509</v>
      </c>
      <c r="D575" s="159" t="s">
        <v>1698</v>
      </c>
      <c r="E575" s="701"/>
      <c r="F575" s="449"/>
      <c r="G575" s="245"/>
      <c r="H575" s="700">
        <v>0</v>
      </c>
      <c r="I575" s="476">
        <f t="shared" si="104"/>
        <v>0</v>
      </c>
      <c r="J575" s="221" t="str">
        <f t="shared" si="103"/>
        <v/>
      </c>
      <c r="K575" s="244"/>
      <c r="N575" s="215"/>
      <c r="O575" s="215"/>
      <c r="S575" s="215"/>
      <c r="T575" s="215"/>
      <c r="V575" s="215"/>
      <c r="W575" s="215"/>
    </row>
    <row r="576" spans="1:25">
      <c r="A576" s="275">
        <v>520</v>
      </c>
      <c r="B576" s="136"/>
      <c r="C576" s="137">
        <v>9510</v>
      </c>
      <c r="D576" s="159" t="s">
        <v>1699</v>
      </c>
      <c r="E576" s="701"/>
      <c r="F576" s="449"/>
      <c r="G576" s="245"/>
      <c r="H576" s="700">
        <v>0</v>
      </c>
      <c r="I576" s="476">
        <f t="shared" si="104"/>
        <v>0</v>
      </c>
      <c r="J576" s="221" t="str">
        <f t="shared" si="103"/>
        <v/>
      </c>
      <c r="K576" s="244"/>
      <c r="N576" s="215"/>
      <c r="O576" s="215"/>
      <c r="S576" s="215"/>
      <c r="T576" s="215"/>
      <c r="V576" s="215"/>
      <c r="W576" s="215"/>
    </row>
    <row r="577" spans="1:25">
      <c r="A577" s="275">
        <v>525</v>
      </c>
      <c r="B577" s="136"/>
      <c r="C577" s="137">
        <v>9511</v>
      </c>
      <c r="D577" s="159" t="s">
        <v>1523</v>
      </c>
      <c r="E577" s="701"/>
      <c r="F577" s="449"/>
      <c r="G577" s="245"/>
      <c r="H577" s="700">
        <v>0</v>
      </c>
      <c r="I577" s="476">
        <f t="shared" si="104"/>
        <v>0</v>
      </c>
      <c r="J577" s="221" t="str">
        <f t="shared" si="103"/>
        <v/>
      </c>
      <c r="K577" s="244"/>
      <c r="N577" s="215"/>
      <c r="O577" s="215"/>
      <c r="S577" s="215"/>
      <c r="T577" s="215"/>
      <c r="V577" s="215"/>
      <c r="W577" s="215"/>
    </row>
    <row r="578" spans="1:25">
      <c r="A578" s="275">
        <v>530</v>
      </c>
      <c r="B578" s="136"/>
      <c r="C578" s="137">
        <v>9512</v>
      </c>
      <c r="D578" s="159" t="s">
        <v>1524</v>
      </c>
      <c r="E578" s="701"/>
      <c r="F578" s="449"/>
      <c r="G578" s="245"/>
      <c r="H578" s="700">
        <v>0</v>
      </c>
      <c r="I578" s="476">
        <f t="shared" si="104"/>
        <v>0</v>
      </c>
      <c r="J578" s="221" t="str">
        <f t="shared" si="103"/>
        <v/>
      </c>
      <c r="K578" s="244"/>
      <c r="N578" s="215"/>
      <c r="O578" s="215"/>
      <c r="S578" s="215"/>
      <c r="T578" s="215"/>
      <c r="V578" s="215"/>
      <c r="W578" s="215"/>
    </row>
    <row r="579" spans="1:25">
      <c r="A579" s="275">
        <v>535</v>
      </c>
      <c r="B579" s="136"/>
      <c r="C579" s="137">
        <v>9513</v>
      </c>
      <c r="D579" s="139" t="s">
        <v>1525</v>
      </c>
      <c r="E579" s="701"/>
      <c r="F579" s="465"/>
      <c r="G579" s="359"/>
      <c r="H579" s="700">
        <v>0</v>
      </c>
      <c r="I579" s="476">
        <f t="shared" si="104"/>
        <v>0</v>
      </c>
      <c r="J579" s="221" t="str">
        <f t="shared" si="103"/>
        <v/>
      </c>
      <c r="K579" s="244"/>
      <c r="N579" s="215"/>
      <c r="O579" s="215"/>
      <c r="S579" s="215"/>
      <c r="T579" s="215"/>
      <c r="V579" s="215"/>
      <c r="W579" s="215"/>
    </row>
    <row r="580" spans="1:25" ht="31.5">
      <c r="A580" s="275">
        <v>540</v>
      </c>
      <c r="B580" s="136"/>
      <c r="C580" s="204">
        <v>9514</v>
      </c>
      <c r="D580" s="205" t="s">
        <v>1526</v>
      </c>
      <c r="E580" s="701"/>
      <c r="F580" s="465"/>
      <c r="G580" s="359"/>
      <c r="H580" s="700">
        <v>0</v>
      </c>
      <c r="I580" s="476">
        <f t="shared" si="104"/>
        <v>0</v>
      </c>
      <c r="J580" s="221" t="str">
        <f t="shared" si="103"/>
        <v/>
      </c>
      <c r="K580" s="244"/>
      <c r="N580" s="215"/>
      <c r="O580" s="215"/>
      <c r="S580" s="215"/>
      <c r="T580" s="215"/>
      <c r="V580" s="215"/>
      <c r="W580" s="215"/>
    </row>
    <row r="581" spans="1:25" ht="31.5">
      <c r="A581" s="275">
        <v>545</v>
      </c>
      <c r="B581" s="136"/>
      <c r="C581" s="137">
        <v>9521</v>
      </c>
      <c r="D581" s="159" t="s">
        <v>1527</v>
      </c>
      <c r="E581" s="701"/>
      <c r="F581" s="449"/>
      <c r="G581" s="245"/>
      <c r="H581" s="700">
        <v>0</v>
      </c>
      <c r="I581" s="476">
        <f t="shared" si="104"/>
        <v>0</v>
      </c>
      <c r="J581" s="221" t="str">
        <f t="shared" si="103"/>
        <v/>
      </c>
      <c r="K581" s="244"/>
      <c r="N581" s="215"/>
      <c r="O581" s="215"/>
      <c r="S581" s="215"/>
      <c r="T581" s="215"/>
      <c r="V581" s="215"/>
      <c r="W581" s="215"/>
    </row>
    <row r="582" spans="1:25">
      <c r="A582" s="275">
        <v>550</v>
      </c>
      <c r="B582" s="136"/>
      <c r="C582" s="137">
        <v>9522</v>
      </c>
      <c r="D582" s="156" t="s">
        <v>1528</v>
      </c>
      <c r="E582" s="701"/>
      <c r="F582" s="449"/>
      <c r="G582" s="245"/>
      <c r="H582" s="700">
        <v>0</v>
      </c>
      <c r="I582" s="476">
        <f t="shared" si="104"/>
        <v>0</v>
      </c>
      <c r="J582" s="221" t="str">
        <f t="shared" si="103"/>
        <v/>
      </c>
      <c r="K582" s="244"/>
      <c r="N582" s="215"/>
      <c r="O582" s="215"/>
      <c r="S582" s="215"/>
      <c r="T582" s="215"/>
      <c r="V582" s="215"/>
      <c r="W582" s="215"/>
    </row>
    <row r="583" spans="1:25">
      <c r="A583" s="275">
        <v>555</v>
      </c>
      <c r="B583" s="136"/>
      <c r="C583" s="137">
        <v>9528</v>
      </c>
      <c r="D583" s="156" t="s">
        <v>1529</v>
      </c>
      <c r="E583" s="701"/>
      <c r="F583" s="449"/>
      <c r="G583" s="245"/>
      <c r="H583" s="700">
        <v>0</v>
      </c>
      <c r="I583" s="476">
        <f t="shared" si="104"/>
        <v>0</v>
      </c>
      <c r="J583" s="221" t="str">
        <f t="shared" si="103"/>
        <v/>
      </c>
      <c r="K583" s="244"/>
      <c r="N583" s="215"/>
      <c r="O583" s="215"/>
      <c r="S583" s="215"/>
      <c r="T583" s="215"/>
      <c r="V583" s="215"/>
      <c r="W583" s="215"/>
    </row>
    <row r="584" spans="1:25" ht="31.5">
      <c r="A584" s="275">
        <v>560</v>
      </c>
      <c r="B584" s="136"/>
      <c r="C584" s="142">
        <v>9529</v>
      </c>
      <c r="D584" s="154" t="s">
        <v>1530</v>
      </c>
      <c r="E584" s="701"/>
      <c r="F584" s="449"/>
      <c r="G584" s="245"/>
      <c r="H584" s="700">
        <v>0</v>
      </c>
      <c r="I584" s="476">
        <f t="shared" si="104"/>
        <v>0</v>
      </c>
      <c r="J584" s="221" t="str">
        <f t="shared" si="103"/>
        <v/>
      </c>
      <c r="K584" s="244"/>
      <c r="N584" s="215"/>
      <c r="O584" s="215"/>
      <c r="S584" s="215"/>
      <c r="T584" s="215"/>
      <c r="V584" s="215"/>
      <c r="W584" s="215"/>
    </row>
    <row r="585" spans="1:25" ht="31.5">
      <c r="A585" s="275">
        <v>561</v>
      </c>
      <c r="B585" s="136"/>
      <c r="C585" s="142">
        <v>9549</v>
      </c>
      <c r="D585" s="154" t="s">
        <v>1531</v>
      </c>
      <c r="E585" s="701"/>
      <c r="F585" s="449"/>
      <c r="G585" s="245"/>
      <c r="H585" s="700">
        <v>0</v>
      </c>
      <c r="I585" s="476">
        <f t="shared" si="104"/>
        <v>0</v>
      </c>
      <c r="J585" s="221" t="str">
        <f t="shared" si="103"/>
        <v/>
      </c>
      <c r="K585" s="244"/>
      <c r="N585" s="215"/>
      <c r="O585" s="215"/>
      <c r="S585" s="215"/>
      <c r="T585" s="215"/>
      <c r="V585" s="215"/>
      <c r="W585" s="215"/>
    </row>
    <row r="586" spans="1:25" s="247" customFormat="1" ht="24.75" customHeight="1">
      <c r="A586" s="318">
        <v>565</v>
      </c>
      <c r="B586" s="757">
        <v>9600</v>
      </c>
      <c r="C586" s="948" t="s">
        <v>1532</v>
      </c>
      <c r="D586" s="946"/>
      <c r="E586" s="753"/>
      <c r="F586" s="758">
        <f>SUM(F587:F590)</f>
        <v>0</v>
      </c>
      <c r="G586" s="759">
        <f>SUM(G587:G590)</f>
        <v>0</v>
      </c>
      <c r="H586" s="759">
        <f>SUM(H587:H590)</f>
        <v>0</v>
      </c>
      <c r="I586" s="759">
        <f>SUM(I587:I590)</f>
        <v>0</v>
      </c>
      <c r="J586" s="221" t="str">
        <f t="shared" si="103"/>
        <v/>
      </c>
      <c r="K586" s="244"/>
      <c r="P586" s="369"/>
      <c r="Y586" s="215"/>
    </row>
    <row r="587" spans="1:25" s="251" customFormat="1" ht="32.25" customHeight="1">
      <c r="A587" s="351">
        <v>566</v>
      </c>
      <c r="B587" s="143"/>
      <c r="C587" s="193">
        <v>9601</v>
      </c>
      <c r="D587" s="469" t="s">
        <v>1533</v>
      </c>
      <c r="E587" s="701"/>
      <c r="F587" s="700">
        <v>0</v>
      </c>
      <c r="G587" s="700">
        <v>0</v>
      </c>
      <c r="H587" s="700">
        <v>0</v>
      </c>
      <c r="I587" s="476">
        <f>F587+G587+H587</f>
        <v>0</v>
      </c>
      <c r="J587" s="221" t="str">
        <f t="shared" si="103"/>
        <v/>
      </c>
      <c r="K587" s="244"/>
      <c r="Y587" s="215"/>
    </row>
    <row r="588" spans="1:25" s="251" customFormat="1" ht="32.25" customHeight="1">
      <c r="A588" s="351">
        <v>567</v>
      </c>
      <c r="B588" s="143"/>
      <c r="C588" s="206">
        <v>9603</v>
      </c>
      <c r="D588" s="470" t="s">
        <v>1700</v>
      </c>
      <c r="E588" s="701"/>
      <c r="F588" s="700">
        <v>0</v>
      </c>
      <c r="G588" s="700">
        <v>0</v>
      </c>
      <c r="H588" s="700">
        <v>0</v>
      </c>
      <c r="I588" s="476">
        <f>F588+G588+H588</f>
        <v>0</v>
      </c>
      <c r="J588" s="221" t="str">
        <f t="shared" si="103"/>
        <v/>
      </c>
      <c r="K588" s="244"/>
      <c r="Y588" s="247"/>
    </row>
    <row r="589" spans="1:25" s="251" customFormat="1" ht="32.25" customHeight="1">
      <c r="A589" s="351">
        <v>568</v>
      </c>
      <c r="B589" s="143"/>
      <c r="C589" s="203">
        <v>9607</v>
      </c>
      <c r="D589" s="471" t="s">
        <v>1534</v>
      </c>
      <c r="E589" s="701"/>
      <c r="F589" s="700">
        <v>0</v>
      </c>
      <c r="G589" s="700">
        <v>0</v>
      </c>
      <c r="H589" s="700">
        <v>0</v>
      </c>
      <c r="I589" s="476">
        <f>F589+G589+H589</f>
        <v>0</v>
      </c>
      <c r="J589" s="221" t="str">
        <f t="shared" ref="J589:J596" si="105">(IF($E589&lt;&gt;0,$J$2,IF($I589&lt;&gt;0,$J$2,"")))</f>
        <v/>
      </c>
      <c r="K589" s="244"/>
    </row>
    <row r="590" spans="1:25" s="251" customFormat="1" ht="32.25" customHeight="1">
      <c r="A590" s="351">
        <v>569</v>
      </c>
      <c r="B590" s="143"/>
      <c r="C590" s="194">
        <v>9609</v>
      </c>
      <c r="D590" s="472" t="s">
        <v>1701</v>
      </c>
      <c r="E590" s="701"/>
      <c r="F590" s="700">
        <v>0</v>
      </c>
      <c r="G590" s="700">
        <v>0</v>
      </c>
      <c r="H590" s="700">
        <v>0</v>
      </c>
      <c r="I590" s="476">
        <f>F590+G590+H590</f>
        <v>0</v>
      </c>
      <c r="J590" s="221" t="str">
        <f t="shared" si="105"/>
        <v/>
      </c>
      <c r="K590" s="244"/>
    </row>
    <row r="591" spans="1:25" s="247" customFormat="1" ht="35.25" customHeight="1">
      <c r="A591" s="318">
        <v>575</v>
      </c>
      <c r="B591" s="757">
        <v>9800</v>
      </c>
      <c r="C591" s="949" t="s">
        <v>1535</v>
      </c>
      <c r="D591" s="950"/>
      <c r="E591" s="753"/>
      <c r="F591" s="758">
        <f>SUM(F592:F596)</f>
        <v>0</v>
      </c>
      <c r="G591" s="759">
        <f>SUM(G592:G596)</f>
        <v>0</v>
      </c>
      <c r="H591" s="759">
        <f>SUM(H592:H596)</f>
        <v>0</v>
      </c>
      <c r="I591" s="759">
        <f>SUM(I592:I596)</f>
        <v>0</v>
      </c>
      <c r="J591" s="221" t="str">
        <f t="shared" si="105"/>
        <v/>
      </c>
      <c r="K591" s="244"/>
      <c r="P591" s="369"/>
      <c r="Y591" s="251"/>
    </row>
    <row r="592" spans="1:25">
      <c r="A592" s="275">
        <v>580</v>
      </c>
      <c r="B592" s="173"/>
      <c r="C592" s="144">
        <v>9810</v>
      </c>
      <c r="D592" s="147" t="s">
        <v>1503</v>
      </c>
      <c r="E592" s="701"/>
      <c r="F592" s="465"/>
      <c r="G592" s="359"/>
      <c r="H592" s="700">
        <v>0</v>
      </c>
      <c r="I592" s="476">
        <f>F592+G592+H592</f>
        <v>0</v>
      </c>
      <c r="J592" s="221" t="str">
        <f t="shared" si="105"/>
        <v/>
      </c>
      <c r="K592" s="244"/>
      <c r="N592" s="215"/>
      <c r="O592" s="215"/>
      <c r="S592" s="215"/>
      <c r="T592" s="215"/>
      <c r="V592" s="215"/>
      <c r="W592" s="215"/>
      <c r="Y592" s="251"/>
    </row>
    <row r="593" spans="1:25">
      <c r="A593" s="275">
        <v>585</v>
      </c>
      <c r="B593" s="173"/>
      <c r="C593" s="137">
        <v>9820</v>
      </c>
      <c r="D593" s="139" t="s">
        <v>1504</v>
      </c>
      <c r="E593" s="701"/>
      <c r="F593" s="465"/>
      <c r="G593" s="359"/>
      <c r="H593" s="700">
        <v>0</v>
      </c>
      <c r="I593" s="476">
        <f>F593+G593+H593</f>
        <v>0</v>
      </c>
      <c r="J593" s="221" t="str">
        <f t="shared" si="105"/>
        <v/>
      </c>
      <c r="K593" s="244"/>
      <c r="N593" s="215"/>
      <c r="O593" s="215"/>
      <c r="S593" s="215"/>
      <c r="T593" s="215"/>
      <c r="V593" s="215"/>
      <c r="W593" s="215"/>
      <c r="Y593" s="247"/>
    </row>
    <row r="594" spans="1:25">
      <c r="A594" s="275">
        <v>590</v>
      </c>
      <c r="B594" s="173"/>
      <c r="C594" s="137">
        <v>9830</v>
      </c>
      <c r="D594" s="139" t="s">
        <v>1505</v>
      </c>
      <c r="E594" s="701"/>
      <c r="F594" s="465"/>
      <c r="G594" s="359"/>
      <c r="H594" s="700">
        <v>0</v>
      </c>
      <c r="I594" s="476">
        <f>F594+G594+H594</f>
        <v>0</v>
      </c>
      <c r="J594" s="221" t="str">
        <f t="shared" si="105"/>
        <v/>
      </c>
      <c r="K594" s="244"/>
      <c r="N594" s="215"/>
      <c r="O594" s="215"/>
      <c r="S594" s="215"/>
      <c r="T594" s="215"/>
      <c r="V594" s="215"/>
      <c r="W594" s="215"/>
    </row>
    <row r="595" spans="1:25">
      <c r="A595" s="260">
        <v>600</v>
      </c>
      <c r="B595" s="173"/>
      <c r="C595" s="137">
        <v>9850</v>
      </c>
      <c r="D595" s="139" t="s">
        <v>1506</v>
      </c>
      <c r="E595" s="701"/>
      <c r="F595" s="465"/>
      <c r="G595" s="359"/>
      <c r="H595" s="700">
        <v>0</v>
      </c>
      <c r="I595" s="476">
        <f>F595+G595+H595</f>
        <v>0</v>
      </c>
      <c r="J595" s="221" t="str">
        <f t="shared" si="105"/>
        <v/>
      </c>
      <c r="K595" s="244"/>
      <c r="N595" s="215"/>
      <c r="O595" s="215"/>
      <c r="S595" s="215"/>
      <c r="T595" s="215"/>
      <c r="V595" s="215"/>
      <c r="W595" s="215"/>
    </row>
    <row r="596" spans="1:25" ht="34.5" customHeight="1" thickBot="1">
      <c r="A596" s="260">
        <v>605</v>
      </c>
      <c r="B596" s="207"/>
      <c r="C596" s="142">
        <v>9890</v>
      </c>
      <c r="D596" s="141" t="s">
        <v>1536</v>
      </c>
      <c r="E596" s="779"/>
      <c r="F596" s="700">
        <v>0</v>
      </c>
      <c r="G596" s="700">
        <v>0</v>
      </c>
      <c r="H596" s="700">
        <v>0</v>
      </c>
      <c r="I596" s="476">
        <f>F596+G596+H596</f>
        <v>0</v>
      </c>
      <c r="J596" s="221" t="str">
        <f t="shared" si="105"/>
        <v/>
      </c>
      <c r="K596" s="244"/>
      <c r="N596" s="215"/>
      <c r="O596" s="215"/>
      <c r="S596" s="215"/>
      <c r="T596" s="215"/>
      <c r="V596" s="215"/>
      <c r="W596" s="215"/>
    </row>
    <row r="597" spans="1:25" ht="16.5" thickBot="1">
      <c r="A597" s="260">
        <v>610</v>
      </c>
      <c r="B597" s="765"/>
      <c r="C597" s="766" t="s">
        <v>1263</v>
      </c>
      <c r="D597" s="767" t="s">
        <v>1761</v>
      </c>
      <c r="E597" s="837"/>
      <c r="F597" s="768">
        <f>SUM(F461,F465,F468,F471,F481,F497,F502,F503,F512,F516,F521,F478,F524,F531,F535,F536,F541,F544,F566,F586,F591)</f>
        <v>487455</v>
      </c>
      <c r="G597" s="768">
        <f>SUM(G461,G465,G468,G471,G481,G497,G502,G503,G512,G516,G521,G478,G524,G531,G535,G536,G541,G544,G566,G586,G591)</f>
        <v>-934826</v>
      </c>
      <c r="H597" s="769">
        <f>SUM(H461,H465,H468,H471,H481,H497,H502,H503,H512,H516,H521,H478,H524,H531,H535,H536,H541,H544,H566,H586,H591)</f>
        <v>0</v>
      </c>
      <c r="I597" s="768">
        <f>SUM(I461,I465,I468,I471,I481,I497,I502,I503,I512,I516,I521,I478,I524,I531,I535,I536,I541,I544,I566,I586,I591)</f>
        <v>-447371</v>
      </c>
      <c r="J597" s="221">
        <v>1</v>
      </c>
      <c r="N597" s="215"/>
      <c r="O597" s="215"/>
      <c r="S597" s="215"/>
      <c r="T597" s="215"/>
      <c r="V597" s="215"/>
      <c r="W597" s="215"/>
    </row>
    <row r="598" spans="1:25">
      <c r="A598" s="260"/>
      <c r="D598" s="478" t="s">
        <v>1083</v>
      </c>
      <c r="E598" s="658">
        <f>E597+E445</f>
        <v>0</v>
      </c>
      <c r="F598" s="479" t="s">
        <v>1683</v>
      </c>
      <c r="G598" s="479" t="s">
        <v>1683</v>
      </c>
      <c r="H598" s="479" t="s">
        <v>1683</v>
      </c>
      <c r="I598" s="479">
        <f>I597+I445</f>
        <v>0</v>
      </c>
      <c r="J598" s="221">
        <v>1</v>
      </c>
      <c r="N598" s="215"/>
      <c r="O598" s="215"/>
      <c r="S598" s="215"/>
      <c r="T598" s="215"/>
      <c r="V598" s="215"/>
      <c r="W598" s="215"/>
    </row>
    <row r="599" spans="1:25">
      <c r="A599" s="260"/>
      <c r="J599" s="221">
        <v>1</v>
      </c>
      <c r="N599" s="215"/>
      <c r="O599" s="215"/>
      <c r="S599" s="215"/>
      <c r="T599" s="215"/>
      <c r="V599" s="215"/>
      <c r="W599" s="215"/>
    </row>
    <row r="600" spans="1:25">
      <c r="A600" s="260"/>
      <c r="B600" s="848" t="s">
        <v>1763</v>
      </c>
      <c r="C600" s="382"/>
      <c r="D600" s="384" t="s">
        <v>1764</v>
      </c>
      <c r="E600" s="277"/>
      <c r="J600" s="221">
        <v>1</v>
      </c>
      <c r="K600" s="383"/>
      <c r="L600" s="381"/>
      <c r="M600" s="277"/>
      <c r="N600" s="277"/>
      <c r="O600" s="384"/>
      <c r="Q600" s="381"/>
      <c r="R600" s="277"/>
      <c r="S600" s="277"/>
      <c r="T600" s="384"/>
      <c r="U600" s="277"/>
      <c r="V600" s="277"/>
      <c r="W600" s="384"/>
    </row>
    <row r="601" spans="1:25">
      <c r="A601" s="260"/>
      <c r="B601" s="385"/>
      <c r="C601" s="385"/>
      <c r="D601" s="386"/>
      <c r="E601" s="386"/>
      <c r="F601" s="386"/>
      <c r="G601" s="386"/>
      <c r="H601" s="386"/>
      <c r="I601" s="386"/>
      <c r="J601" s="221">
        <v>1</v>
      </c>
      <c r="K601" s="383"/>
      <c r="L601" s="387"/>
      <c r="M601" s="343"/>
      <c r="N601" s="343"/>
      <c r="O601" s="343"/>
      <c r="Q601" s="387"/>
      <c r="R601" s="343"/>
      <c r="S601" s="343"/>
      <c r="T601" s="343"/>
      <c r="U601" s="343"/>
      <c r="V601" s="343"/>
      <c r="W601" s="343"/>
    </row>
    <row r="602" spans="1:25">
      <c r="A602" s="260"/>
      <c r="B602" s="848" t="s">
        <v>1765</v>
      </c>
      <c r="C602" s="849"/>
      <c r="D602" s="277"/>
      <c r="E602" s="277"/>
      <c r="F602" s="277"/>
      <c r="G602" s="277"/>
      <c r="H602" s="277"/>
      <c r="I602" s="277"/>
      <c r="J602" s="221">
        <v>1</v>
      </c>
      <c r="K602" s="383"/>
      <c r="L602" s="381"/>
      <c r="M602" s="277"/>
      <c r="N602" s="277"/>
      <c r="O602" s="384"/>
      <c r="Q602" s="381"/>
      <c r="R602" s="277"/>
      <c r="S602" s="277"/>
      <c r="T602" s="384"/>
      <c r="U602" s="277"/>
      <c r="V602" s="277"/>
      <c r="W602" s="384"/>
    </row>
    <row r="603" spans="1:25">
      <c r="A603" s="260"/>
      <c r="B603" s="381"/>
      <c r="C603" s="382"/>
      <c r="D603" s="277"/>
      <c r="E603" s="277"/>
      <c r="F603" s="277"/>
      <c r="G603" s="277"/>
      <c r="H603" s="277"/>
      <c r="I603" s="277"/>
      <c r="J603" s="221">
        <v>1</v>
      </c>
      <c r="K603" s="383"/>
      <c r="L603" s="381"/>
      <c r="M603" s="277"/>
      <c r="N603" s="277"/>
      <c r="O603" s="384"/>
      <c r="Q603" s="381"/>
      <c r="R603" s="277"/>
      <c r="S603" s="277"/>
      <c r="T603" s="384"/>
      <c r="U603" s="277"/>
      <c r="V603" s="277"/>
      <c r="W603" s="384"/>
    </row>
    <row r="604" spans="1:25">
      <c r="A604" s="260"/>
      <c r="B604" s="287" t="s">
        <v>1766</v>
      </c>
      <c r="C604" s="382"/>
      <c r="D604" s="384" t="s">
        <v>1767</v>
      </c>
      <c r="E604" s="277"/>
      <c r="F604" s="277"/>
      <c r="G604" s="277"/>
      <c r="H604" s="277"/>
      <c r="I604" s="277"/>
      <c r="J604" s="221">
        <v>1</v>
      </c>
      <c r="K604" s="383"/>
      <c r="L604" s="388"/>
      <c r="M604" s="277"/>
      <c r="N604" s="277"/>
      <c r="O604" s="384"/>
      <c r="Q604" s="388"/>
      <c r="R604" s="277"/>
      <c r="S604" s="277"/>
      <c r="T604" s="384"/>
      <c r="U604" s="277"/>
      <c r="V604" s="277"/>
      <c r="W604" s="384"/>
    </row>
    <row r="605" spans="1:25">
      <c r="A605" s="275"/>
      <c r="B605" s="389"/>
      <c r="C605" s="389"/>
      <c r="D605" s="390"/>
      <c r="E605" s="391"/>
      <c r="F605" s="391"/>
      <c r="G605" s="391"/>
      <c r="H605" s="391"/>
      <c r="I605" s="391"/>
      <c r="J605" s="221">
        <v>1</v>
      </c>
      <c r="K605" s="383"/>
      <c r="L605" s="391"/>
      <c r="M605" s="391"/>
      <c r="N605" s="223"/>
      <c r="O605" s="223"/>
      <c r="Q605" s="391"/>
      <c r="R605" s="391"/>
      <c r="S605" s="223"/>
      <c r="T605" s="223"/>
      <c r="U605" s="391"/>
      <c r="V605" s="223"/>
      <c r="W605" s="223"/>
    </row>
    <row r="606" spans="1:25" s="226" customFormat="1" ht="12" customHeight="1">
      <c r="B606" s="392"/>
      <c r="C606" s="392"/>
      <c r="D606" s="393"/>
      <c r="E606" s="392"/>
      <c r="F606" s="392"/>
      <c r="G606" s="392"/>
      <c r="H606" s="392"/>
      <c r="I606" s="392"/>
      <c r="J606" s="221">
        <v>1</v>
      </c>
      <c r="K606" s="222"/>
      <c r="L606" s="392"/>
      <c r="M606" s="392"/>
      <c r="N606" s="394"/>
      <c r="O606" s="394"/>
      <c r="P606" s="394"/>
      <c r="Q606" s="392"/>
      <c r="R606" s="392"/>
      <c r="S606" s="394"/>
      <c r="T606" s="394"/>
      <c r="U606" s="392"/>
      <c r="V606" s="394"/>
      <c r="W606" s="394"/>
      <c r="X606" s="394"/>
      <c r="Y606" s="215"/>
    </row>
    <row r="612" spans="2:24">
      <c r="E612" s="278"/>
      <c r="F612" s="278"/>
      <c r="G612" s="278"/>
      <c r="H612" s="278"/>
      <c r="I612" s="282"/>
      <c r="J612" s="221">
        <f>(IF($E745&lt;&gt;0,$J$2,IF($I745&lt;&gt;0,$J$2,"")))</f>
        <v>1</v>
      </c>
      <c r="L612" s="278"/>
      <c r="M612" s="278"/>
      <c r="N612" s="282"/>
      <c r="O612" s="282"/>
      <c r="P612" s="282"/>
      <c r="Q612" s="278"/>
      <c r="R612" s="278"/>
      <c r="S612" s="282"/>
      <c r="T612" s="282"/>
      <c r="U612" s="278"/>
      <c r="V612" s="282"/>
      <c r="W612" s="282"/>
    </row>
    <row r="613" spans="2:24">
      <c r="C613" s="227"/>
      <c r="D613" s="228"/>
      <c r="E613" s="278"/>
      <c r="F613" s="278"/>
      <c r="G613" s="278"/>
      <c r="H613" s="278"/>
      <c r="I613" s="282"/>
      <c r="J613" s="221">
        <f>(IF($E745&lt;&gt;0,$J$2,IF($I745&lt;&gt;0,$J$2,"")))</f>
        <v>1</v>
      </c>
      <c r="L613" s="278"/>
      <c r="M613" s="278"/>
      <c r="N613" s="282"/>
      <c r="O613" s="282"/>
      <c r="P613" s="282"/>
      <c r="Q613" s="278"/>
      <c r="R613" s="278"/>
      <c r="S613" s="282"/>
      <c r="T613" s="282"/>
      <c r="U613" s="278"/>
      <c r="V613" s="282"/>
      <c r="W613" s="282"/>
    </row>
    <row r="614" spans="2:24">
      <c r="B614" s="896" t="str">
        <f>$B$7</f>
        <v>БЮДЖЕТ - НАЧАЛЕН ПЛАН
ПО ПЪЛНА ЕДИННА БЮДЖЕТНА КЛАСИФИКАЦИЯ</v>
      </c>
      <c r="C614" s="897"/>
      <c r="D614" s="897"/>
      <c r="E614" s="278"/>
      <c r="F614" s="278"/>
      <c r="G614" s="278"/>
      <c r="H614" s="278"/>
      <c r="I614" s="282"/>
      <c r="J614" s="221">
        <f>(IF($E745&lt;&gt;0,$J$2,IF($I745&lt;&gt;0,$J$2,"")))</f>
        <v>1</v>
      </c>
      <c r="L614" s="278"/>
      <c r="M614" s="278"/>
      <c r="N614" s="282"/>
      <c r="O614" s="282"/>
      <c r="P614" s="282"/>
      <c r="Q614" s="278"/>
      <c r="R614" s="278"/>
      <c r="S614" s="282"/>
      <c r="T614" s="282"/>
      <c r="U614" s="278"/>
      <c r="V614" s="282"/>
      <c r="W614" s="282"/>
    </row>
    <row r="615" spans="2:24">
      <c r="C615" s="227"/>
      <c r="D615" s="228"/>
      <c r="E615" s="279" t="s">
        <v>1684</v>
      </c>
      <c r="F615" s="279" t="s">
        <v>1550</v>
      </c>
      <c r="G615" s="278"/>
      <c r="H615" s="278"/>
      <c r="I615" s="282"/>
      <c r="J615" s="221">
        <f>(IF($E745&lt;&gt;0,$J$2,IF($I745&lt;&gt;0,$J$2,"")))</f>
        <v>1</v>
      </c>
      <c r="L615" s="278"/>
      <c r="M615" s="278"/>
      <c r="N615" s="282"/>
      <c r="O615" s="282"/>
      <c r="P615" s="282"/>
      <c r="Q615" s="278"/>
      <c r="R615" s="278"/>
      <c r="S615" s="282"/>
      <c r="T615" s="282"/>
      <c r="U615" s="278"/>
      <c r="V615" s="282"/>
      <c r="W615" s="282"/>
    </row>
    <row r="616" spans="2:24" ht="18.75">
      <c r="B616" s="898" t="str">
        <f>$B$9</f>
        <v>Несебър</v>
      </c>
      <c r="C616" s="899"/>
      <c r="D616" s="900"/>
      <c r="E616" s="686">
        <f>$E$9</f>
        <v>43831</v>
      </c>
      <c r="F616" s="687">
        <f>$F$9</f>
        <v>44196</v>
      </c>
      <c r="G616" s="278"/>
      <c r="H616" s="278"/>
      <c r="I616" s="282"/>
      <c r="J616" s="221">
        <f>(IF($E745&lt;&gt;0,$J$2,IF($I745&lt;&gt;0,$J$2,"")))</f>
        <v>1</v>
      </c>
      <c r="L616" s="278"/>
      <c r="M616" s="278"/>
      <c r="N616" s="282"/>
      <c r="O616" s="282"/>
      <c r="P616" s="282"/>
      <c r="Q616" s="278"/>
      <c r="R616" s="278"/>
      <c r="S616" s="282"/>
      <c r="T616" s="282"/>
      <c r="U616" s="278"/>
      <c r="V616" s="282"/>
      <c r="W616" s="282"/>
    </row>
    <row r="617" spans="2:24">
      <c r="B617" s="230" t="str">
        <f>$B$10</f>
        <v>(наименование на разпоредителя с бюджет)</v>
      </c>
      <c r="E617" s="278"/>
      <c r="F617" s="280">
        <f>$F$10</f>
        <v>0</v>
      </c>
      <c r="G617" s="278"/>
      <c r="H617" s="278"/>
      <c r="I617" s="282"/>
      <c r="J617" s="221">
        <f>(IF($E745&lt;&gt;0,$J$2,IF($I745&lt;&gt;0,$J$2,"")))</f>
        <v>1</v>
      </c>
      <c r="L617" s="278"/>
      <c r="M617" s="278"/>
      <c r="N617" s="282"/>
      <c r="O617" s="282"/>
      <c r="P617" s="282"/>
      <c r="Q617" s="278"/>
      <c r="R617" s="278"/>
      <c r="S617" s="282"/>
      <c r="T617" s="282"/>
      <c r="U617" s="278"/>
      <c r="V617" s="282"/>
      <c r="W617" s="282"/>
    </row>
    <row r="618" spans="2:24">
      <c r="B618" s="230"/>
      <c r="E618" s="281"/>
      <c r="F618" s="278"/>
      <c r="G618" s="278"/>
      <c r="H618" s="278"/>
      <c r="I618" s="282"/>
      <c r="J618" s="221">
        <f>(IF($E745&lt;&gt;0,$J$2,IF($I745&lt;&gt;0,$J$2,"")))</f>
        <v>1</v>
      </c>
      <c r="L618" s="278"/>
      <c r="M618" s="278"/>
      <c r="N618" s="282"/>
      <c r="O618" s="282"/>
      <c r="P618" s="282"/>
      <c r="Q618" s="278"/>
      <c r="R618" s="278"/>
      <c r="S618" s="282"/>
      <c r="T618" s="282"/>
      <c r="U618" s="278"/>
      <c r="V618" s="282"/>
      <c r="W618" s="282"/>
    </row>
    <row r="619" spans="2:24" ht="19.5">
      <c r="B619" s="901" t="str">
        <f>$B$12</f>
        <v>Несебър</v>
      </c>
      <c r="C619" s="902"/>
      <c r="D619" s="903"/>
      <c r="E619" s="229" t="s">
        <v>1685</v>
      </c>
      <c r="F619" s="688" t="str">
        <f>$F$12</f>
        <v>5206</v>
      </c>
      <c r="G619" s="278"/>
      <c r="H619" s="278"/>
      <c r="I619" s="282"/>
      <c r="J619" s="221">
        <f>(IF($E745&lt;&gt;0,$J$2,IF($I745&lt;&gt;0,$J$2,"")))</f>
        <v>1</v>
      </c>
      <c r="L619" s="278"/>
      <c r="M619" s="278"/>
      <c r="N619" s="282"/>
      <c r="O619" s="282"/>
      <c r="P619" s="282"/>
      <c r="Q619" s="278"/>
      <c r="R619" s="278"/>
      <c r="S619" s="282"/>
      <c r="T619" s="282"/>
      <c r="U619" s="278"/>
      <c r="V619" s="282"/>
      <c r="W619" s="282"/>
    </row>
    <row r="620" spans="2:24">
      <c r="B620" s="689" t="str">
        <f>$B$13</f>
        <v>(наименование на първостепенния разпоредител с бюджет)</v>
      </c>
      <c r="E620" s="281" t="s">
        <v>1686</v>
      </c>
      <c r="F620" s="278"/>
      <c r="G620" s="278"/>
      <c r="H620" s="278"/>
      <c r="I620" s="282"/>
      <c r="J620" s="221">
        <f>(IF($E745&lt;&gt;0,$J$2,IF($I745&lt;&gt;0,$J$2,"")))</f>
        <v>1</v>
      </c>
      <c r="L620" s="278"/>
      <c r="M620" s="278"/>
      <c r="N620" s="282"/>
      <c r="O620" s="282"/>
      <c r="P620" s="282"/>
      <c r="Q620" s="278"/>
      <c r="R620" s="278"/>
      <c r="S620" s="282"/>
      <c r="T620" s="282"/>
      <c r="U620" s="278"/>
      <c r="V620" s="282"/>
      <c r="W620" s="282"/>
    </row>
    <row r="621" spans="2:24" ht="18.75">
      <c r="B621" s="230"/>
      <c r="D621" s="441"/>
      <c r="E621" s="277"/>
      <c r="F621" s="277"/>
      <c r="G621" s="277"/>
      <c r="H621" s="277"/>
      <c r="I621" s="384"/>
      <c r="J621" s="221">
        <f>(IF($E745&lt;&gt;0,$J$2,IF($I745&lt;&gt;0,$J$2,"")))</f>
        <v>1</v>
      </c>
      <c r="L621" s="278"/>
      <c r="M621" s="278"/>
      <c r="N621" s="282"/>
      <c r="O621" s="282"/>
      <c r="P621" s="282"/>
      <c r="Q621" s="278"/>
      <c r="R621" s="278"/>
      <c r="S621" s="282"/>
      <c r="T621" s="282"/>
      <c r="U621" s="278"/>
      <c r="V621" s="282"/>
      <c r="W621" s="282"/>
    </row>
    <row r="622" spans="2:24">
      <c r="C622" s="227"/>
      <c r="D622" s="228"/>
      <c r="E622" s="278"/>
      <c r="F622" s="281"/>
      <c r="G622" s="281"/>
      <c r="H622" s="281"/>
      <c r="I622" s="284" t="s">
        <v>1687</v>
      </c>
      <c r="J622" s="221">
        <f>(IF($E745&lt;&gt;0,$J$2,IF($I745&lt;&gt;0,$J$2,"")))</f>
        <v>1</v>
      </c>
      <c r="L622" s="283" t="s">
        <v>93</v>
      </c>
      <c r="M622" s="278"/>
      <c r="N622" s="282"/>
      <c r="O622" s="284" t="s">
        <v>1687</v>
      </c>
      <c r="P622" s="282"/>
      <c r="Q622" s="283" t="s">
        <v>94</v>
      </c>
      <c r="R622" s="278"/>
      <c r="S622" s="282"/>
      <c r="T622" s="284" t="s">
        <v>1687</v>
      </c>
      <c r="U622" s="278"/>
      <c r="V622" s="282"/>
      <c r="W622" s="284" t="s">
        <v>1687</v>
      </c>
    </row>
    <row r="623" spans="2:24" ht="18.75">
      <c r="B623" s="782"/>
      <c r="C623" s="783"/>
      <c r="D623" s="784" t="s">
        <v>1075</v>
      </c>
      <c r="E623" s="785"/>
      <c r="F623" s="973" t="s">
        <v>1486</v>
      </c>
      <c r="G623" s="974"/>
      <c r="H623" s="975"/>
      <c r="I623" s="976"/>
      <c r="J623" s="221">
        <f>(IF($E745&lt;&gt;0,$J$2,IF($I745&lt;&gt;0,$J$2,"")))</f>
        <v>1</v>
      </c>
      <c r="L623" s="920" t="s">
        <v>1804</v>
      </c>
      <c r="M623" s="920" t="s">
        <v>1805</v>
      </c>
      <c r="N623" s="922" t="s">
        <v>1806</v>
      </c>
      <c r="O623" s="922" t="s">
        <v>95</v>
      </c>
      <c r="P623" s="222"/>
      <c r="Q623" s="922" t="s">
        <v>1807</v>
      </c>
      <c r="R623" s="922" t="s">
        <v>1808</v>
      </c>
      <c r="S623" s="922" t="s">
        <v>1776</v>
      </c>
      <c r="T623" s="922" t="s">
        <v>96</v>
      </c>
      <c r="U623" s="409" t="s">
        <v>97</v>
      </c>
      <c r="V623" s="410"/>
      <c r="W623" s="411"/>
      <c r="X623" s="291"/>
    </row>
    <row r="624" spans="2:24" ht="31.5">
      <c r="B624" s="786" t="s">
        <v>1601</v>
      </c>
      <c r="C624" s="787" t="s">
        <v>1688</v>
      </c>
      <c r="D624" s="788" t="s">
        <v>1076</v>
      </c>
      <c r="E624" s="789"/>
      <c r="F624" s="713" t="s">
        <v>1487</v>
      </c>
      <c r="G624" s="713" t="s">
        <v>1488</v>
      </c>
      <c r="H624" s="713" t="s">
        <v>1485</v>
      </c>
      <c r="I624" s="713" t="s">
        <v>1069</v>
      </c>
      <c r="J624" s="221">
        <f>(IF($E745&lt;&gt;0,$J$2,IF($I745&lt;&gt;0,$J$2,"")))</f>
        <v>1</v>
      </c>
      <c r="L624" s="961"/>
      <c r="M624" s="972"/>
      <c r="N624" s="961"/>
      <c r="O624" s="972"/>
      <c r="P624" s="222"/>
      <c r="Q624" s="957"/>
      <c r="R624" s="957"/>
      <c r="S624" s="957"/>
      <c r="T624" s="957"/>
      <c r="U624" s="412">
        <v>2020</v>
      </c>
      <c r="V624" s="412">
        <v>2021</v>
      </c>
      <c r="W624" s="412" t="s">
        <v>1809</v>
      </c>
      <c r="X624" s="413" t="s">
        <v>98</v>
      </c>
    </row>
    <row r="625" spans="2:24" ht="18.75">
      <c r="B625" s="612"/>
      <c r="C625" s="397"/>
      <c r="D625" s="295" t="s">
        <v>1265</v>
      </c>
      <c r="E625" s="809"/>
      <c r="F625" s="296"/>
      <c r="G625" s="296"/>
      <c r="H625" s="296"/>
      <c r="I625" s="483"/>
      <c r="J625" s="221">
        <f>(IF($E745&lt;&gt;0,$J$2,IF($I745&lt;&gt;0,$J$2,"")))</f>
        <v>1</v>
      </c>
      <c r="L625" s="297" t="s">
        <v>99</v>
      </c>
      <c r="M625" s="297" t="s">
        <v>100</v>
      </c>
      <c r="N625" s="298" t="s">
        <v>101</v>
      </c>
      <c r="O625" s="298" t="s">
        <v>102</v>
      </c>
      <c r="P625" s="222"/>
      <c r="Q625" s="610" t="s">
        <v>103</v>
      </c>
      <c r="R625" s="610" t="s">
        <v>104</v>
      </c>
      <c r="S625" s="610" t="s">
        <v>105</v>
      </c>
      <c r="T625" s="610" t="s">
        <v>106</v>
      </c>
      <c r="U625" s="610" t="s">
        <v>1046</v>
      </c>
      <c r="V625" s="610" t="s">
        <v>1047</v>
      </c>
      <c r="W625" s="610" t="s">
        <v>1048</v>
      </c>
      <c r="X625" s="414" t="s">
        <v>1049</v>
      </c>
    </row>
    <row r="626" spans="2:24" ht="131.25">
      <c r="B626" s="236"/>
      <c r="C626" s="617" t="e">
        <f>VLOOKUP(D626,OP_LIST2,2,FALSE)</f>
        <v>#N/A</v>
      </c>
      <c r="D626" s="618" t="s">
        <v>958</v>
      </c>
      <c r="E626" s="810"/>
      <c r="F626" s="368"/>
      <c r="G626" s="368"/>
      <c r="H626" s="368"/>
      <c r="I626" s="303"/>
      <c r="J626" s="221">
        <f>(IF($E745&lt;&gt;0,$J$2,IF($I745&lt;&gt;0,$J$2,"")))</f>
        <v>1</v>
      </c>
      <c r="L626" s="415" t="s">
        <v>1050</v>
      </c>
      <c r="M626" s="415" t="s">
        <v>1050</v>
      </c>
      <c r="N626" s="415" t="s">
        <v>1051</v>
      </c>
      <c r="O626" s="415" t="s">
        <v>1052</v>
      </c>
      <c r="P626" s="222"/>
      <c r="Q626" s="415" t="s">
        <v>1050</v>
      </c>
      <c r="R626" s="415" t="s">
        <v>1050</v>
      </c>
      <c r="S626" s="415" t="s">
        <v>1077</v>
      </c>
      <c r="T626" s="415" t="s">
        <v>1054</v>
      </c>
      <c r="U626" s="415" t="s">
        <v>1050</v>
      </c>
      <c r="V626" s="415" t="s">
        <v>1050</v>
      </c>
      <c r="W626" s="415" t="s">
        <v>1050</v>
      </c>
      <c r="X626" s="306" t="s">
        <v>1055</v>
      </c>
    </row>
    <row r="627" spans="2:24" ht="18.75">
      <c r="B627" s="616"/>
      <c r="C627" s="619">
        <f>VLOOKUP(D628,EBK_DEIN2,2,FALSE)</f>
        <v>1122</v>
      </c>
      <c r="D627" s="611" t="s">
        <v>1465</v>
      </c>
      <c r="E627" s="811"/>
      <c r="F627" s="368"/>
      <c r="G627" s="368"/>
      <c r="H627" s="368"/>
      <c r="I627" s="303"/>
      <c r="J627" s="221">
        <f>(IF($E745&lt;&gt;0,$J$2,IF($I745&lt;&gt;0,$J$2,"")))</f>
        <v>1</v>
      </c>
      <c r="L627" s="416"/>
      <c r="M627" s="416"/>
      <c r="N627" s="344"/>
      <c r="O627" s="417"/>
      <c r="P627" s="222"/>
      <c r="Q627" s="416"/>
      <c r="R627" s="416"/>
      <c r="S627" s="344"/>
      <c r="T627" s="417"/>
      <c r="U627" s="416"/>
      <c r="V627" s="344"/>
      <c r="W627" s="417"/>
      <c r="X627" s="418"/>
    </row>
    <row r="628" spans="2:24" ht="18.75">
      <c r="B628" s="419"/>
      <c r="C628" s="238"/>
      <c r="D628" s="523" t="s">
        <v>685</v>
      </c>
      <c r="E628" s="811"/>
      <c r="F628" s="368"/>
      <c r="G628" s="368"/>
      <c r="H628" s="368"/>
      <c r="I628" s="303"/>
      <c r="J628" s="221">
        <f>(IF($E745&lt;&gt;0,$J$2,IF($I745&lt;&gt;0,$J$2,"")))</f>
        <v>1</v>
      </c>
      <c r="L628" s="416"/>
      <c r="M628" s="416"/>
      <c r="N628" s="344"/>
      <c r="O628" s="420">
        <f>SUMIF(O631:O632,"&lt;0")+SUMIF(O634:O638,"&lt;0")+SUMIF(O640:O647,"&lt;0")+SUMIF(O649:O665,"&lt;0")+SUMIF(O671:O675,"&lt;0")+SUMIF(O677:O682,"&lt;0")+SUMIF(O685:O691,"&lt;0")+SUMIF(O698:O699,"&lt;0")+SUMIF(O702:O707,"&lt;0")+SUMIF(O709:O714,"&lt;0")+SUMIF(O718,"&lt;0")+SUMIF(O720:O726,"&lt;0")+SUMIF(O728:O730,"&lt;0")+SUMIF(O732:O735,"&lt;0")+SUMIF(O737:O738,"&lt;0")+SUMIF(O741,"&lt;0")</f>
        <v>0</v>
      </c>
      <c r="P628" s="222"/>
      <c r="Q628" s="416"/>
      <c r="R628" s="416"/>
      <c r="S628" s="344"/>
      <c r="T628" s="420">
        <f>SUMIF(T631:T632,"&lt;0")+SUMIF(T634:T638,"&lt;0")+SUMIF(T640:T647,"&lt;0")+SUMIF(T649:T665,"&lt;0")+SUMIF(T671:T675,"&lt;0")+SUMIF(T677:T682,"&lt;0")+SUMIF(T685:T691,"&lt;0")+SUMIF(T698:T699,"&lt;0")+SUMIF(T702:T707,"&lt;0")+SUMIF(T709:T714,"&lt;0")+SUMIF(T718,"&lt;0")+SUMIF(T720:T726,"&lt;0")+SUMIF(T728:T730,"&lt;0")+SUMIF(T732:T735,"&lt;0")+SUMIF(T737:T738,"&lt;0")+SUMIF(T741,"&lt;0")</f>
        <v>0</v>
      </c>
      <c r="U628" s="416"/>
      <c r="V628" s="344"/>
      <c r="W628" s="417"/>
      <c r="X628" s="308"/>
    </row>
    <row r="629" spans="2:24" ht="18.75">
      <c r="B629" s="354"/>
      <c r="C629" s="238"/>
      <c r="D629" s="292" t="s">
        <v>1078</v>
      </c>
      <c r="E629" s="811"/>
      <c r="F629" s="368"/>
      <c r="G629" s="368"/>
      <c r="H629" s="368"/>
      <c r="I629" s="303"/>
      <c r="J629" s="221">
        <f>(IF($E745&lt;&gt;0,$J$2,IF($I745&lt;&gt;0,$J$2,"")))</f>
        <v>1</v>
      </c>
      <c r="L629" s="416"/>
      <c r="M629" s="416"/>
      <c r="N629" s="344"/>
      <c r="O629" s="417"/>
      <c r="P629" s="222"/>
      <c r="Q629" s="416"/>
      <c r="R629" s="416"/>
      <c r="S629" s="344"/>
      <c r="T629" s="417"/>
      <c r="U629" s="416"/>
      <c r="V629" s="344"/>
      <c r="W629" s="417"/>
      <c r="X629" s="310"/>
    </row>
    <row r="630" spans="2:24" ht="18.75">
      <c r="B630" s="790">
        <v>100</v>
      </c>
      <c r="C630" s="977" t="s">
        <v>1266</v>
      </c>
      <c r="D630" s="978"/>
      <c r="E630" s="791"/>
      <c r="F630" s="792">
        <f>SUM(F631:F632)</f>
        <v>852200</v>
      </c>
      <c r="G630" s="793">
        <f>SUM(G631:G632)</f>
        <v>0</v>
      </c>
      <c r="H630" s="793">
        <f>SUM(H631:H632)</f>
        <v>2861000</v>
      </c>
      <c r="I630" s="793">
        <f>SUM(I631:I632)</f>
        <v>3713200</v>
      </c>
      <c r="J630" s="243">
        <f t="shared" ref="J630:J661" si="106">(IF($E630&lt;&gt;0,$J$2,IF($I630&lt;&gt;0,$J$2,"")))</f>
        <v>1</v>
      </c>
      <c r="K630" s="244"/>
      <c r="L630" s="311">
        <f>SUM(L631:L632)</f>
        <v>0</v>
      </c>
      <c r="M630" s="312">
        <f>SUM(M631:M632)</f>
        <v>3713200</v>
      </c>
      <c r="N630" s="421">
        <f>SUM(N631:N632)</f>
        <v>3713200</v>
      </c>
      <c r="O630" s="422">
        <f>SUM(O631:O632)</f>
        <v>0</v>
      </c>
      <c r="P630" s="244"/>
      <c r="Q630" s="815"/>
      <c r="R630" s="816"/>
      <c r="S630" s="817"/>
      <c r="T630" s="816"/>
      <c r="U630" s="816"/>
      <c r="V630" s="816"/>
      <c r="W630" s="818"/>
      <c r="X630" s="313">
        <f t="shared" ref="X630:X661" si="107">T630-U630-V630-W630</f>
        <v>0</v>
      </c>
    </row>
    <row r="631" spans="2:24" ht="18.75">
      <c r="B631" s="140"/>
      <c r="C631" s="144">
        <v>101</v>
      </c>
      <c r="D631" s="138" t="s">
        <v>1267</v>
      </c>
      <c r="E631" s="812"/>
      <c r="F631" s="449">
        <v>177600</v>
      </c>
      <c r="G631" s="245"/>
      <c r="H631" s="245">
        <v>2761000</v>
      </c>
      <c r="I631" s="476">
        <f>F631+G631+H631</f>
        <v>2938600</v>
      </c>
      <c r="J631" s="243">
        <f t="shared" si="106"/>
        <v>1</v>
      </c>
      <c r="K631" s="244"/>
      <c r="L631" s="423"/>
      <c r="M631" s="252">
        <v>2938600</v>
      </c>
      <c r="N631" s="315">
        <f>I631</f>
        <v>2938600</v>
      </c>
      <c r="O631" s="424">
        <f>L631+M631-N631</f>
        <v>0</v>
      </c>
      <c r="P631" s="244"/>
      <c r="Q631" s="771"/>
      <c r="R631" s="775"/>
      <c r="S631" s="775"/>
      <c r="T631" s="775"/>
      <c r="U631" s="775"/>
      <c r="V631" s="775"/>
      <c r="W631" s="819"/>
      <c r="X631" s="313">
        <f t="shared" si="107"/>
        <v>0</v>
      </c>
    </row>
    <row r="632" spans="2:24" ht="18.75">
      <c r="B632" s="140"/>
      <c r="C632" s="137">
        <v>102</v>
      </c>
      <c r="D632" s="139" t="s">
        <v>1268</v>
      </c>
      <c r="E632" s="812"/>
      <c r="F632" s="449">
        <v>674600</v>
      </c>
      <c r="G632" s="245"/>
      <c r="H632" s="245">
        <v>100000</v>
      </c>
      <c r="I632" s="476">
        <f>F632+G632+H632</f>
        <v>774600</v>
      </c>
      <c r="J632" s="243">
        <f t="shared" si="106"/>
        <v>1</v>
      </c>
      <c r="K632" s="244"/>
      <c r="L632" s="423"/>
      <c r="M632" s="252">
        <v>774600</v>
      </c>
      <c r="N632" s="315">
        <f>I632</f>
        <v>774600</v>
      </c>
      <c r="O632" s="424">
        <f>L632+M632-N632</f>
        <v>0</v>
      </c>
      <c r="P632" s="244"/>
      <c r="Q632" s="771"/>
      <c r="R632" s="775"/>
      <c r="S632" s="775"/>
      <c r="T632" s="775"/>
      <c r="U632" s="775"/>
      <c r="V632" s="775"/>
      <c r="W632" s="819"/>
      <c r="X632" s="313">
        <f t="shared" si="107"/>
        <v>0</v>
      </c>
    </row>
    <row r="633" spans="2:24" ht="18.75">
      <c r="B633" s="794">
        <v>200</v>
      </c>
      <c r="C633" s="959" t="s">
        <v>1269</v>
      </c>
      <c r="D633" s="959"/>
      <c r="E633" s="795"/>
      <c r="F633" s="796">
        <f>SUM(F634:F638)</f>
        <v>18663</v>
      </c>
      <c r="G633" s="797">
        <f>SUM(G634:G638)</f>
        <v>0</v>
      </c>
      <c r="H633" s="797">
        <f>SUM(H634:H638)</f>
        <v>476000</v>
      </c>
      <c r="I633" s="797">
        <f>SUM(I634:I638)</f>
        <v>494663</v>
      </c>
      <c r="J633" s="243">
        <f t="shared" si="106"/>
        <v>1</v>
      </c>
      <c r="K633" s="244"/>
      <c r="L633" s="316">
        <f>SUM(L634:L638)</f>
        <v>0</v>
      </c>
      <c r="M633" s="317">
        <f>SUM(M634:M638)</f>
        <v>494663</v>
      </c>
      <c r="N633" s="425">
        <f>SUM(N634:N638)</f>
        <v>494663</v>
      </c>
      <c r="O633" s="426">
        <f>SUM(O634:O638)</f>
        <v>0</v>
      </c>
      <c r="P633" s="244"/>
      <c r="Q633" s="773"/>
      <c r="R633" s="774"/>
      <c r="S633" s="774"/>
      <c r="T633" s="774"/>
      <c r="U633" s="774"/>
      <c r="V633" s="774"/>
      <c r="W633" s="820"/>
      <c r="X633" s="313">
        <f t="shared" si="107"/>
        <v>0</v>
      </c>
    </row>
    <row r="634" spans="2:24" ht="18.75">
      <c r="B634" s="143"/>
      <c r="C634" s="144">
        <v>201</v>
      </c>
      <c r="D634" s="138" t="s">
        <v>1270</v>
      </c>
      <c r="E634" s="812"/>
      <c r="F634" s="449"/>
      <c r="G634" s="245"/>
      <c r="H634" s="245">
        <v>210000</v>
      </c>
      <c r="I634" s="476">
        <f>F634+G634+H634</f>
        <v>210000</v>
      </c>
      <c r="J634" s="243">
        <f t="shared" si="106"/>
        <v>1</v>
      </c>
      <c r="K634" s="244"/>
      <c r="L634" s="423"/>
      <c r="M634" s="252">
        <v>210000</v>
      </c>
      <c r="N634" s="315">
        <f>I634</f>
        <v>210000</v>
      </c>
      <c r="O634" s="424">
        <f>L634+M634-N634</f>
        <v>0</v>
      </c>
      <c r="P634" s="244"/>
      <c r="Q634" s="771"/>
      <c r="R634" s="775"/>
      <c r="S634" s="775"/>
      <c r="T634" s="775"/>
      <c r="U634" s="775"/>
      <c r="V634" s="775"/>
      <c r="W634" s="819"/>
      <c r="X634" s="313">
        <f t="shared" si="107"/>
        <v>0</v>
      </c>
    </row>
    <row r="635" spans="2:24" ht="18.75">
      <c r="B635" s="136"/>
      <c r="C635" s="137">
        <v>202</v>
      </c>
      <c r="D635" s="145" t="s">
        <v>1271</v>
      </c>
      <c r="E635" s="812"/>
      <c r="F635" s="449"/>
      <c r="G635" s="245"/>
      <c r="H635" s="245">
        <v>98000</v>
      </c>
      <c r="I635" s="476">
        <f>F635+G635+H635</f>
        <v>98000</v>
      </c>
      <c r="J635" s="243">
        <f t="shared" si="106"/>
        <v>1</v>
      </c>
      <c r="K635" s="244"/>
      <c r="L635" s="423"/>
      <c r="M635" s="252">
        <v>98000</v>
      </c>
      <c r="N635" s="315">
        <f>I635</f>
        <v>98000</v>
      </c>
      <c r="O635" s="424">
        <f>L635+M635-N635</f>
        <v>0</v>
      </c>
      <c r="P635" s="244"/>
      <c r="Q635" s="771"/>
      <c r="R635" s="775"/>
      <c r="S635" s="775"/>
      <c r="T635" s="775"/>
      <c r="U635" s="775"/>
      <c r="V635" s="775"/>
      <c r="W635" s="819"/>
      <c r="X635" s="313">
        <f t="shared" si="107"/>
        <v>0</v>
      </c>
    </row>
    <row r="636" spans="2:24" ht="31.5">
      <c r="B636" s="152"/>
      <c r="C636" s="137">
        <v>205</v>
      </c>
      <c r="D636" s="145" t="s">
        <v>915</v>
      </c>
      <c r="E636" s="812"/>
      <c r="F636" s="449">
        <v>18663</v>
      </c>
      <c r="G636" s="245"/>
      <c r="H636" s="245">
        <v>85000</v>
      </c>
      <c r="I636" s="476">
        <f>F636+G636+H636</f>
        <v>103663</v>
      </c>
      <c r="J636" s="243">
        <f t="shared" si="106"/>
        <v>1</v>
      </c>
      <c r="K636" s="244"/>
      <c r="L636" s="423"/>
      <c r="M636" s="252">
        <v>103663</v>
      </c>
      <c r="N636" s="315">
        <f>I636</f>
        <v>103663</v>
      </c>
      <c r="O636" s="424">
        <f>L636+M636-N636</f>
        <v>0</v>
      </c>
      <c r="P636" s="244"/>
      <c r="Q636" s="771"/>
      <c r="R636" s="775"/>
      <c r="S636" s="775"/>
      <c r="T636" s="775"/>
      <c r="U636" s="775"/>
      <c r="V636" s="775"/>
      <c r="W636" s="819"/>
      <c r="X636" s="313">
        <f t="shared" si="107"/>
        <v>0</v>
      </c>
    </row>
    <row r="637" spans="2:24" ht="18.75">
      <c r="B637" s="152"/>
      <c r="C637" s="137">
        <v>208</v>
      </c>
      <c r="D637" s="159" t="s">
        <v>916</v>
      </c>
      <c r="E637" s="812"/>
      <c r="F637" s="449"/>
      <c r="G637" s="245"/>
      <c r="H637" s="245">
        <v>83000</v>
      </c>
      <c r="I637" s="476">
        <f>F637+G637+H637</f>
        <v>83000</v>
      </c>
      <c r="J637" s="243">
        <f t="shared" si="106"/>
        <v>1</v>
      </c>
      <c r="K637" s="244"/>
      <c r="L637" s="423"/>
      <c r="M637" s="252">
        <v>83000</v>
      </c>
      <c r="N637" s="315">
        <f>I637</f>
        <v>83000</v>
      </c>
      <c r="O637" s="424">
        <f>L637+M637-N637</f>
        <v>0</v>
      </c>
      <c r="P637" s="244"/>
      <c r="Q637" s="771"/>
      <c r="R637" s="775"/>
      <c r="S637" s="775"/>
      <c r="T637" s="775"/>
      <c r="U637" s="775"/>
      <c r="V637" s="775"/>
      <c r="W637" s="819"/>
      <c r="X637" s="313">
        <f t="shared" si="107"/>
        <v>0</v>
      </c>
    </row>
    <row r="638" spans="2:24" ht="18.75">
      <c r="B638" s="143"/>
      <c r="C638" s="142">
        <v>209</v>
      </c>
      <c r="D638" s="148" t="s">
        <v>917</v>
      </c>
      <c r="E638" s="812"/>
      <c r="F638" s="449"/>
      <c r="G638" s="245"/>
      <c r="H638" s="245"/>
      <c r="I638" s="476">
        <f>F638+G638+H638</f>
        <v>0</v>
      </c>
      <c r="J638" s="243" t="str">
        <f t="shared" si="106"/>
        <v/>
      </c>
      <c r="K638" s="244"/>
      <c r="L638" s="423"/>
      <c r="M638" s="252"/>
      <c r="N638" s="315">
        <f>I638</f>
        <v>0</v>
      </c>
      <c r="O638" s="424">
        <f>L638+M638-N638</f>
        <v>0</v>
      </c>
      <c r="P638" s="244"/>
      <c r="Q638" s="771"/>
      <c r="R638" s="775"/>
      <c r="S638" s="775"/>
      <c r="T638" s="775"/>
      <c r="U638" s="775"/>
      <c r="V638" s="775"/>
      <c r="W638" s="819"/>
      <c r="X638" s="313">
        <f t="shared" si="107"/>
        <v>0</v>
      </c>
    </row>
    <row r="639" spans="2:24" ht="18.75">
      <c r="B639" s="794">
        <v>500</v>
      </c>
      <c r="C639" s="960" t="s">
        <v>209</v>
      </c>
      <c r="D639" s="960"/>
      <c r="E639" s="795"/>
      <c r="F639" s="796">
        <f>SUM(F640:F646)</f>
        <v>205000</v>
      </c>
      <c r="G639" s="797">
        <f>SUM(G640:G646)</f>
        <v>0</v>
      </c>
      <c r="H639" s="797">
        <f>SUM(H640:H646)</f>
        <v>622000</v>
      </c>
      <c r="I639" s="797">
        <f>SUM(I640:I646)</f>
        <v>827000</v>
      </c>
      <c r="J639" s="243">
        <f t="shared" si="106"/>
        <v>1</v>
      </c>
      <c r="K639" s="244"/>
      <c r="L639" s="316">
        <f>SUM(L640:L646)</f>
        <v>0</v>
      </c>
      <c r="M639" s="317">
        <f>SUM(M640:M646)</f>
        <v>827000</v>
      </c>
      <c r="N639" s="425">
        <f>SUM(N640:N646)</f>
        <v>827000</v>
      </c>
      <c r="O639" s="426">
        <f>SUM(O640:O646)</f>
        <v>0</v>
      </c>
      <c r="P639" s="244"/>
      <c r="Q639" s="773"/>
      <c r="R639" s="774"/>
      <c r="S639" s="775"/>
      <c r="T639" s="774"/>
      <c r="U639" s="774"/>
      <c r="V639" s="774"/>
      <c r="W639" s="820"/>
      <c r="X639" s="313">
        <f t="shared" si="107"/>
        <v>0</v>
      </c>
    </row>
    <row r="640" spans="2:24" ht="18.75">
      <c r="B640" s="143"/>
      <c r="C640" s="160">
        <v>551</v>
      </c>
      <c r="D640" s="456" t="s">
        <v>210</v>
      </c>
      <c r="E640" s="812"/>
      <c r="F640" s="449">
        <v>105000</v>
      </c>
      <c r="G640" s="245"/>
      <c r="H640" s="245">
        <v>403000</v>
      </c>
      <c r="I640" s="476">
        <f t="shared" ref="I640:I647" si="108">F640+G640+H640</f>
        <v>508000</v>
      </c>
      <c r="J640" s="243">
        <f t="shared" si="106"/>
        <v>1</v>
      </c>
      <c r="K640" s="244"/>
      <c r="L640" s="423"/>
      <c r="M640" s="252">
        <v>508000</v>
      </c>
      <c r="N640" s="315">
        <f t="shared" ref="N640:N647" si="109">I640</f>
        <v>508000</v>
      </c>
      <c r="O640" s="424">
        <f t="shared" ref="O640:O647" si="110">L640+M640-N640</f>
        <v>0</v>
      </c>
      <c r="P640" s="244"/>
      <c r="Q640" s="771"/>
      <c r="R640" s="775"/>
      <c r="S640" s="775"/>
      <c r="T640" s="775"/>
      <c r="U640" s="775"/>
      <c r="V640" s="775"/>
      <c r="W640" s="819"/>
      <c r="X640" s="313">
        <f t="shared" si="107"/>
        <v>0</v>
      </c>
    </row>
    <row r="641" spans="2:24" ht="18.75">
      <c r="B641" s="143"/>
      <c r="C641" s="161">
        <v>552</v>
      </c>
      <c r="D641" s="457" t="s">
        <v>211</v>
      </c>
      <c r="E641" s="812"/>
      <c r="F641" s="449"/>
      <c r="G641" s="245"/>
      <c r="H641" s="245"/>
      <c r="I641" s="476">
        <f t="shared" si="108"/>
        <v>0</v>
      </c>
      <c r="J641" s="243" t="str">
        <f t="shared" si="106"/>
        <v/>
      </c>
      <c r="K641" s="244"/>
      <c r="L641" s="423"/>
      <c r="M641" s="252"/>
      <c r="N641" s="315">
        <f t="shared" si="109"/>
        <v>0</v>
      </c>
      <c r="O641" s="424">
        <f t="shared" si="110"/>
        <v>0</v>
      </c>
      <c r="P641" s="244"/>
      <c r="Q641" s="771"/>
      <c r="R641" s="775"/>
      <c r="S641" s="775"/>
      <c r="T641" s="775"/>
      <c r="U641" s="775"/>
      <c r="V641" s="775"/>
      <c r="W641" s="819"/>
      <c r="X641" s="313">
        <f t="shared" si="107"/>
        <v>0</v>
      </c>
    </row>
    <row r="642" spans="2:24" ht="18.75">
      <c r="B642" s="143"/>
      <c r="C642" s="161">
        <v>558</v>
      </c>
      <c r="D642" s="457" t="s">
        <v>1704</v>
      </c>
      <c r="E642" s="812"/>
      <c r="F642" s="700">
        <v>0</v>
      </c>
      <c r="G642" s="700">
        <v>0</v>
      </c>
      <c r="H642" s="700">
        <v>0</v>
      </c>
      <c r="I642" s="476">
        <f t="shared" si="108"/>
        <v>0</v>
      </c>
      <c r="J642" s="243" t="str">
        <f t="shared" si="106"/>
        <v/>
      </c>
      <c r="K642" s="244"/>
      <c r="L642" s="423"/>
      <c r="M642" s="252"/>
      <c r="N642" s="315">
        <f t="shared" si="109"/>
        <v>0</v>
      </c>
      <c r="O642" s="424">
        <f t="shared" si="110"/>
        <v>0</v>
      </c>
      <c r="P642" s="244"/>
      <c r="Q642" s="771"/>
      <c r="R642" s="775"/>
      <c r="S642" s="775"/>
      <c r="T642" s="775"/>
      <c r="U642" s="775"/>
      <c r="V642" s="775"/>
      <c r="W642" s="819"/>
      <c r="X642" s="313">
        <f t="shared" si="107"/>
        <v>0</v>
      </c>
    </row>
    <row r="643" spans="2:24" ht="18.75">
      <c r="B643" s="143"/>
      <c r="C643" s="161">
        <v>560</v>
      </c>
      <c r="D643" s="458" t="s">
        <v>212</v>
      </c>
      <c r="E643" s="812"/>
      <c r="F643" s="449">
        <v>65000</v>
      </c>
      <c r="G643" s="245"/>
      <c r="H643" s="245">
        <v>144000</v>
      </c>
      <c r="I643" s="476">
        <f t="shared" si="108"/>
        <v>209000</v>
      </c>
      <c r="J643" s="243">
        <f t="shared" si="106"/>
        <v>1</v>
      </c>
      <c r="K643" s="244"/>
      <c r="L643" s="423"/>
      <c r="M643" s="252">
        <v>209000</v>
      </c>
      <c r="N643" s="315">
        <f t="shared" si="109"/>
        <v>209000</v>
      </c>
      <c r="O643" s="424">
        <f t="shared" si="110"/>
        <v>0</v>
      </c>
      <c r="P643" s="244"/>
      <c r="Q643" s="771"/>
      <c r="R643" s="775"/>
      <c r="S643" s="775"/>
      <c r="T643" s="775"/>
      <c r="U643" s="775"/>
      <c r="V643" s="775"/>
      <c r="W643" s="819"/>
      <c r="X643" s="313">
        <f t="shared" si="107"/>
        <v>0</v>
      </c>
    </row>
    <row r="644" spans="2:24" ht="18.75">
      <c r="B644" s="143"/>
      <c r="C644" s="161">
        <v>580</v>
      </c>
      <c r="D644" s="457" t="s">
        <v>213</v>
      </c>
      <c r="E644" s="812"/>
      <c r="F644" s="449">
        <v>35000</v>
      </c>
      <c r="G644" s="245"/>
      <c r="H644" s="245">
        <v>75000</v>
      </c>
      <c r="I644" s="476">
        <f t="shared" si="108"/>
        <v>110000</v>
      </c>
      <c r="J644" s="243">
        <f t="shared" si="106"/>
        <v>1</v>
      </c>
      <c r="K644" s="244"/>
      <c r="L644" s="423"/>
      <c r="M644" s="252">
        <v>110000</v>
      </c>
      <c r="N644" s="315">
        <f t="shared" si="109"/>
        <v>110000</v>
      </c>
      <c r="O644" s="424">
        <f t="shared" si="110"/>
        <v>0</v>
      </c>
      <c r="P644" s="244"/>
      <c r="Q644" s="771"/>
      <c r="R644" s="775"/>
      <c r="S644" s="775"/>
      <c r="T644" s="775"/>
      <c r="U644" s="775"/>
      <c r="V644" s="775"/>
      <c r="W644" s="819"/>
      <c r="X644" s="313">
        <f t="shared" si="107"/>
        <v>0</v>
      </c>
    </row>
    <row r="645" spans="2:24" ht="18.75">
      <c r="B645" s="143"/>
      <c r="C645" s="161">
        <v>588</v>
      </c>
      <c r="D645" s="457" t="s">
        <v>1709</v>
      </c>
      <c r="E645" s="812"/>
      <c r="F645" s="700">
        <v>0</v>
      </c>
      <c r="G645" s="700">
        <v>0</v>
      </c>
      <c r="H645" s="700">
        <v>0</v>
      </c>
      <c r="I645" s="476">
        <f t="shared" si="108"/>
        <v>0</v>
      </c>
      <c r="J645" s="243" t="str">
        <f t="shared" si="106"/>
        <v/>
      </c>
      <c r="K645" s="244"/>
      <c r="L645" s="423"/>
      <c r="M645" s="252"/>
      <c r="N645" s="315">
        <f t="shared" si="109"/>
        <v>0</v>
      </c>
      <c r="O645" s="424">
        <f t="shared" si="110"/>
        <v>0</v>
      </c>
      <c r="P645" s="244"/>
      <c r="Q645" s="771"/>
      <c r="R645" s="775"/>
      <c r="S645" s="775"/>
      <c r="T645" s="775"/>
      <c r="U645" s="775"/>
      <c r="V645" s="775"/>
      <c r="W645" s="819"/>
      <c r="X645" s="313">
        <f t="shared" si="107"/>
        <v>0</v>
      </c>
    </row>
    <row r="646" spans="2:24" ht="31.5">
      <c r="B646" s="143"/>
      <c r="C646" s="162">
        <v>590</v>
      </c>
      <c r="D646" s="459" t="s">
        <v>214</v>
      </c>
      <c r="E646" s="812"/>
      <c r="F646" s="449"/>
      <c r="G646" s="245"/>
      <c r="H646" s="245"/>
      <c r="I646" s="476">
        <f t="shared" si="108"/>
        <v>0</v>
      </c>
      <c r="J646" s="243" t="str">
        <f t="shared" si="106"/>
        <v/>
      </c>
      <c r="K646" s="244"/>
      <c r="L646" s="423"/>
      <c r="M646" s="252"/>
      <c r="N646" s="315">
        <f t="shared" si="109"/>
        <v>0</v>
      </c>
      <c r="O646" s="424">
        <f t="shared" si="110"/>
        <v>0</v>
      </c>
      <c r="P646" s="244"/>
      <c r="Q646" s="771"/>
      <c r="R646" s="775"/>
      <c r="S646" s="775"/>
      <c r="T646" s="775"/>
      <c r="U646" s="775"/>
      <c r="V646" s="775"/>
      <c r="W646" s="819"/>
      <c r="X646" s="313">
        <f t="shared" si="107"/>
        <v>0</v>
      </c>
    </row>
    <row r="647" spans="2:24" ht="18.75">
      <c r="B647" s="794">
        <v>800</v>
      </c>
      <c r="C647" s="960" t="s">
        <v>1079</v>
      </c>
      <c r="D647" s="960"/>
      <c r="E647" s="795"/>
      <c r="F647" s="798"/>
      <c r="G647" s="799"/>
      <c r="H647" s="799"/>
      <c r="I647" s="800">
        <f t="shared" si="108"/>
        <v>0</v>
      </c>
      <c r="J647" s="243" t="str">
        <f t="shared" si="106"/>
        <v/>
      </c>
      <c r="K647" s="244"/>
      <c r="L647" s="428"/>
      <c r="M647" s="254"/>
      <c r="N647" s="315">
        <f t="shared" si="109"/>
        <v>0</v>
      </c>
      <c r="O647" s="424">
        <f t="shared" si="110"/>
        <v>0</v>
      </c>
      <c r="P647" s="244"/>
      <c r="Q647" s="773"/>
      <c r="R647" s="774"/>
      <c r="S647" s="775"/>
      <c r="T647" s="775"/>
      <c r="U647" s="774"/>
      <c r="V647" s="775"/>
      <c r="W647" s="819"/>
      <c r="X647" s="313">
        <f t="shared" si="107"/>
        <v>0</v>
      </c>
    </row>
    <row r="648" spans="2:24" ht="18.75">
      <c r="B648" s="794">
        <v>1000</v>
      </c>
      <c r="C648" s="962" t="s">
        <v>216</v>
      </c>
      <c r="D648" s="962"/>
      <c r="E648" s="795"/>
      <c r="F648" s="796">
        <f>SUM(F649:F665)</f>
        <v>0</v>
      </c>
      <c r="G648" s="797">
        <f>SUM(G649:G665)</f>
        <v>2430900</v>
      </c>
      <c r="H648" s="797">
        <f>SUM(H649:H665)</f>
        <v>0</v>
      </c>
      <c r="I648" s="797">
        <f>SUM(I649:I665)</f>
        <v>2430900</v>
      </c>
      <c r="J648" s="243">
        <f t="shared" si="106"/>
        <v>1</v>
      </c>
      <c r="K648" s="244"/>
      <c r="L648" s="316">
        <f>SUM(L649:L665)</f>
        <v>0</v>
      </c>
      <c r="M648" s="317">
        <f>SUM(M649:M665)</f>
        <v>2430900</v>
      </c>
      <c r="N648" s="425">
        <f>SUM(N649:N665)</f>
        <v>2430900</v>
      </c>
      <c r="O648" s="426">
        <f>SUM(O649:O665)</f>
        <v>0</v>
      </c>
      <c r="P648" s="244"/>
      <c r="Q648" s="316">
        <f t="shared" ref="Q648:W648" si="111">SUM(Q649:Q665)</f>
        <v>0</v>
      </c>
      <c r="R648" s="317">
        <f t="shared" si="111"/>
        <v>2279700</v>
      </c>
      <c r="S648" s="317">
        <f t="shared" si="111"/>
        <v>2279700</v>
      </c>
      <c r="T648" s="317">
        <f t="shared" si="111"/>
        <v>0</v>
      </c>
      <c r="U648" s="317">
        <f t="shared" si="111"/>
        <v>0</v>
      </c>
      <c r="V648" s="317">
        <f t="shared" si="111"/>
        <v>0</v>
      </c>
      <c r="W648" s="426">
        <f t="shared" si="111"/>
        <v>0</v>
      </c>
      <c r="X648" s="313">
        <f t="shared" si="107"/>
        <v>0</v>
      </c>
    </row>
    <row r="649" spans="2:24" ht="18.75">
      <c r="B649" s="136"/>
      <c r="C649" s="144">
        <v>1011</v>
      </c>
      <c r="D649" s="163" t="s">
        <v>217</v>
      </c>
      <c r="E649" s="812"/>
      <c r="F649" s="449"/>
      <c r="G649" s="245">
        <v>45000</v>
      </c>
      <c r="H649" s="245"/>
      <c r="I649" s="476">
        <f t="shared" ref="I649:I665" si="112">F649+G649+H649</f>
        <v>45000</v>
      </c>
      <c r="J649" s="243">
        <f t="shared" si="106"/>
        <v>1</v>
      </c>
      <c r="K649" s="244"/>
      <c r="L649" s="423"/>
      <c r="M649" s="252">
        <v>45000</v>
      </c>
      <c r="N649" s="315">
        <f t="shared" ref="N649:N665" si="113">I649</f>
        <v>45000</v>
      </c>
      <c r="O649" s="424">
        <f t="shared" ref="O649:O665" si="114">L649+M649-N649</f>
        <v>0</v>
      </c>
      <c r="P649" s="244"/>
      <c r="Q649" s="423"/>
      <c r="R649" s="252">
        <v>45000</v>
      </c>
      <c r="S649" s="429">
        <f t="shared" ref="S649:S656" si="115">+IF(+(L649+M649)&gt;=I649,+M649,+(+I649-L649))</f>
        <v>45000</v>
      </c>
      <c r="T649" s="315">
        <f t="shared" ref="T649:T656" si="116">Q649+R649-S649</f>
        <v>0</v>
      </c>
      <c r="U649" s="252"/>
      <c r="V649" s="252"/>
      <c r="W649" s="253"/>
      <c r="X649" s="313">
        <f t="shared" si="107"/>
        <v>0</v>
      </c>
    </row>
    <row r="650" spans="2:24" ht="18.75">
      <c r="B650" s="136"/>
      <c r="C650" s="137">
        <v>1012</v>
      </c>
      <c r="D650" s="145" t="s">
        <v>218</v>
      </c>
      <c r="E650" s="812"/>
      <c r="F650" s="449"/>
      <c r="G650" s="245">
        <v>900</v>
      </c>
      <c r="H650" s="245"/>
      <c r="I650" s="476">
        <f t="shared" si="112"/>
        <v>900</v>
      </c>
      <c r="J650" s="243">
        <f t="shared" si="106"/>
        <v>1</v>
      </c>
      <c r="K650" s="244"/>
      <c r="L650" s="423"/>
      <c r="M650" s="252">
        <v>900</v>
      </c>
      <c r="N650" s="315">
        <f t="shared" si="113"/>
        <v>900</v>
      </c>
      <c r="O650" s="424">
        <f t="shared" si="114"/>
        <v>0</v>
      </c>
      <c r="P650" s="244"/>
      <c r="Q650" s="423"/>
      <c r="R650" s="252">
        <v>900</v>
      </c>
      <c r="S650" s="429">
        <f t="shared" si="115"/>
        <v>900</v>
      </c>
      <c r="T650" s="315">
        <f t="shared" si="116"/>
        <v>0</v>
      </c>
      <c r="U650" s="252"/>
      <c r="V650" s="252"/>
      <c r="W650" s="253"/>
      <c r="X650" s="313">
        <f t="shared" si="107"/>
        <v>0</v>
      </c>
    </row>
    <row r="651" spans="2:24" ht="18.75">
      <c r="B651" s="136"/>
      <c r="C651" s="137">
        <v>1013</v>
      </c>
      <c r="D651" s="145" t="s">
        <v>219</v>
      </c>
      <c r="E651" s="812"/>
      <c r="F651" s="449"/>
      <c r="G651" s="245"/>
      <c r="H651" s="245"/>
      <c r="I651" s="476">
        <f t="shared" si="112"/>
        <v>0</v>
      </c>
      <c r="J651" s="243" t="str">
        <f t="shared" si="106"/>
        <v/>
      </c>
      <c r="K651" s="244"/>
      <c r="L651" s="423"/>
      <c r="M651" s="252"/>
      <c r="N651" s="315">
        <f t="shared" si="113"/>
        <v>0</v>
      </c>
      <c r="O651" s="424">
        <f t="shared" si="114"/>
        <v>0</v>
      </c>
      <c r="P651" s="244"/>
      <c r="Q651" s="423"/>
      <c r="R651" s="252"/>
      <c r="S651" s="429">
        <f t="shared" si="115"/>
        <v>0</v>
      </c>
      <c r="T651" s="315">
        <f t="shared" si="116"/>
        <v>0</v>
      </c>
      <c r="U651" s="252"/>
      <c r="V651" s="252"/>
      <c r="W651" s="253"/>
      <c r="X651" s="313">
        <f t="shared" si="107"/>
        <v>0</v>
      </c>
    </row>
    <row r="652" spans="2:24" ht="18.75">
      <c r="B652" s="136"/>
      <c r="C652" s="137">
        <v>1014</v>
      </c>
      <c r="D652" s="145" t="s">
        <v>220</v>
      </c>
      <c r="E652" s="812"/>
      <c r="F652" s="449"/>
      <c r="G652" s="245"/>
      <c r="H652" s="245"/>
      <c r="I652" s="476">
        <f t="shared" si="112"/>
        <v>0</v>
      </c>
      <c r="J652" s="243" t="str">
        <f t="shared" si="106"/>
        <v/>
      </c>
      <c r="K652" s="244"/>
      <c r="L652" s="423"/>
      <c r="M652" s="252"/>
      <c r="N652" s="315">
        <f t="shared" si="113"/>
        <v>0</v>
      </c>
      <c r="O652" s="424">
        <f t="shared" si="114"/>
        <v>0</v>
      </c>
      <c r="P652" s="244"/>
      <c r="Q652" s="423"/>
      <c r="R652" s="252"/>
      <c r="S652" s="429">
        <f t="shared" si="115"/>
        <v>0</v>
      </c>
      <c r="T652" s="315">
        <f t="shared" si="116"/>
        <v>0</v>
      </c>
      <c r="U652" s="252"/>
      <c r="V652" s="252"/>
      <c r="W652" s="253"/>
      <c r="X652" s="313">
        <f t="shared" si="107"/>
        <v>0</v>
      </c>
    </row>
    <row r="653" spans="2:24" ht="18.75">
      <c r="B653" s="136"/>
      <c r="C653" s="137">
        <v>1015</v>
      </c>
      <c r="D653" s="145" t="s">
        <v>221</v>
      </c>
      <c r="E653" s="812"/>
      <c r="F653" s="449"/>
      <c r="G653" s="245">
        <v>505000</v>
      </c>
      <c r="H653" s="245"/>
      <c r="I653" s="476">
        <f t="shared" si="112"/>
        <v>505000</v>
      </c>
      <c r="J653" s="243">
        <f t="shared" si="106"/>
        <v>1</v>
      </c>
      <c r="K653" s="244"/>
      <c r="L653" s="423"/>
      <c r="M653" s="252">
        <v>505000</v>
      </c>
      <c r="N653" s="315">
        <f t="shared" si="113"/>
        <v>505000</v>
      </c>
      <c r="O653" s="424">
        <f t="shared" si="114"/>
        <v>0</v>
      </c>
      <c r="P653" s="244"/>
      <c r="Q653" s="423"/>
      <c r="R653" s="252">
        <v>505000</v>
      </c>
      <c r="S653" s="429">
        <f t="shared" si="115"/>
        <v>505000</v>
      </c>
      <c r="T653" s="315">
        <f t="shared" si="116"/>
        <v>0</v>
      </c>
      <c r="U653" s="252"/>
      <c r="V653" s="252"/>
      <c r="W653" s="253"/>
      <c r="X653" s="313">
        <f t="shared" si="107"/>
        <v>0</v>
      </c>
    </row>
    <row r="654" spans="2:24" ht="18.75">
      <c r="B654" s="136"/>
      <c r="C654" s="137">
        <v>1016</v>
      </c>
      <c r="D654" s="145" t="s">
        <v>222</v>
      </c>
      <c r="E654" s="812"/>
      <c r="F654" s="449"/>
      <c r="G654" s="245">
        <v>495000</v>
      </c>
      <c r="H654" s="245"/>
      <c r="I654" s="476">
        <f t="shared" si="112"/>
        <v>495000</v>
      </c>
      <c r="J654" s="243">
        <f t="shared" si="106"/>
        <v>1</v>
      </c>
      <c r="K654" s="244"/>
      <c r="L654" s="423"/>
      <c r="M654" s="252">
        <v>495000</v>
      </c>
      <c r="N654" s="315">
        <f t="shared" si="113"/>
        <v>495000</v>
      </c>
      <c r="O654" s="424">
        <f t="shared" si="114"/>
        <v>0</v>
      </c>
      <c r="P654" s="244"/>
      <c r="Q654" s="423"/>
      <c r="R654" s="252">
        <v>495000</v>
      </c>
      <c r="S654" s="429">
        <f t="shared" si="115"/>
        <v>495000</v>
      </c>
      <c r="T654" s="315">
        <f t="shared" si="116"/>
        <v>0</v>
      </c>
      <c r="U654" s="252"/>
      <c r="V654" s="252"/>
      <c r="W654" s="253"/>
      <c r="X654" s="313">
        <f t="shared" si="107"/>
        <v>0</v>
      </c>
    </row>
    <row r="655" spans="2:24" ht="18.75">
      <c r="B655" s="140"/>
      <c r="C655" s="164">
        <v>1020</v>
      </c>
      <c r="D655" s="165" t="s">
        <v>223</v>
      </c>
      <c r="E655" s="812"/>
      <c r="F655" s="449"/>
      <c r="G655" s="245">
        <v>845000</v>
      </c>
      <c r="H655" s="245"/>
      <c r="I655" s="476">
        <f t="shared" si="112"/>
        <v>845000</v>
      </c>
      <c r="J655" s="243">
        <f t="shared" si="106"/>
        <v>1</v>
      </c>
      <c r="K655" s="244"/>
      <c r="L655" s="423"/>
      <c r="M655" s="252">
        <v>845000</v>
      </c>
      <c r="N655" s="315">
        <f t="shared" si="113"/>
        <v>845000</v>
      </c>
      <c r="O655" s="424">
        <f t="shared" si="114"/>
        <v>0</v>
      </c>
      <c r="P655" s="244"/>
      <c r="Q655" s="423"/>
      <c r="R655" s="252">
        <v>845000</v>
      </c>
      <c r="S655" s="429">
        <f t="shared" si="115"/>
        <v>845000</v>
      </c>
      <c r="T655" s="315">
        <f t="shared" si="116"/>
        <v>0</v>
      </c>
      <c r="U655" s="252"/>
      <c r="V655" s="252"/>
      <c r="W655" s="253"/>
      <c r="X655" s="313">
        <f t="shared" si="107"/>
        <v>0</v>
      </c>
    </row>
    <row r="656" spans="2:24" ht="18.75">
      <c r="B656" s="136"/>
      <c r="C656" s="137">
        <v>1030</v>
      </c>
      <c r="D656" s="145" t="s">
        <v>224</v>
      </c>
      <c r="E656" s="812"/>
      <c r="F656" s="449"/>
      <c r="G656" s="245">
        <v>365000</v>
      </c>
      <c r="H656" s="245"/>
      <c r="I656" s="476">
        <f t="shared" si="112"/>
        <v>365000</v>
      </c>
      <c r="J656" s="243">
        <f t="shared" si="106"/>
        <v>1</v>
      </c>
      <c r="K656" s="244"/>
      <c r="L656" s="423"/>
      <c r="M656" s="252">
        <v>365000</v>
      </c>
      <c r="N656" s="315">
        <f t="shared" si="113"/>
        <v>365000</v>
      </c>
      <c r="O656" s="424">
        <f t="shared" si="114"/>
        <v>0</v>
      </c>
      <c r="P656" s="244"/>
      <c r="Q656" s="423"/>
      <c r="R656" s="252">
        <v>365000</v>
      </c>
      <c r="S656" s="429">
        <f t="shared" si="115"/>
        <v>365000</v>
      </c>
      <c r="T656" s="315">
        <f t="shared" si="116"/>
        <v>0</v>
      </c>
      <c r="U656" s="252"/>
      <c r="V656" s="252"/>
      <c r="W656" s="253"/>
      <c r="X656" s="313">
        <f t="shared" si="107"/>
        <v>0</v>
      </c>
    </row>
    <row r="657" spans="2:24" ht="18.75">
      <c r="B657" s="136"/>
      <c r="C657" s="164">
        <v>1051</v>
      </c>
      <c r="D657" s="167" t="s">
        <v>225</v>
      </c>
      <c r="E657" s="812"/>
      <c r="F657" s="449"/>
      <c r="G657" s="245">
        <v>60000</v>
      </c>
      <c r="H657" s="245"/>
      <c r="I657" s="476">
        <f t="shared" si="112"/>
        <v>60000</v>
      </c>
      <c r="J657" s="243">
        <f t="shared" si="106"/>
        <v>1</v>
      </c>
      <c r="K657" s="244"/>
      <c r="L657" s="423"/>
      <c r="M657" s="252">
        <v>60000</v>
      </c>
      <c r="N657" s="315">
        <f t="shared" si="113"/>
        <v>60000</v>
      </c>
      <c r="O657" s="424">
        <f t="shared" si="114"/>
        <v>0</v>
      </c>
      <c r="P657" s="244"/>
      <c r="Q657" s="771"/>
      <c r="R657" s="775"/>
      <c r="S657" s="775"/>
      <c r="T657" s="775"/>
      <c r="U657" s="775"/>
      <c r="V657" s="775"/>
      <c r="W657" s="819"/>
      <c r="X657" s="313">
        <f t="shared" si="107"/>
        <v>0</v>
      </c>
    </row>
    <row r="658" spans="2:24" ht="18.75">
      <c r="B658" s="136"/>
      <c r="C658" s="137">
        <v>1052</v>
      </c>
      <c r="D658" s="145" t="s">
        <v>226</v>
      </c>
      <c r="E658" s="812"/>
      <c r="F658" s="449"/>
      <c r="G658" s="245">
        <v>30000</v>
      </c>
      <c r="H658" s="245"/>
      <c r="I658" s="476">
        <f t="shared" si="112"/>
        <v>30000</v>
      </c>
      <c r="J658" s="243">
        <f t="shared" si="106"/>
        <v>1</v>
      </c>
      <c r="K658" s="244"/>
      <c r="L658" s="423"/>
      <c r="M658" s="252">
        <v>30000</v>
      </c>
      <c r="N658" s="315">
        <f t="shared" si="113"/>
        <v>30000</v>
      </c>
      <c r="O658" s="424">
        <f t="shared" si="114"/>
        <v>0</v>
      </c>
      <c r="P658" s="244"/>
      <c r="Q658" s="771"/>
      <c r="R658" s="775"/>
      <c r="S658" s="775"/>
      <c r="T658" s="775"/>
      <c r="U658" s="775"/>
      <c r="V658" s="775"/>
      <c r="W658" s="819"/>
      <c r="X658" s="313">
        <f t="shared" si="107"/>
        <v>0</v>
      </c>
    </row>
    <row r="659" spans="2:24" ht="18.75">
      <c r="B659" s="136"/>
      <c r="C659" s="168">
        <v>1053</v>
      </c>
      <c r="D659" s="169" t="s">
        <v>1710</v>
      </c>
      <c r="E659" s="812"/>
      <c r="F659" s="449"/>
      <c r="G659" s="245"/>
      <c r="H659" s="245"/>
      <c r="I659" s="476">
        <f t="shared" si="112"/>
        <v>0</v>
      </c>
      <c r="J659" s="243" t="str">
        <f t="shared" si="106"/>
        <v/>
      </c>
      <c r="K659" s="244"/>
      <c r="L659" s="423"/>
      <c r="M659" s="252"/>
      <c r="N659" s="315">
        <f t="shared" si="113"/>
        <v>0</v>
      </c>
      <c r="O659" s="424">
        <f t="shared" si="114"/>
        <v>0</v>
      </c>
      <c r="P659" s="244"/>
      <c r="Q659" s="771"/>
      <c r="R659" s="775"/>
      <c r="S659" s="775"/>
      <c r="T659" s="775"/>
      <c r="U659" s="775"/>
      <c r="V659" s="775"/>
      <c r="W659" s="819"/>
      <c r="X659" s="313">
        <f t="shared" si="107"/>
        <v>0</v>
      </c>
    </row>
    <row r="660" spans="2:24" ht="18.75">
      <c r="B660" s="136"/>
      <c r="C660" s="137">
        <v>1062</v>
      </c>
      <c r="D660" s="139" t="s">
        <v>227</v>
      </c>
      <c r="E660" s="812"/>
      <c r="F660" s="449"/>
      <c r="G660" s="245">
        <v>23800</v>
      </c>
      <c r="H660" s="245"/>
      <c r="I660" s="476">
        <f t="shared" si="112"/>
        <v>23800</v>
      </c>
      <c r="J660" s="243">
        <f t="shared" si="106"/>
        <v>1</v>
      </c>
      <c r="K660" s="244"/>
      <c r="L660" s="423"/>
      <c r="M660" s="252">
        <v>23800</v>
      </c>
      <c r="N660" s="315">
        <f t="shared" si="113"/>
        <v>23800</v>
      </c>
      <c r="O660" s="424">
        <f t="shared" si="114"/>
        <v>0</v>
      </c>
      <c r="P660" s="244"/>
      <c r="Q660" s="423"/>
      <c r="R660" s="252">
        <v>23800</v>
      </c>
      <c r="S660" s="429">
        <f>+IF(+(L660+M660)&gt;=I660,+M660,+(+I660-L660))</f>
        <v>23800</v>
      </c>
      <c r="T660" s="315">
        <f>Q660+R660-S660</f>
        <v>0</v>
      </c>
      <c r="U660" s="252"/>
      <c r="V660" s="252"/>
      <c r="W660" s="253"/>
      <c r="X660" s="313">
        <f t="shared" si="107"/>
        <v>0</v>
      </c>
    </row>
    <row r="661" spans="2:24" ht="18.75">
      <c r="B661" s="136"/>
      <c r="C661" s="137">
        <v>1063</v>
      </c>
      <c r="D661" s="139" t="s">
        <v>228</v>
      </c>
      <c r="E661" s="812"/>
      <c r="F661" s="449"/>
      <c r="G661" s="245">
        <v>1200</v>
      </c>
      <c r="H661" s="245"/>
      <c r="I661" s="476">
        <f t="shared" si="112"/>
        <v>1200</v>
      </c>
      <c r="J661" s="243">
        <f t="shared" si="106"/>
        <v>1</v>
      </c>
      <c r="K661" s="244"/>
      <c r="L661" s="423"/>
      <c r="M661" s="252">
        <v>1200</v>
      </c>
      <c r="N661" s="315">
        <f t="shared" si="113"/>
        <v>1200</v>
      </c>
      <c r="O661" s="424">
        <f t="shared" si="114"/>
        <v>0</v>
      </c>
      <c r="P661" s="244"/>
      <c r="Q661" s="771"/>
      <c r="R661" s="775"/>
      <c r="S661" s="775"/>
      <c r="T661" s="775"/>
      <c r="U661" s="775"/>
      <c r="V661" s="775"/>
      <c r="W661" s="819"/>
      <c r="X661" s="313">
        <f t="shared" si="107"/>
        <v>0</v>
      </c>
    </row>
    <row r="662" spans="2:24" ht="18.75">
      <c r="B662" s="136"/>
      <c r="C662" s="168">
        <v>1069</v>
      </c>
      <c r="D662" s="170" t="s">
        <v>229</v>
      </c>
      <c r="E662" s="812"/>
      <c r="F662" s="449"/>
      <c r="G662" s="245"/>
      <c r="H662" s="245"/>
      <c r="I662" s="476">
        <f t="shared" si="112"/>
        <v>0</v>
      </c>
      <c r="J662" s="243" t="str">
        <f t="shared" ref="J662:J693" si="117">(IF($E662&lt;&gt;0,$J$2,IF($I662&lt;&gt;0,$J$2,"")))</f>
        <v/>
      </c>
      <c r="K662" s="244"/>
      <c r="L662" s="423"/>
      <c r="M662" s="252"/>
      <c r="N662" s="315">
        <f t="shared" si="113"/>
        <v>0</v>
      </c>
      <c r="O662" s="424">
        <f t="shared" si="114"/>
        <v>0</v>
      </c>
      <c r="P662" s="244"/>
      <c r="Q662" s="423"/>
      <c r="R662" s="252"/>
      <c r="S662" s="429">
        <f>+IF(+(L662+M662)&gt;=I662,+M662,+(+I662-L662))</f>
        <v>0</v>
      </c>
      <c r="T662" s="315">
        <f>Q662+R662-S662</f>
        <v>0</v>
      </c>
      <c r="U662" s="252"/>
      <c r="V662" s="252"/>
      <c r="W662" s="253"/>
      <c r="X662" s="313">
        <f t="shared" ref="X662:X693" si="118">T662-U662-V662-W662</f>
        <v>0</v>
      </c>
    </row>
    <row r="663" spans="2:24" ht="31.5">
      <c r="B663" s="140"/>
      <c r="C663" s="137">
        <v>1091</v>
      </c>
      <c r="D663" s="145" t="s">
        <v>230</v>
      </c>
      <c r="E663" s="812"/>
      <c r="F663" s="449"/>
      <c r="G663" s="245"/>
      <c r="H663" s="245"/>
      <c r="I663" s="476">
        <f t="shared" si="112"/>
        <v>0</v>
      </c>
      <c r="J663" s="243" t="str">
        <f t="shared" si="117"/>
        <v/>
      </c>
      <c r="K663" s="244"/>
      <c r="L663" s="423"/>
      <c r="M663" s="252"/>
      <c r="N663" s="315">
        <f t="shared" si="113"/>
        <v>0</v>
      </c>
      <c r="O663" s="424">
        <f t="shared" si="114"/>
        <v>0</v>
      </c>
      <c r="P663" s="244"/>
      <c r="Q663" s="423"/>
      <c r="R663" s="252"/>
      <c r="S663" s="429">
        <f>+IF(+(L663+M663)&gt;=I663,+M663,+(+I663-L663))</f>
        <v>0</v>
      </c>
      <c r="T663" s="315">
        <f>Q663+R663-S663</f>
        <v>0</v>
      </c>
      <c r="U663" s="252"/>
      <c r="V663" s="252"/>
      <c r="W663" s="253"/>
      <c r="X663" s="313">
        <f t="shared" si="118"/>
        <v>0</v>
      </c>
    </row>
    <row r="664" spans="2:24" ht="18.75">
      <c r="B664" s="136"/>
      <c r="C664" s="137">
        <v>1092</v>
      </c>
      <c r="D664" s="145" t="s">
        <v>359</v>
      </c>
      <c r="E664" s="812"/>
      <c r="F664" s="449"/>
      <c r="G664" s="245">
        <v>60000</v>
      </c>
      <c r="H664" s="245"/>
      <c r="I664" s="476">
        <f t="shared" si="112"/>
        <v>60000</v>
      </c>
      <c r="J664" s="243">
        <f t="shared" si="117"/>
        <v>1</v>
      </c>
      <c r="K664" s="244"/>
      <c r="L664" s="423"/>
      <c r="M664" s="252">
        <v>60000</v>
      </c>
      <c r="N664" s="315">
        <f t="shared" si="113"/>
        <v>60000</v>
      </c>
      <c r="O664" s="424">
        <f t="shared" si="114"/>
        <v>0</v>
      </c>
      <c r="P664" s="244"/>
      <c r="Q664" s="771"/>
      <c r="R664" s="775"/>
      <c r="S664" s="775"/>
      <c r="T664" s="775"/>
      <c r="U664" s="775"/>
      <c r="V664" s="775"/>
      <c r="W664" s="819"/>
      <c r="X664" s="313">
        <f t="shared" si="118"/>
        <v>0</v>
      </c>
    </row>
    <row r="665" spans="2:24" ht="18.75">
      <c r="B665" s="136"/>
      <c r="C665" s="142">
        <v>1098</v>
      </c>
      <c r="D665" s="146" t="s">
        <v>231</v>
      </c>
      <c r="E665" s="812"/>
      <c r="F665" s="449"/>
      <c r="G665" s="245"/>
      <c r="H665" s="245"/>
      <c r="I665" s="476">
        <f t="shared" si="112"/>
        <v>0</v>
      </c>
      <c r="J665" s="243" t="str">
        <f t="shared" si="117"/>
        <v/>
      </c>
      <c r="K665" s="244"/>
      <c r="L665" s="423"/>
      <c r="M665" s="252"/>
      <c r="N665" s="315">
        <f t="shared" si="113"/>
        <v>0</v>
      </c>
      <c r="O665" s="424">
        <f t="shared" si="114"/>
        <v>0</v>
      </c>
      <c r="P665" s="244"/>
      <c r="Q665" s="423"/>
      <c r="R665" s="252"/>
      <c r="S665" s="429">
        <f>+IF(+(L665+M665)&gt;=I665,+M665,+(+I665-L665))</f>
        <v>0</v>
      </c>
      <c r="T665" s="315">
        <f>Q665+R665-S665</f>
        <v>0</v>
      </c>
      <c r="U665" s="252"/>
      <c r="V665" s="252"/>
      <c r="W665" s="253"/>
      <c r="X665" s="313">
        <f t="shared" si="118"/>
        <v>0</v>
      </c>
    </row>
    <row r="666" spans="2:24" ht="18.75">
      <c r="B666" s="794">
        <v>1900</v>
      </c>
      <c r="C666" s="958" t="s">
        <v>293</v>
      </c>
      <c r="D666" s="958"/>
      <c r="E666" s="795"/>
      <c r="F666" s="796">
        <f>SUM(F667:F669)</f>
        <v>0</v>
      </c>
      <c r="G666" s="797">
        <f>SUM(G667:G669)</f>
        <v>95000</v>
      </c>
      <c r="H666" s="797">
        <f>SUM(H667:H669)</f>
        <v>0</v>
      </c>
      <c r="I666" s="797">
        <f>SUM(I667:I669)</f>
        <v>95000</v>
      </c>
      <c r="J666" s="243">
        <f t="shared" si="117"/>
        <v>1</v>
      </c>
      <c r="K666" s="244"/>
      <c r="L666" s="316">
        <f>SUM(L667:L669)</f>
        <v>0</v>
      </c>
      <c r="M666" s="317">
        <f>SUM(M667:M669)</f>
        <v>95000</v>
      </c>
      <c r="N666" s="425">
        <f>SUM(N667:N669)</f>
        <v>95000</v>
      </c>
      <c r="O666" s="426">
        <f>SUM(O667:O669)</f>
        <v>0</v>
      </c>
      <c r="P666" s="244"/>
      <c r="Q666" s="773"/>
      <c r="R666" s="774"/>
      <c r="S666" s="774"/>
      <c r="T666" s="774"/>
      <c r="U666" s="774"/>
      <c r="V666" s="774"/>
      <c r="W666" s="820"/>
      <c r="X666" s="313">
        <f t="shared" si="118"/>
        <v>0</v>
      </c>
    </row>
    <row r="667" spans="2:24" ht="18.75">
      <c r="B667" s="136"/>
      <c r="C667" s="144">
        <v>1901</v>
      </c>
      <c r="D667" s="138" t="s">
        <v>294</v>
      </c>
      <c r="E667" s="812"/>
      <c r="F667" s="449"/>
      <c r="G667" s="245">
        <v>54000</v>
      </c>
      <c r="H667" s="245"/>
      <c r="I667" s="476">
        <f>F667+G667+H667</f>
        <v>54000</v>
      </c>
      <c r="J667" s="243">
        <f t="shared" si="117"/>
        <v>1</v>
      </c>
      <c r="K667" s="244"/>
      <c r="L667" s="423"/>
      <c r="M667" s="252">
        <v>54000</v>
      </c>
      <c r="N667" s="315">
        <f>I667</f>
        <v>54000</v>
      </c>
      <c r="O667" s="424">
        <f>L667+M667-N667</f>
        <v>0</v>
      </c>
      <c r="P667" s="244"/>
      <c r="Q667" s="771"/>
      <c r="R667" s="775"/>
      <c r="S667" s="775"/>
      <c r="T667" s="775"/>
      <c r="U667" s="775"/>
      <c r="V667" s="775"/>
      <c r="W667" s="819"/>
      <c r="X667" s="313">
        <f t="shared" si="118"/>
        <v>0</v>
      </c>
    </row>
    <row r="668" spans="2:24" ht="18.75">
      <c r="B668" s="136"/>
      <c r="C668" s="137">
        <v>1981</v>
      </c>
      <c r="D668" s="139" t="s">
        <v>295</v>
      </c>
      <c r="E668" s="812"/>
      <c r="F668" s="449"/>
      <c r="G668" s="245">
        <v>41000</v>
      </c>
      <c r="H668" s="245"/>
      <c r="I668" s="476">
        <f>F668+G668+H668</f>
        <v>41000</v>
      </c>
      <c r="J668" s="243">
        <f t="shared" si="117"/>
        <v>1</v>
      </c>
      <c r="K668" s="244"/>
      <c r="L668" s="423"/>
      <c r="M668" s="252">
        <v>41000</v>
      </c>
      <c r="N668" s="315">
        <f>I668</f>
        <v>41000</v>
      </c>
      <c r="O668" s="424">
        <f>L668+M668-N668</f>
        <v>0</v>
      </c>
      <c r="P668" s="244"/>
      <c r="Q668" s="771"/>
      <c r="R668" s="775"/>
      <c r="S668" s="775"/>
      <c r="T668" s="775"/>
      <c r="U668" s="775"/>
      <c r="V668" s="775"/>
      <c r="W668" s="819"/>
      <c r="X668" s="313">
        <f t="shared" si="118"/>
        <v>0</v>
      </c>
    </row>
    <row r="669" spans="2:24" ht="18.75">
      <c r="B669" s="136"/>
      <c r="C669" s="142">
        <v>1991</v>
      </c>
      <c r="D669" s="141" t="s">
        <v>296</v>
      </c>
      <c r="E669" s="812"/>
      <c r="F669" s="449"/>
      <c r="G669" s="245"/>
      <c r="H669" s="245"/>
      <c r="I669" s="476">
        <f>F669+G669+H669</f>
        <v>0</v>
      </c>
      <c r="J669" s="243" t="str">
        <f t="shared" si="117"/>
        <v/>
      </c>
      <c r="K669" s="244"/>
      <c r="L669" s="423"/>
      <c r="M669" s="252"/>
      <c r="N669" s="315">
        <f>I669</f>
        <v>0</v>
      </c>
      <c r="O669" s="424">
        <f>L669+M669-N669</f>
        <v>0</v>
      </c>
      <c r="P669" s="244"/>
      <c r="Q669" s="771"/>
      <c r="R669" s="775"/>
      <c r="S669" s="775"/>
      <c r="T669" s="775"/>
      <c r="U669" s="775"/>
      <c r="V669" s="775"/>
      <c r="W669" s="819"/>
      <c r="X669" s="313">
        <f t="shared" si="118"/>
        <v>0</v>
      </c>
    </row>
    <row r="670" spans="2:24" ht="18.75">
      <c r="B670" s="794">
        <v>2100</v>
      </c>
      <c r="C670" s="958" t="s">
        <v>1088</v>
      </c>
      <c r="D670" s="958"/>
      <c r="E670" s="795"/>
      <c r="F670" s="796">
        <f>SUM(F671:F675)</f>
        <v>0</v>
      </c>
      <c r="G670" s="797">
        <f>SUM(G671:G675)</f>
        <v>0</v>
      </c>
      <c r="H670" s="797">
        <f>SUM(H671:H675)</f>
        <v>0</v>
      </c>
      <c r="I670" s="797">
        <f>SUM(I671:I675)</f>
        <v>0</v>
      </c>
      <c r="J670" s="243" t="str">
        <f t="shared" si="117"/>
        <v/>
      </c>
      <c r="K670" s="244"/>
      <c r="L670" s="316">
        <f>SUM(L671:L675)</f>
        <v>0</v>
      </c>
      <c r="M670" s="317">
        <f>SUM(M671:M675)</f>
        <v>0</v>
      </c>
      <c r="N670" s="425">
        <f>SUM(N671:N675)</f>
        <v>0</v>
      </c>
      <c r="O670" s="426">
        <f>SUM(O671:O675)</f>
        <v>0</v>
      </c>
      <c r="P670" s="244"/>
      <c r="Q670" s="773"/>
      <c r="R670" s="774"/>
      <c r="S670" s="774"/>
      <c r="T670" s="774"/>
      <c r="U670" s="774"/>
      <c r="V670" s="774"/>
      <c r="W670" s="820"/>
      <c r="X670" s="313">
        <f t="shared" si="118"/>
        <v>0</v>
      </c>
    </row>
    <row r="671" spans="2:24" ht="18.75">
      <c r="B671" s="136"/>
      <c r="C671" s="144">
        <v>2110</v>
      </c>
      <c r="D671" s="147" t="s">
        <v>232</v>
      </c>
      <c r="E671" s="812"/>
      <c r="F671" s="449"/>
      <c r="G671" s="245"/>
      <c r="H671" s="245"/>
      <c r="I671" s="476">
        <f>F671+G671+H671</f>
        <v>0</v>
      </c>
      <c r="J671" s="243" t="str">
        <f t="shared" si="117"/>
        <v/>
      </c>
      <c r="K671" s="244"/>
      <c r="L671" s="423"/>
      <c r="M671" s="252"/>
      <c r="N671" s="315">
        <f>I671</f>
        <v>0</v>
      </c>
      <c r="O671" s="424">
        <f>L671+M671-N671</f>
        <v>0</v>
      </c>
      <c r="P671" s="244"/>
      <c r="Q671" s="771"/>
      <c r="R671" s="775"/>
      <c r="S671" s="775"/>
      <c r="T671" s="775"/>
      <c r="U671" s="775"/>
      <c r="V671" s="775"/>
      <c r="W671" s="819"/>
      <c r="X671" s="313">
        <f t="shared" si="118"/>
        <v>0</v>
      </c>
    </row>
    <row r="672" spans="2:24" ht="18.75">
      <c r="B672" s="171"/>
      <c r="C672" s="137">
        <v>2120</v>
      </c>
      <c r="D672" s="159" t="s">
        <v>233</v>
      </c>
      <c r="E672" s="812"/>
      <c r="F672" s="449"/>
      <c r="G672" s="245"/>
      <c r="H672" s="245"/>
      <c r="I672" s="476">
        <f>F672+G672+H672</f>
        <v>0</v>
      </c>
      <c r="J672" s="243" t="str">
        <f t="shared" si="117"/>
        <v/>
      </c>
      <c r="K672" s="244"/>
      <c r="L672" s="423"/>
      <c r="M672" s="252"/>
      <c r="N672" s="315">
        <f>I672</f>
        <v>0</v>
      </c>
      <c r="O672" s="424">
        <f>L672+M672-N672</f>
        <v>0</v>
      </c>
      <c r="P672" s="244"/>
      <c r="Q672" s="771"/>
      <c r="R672" s="775"/>
      <c r="S672" s="775"/>
      <c r="T672" s="775"/>
      <c r="U672" s="775"/>
      <c r="V672" s="775"/>
      <c r="W672" s="819"/>
      <c r="X672" s="313">
        <f t="shared" si="118"/>
        <v>0</v>
      </c>
    </row>
    <row r="673" spans="2:24" ht="18.75">
      <c r="B673" s="171"/>
      <c r="C673" s="137">
        <v>2125</v>
      </c>
      <c r="D673" s="156" t="s">
        <v>1080</v>
      </c>
      <c r="E673" s="812"/>
      <c r="F673" s="700">
        <v>0</v>
      </c>
      <c r="G673" s="700">
        <v>0</v>
      </c>
      <c r="H673" s="700">
        <v>0</v>
      </c>
      <c r="I673" s="476">
        <f>F673+G673+H673</f>
        <v>0</v>
      </c>
      <c r="J673" s="243" t="str">
        <f t="shared" si="117"/>
        <v/>
      </c>
      <c r="K673" s="244"/>
      <c r="L673" s="423"/>
      <c r="M673" s="252"/>
      <c r="N673" s="315">
        <f>I673</f>
        <v>0</v>
      </c>
      <c r="O673" s="424">
        <f>L673+M673-N673</f>
        <v>0</v>
      </c>
      <c r="P673" s="244"/>
      <c r="Q673" s="771"/>
      <c r="R673" s="775"/>
      <c r="S673" s="775"/>
      <c r="T673" s="775"/>
      <c r="U673" s="775"/>
      <c r="V673" s="775"/>
      <c r="W673" s="819"/>
      <c r="X673" s="313">
        <f t="shared" si="118"/>
        <v>0</v>
      </c>
    </row>
    <row r="674" spans="2:24" ht="18.75">
      <c r="B674" s="143"/>
      <c r="C674" s="137">
        <v>2140</v>
      </c>
      <c r="D674" s="159" t="s">
        <v>235</v>
      </c>
      <c r="E674" s="812"/>
      <c r="F674" s="700">
        <v>0</v>
      </c>
      <c r="G674" s="700">
        <v>0</v>
      </c>
      <c r="H674" s="700">
        <v>0</v>
      </c>
      <c r="I674" s="476">
        <f>F674+G674+H674</f>
        <v>0</v>
      </c>
      <c r="J674" s="243" t="str">
        <f t="shared" si="117"/>
        <v/>
      </c>
      <c r="K674" s="244"/>
      <c r="L674" s="423"/>
      <c r="M674" s="252"/>
      <c r="N674" s="315">
        <f>I674</f>
        <v>0</v>
      </c>
      <c r="O674" s="424">
        <f>L674+M674-N674</f>
        <v>0</v>
      </c>
      <c r="P674" s="244"/>
      <c r="Q674" s="771"/>
      <c r="R674" s="775"/>
      <c r="S674" s="775"/>
      <c r="T674" s="775"/>
      <c r="U674" s="775"/>
      <c r="V674" s="775"/>
      <c r="W674" s="819"/>
      <c r="X674" s="313">
        <f t="shared" si="118"/>
        <v>0</v>
      </c>
    </row>
    <row r="675" spans="2:24" ht="18.75">
      <c r="B675" s="136"/>
      <c r="C675" s="142">
        <v>2190</v>
      </c>
      <c r="D675" s="512" t="s">
        <v>236</v>
      </c>
      <c r="E675" s="812"/>
      <c r="F675" s="449"/>
      <c r="G675" s="245"/>
      <c r="H675" s="245"/>
      <c r="I675" s="476">
        <f>F675+G675+H675</f>
        <v>0</v>
      </c>
      <c r="J675" s="243" t="str">
        <f t="shared" si="117"/>
        <v/>
      </c>
      <c r="K675" s="244"/>
      <c r="L675" s="423"/>
      <c r="M675" s="252"/>
      <c r="N675" s="315">
        <f>I675</f>
        <v>0</v>
      </c>
      <c r="O675" s="424">
        <f>L675+M675-N675</f>
        <v>0</v>
      </c>
      <c r="P675" s="244"/>
      <c r="Q675" s="771"/>
      <c r="R675" s="775"/>
      <c r="S675" s="775"/>
      <c r="T675" s="775"/>
      <c r="U675" s="775"/>
      <c r="V675" s="775"/>
      <c r="W675" s="819"/>
      <c r="X675" s="313">
        <f t="shared" si="118"/>
        <v>0</v>
      </c>
    </row>
    <row r="676" spans="2:24" ht="18.75">
      <c r="B676" s="794">
        <v>2200</v>
      </c>
      <c r="C676" s="958" t="s">
        <v>237</v>
      </c>
      <c r="D676" s="958"/>
      <c r="E676" s="795"/>
      <c r="F676" s="796">
        <f>SUM(F677:F678)</f>
        <v>0</v>
      </c>
      <c r="G676" s="797">
        <f>SUM(G677:G678)</f>
        <v>0</v>
      </c>
      <c r="H676" s="797">
        <f>SUM(H677:H678)</f>
        <v>0</v>
      </c>
      <c r="I676" s="797">
        <f>SUM(I677:I678)</f>
        <v>0</v>
      </c>
      <c r="J676" s="243" t="str">
        <f t="shared" si="117"/>
        <v/>
      </c>
      <c r="K676" s="244"/>
      <c r="L676" s="316">
        <f>SUM(L677:L678)</f>
        <v>0</v>
      </c>
      <c r="M676" s="317">
        <f>SUM(M677:M678)</f>
        <v>0</v>
      </c>
      <c r="N676" s="425">
        <f>SUM(N677:N678)</f>
        <v>0</v>
      </c>
      <c r="O676" s="426">
        <f>SUM(O677:O678)</f>
        <v>0</v>
      </c>
      <c r="P676" s="244"/>
      <c r="Q676" s="773"/>
      <c r="R676" s="774"/>
      <c r="S676" s="774"/>
      <c r="T676" s="774"/>
      <c r="U676" s="774"/>
      <c r="V676" s="774"/>
      <c r="W676" s="820"/>
      <c r="X676" s="313">
        <f t="shared" si="118"/>
        <v>0</v>
      </c>
    </row>
    <row r="677" spans="2:24" ht="18.75">
      <c r="B677" s="136"/>
      <c r="C677" s="137">
        <v>2221</v>
      </c>
      <c r="D677" s="139" t="s">
        <v>1461</v>
      </c>
      <c r="E677" s="812"/>
      <c r="F677" s="449"/>
      <c r="G677" s="245"/>
      <c r="H677" s="245"/>
      <c r="I677" s="476">
        <f t="shared" ref="I677:I682" si="119">F677+G677+H677</f>
        <v>0</v>
      </c>
      <c r="J677" s="243" t="str">
        <f t="shared" si="117"/>
        <v/>
      </c>
      <c r="K677" s="244"/>
      <c r="L677" s="423"/>
      <c r="M677" s="252"/>
      <c r="N677" s="315">
        <f t="shared" ref="N677:N682" si="120">I677</f>
        <v>0</v>
      </c>
      <c r="O677" s="424">
        <f t="shared" ref="O677:O682" si="121">L677+M677-N677</f>
        <v>0</v>
      </c>
      <c r="P677" s="244"/>
      <c r="Q677" s="771"/>
      <c r="R677" s="775"/>
      <c r="S677" s="775"/>
      <c r="T677" s="775"/>
      <c r="U677" s="775"/>
      <c r="V677" s="775"/>
      <c r="W677" s="819"/>
      <c r="X677" s="313">
        <f t="shared" si="118"/>
        <v>0</v>
      </c>
    </row>
    <row r="678" spans="2:24" ht="18.75">
      <c r="B678" s="136"/>
      <c r="C678" s="142">
        <v>2224</v>
      </c>
      <c r="D678" s="141" t="s">
        <v>238</v>
      </c>
      <c r="E678" s="812"/>
      <c r="F678" s="449"/>
      <c r="G678" s="245"/>
      <c r="H678" s="245"/>
      <c r="I678" s="476">
        <f t="shared" si="119"/>
        <v>0</v>
      </c>
      <c r="J678" s="243" t="str">
        <f t="shared" si="117"/>
        <v/>
      </c>
      <c r="K678" s="244"/>
      <c r="L678" s="423"/>
      <c r="M678" s="252"/>
      <c r="N678" s="315">
        <f t="shared" si="120"/>
        <v>0</v>
      </c>
      <c r="O678" s="424">
        <f t="shared" si="121"/>
        <v>0</v>
      </c>
      <c r="P678" s="244"/>
      <c r="Q678" s="771"/>
      <c r="R678" s="775"/>
      <c r="S678" s="775"/>
      <c r="T678" s="775"/>
      <c r="U678" s="775"/>
      <c r="V678" s="775"/>
      <c r="W678" s="819"/>
      <c r="X678" s="313">
        <f t="shared" si="118"/>
        <v>0</v>
      </c>
    </row>
    <row r="679" spans="2:24" ht="18.75">
      <c r="B679" s="794">
        <v>2500</v>
      </c>
      <c r="C679" s="963" t="s">
        <v>239</v>
      </c>
      <c r="D679" s="963"/>
      <c r="E679" s="795"/>
      <c r="F679" s="798"/>
      <c r="G679" s="799"/>
      <c r="H679" s="799"/>
      <c r="I679" s="800">
        <f t="shared" si="119"/>
        <v>0</v>
      </c>
      <c r="J679" s="243" t="str">
        <f t="shared" si="117"/>
        <v/>
      </c>
      <c r="K679" s="244"/>
      <c r="L679" s="428"/>
      <c r="M679" s="254"/>
      <c r="N679" s="315">
        <f t="shared" si="120"/>
        <v>0</v>
      </c>
      <c r="O679" s="424">
        <f t="shared" si="121"/>
        <v>0</v>
      </c>
      <c r="P679" s="244"/>
      <c r="Q679" s="773"/>
      <c r="R679" s="774"/>
      <c r="S679" s="775"/>
      <c r="T679" s="775"/>
      <c r="U679" s="774"/>
      <c r="V679" s="775"/>
      <c r="W679" s="819"/>
      <c r="X679" s="313">
        <f t="shared" si="118"/>
        <v>0</v>
      </c>
    </row>
    <row r="680" spans="2:24" ht="18.75">
      <c r="B680" s="794">
        <v>2600</v>
      </c>
      <c r="C680" s="969" t="s">
        <v>240</v>
      </c>
      <c r="D680" s="979"/>
      <c r="E680" s="795"/>
      <c r="F680" s="798"/>
      <c r="G680" s="799"/>
      <c r="H680" s="799"/>
      <c r="I680" s="800">
        <f t="shared" si="119"/>
        <v>0</v>
      </c>
      <c r="J680" s="243" t="str">
        <f t="shared" si="117"/>
        <v/>
      </c>
      <c r="K680" s="244"/>
      <c r="L680" s="428"/>
      <c r="M680" s="254"/>
      <c r="N680" s="315">
        <f t="shared" si="120"/>
        <v>0</v>
      </c>
      <c r="O680" s="424">
        <f t="shared" si="121"/>
        <v>0</v>
      </c>
      <c r="P680" s="244"/>
      <c r="Q680" s="773"/>
      <c r="R680" s="774"/>
      <c r="S680" s="775"/>
      <c r="T680" s="775"/>
      <c r="U680" s="774"/>
      <c r="V680" s="775"/>
      <c r="W680" s="819"/>
      <c r="X680" s="313">
        <f t="shared" si="118"/>
        <v>0</v>
      </c>
    </row>
    <row r="681" spans="2:24" ht="18.75">
      <c r="B681" s="794">
        <v>2700</v>
      </c>
      <c r="C681" s="969" t="s">
        <v>241</v>
      </c>
      <c r="D681" s="979"/>
      <c r="E681" s="795"/>
      <c r="F681" s="798"/>
      <c r="G681" s="799"/>
      <c r="H681" s="799"/>
      <c r="I681" s="800">
        <f t="shared" si="119"/>
        <v>0</v>
      </c>
      <c r="J681" s="243" t="str">
        <f t="shared" si="117"/>
        <v/>
      </c>
      <c r="K681" s="244"/>
      <c r="L681" s="428"/>
      <c r="M681" s="254"/>
      <c r="N681" s="315">
        <f t="shared" si="120"/>
        <v>0</v>
      </c>
      <c r="O681" s="424">
        <f t="shared" si="121"/>
        <v>0</v>
      </c>
      <c r="P681" s="244"/>
      <c r="Q681" s="773"/>
      <c r="R681" s="774"/>
      <c r="S681" s="775"/>
      <c r="T681" s="775"/>
      <c r="U681" s="774"/>
      <c r="V681" s="775"/>
      <c r="W681" s="819"/>
      <c r="X681" s="313">
        <f t="shared" si="118"/>
        <v>0</v>
      </c>
    </row>
    <row r="682" spans="2:24" ht="18.75">
      <c r="B682" s="794">
        <v>2800</v>
      </c>
      <c r="C682" s="969" t="s">
        <v>1711</v>
      </c>
      <c r="D682" s="979"/>
      <c r="E682" s="795"/>
      <c r="F682" s="798"/>
      <c r="G682" s="799"/>
      <c r="H682" s="799"/>
      <c r="I682" s="800">
        <f t="shared" si="119"/>
        <v>0</v>
      </c>
      <c r="J682" s="243" t="str">
        <f t="shared" si="117"/>
        <v/>
      </c>
      <c r="K682" s="244"/>
      <c r="L682" s="428"/>
      <c r="M682" s="254"/>
      <c r="N682" s="315">
        <f t="shared" si="120"/>
        <v>0</v>
      </c>
      <c r="O682" s="424">
        <f t="shared" si="121"/>
        <v>0</v>
      </c>
      <c r="P682" s="244"/>
      <c r="Q682" s="773"/>
      <c r="R682" s="774"/>
      <c r="S682" s="775"/>
      <c r="T682" s="775"/>
      <c r="U682" s="774"/>
      <c r="V682" s="775"/>
      <c r="W682" s="819"/>
      <c r="X682" s="313">
        <f t="shared" si="118"/>
        <v>0</v>
      </c>
    </row>
    <row r="683" spans="2:24" ht="18.75">
      <c r="B683" s="794">
        <v>2900</v>
      </c>
      <c r="C683" s="966" t="s">
        <v>242</v>
      </c>
      <c r="D683" s="983"/>
      <c r="E683" s="795"/>
      <c r="F683" s="796">
        <f>SUM(F684:F691)</f>
        <v>0</v>
      </c>
      <c r="G683" s="797">
        <f>SUM(G684:G691)</f>
        <v>0</v>
      </c>
      <c r="H683" s="797">
        <f>SUM(H684:H691)</f>
        <v>0</v>
      </c>
      <c r="I683" s="797">
        <f>SUM(I684:I691)</f>
        <v>0</v>
      </c>
      <c r="J683" s="243" t="str">
        <f t="shared" si="117"/>
        <v/>
      </c>
      <c r="K683" s="244"/>
      <c r="L683" s="316">
        <f>SUM(L684:L691)</f>
        <v>0</v>
      </c>
      <c r="M683" s="317">
        <f>SUM(M684:M691)</f>
        <v>0</v>
      </c>
      <c r="N683" s="425">
        <f>SUM(N684:N691)</f>
        <v>0</v>
      </c>
      <c r="O683" s="426">
        <f>SUM(O684:O691)</f>
        <v>0</v>
      </c>
      <c r="P683" s="244"/>
      <c r="Q683" s="773"/>
      <c r="R683" s="774"/>
      <c r="S683" s="774"/>
      <c r="T683" s="774"/>
      <c r="U683" s="774"/>
      <c r="V683" s="774"/>
      <c r="W683" s="820"/>
      <c r="X683" s="313">
        <f t="shared" si="118"/>
        <v>0</v>
      </c>
    </row>
    <row r="684" spans="2:24" ht="18.75">
      <c r="B684" s="172"/>
      <c r="C684" s="144">
        <v>2910</v>
      </c>
      <c r="D684" s="319" t="s">
        <v>1751</v>
      </c>
      <c r="E684" s="812"/>
      <c r="F684" s="449"/>
      <c r="G684" s="245"/>
      <c r="H684" s="245"/>
      <c r="I684" s="476">
        <f t="shared" ref="I684:I691" si="122">F684+G684+H684</f>
        <v>0</v>
      </c>
      <c r="J684" s="243" t="str">
        <f t="shared" si="117"/>
        <v/>
      </c>
      <c r="K684" s="244"/>
      <c r="L684" s="423"/>
      <c r="M684" s="252"/>
      <c r="N684" s="315">
        <f t="shared" ref="N684:N691" si="123">I684</f>
        <v>0</v>
      </c>
      <c r="O684" s="424">
        <f t="shared" ref="O684:O691" si="124">L684+M684-N684</f>
        <v>0</v>
      </c>
      <c r="P684" s="244"/>
      <c r="Q684" s="771"/>
      <c r="R684" s="775"/>
      <c r="S684" s="775"/>
      <c r="T684" s="775"/>
      <c r="U684" s="775"/>
      <c r="V684" s="775"/>
      <c r="W684" s="819"/>
      <c r="X684" s="313">
        <f t="shared" si="118"/>
        <v>0</v>
      </c>
    </row>
    <row r="685" spans="2:24" ht="18.75">
      <c r="B685" s="172"/>
      <c r="C685" s="144">
        <v>2920</v>
      </c>
      <c r="D685" s="319" t="s">
        <v>243</v>
      </c>
      <c r="E685" s="812"/>
      <c r="F685" s="449"/>
      <c r="G685" s="245"/>
      <c r="H685" s="245"/>
      <c r="I685" s="476">
        <f t="shared" si="122"/>
        <v>0</v>
      </c>
      <c r="J685" s="243" t="str">
        <f t="shared" si="117"/>
        <v/>
      </c>
      <c r="K685" s="244"/>
      <c r="L685" s="423"/>
      <c r="M685" s="252"/>
      <c r="N685" s="315">
        <f t="shared" si="123"/>
        <v>0</v>
      </c>
      <c r="O685" s="424">
        <f t="shared" si="124"/>
        <v>0</v>
      </c>
      <c r="P685" s="244"/>
      <c r="Q685" s="771"/>
      <c r="R685" s="775"/>
      <c r="S685" s="775"/>
      <c r="T685" s="775"/>
      <c r="U685" s="775"/>
      <c r="V685" s="775"/>
      <c r="W685" s="819"/>
      <c r="X685" s="313">
        <f t="shared" si="118"/>
        <v>0</v>
      </c>
    </row>
    <row r="686" spans="2:24" ht="31.5">
      <c r="B686" s="172"/>
      <c r="C686" s="168">
        <v>2969</v>
      </c>
      <c r="D686" s="320" t="s">
        <v>244</v>
      </c>
      <c r="E686" s="812"/>
      <c r="F686" s="449"/>
      <c r="G686" s="245"/>
      <c r="H686" s="245"/>
      <c r="I686" s="476">
        <f t="shared" si="122"/>
        <v>0</v>
      </c>
      <c r="J686" s="243" t="str">
        <f t="shared" si="117"/>
        <v/>
      </c>
      <c r="K686" s="244"/>
      <c r="L686" s="423"/>
      <c r="M686" s="252"/>
      <c r="N686" s="315">
        <f t="shared" si="123"/>
        <v>0</v>
      </c>
      <c r="O686" s="424">
        <f t="shared" si="124"/>
        <v>0</v>
      </c>
      <c r="P686" s="244"/>
      <c r="Q686" s="771"/>
      <c r="R686" s="775"/>
      <c r="S686" s="775"/>
      <c r="T686" s="775"/>
      <c r="U686" s="775"/>
      <c r="V686" s="775"/>
      <c r="W686" s="819"/>
      <c r="X686" s="313">
        <f t="shared" si="118"/>
        <v>0</v>
      </c>
    </row>
    <row r="687" spans="2:24" ht="31.5">
      <c r="B687" s="172"/>
      <c r="C687" s="168">
        <v>2970</v>
      </c>
      <c r="D687" s="320" t="s">
        <v>245</v>
      </c>
      <c r="E687" s="812"/>
      <c r="F687" s="449"/>
      <c r="G687" s="245"/>
      <c r="H687" s="245"/>
      <c r="I687" s="476">
        <f t="shared" si="122"/>
        <v>0</v>
      </c>
      <c r="J687" s="243" t="str">
        <f t="shared" si="117"/>
        <v/>
      </c>
      <c r="K687" s="244"/>
      <c r="L687" s="423"/>
      <c r="M687" s="252"/>
      <c r="N687" s="315">
        <f t="shared" si="123"/>
        <v>0</v>
      </c>
      <c r="O687" s="424">
        <f t="shared" si="124"/>
        <v>0</v>
      </c>
      <c r="P687" s="244"/>
      <c r="Q687" s="771"/>
      <c r="R687" s="775"/>
      <c r="S687" s="775"/>
      <c r="T687" s="775"/>
      <c r="U687" s="775"/>
      <c r="V687" s="775"/>
      <c r="W687" s="819"/>
      <c r="X687" s="313">
        <f t="shared" si="118"/>
        <v>0</v>
      </c>
    </row>
    <row r="688" spans="2:24" ht="18.75">
      <c r="B688" s="172"/>
      <c r="C688" s="166">
        <v>2989</v>
      </c>
      <c r="D688" s="321" t="s">
        <v>246</v>
      </c>
      <c r="E688" s="812"/>
      <c r="F688" s="449"/>
      <c r="G688" s="245"/>
      <c r="H688" s="245"/>
      <c r="I688" s="476">
        <f t="shared" si="122"/>
        <v>0</v>
      </c>
      <c r="J688" s="243" t="str">
        <f t="shared" si="117"/>
        <v/>
      </c>
      <c r="K688" s="244"/>
      <c r="L688" s="423"/>
      <c r="M688" s="252"/>
      <c r="N688" s="315">
        <f t="shared" si="123"/>
        <v>0</v>
      </c>
      <c r="O688" s="424">
        <f t="shared" si="124"/>
        <v>0</v>
      </c>
      <c r="P688" s="244"/>
      <c r="Q688" s="771"/>
      <c r="R688" s="775"/>
      <c r="S688" s="775"/>
      <c r="T688" s="775"/>
      <c r="U688" s="775"/>
      <c r="V688" s="775"/>
      <c r="W688" s="819"/>
      <c r="X688" s="313">
        <f t="shared" si="118"/>
        <v>0</v>
      </c>
    </row>
    <row r="689" spans="2:24" ht="31.5">
      <c r="B689" s="136"/>
      <c r="C689" s="137">
        <v>2990</v>
      </c>
      <c r="D689" s="322" t="s">
        <v>1732</v>
      </c>
      <c r="E689" s="812"/>
      <c r="F689" s="449"/>
      <c r="G689" s="245"/>
      <c r="H689" s="245"/>
      <c r="I689" s="476">
        <f t="shared" si="122"/>
        <v>0</v>
      </c>
      <c r="J689" s="243" t="str">
        <f t="shared" si="117"/>
        <v/>
      </c>
      <c r="K689" s="244"/>
      <c r="L689" s="423"/>
      <c r="M689" s="252"/>
      <c r="N689" s="315">
        <f t="shared" si="123"/>
        <v>0</v>
      </c>
      <c r="O689" s="424">
        <f t="shared" si="124"/>
        <v>0</v>
      </c>
      <c r="P689" s="244"/>
      <c r="Q689" s="771"/>
      <c r="R689" s="775"/>
      <c r="S689" s="775"/>
      <c r="T689" s="775"/>
      <c r="U689" s="775"/>
      <c r="V689" s="775"/>
      <c r="W689" s="819"/>
      <c r="X689" s="313">
        <f t="shared" si="118"/>
        <v>0</v>
      </c>
    </row>
    <row r="690" spans="2:24" ht="18.75">
      <c r="B690" s="136"/>
      <c r="C690" s="137">
        <v>2991</v>
      </c>
      <c r="D690" s="322" t="s">
        <v>247</v>
      </c>
      <c r="E690" s="812"/>
      <c r="F690" s="449"/>
      <c r="G690" s="245"/>
      <c r="H690" s="245"/>
      <c r="I690" s="476">
        <f t="shared" si="122"/>
        <v>0</v>
      </c>
      <c r="J690" s="243" t="str">
        <f t="shared" si="117"/>
        <v/>
      </c>
      <c r="K690" s="244"/>
      <c r="L690" s="423"/>
      <c r="M690" s="252"/>
      <c r="N690" s="315">
        <f t="shared" si="123"/>
        <v>0</v>
      </c>
      <c r="O690" s="424">
        <f t="shared" si="124"/>
        <v>0</v>
      </c>
      <c r="P690" s="244"/>
      <c r="Q690" s="771"/>
      <c r="R690" s="775"/>
      <c r="S690" s="775"/>
      <c r="T690" s="775"/>
      <c r="U690" s="775"/>
      <c r="V690" s="775"/>
      <c r="W690" s="819"/>
      <c r="X690" s="313">
        <f t="shared" si="118"/>
        <v>0</v>
      </c>
    </row>
    <row r="691" spans="2:24" ht="18.75">
      <c r="B691" s="136"/>
      <c r="C691" s="142">
        <v>2992</v>
      </c>
      <c r="D691" s="154" t="s">
        <v>248</v>
      </c>
      <c r="E691" s="812"/>
      <c r="F691" s="449"/>
      <c r="G691" s="245"/>
      <c r="H691" s="245"/>
      <c r="I691" s="476">
        <f t="shared" si="122"/>
        <v>0</v>
      </c>
      <c r="J691" s="243" t="str">
        <f t="shared" si="117"/>
        <v/>
      </c>
      <c r="K691" s="244"/>
      <c r="L691" s="423"/>
      <c r="M691" s="252"/>
      <c r="N691" s="315">
        <f t="shared" si="123"/>
        <v>0</v>
      </c>
      <c r="O691" s="424">
        <f t="shared" si="124"/>
        <v>0</v>
      </c>
      <c r="P691" s="244"/>
      <c r="Q691" s="771"/>
      <c r="R691" s="775"/>
      <c r="S691" s="775"/>
      <c r="T691" s="775"/>
      <c r="U691" s="775"/>
      <c r="V691" s="775"/>
      <c r="W691" s="819"/>
      <c r="X691" s="313">
        <f t="shared" si="118"/>
        <v>0</v>
      </c>
    </row>
    <row r="692" spans="2:24" ht="18.75">
      <c r="B692" s="794">
        <v>3300</v>
      </c>
      <c r="C692" s="966" t="s">
        <v>1773</v>
      </c>
      <c r="D692" s="966"/>
      <c r="E692" s="795"/>
      <c r="F692" s="781">
        <v>0</v>
      </c>
      <c r="G692" s="781">
        <v>0</v>
      </c>
      <c r="H692" s="781">
        <v>0</v>
      </c>
      <c r="I692" s="797">
        <f>SUM(I693:I697)</f>
        <v>0</v>
      </c>
      <c r="J692" s="243" t="str">
        <f t="shared" si="117"/>
        <v/>
      </c>
      <c r="K692" s="244"/>
      <c r="L692" s="773"/>
      <c r="M692" s="774"/>
      <c r="N692" s="774"/>
      <c r="O692" s="820"/>
      <c r="P692" s="244"/>
      <c r="Q692" s="773"/>
      <c r="R692" s="774"/>
      <c r="S692" s="774"/>
      <c r="T692" s="774"/>
      <c r="U692" s="774"/>
      <c r="V692" s="774"/>
      <c r="W692" s="820"/>
      <c r="X692" s="313">
        <f t="shared" si="118"/>
        <v>0</v>
      </c>
    </row>
    <row r="693" spans="2:24" ht="18.75">
      <c r="B693" s="143"/>
      <c r="C693" s="144">
        <v>3301</v>
      </c>
      <c r="D693" s="460" t="s">
        <v>249</v>
      </c>
      <c r="E693" s="812"/>
      <c r="F693" s="700">
        <v>0</v>
      </c>
      <c r="G693" s="700">
        <v>0</v>
      </c>
      <c r="H693" s="700">
        <v>0</v>
      </c>
      <c r="I693" s="476">
        <f t="shared" ref="I693:I700" si="125">F693+G693+H693</f>
        <v>0</v>
      </c>
      <c r="J693" s="243" t="str">
        <f t="shared" si="117"/>
        <v/>
      </c>
      <c r="K693" s="244"/>
      <c r="L693" s="771"/>
      <c r="M693" s="775"/>
      <c r="N693" s="775"/>
      <c r="O693" s="819"/>
      <c r="P693" s="244"/>
      <c r="Q693" s="771"/>
      <c r="R693" s="775"/>
      <c r="S693" s="775"/>
      <c r="T693" s="775"/>
      <c r="U693" s="775"/>
      <c r="V693" s="775"/>
      <c r="W693" s="819"/>
      <c r="X693" s="313">
        <f t="shared" si="118"/>
        <v>0</v>
      </c>
    </row>
    <row r="694" spans="2:24" ht="18.75">
      <c r="B694" s="143"/>
      <c r="C694" s="168">
        <v>3302</v>
      </c>
      <c r="D694" s="461" t="s">
        <v>1081</v>
      </c>
      <c r="E694" s="812"/>
      <c r="F694" s="700">
        <v>0</v>
      </c>
      <c r="G694" s="700">
        <v>0</v>
      </c>
      <c r="H694" s="700">
        <v>0</v>
      </c>
      <c r="I694" s="476">
        <f t="shared" si="125"/>
        <v>0</v>
      </c>
      <c r="J694" s="243" t="str">
        <f t="shared" ref="J694:J725" si="126">(IF($E694&lt;&gt;0,$J$2,IF($I694&lt;&gt;0,$J$2,"")))</f>
        <v/>
      </c>
      <c r="K694" s="244"/>
      <c r="L694" s="771"/>
      <c r="M694" s="775"/>
      <c r="N694" s="775"/>
      <c r="O694" s="819"/>
      <c r="P694" s="244"/>
      <c r="Q694" s="771"/>
      <c r="R694" s="775"/>
      <c r="S694" s="775"/>
      <c r="T694" s="775"/>
      <c r="U694" s="775"/>
      <c r="V694" s="775"/>
      <c r="W694" s="819"/>
      <c r="X694" s="313">
        <f t="shared" ref="X694:X725" si="127">T694-U694-V694-W694</f>
        <v>0</v>
      </c>
    </row>
    <row r="695" spans="2:24" ht="18.75">
      <c r="B695" s="143"/>
      <c r="C695" s="168">
        <v>3303</v>
      </c>
      <c r="D695" s="461" t="s">
        <v>251</v>
      </c>
      <c r="E695" s="812"/>
      <c r="F695" s="700">
        <v>0</v>
      </c>
      <c r="G695" s="700">
        <v>0</v>
      </c>
      <c r="H695" s="700">
        <v>0</v>
      </c>
      <c r="I695" s="476">
        <f t="shared" si="125"/>
        <v>0</v>
      </c>
      <c r="J695" s="243" t="str">
        <f t="shared" si="126"/>
        <v/>
      </c>
      <c r="K695" s="244"/>
      <c r="L695" s="771"/>
      <c r="M695" s="775"/>
      <c r="N695" s="775"/>
      <c r="O695" s="819"/>
      <c r="P695" s="244"/>
      <c r="Q695" s="771"/>
      <c r="R695" s="775"/>
      <c r="S695" s="775"/>
      <c r="T695" s="775"/>
      <c r="U695" s="775"/>
      <c r="V695" s="775"/>
      <c r="W695" s="819"/>
      <c r="X695" s="313">
        <f t="shared" si="127"/>
        <v>0</v>
      </c>
    </row>
    <row r="696" spans="2:24" ht="18.75">
      <c r="B696" s="143"/>
      <c r="C696" s="166">
        <v>3304</v>
      </c>
      <c r="D696" s="462" t="s">
        <v>252</v>
      </c>
      <c r="E696" s="812"/>
      <c r="F696" s="700">
        <v>0</v>
      </c>
      <c r="G696" s="700">
        <v>0</v>
      </c>
      <c r="H696" s="700">
        <v>0</v>
      </c>
      <c r="I696" s="476">
        <f t="shared" si="125"/>
        <v>0</v>
      </c>
      <c r="J696" s="243" t="str">
        <f t="shared" si="126"/>
        <v/>
      </c>
      <c r="K696" s="244"/>
      <c r="L696" s="771"/>
      <c r="M696" s="775"/>
      <c r="N696" s="775"/>
      <c r="O696" s="819"/>
      <c r="P696" s="244"/>
      <c r="Q696" s="771"/>
      <c r="R696" s="775"/>
      <c r="S696" s="775"/>
      <c r="T696" s="775"/>
      <c r="U696" s="775"/>
      <c r="V696" s="775"/>
      <c r="W696" s="819"/>
      <c r="X696" s="313">
        <f t="shared" si="127"/>
        <v>0</v>
      </c>
    </row>
    <row r="697" spans="2:24" ht="31.5">
      <c r="B697" s="143"/>
      <c r="C697" s="142">
        <v>3306</v>
      </c>
      <c r="D697" s="463" t="s">
        <v>1712</v>
      </c>
      <c r="E697" s="812"/>
      <c r="F697" s="700">
        <v>0</v>
      </c>
      <c r="G697" s="700">
        <v>0</v>
      </c>
      <c r="H697" s="700">
        <v>0</v>
      </c>
      <c r="I697" s="476">
        <f t="shared" si="125"/>
        <v>0</v>
      </c>
      <c r="J697" s="243" t="str">
        <f t="shared" si="126"/>
        <v/>
      </c>
      <c r="K697" s="244"/>
      <c r="L697" s="771"/>
      <c r="M697" s="775"/>
      <c r="N697" s="775"/>
      <c r="O697" s="819"/>
      <c r="P697" s="244"/>
      <c r="Q697" s="771"/>
      <c r="R697" s="775"/>
      <c r="S697" s="775"/>
      <c r="T697" s="775"/>
      <c r="U697" s="775"/>
      <c r="V697" s="775"/>
      <c r="W697" s="819"/>
      <c r="X697" s="313">
        <f t="shared" si="127"/>
        <v>0</v>
      </c>
    </row>
    <row r="698" spans="2:24" ht="18.75">
      <c r="B698" s="794">
        <v>3900</v>
      </c>
      <c r="C698" s="963" t="s">
        <v>253</v>
      </c>
      <c r="D698" s="967"/>
      <c r="E698" s="795"/>
      <c r="F698" s="781">
        <v>0</v>
      </c>
      <c r="G698" s="781">
        <v>0</v>
      </c>
      <c r="H698" s="781">
        <v>0</v>
      </c>
      <c r="I698" s="800">
        <f t="shared" si="125"/>
        <v>0</v>
      </c>
      <c r="J698" s="243" t="str">
        <f t="shared" si="126"/>
        <v/>
      </c>
      <c r="K698" s="244"/>
      <c r="L698" s="428"/>
      <c r="M698" s="254"/>
      <c r="N698" s="317">
        <f>I698</f>
        <v>0</v>
      </c>
      <c r="O698" s="424">
        <f>L698+M698-N698</f>
        <v>0</v>
      </c>
      <c r="P698" s="244"/>
      <c r="Q698" s="428"/>
      <c r="R698" s="254"/>
      <c r="S698" s="429">
        <f>+IF(+(L698+M698)&gt;=I698,+M698,+(+I698-L698))</f>
        <v>0</v>
      </c>
      <c r="T698" s="315">
        <f>Q698+R698-S698</f>
        <v>0</v>
      </c>
      <c r="U698" s="254"/>
      <c r="V698" s="254"/>
      <c r="W698" s="253"/>
      <c r="X698" s="313">
        <f t="shared" si="127"/>
        <v>0</v>
      </c>
    </row>
    <row r="699" spans="2:24" ht="18.75">
      <c r="B699" s="794">
        <v>4000</v>
      </c>
      <c r="C699" s="968" t="s">
        <v>254</v>
      </c>
      <c r="D699" s="968"/>
      <c r="E699" s="795"/>
      <c r="F699" s="798"/>
      <c r="G699" s="799">
        <v>35000</v>
      </c>
      <c r="H699" s="799"/>
      <c r="I699" s="800">
        <f t="shared" si="125"/>
        <v>35000</v>
      </c>
      <c r="J699" s="243">
        <f t="shared" si="126"/>
        <v>1</v>
      </c>
      <c r="K699" s="244"/>
      <c r="L699" s="428"/>
      <c r="M699" s="254">
        <v>35000</v>
      </c>
      <c r="N699" s="317">
        <f>I699</f>
        <v>35000</v>
      </c>
      <c r="O699" s="424">
        <f>L699+M699-N699</f>
        <v>0</v>
      </c>
      <c r="P699" s="244"/>
      <c r="Q699" s="773"/>
      <c r="R699" s="774"/>
      <c r="S699" s="774"/>
      <c r="T699" s="775"/>
      <c r="U699" s="774"/>
      <c r="V699" s="774"/>
      <c r="W699" s="819"/>
      <c r="X699" s="313">
        <f t="shared" si="127"/>
        <v>0</v>
      </c>
    </row>
    <row r="700" spans="2:24" ht="18.75">
      <c r="B700" s="794">
        <v>4100</v>
      </c>
      <c r="C700" s="968" t="s">
        <v>255</v>
      </c>
      <c r="D700" s="968"/>
      <c r="E700" s="795"/>
      <c r="F700" s="781">
        <v>0</v>
      </c>
      <c r="G700" s="781">
        <v>0</v>
      </c>
      <c r="H700" s="781">
        <v>0</v>
      </c>
      <c r="I700" s="800">
        <f t="shared" si="125"/>
        <v>0</v>
      </c>
      <c r="J700" s="243" t="str">
        <f t="shared" si="126"/>
        <v/>
      </c>
      <c r="K700" s="244"/>
      <c r="L700" s="773"/>
      <c r="M700" s="774"/>
      <c r="N700" s="774"/>
      <c r="O700" s="820"/>
      <c r="P700" s="244"/>
      <c r="Q700" s="773"/>
      <c r="R700" s="774"/>
      <c r="S700" s="774"/>
      <c r="T700" s="774"/>
      <c r="U700" s="774"/>
      <c r="V700" s="774"/>
      <c r="W700" s="820"/>
      <c r="X700" s="313">
        <f t="shared" si="127"/>
        <v>0</v>
      </c>
    </row>
    <row r="701" spans="2:24" ht="18.75">
      <c r="B701" s="794">
        <v>4200</v>
      </c>
      <c r="C701" s="966" t="s">
        <v>256</v>
      </c>
      <c r="D701" s="983"/>
      <c r="E701" s="795"/>
      <c r="F701" s="796">
        <f>SUM(F702:F707)</f>
        <v>0</v>
      </c>
      <c r="G701" s="797">
        <f>SUM(G702:G707)</f>
        <v>900000</v>
      </c>
      <c r="H701" s="797">
        <f>SUM(H702:H707)</f>
        <v>0</v>
      </c>
      <c r="I701" s="797">
        <f>SUM(I702:I707)</f>
        <v>900000</v>
      </c>
      <c r="J701" s="243">
        <f t="shared" si="126"/>
        <v>1</v>
      </c>
      <c r="K701" s="244"/>
      <c r="L701" s="316">
        <f>SUM(L702:L707)</f>
        <v>0</v>
      </c>
      <c r="M701" s="317">
        <f>SUM(M702:M707)</f>
        <v>900000</v>
      </c>
      <c r="N701" s="425">
        <f>SUM(N702:N707)</f>
        <v>900000</v>
      </c>
      <c r="O701" s="426">
        <f>SUM(O702:O707)</f>
        <v>0</v>
      </c>
      <c r="P701" s="244"/>
      <c r="Q701" s="316">
        <f t="shared" ref="Q701:W701" si="128">SUM(Q702:Q707)</f>
        <v>0</v>
      </c>
      <c r="R701" s="317">
        <f t="shared" si="128"/>
        <v>900000</v>
      </c>
      <c r="S701" s="317">
        <f t="shared" si="128"/>
        <v>900000</v>
      </c>
      <c r="T701" s="317">
        <f t="shared" si="128"/>
        <v>0</v>
      </c>
      <c r="U701" s="317">
        <f t="shared" si="128"/>
        <v>0</v>
      </c>
      <c r="V701" s="317">
        <f t="shared" si="128"/>
        <v>0</v>
      </c>
      <c r="W701" s="426">
        <f t="shared" si="128"/>
        <v>0</v>
      </c>
      <c r="X701" s="313">
        <f t="shared" si="127"/>
        <v>0</v>
      </c>
    </row>
    <row r="702" spans="2:24" ht="18.75">
      <c r="B702" s="173"/>
      <c r="C702" s="144">
        <v>4201</v>
      </c>
      <c r="D702" s="138" t="s">
        <v>257</v>
      </c>
      <c r="E702" s="812"/>
      <c r="F702" s="449"/>
      <c r="G702" s="245"/>
      <c r="H702" s="245"/>
      <c r="I702" s="476">
        <f t="shared" ref="I702:I707" si="129">F702+G702+H702</f>
        <v>0</v>
      </c>
      <c r="J702" s="243" t="str">
        <f t="shared" si="126"/>
        <v/>
      </c>
      <c r="K702" s="244"/>
      <c r="L702" s="423"/>
      <c r="M702" s="252"/>
      <c r="N702" s="315">
        <f t="shared" ref="N702:N707" si="130">I702</f>
        <v>0</v>
      </c>
      <c r="O702" s="424">
        <f t="shared" ref="O702:O707" si="131">L702+M702-N702</f>
        <v>0</v>
      </c>
      <c r="P702" s="244"/>
      <c r="Q702" s="423"/>
      <c r="R702" s="252"/>
      <c r="S702" s="429">
        <f t="shared" ref="S702:S707" si="132">+IF(+(L702+M702)&gt;=I702,+M702,+(+I702-L702))</f>
        <v>0</v>
      </c>
      <c r="T702" s="315">
        <f t="shared" ref="T702:T707" si="133">Q702+R702-S702</f>
        <v>0</v>
      </c>
      <c r="U702" s="252"/>
      <c r="V702" s="252"/>
      <c r="W702" s="253"/>
      <c r="X702" s="313">
        <f t="shared" si="127"/>
        <v>0</v>
      </c>
    </row>
    <row r="703" spans="2:24" ht="18.75">
      <c r="B703" s="173"/>
      <c r="C703" s="137">
        <v>4202</v>
      </c>
      <c r="D703" s="139" t="s">
        <v>258</v>
      </c>
      <c r="E703" s="812"/>
      <c r="F703" s="449"/>
      <c r="G703" s="245"/>
      <c r="H703" s="245"/>
      <c r="I703" s="476">
        <f t="shared" si="129"/>
        <v>0</v>
      </c>
      <c r="J703" s="243" t="str">
        <f t="shared" si="126"/>
        <v/>
      </c>
      <c r="K703" s="244"/>
      <c r="L703" s="423"/>
      <c r="M703" s="252"/>
      <c r="N703" s="315">
        <f t="shared" si="130"/>
        <v>0</v>
      </c>
      <c r="O703" s="424">
        <f t="shared" si="131"/>
        <v>0</v>
      </c>
      <c r="P703" s="244"/>
      <c r="Q703" s="423"/>
      <c r="R703" s="252"/>
      <c r="S703" s="429">
        <f t="shared" si="132"/>
        <v>0</v>
      </c>
      <c r="T703" s="315">
        <f t="shared" si="133"/>
        <v>0</v>
      </c>
      <c r="U703" s="252"/>
      <c r="V703" s="252"/>
      <c r="W703" s="253"/>
      <c r="X703" s="313">
        <f t="shared" si="127"/>
        <v>0</v>
      </c>
    </row>
    <row r="704" spans="2:24" ht="18.75">
      <c r="B704" s="173"/>
      <c r="C704" s="137">
        <v>4214</v>
      </c>
      <c r="D704" s="139" t="s">
        <v>259</v>
      </c>
      <c r="E704" s="812"/>
      <c r="F704" s="449"/>
      <c r="G704" s="245">
        <v>900000</v>
      </c>
      <c r="H704" s="245"/>
      <c r="I704" s="476">
        <f t="shared" si="129"/>
        <v>900000</v>
      </c>
      <c r="J704" s="243">
        <f t="shared" si="126"/>
        <v>1</v>
      </c>
      <c r="K704" s="244"/>
      <c r="L704" s="423"/>
      <c r="M704" s="252">
        <v>900000</v>
      </c>
      <c r="N704" s="315">
        <f t="shared" si="130"/>
        <v>900000</v>
      </c>
      <c r="O704" s="424">
        <f t="shared" si="131"/>
        <v>0</v>
      </c>
      <c r="P704" s="244"/>
      <c r="Q704" s="423"/>
      <c r="R704" s="252">
        <v>900000</v>
      </c>
      <c r="S704" s="429">
        <f t="shared" si="132"/>
        <v>900000</v>
      </c>
      <c r="T704" s="315">
        <f t="shared" si="133"/>
        <v>0</v>
      </c>
      <c r="U704" s="252"/>
      <c r="V704" s="252"/>
      <c r="W704" s="253"/>
      <c r="X704" s="313">
        <f t="shared" si="127"/>
        <v>0</v>
      </c>
    </row>
    <row r="705" spans="2:24" ht="18.75">
      <c r="B705" s="173"/>
      <c r="C705" s="137">
        <v>4217</v>
      </c>
      <c r="D705" s="139" t="s">
        <v>260</v>
      </c>
      <c r="E705" s="812"/>
      <c r="F705" s="449"/>
      <c r="G705" s="245"/>
      <c r="H705" s="245"/>
      <c r="I705" s="476">
        <f t="shared" si="129"/>
        <v>0</v>
      </c>
      <c r="J705" s="243" t="str">
        <f t="shared" si="126"/>
        <v/>
      </c>
      <c r="K705" s="244"/>
      <c r="L705" s="423"/>
      <c r="M705" s="252"/>
      <c r="N705" s="315">
        <f t="shared" si="130"/>
        <v>0</v>
      </c>
      <c r="O705" s="424">
        <f t="shared" si="131"/>
        <v>0</v>
      </c>
      <c r="P705" s="244"/>
      <c r="Q705" s="423"/>
      <c r="R705" s="252"/>
      <c r="S705" s="429">
        <f t="shared" si="132"/>
        <v>0</v>
      </c>
      <c r="T705" s="315">
        <f t="shared" si="133"/>
        <v>0</v>
      </c>
      <c r="U705" s="252"/>
      <c r="V705" s="252"/>
      <c r="W705" s="253"/>
      <c r="X705" s="313">
        <f t="shared" si="127"/>
        <v>0</v>
      </c>
    </row>
    <row r="706" spans="2:24" ht="18.75">
      <c r="B706" s="173"/>
      <c r="C706" s="137">
        <v>4218</v>
      </c>
      <c r="D706" s="145" t="s">
        <v>261</v>
      </c>
      <c r="E706" s="812"/>
      <c r="F706" s="449"/>
      <c r="G706" s="245"/>
      <c r="H706" s="245"/>
      <c r="I706" s="476">
        <f t="shared" si="129"/>
        <v>0</v>
      </c>
      <c r="J706" s="243" t="str">
        <f t="shared" si="126"/>
        <v/>
      </c>
      <c r="K706" s="244"/>
      <c r="L706" s="423"/>
      <c r="M706" s="252"/>
      <c r="N706" s="315">
        <f t="shared" si="130"/>
        <v>0</v>
      </c>
      <c r="O706" s="424">
        <f t="shared" si="131"/>
        <v>0</v>
      </c>
      <c r="P706" s="244"/>
      <c r="Q706" s="423"/>
      <c r="R706" s="252"/>
      <c r="S706" s="429">
        <f t="shared" si="132"/>
        <v>0</v>
      </c>
      <c r="T706" s="315">
        <f t="shared" si="133"/>
        <v>0</v>
      </c>
      <c r="U706" s="252"/>
      <c r="V706" s="252"/>
      <c r="W706" s="253"/>
      <c r="X706" s="313">
        <f t="shared" si="127"/>
        <v>0</v>
      </c>
    </row>
    <row r="707" spans="2:24" ht="18.75">
      <c r="B707" s="173"/>
      <c r="C707" s="137">
        <v>4219</v>
      </c>
      <c r="D707" s="156" t="s">
        <v>262</v>
      </c>
      <c r="E707" s="812"/>
      <c r="F707" s="449"/>
      <c r="G707" s="245"/>
      <c r="H707" s="245"/>
      <c r="I707" s="476">
        <f t="shared" si="129"/>
        <v>0</v>
      </c>
      <c r="J707" s="243" t="str">
        <f t="shared" si="126"/>
        <v/>
      </c>
      <c r="K707" s="244"/>
      <c r="L707" s="423"/>
      <c r="M707" s="252"/>
      <c r="N707" s="315">
        <f t="shared" si="130"/>
        <v>0</v>
      </c>
      <c r="O707" s="424">
        <f t="shared" si="131"/>
        <v>0</v>
      </c>
      <c r="P707" s="244"/>
      <c r="Q707" s="423"/>
      <c r="R707" s="252"/>
      <c r="S707" s="429">
        <f t="shared" si="132"/>
        <v>0</v>
      </c>
      <c r="T707" s="315">
        <f t="shared" si="133"/>
        <v>0</v>
      </c>
      <c r="U707" s="252"/>
      <c r="V707" s="252"/>
      <c r="W707" s="253"/>
      <c r="X707" s="313">
        <f t="shared" si="127"/>
        <v>0</v>
      </c>
    </row>
    <row r="708" spans="2:24" ht="18.75">
      <c r="B708" s="794">
        <v>4300</v>
      </c>
      <c r="C708" s="958" t="s">
        <v>1713</v>
      </c>
      <c r="D708" s="958"/>
      <c r="E708" s="795"/>
      <c r="F708" s="796">
        <f>SUM(F709:F711)</f>
        <v>0</v>
      </c>
      <c r="G708" s="797">
        <f>SUM(G709:G711)</f>
        <v>0</v>
      </c>
      <c r="H708" s="797">
        <f>SUM(H709:H711)</f>
        <v>0</v>
      </c>
      <c r="I708" s="797">
        <f>SUM(I709:I711)</f>
        <v>0</v>
      </c>
      <c r="J708" s="243" t="str">
        <f t="shared" si="126"/>
        <v/>
      </c>
      <c r="K708" s="244"/>
      <c r="L708" s="316">
        <f>SUM(L709:L711)</f>
        <v>0</v>
      </c>
      <c r="M708" s="317">
        <f>SUM(M709:M711)</f>
        <v>0</v>
      </c>
      <c r="N708" s="425">
        <f>SUM(N709:N711)</f>
        <v>0</v>
      </c>
      <c r="O708" s="426">
        <f>SUM(O709:O711)</f>
        <v>0</v>
      </c>
      <c r="P708" s="244"/>
      <c r="Q708" s="316">
        <f t="shared" ref="Q708:W708" si="134">SUM(Q709:Q711)</f>
        <v>0</v>
      </c>
      <c r="R708" s="317">
        <f t="shared" si="134"/>
        <v>0</v>
      </c>
      <c r="S708" s="317">
        <f t="shared" si="134"/>
        <v>0</v>
      </c>
      <c r="T708" s="317">
        <f t="shared" si="134"/>
        <v>0</v>
      </c>
      <c r="U708" s="317">
        <f t="shared" si="134"/>
        <v>0</v>
      </c>
      <c r="V708" s="317">
        <f t="shared" si="134"/>
        <v>0</v>
      </c>
      <c r="W708" s="426">
        <f t="shared" si="134"/>
        <v>0</v>
      </c>
      <c r="X708" s="313">
        <f t="shared" si="127"/>
        <v>0</v>
      </c>
    </row>
    <row r="709" spans="2:24" ht="18.75">
      <c r="B709" s="173"/>
      <c r="C709" s="144">
        <v>4301</v>
      </c>
      <c r="D709" s="163" t="s">
        <v>263</v>
      </c>
      <c r="E709" s="812"/>
      <c r="F709" s="449"/>
      <c r="G709" s="245"/>
      <c r="H709" s="245"/>
      <c r="I709" s="476">
        <f t="shared" ref="I709:I714" si="135">F709+G709+H709</f>
        <v>0</v>
      </c>
      <c r="J709" s="243" t="str">
        <f t="shared" si="126"/>
        <v/>
      </c>
      <c r="K709" s="244"/>
      <c r="L709" s="423"/>
      <c r="M709" s="252"/>
      <c r="N709" s="315">
        <f t="shared" ref="N709:N714" si="136">I709</f>
        <v>0</v>
      </c>
      <c r="O709" s="424">
        <f t="shared" ref="O709:O714" si="137">L709+M709-N709</f>
        <v>0</v>
      </c>
      <c r="P709" s="244"/>
      <c r="Q709" s="423"/>
      <c r="R709" s="252"/>
      <c r="S709" s="429">
        <f t="shared" ref="S709:S714" si="138">+IF(+(L709+M709)&gt;=I709,+M709,+(+I709-L709))</f>
        <v>0</v>
      </c>
      <c r="T709" s="315">
        <f t="shared" ref="T709:T714" si="139">Q709+R709-S709</f>
        <v>0</v>
      </c>
      <c r="U709" s="252"/>
      <c r="V709" s="252"/>
      <c r="W709" s="253"/>
      <c r="X709" s="313">
        <f t="shared" si="127"/>
        <v>0</v>
      </c>
    </row>
    <row r="710" spans="2:24" ht="18.75">
      <c r="B710" s="173"/>
      <c r="C710" s="137">
        <v>4302</v>
      </c>
      <c r="D710" s="139" t="s">
        <v>1082</v>
      </c>
      <c r="E710" s="812"/>
      <c r="F710" s="449"/>
      <c r="G710" s="245"/>
      <c r="H710" s="245"/>
      <c r="I710" s="476">
        <f t="shared" si="135"/>
        <v>0</v>
      </c>
      <c r="J710" s="243" t="str">
        <f t="shared" si="126"/>
        <v/>
      </c>
      <c r="K710" s="244"/>
      <c r="L710" s="423"/>
      <c r="M710" s="252"/>
      <c r="N710" s="315">
        <f t="shared" si="136"/>
        <v>0</v>
      </c>
      <c r="O710" s="424">
        <f t="shared" si="137"/>
        <v>0</v>
      </c>
      <c r="P710" s="244"/>
      <c r="Q710" s="423"/>
      <c r="R710" s="252"/>
      <c r="S710" s="429">
        <f t="shared" si="138"/>
        <v>0</v>
      </c>
      <c r="T710" s="315">
        <f t="shared" si="139"/>
        <v>0</v>
      </c>
      <c r="U710" s="252"/>
      <c r="V710" s="252"/>
      <c r="W710" s="253"/>
      <c r="X710" s="313">
        <f t="shared" si="127"/>
        <v>0</v>
      </c>
    </row>
    <row r="711" spans="2:24" ht="18.75">
      <c r="B711" s="173"/>
      <c r="C711" s="142">
        <v>4309</v>
      </c>
      <c r="D711" s="148" t="s">
        <v>265</v>
      </c>
      <c r="E711" s="812"/>
      <c r="F711" s="449"/>
      <c r="G711" s="245"/>
      <c r="H711" s="245"/>
      <c r="I711" s="476">
        <f t="shared" si="135"/>
        <v>0</v>
      </c>
      <c r="J711" s="243" t="str">
        <f t="shared" si="126"/>
        <v/>
      </c>
      <c r="K711" s="244"/>
      <c r="L711" s="423"/>
      <c r="M711" s="252"/>
      <c r="N711" s="315">
        <f t="shared" si="136"/>
        <v>0</v>
      </c>
      <c r="O711" s="424">
        <f t="shared" si="137"/>
        <v>0</v>
      </c>
      <c r="P711" s="244"/>
      <c r="Q711" s="423"/>
      <c r="R711" s="252"/>
      <c r="S711" s="429">
        <f t="shared" si="138"/>
        <v>0</v>
      </c>
      <c r="T711" s="315">
        <f t="shared" si="139"/>
        <v>0</v>
      </c>
      <c r="U711" s="252"/>
      <c r="V711" s="252"/>
      <c r="W711" s="253"/>
      <c r="X711" s="313">
        <f t="shared" si="127"/>
        <v>0</v>
      </c>
    </row>
    <row r="712" spans="2:24" ht="18.75">
      <c r="B712" s="794">
        <v>4400</v>
      </c>
      <c r="C712" s="963" t="s">
        <v>1714</v>
      </c>
      <c r="D712" s="963"/>
      <c r="E712" s="795"/>
      <c r="F712" s="798"/>
      <c r="G712" s="799"/>
      <c r="H712" s="799"/>
      <c r="I712" s="800">
        <f t="shared" si="135"/>
        <v>0</v>
      </c>
      <c r="J712" s="243" t="str">
        <f t="shared" si="126"/>
        <v/>
      </c>
      <c r="K712" s="244"/>
      <c r="L712" s="428"/>
      <c r="M712" s="254"/>
      <c r="N712" s="317">
        <f t="shared" si="136"/>
        <v>0</v>
      </c>
      <c r="O712" s="424">
        <f t="shared" si="137"/>
        <v>0</v>
      </c>
      <c r="P712" s="244"/>
      <c r="Q712" s="428"/>
      <c r="R712" s="254"/>
      <c r="S712" s="429">
        <f t="shared" si="138"/>
        <v>0</v>
      </c>
      <c r="T712" s="315">
        <f t="shared" si="139"/>
        <v>0</v>
      </c>
      <c r="U712" s="254"/>
      <c r="V712" s="254"/>
      <c r="W712" s="253"/>
      <c r="X712" s="313">
        <f t="shared" si="127"/>
        <v>0</v>
      </c>
    </row>
    <row r="713" spans="2:24" ht="18.75">
      <c r="B713" s="794">
        <v>4500</v>
      </c>
      <c r="C713" s="968" t="s">
        <v>1715</v>
      </c>
      <c r="D713" s="968"/>
      <c r="E713" s="795"/>
      <c r="F713" s="798"/>
      <c r="G713" s="799">
        <v>100000</v>
      </c>
      <c r="H713" s="799"/>
      <c r="I713" s="800">
        <f t="shared" si="135"/>
        <v>100000</v>
      </c>
      <c r="J713" s="243">
        <f t="shared" si="126"/>
        <v>1</v>
      </c>
      <c r="K713" s="244"/>
      <c r="L713" s="428"/>
      <c r="M713" s="254">
        <v>100000</v>
      </c>
      <c r="N713" s="317">
        <f t="shared" si="136"/>
        <v>100000</v>
      </c>
      <c r="O713" s="424">
        <f t="shared" si="137"/>
        <v>0</v>
      </c>
      <c r="P713" s="244"/>
      <c r="Q713" s="428"/>
      <c r="R713" s="254">
        <v>100000</v>
      </c>
      <c r="S713" s="429">
        <f t="shared" si="138"/>
        <v>100000</v>
      </c>
      <c r="T713" s="315">
        <f t="shared" si="139"/>
        <v>0</v>
      </c>
      <c r="U713" s="254"/>
      <c r="V713" s="254"/>
      <c r="W713" s="253"/>
      <c r="X713" s="313">
        <f t="shared" si="127"/>
        <v>0</v>
      </c>
    </row>
    <row r="714" spans="2:24" ht="18.75">
      <c r="B714" s="794">
        <v>4600</v>
      </c>
      <c r="C714" s="969" t="s">
        <v>266</v>
      </c>
      <c r="D714" s="970"/>
      <c r="E714" s="795"/>
      <c r="F714" s="798"/>
      <c r="G714" s="799">
        <v>45000</v>
      </c>
      <c r="H714" s="799"/>
      <c r="I714" s="800">
        <f t="shared" si="135"/>
        <v>45000</v>
      </c>
      <c r="J714" s="243">
        <f t="shared" si="126"/>
        <v>1</v>
      </c>
      <c r="K714" s="244"/>
      <c r="L714" s="428"/>
      <c r="M714" s="254">
        <v>45000</v>
      </c>
      <c r="N714" s="317">
        <f t="shared" si="136"/>
        <v>45000</v>
      </c>
      <c r="O714" s="424">
        <f t="shared" si="137"/>
        <v>0</v>
      </c>
      <c r="P714" s="244"/>
      <c r="Q714" s="428"/>
      <c r="R714" s="254">
        <v>45000</v>
      </c>
      <c r="S714" s="429">
        <f t="shared" si="138"/>
        <v>45000</v>
      </c>
      <c r="T714" s="315">
        <f t="shared" si="139"/>
        <v>0</v>
      </c>
      <c r="U714" s="254"/>
      <c r="V714" s="254"/>
      <c r="W714" s="253"/>
      <c r="X714" s="313">
        <f t="shared" si="127"/>
        <v>0</v>
      </c>
    </row>
    <row r="715" spans="2:24" ht="18.75">
      <c r="B715" s="794">
        <v>4900</v>
      </c>
      <c r="C715" s="966" t="s">
        <v>297</v>
      </c>
      <c r="D715" s="966"/>
      <c r="E715" s="795"/>
      <c r="F715" s="796">
        <f>+F716+F717</f>
        <v>0</v>
      </c>
      <c r="G715" s="797">
        <f>+G716+G717</f>
        <v>0</v>
      </c>
      <c r="H715" s="797">
        <f>+H716+H717</f>
        <v>0</v>
      </c>
      <c r="I715" s="797">
        <f>+I716+I717</f>
        <v>0</v>
      </c>
      <c r="J715" s="243" t="str">
        <f t="shared" si="126"/>
        <v/>
      </c>
      <c r="K715" s="244"/>
      <c r="L715" s="773"/>
      <c r="M715" s="774"/>
      <c r="N715" s="774"/>
      <c r="O715" s="820"/>
      <c r="P715" s="244"/>
      <c r="Q715" s="773"/>
      <c r="R715" s="774"/>
      <c r="S715" s="774"/>
      <c r="T715" s="774"/>
      <c r="U715" s="774"/>
      <c r="V715" s="774"/>
      <c r="W715" s="820"/>
      <c r="X715" s="313">
        <f t="shared" si="127"/>
        <v>0</v>
      </c>
    </row>
    <row r="716" spans="2:24" ht="18.75">
      <c r="B716" s="173"/>
      <c r="C716" s="144">
        <v>4901</v>
      </c>
      <c r="D716" s="174" t="s">
        <v>298</v>
      </c>
      <c r="E716" s="812"/>
      <c r="F716" s="449"/>
      <c r="G716" s="245"/>
      <c r="H716" s="245"/>
      <c r="I716" s="476">
        <f>F716+G716+H716</f>
        <v>0</v>
      </c>
      <c r="J716" s="243" t="str">
        <f t="shared" si="126"/>
        <v/>
      </c>
      <c r="K716" s="244"/>
      <c r="L716" s="771"/>
      <c r="M716" s="775"/>
      <c r="N716" s="775"/>
      <c r="O716" s="819"/>
      <c r="P716" s="244"/>
      <c r="Q716" s="771"/>
      <c r="R716" s="775"/>
      <c r="S716" s="775"/>
      <c r="T716" s="775"/>
      <c r="U716" s="775"/>
      <c r="V716" s="775"/>
      <c r="W716" s="819"/>
      <c r="X716" s="313">
        <f t="shared" si="127"/>
        <v>0</v>
      </c>
    </row>
    <row r="717" spans="2:24" ht="18.75">
      <c r="B717" s="173"/>
      <c r="C717" s="142">
        <v>4902</v>
      </c>
      <c r="D717" s="148" t="s">
        <v>299</v>
      </c>
      <c r="E717" s="812"/>
      <c r="F717" s="449"/>
      <c r="G717" s="245"/>
      <c r="H717" s="245"/>
      <c r="I717" s="476">
        <f>F717+G717+H717</f>
        <v>0</v>
      </c>
      <c r="J717" s="243" t="str">
        <f t="shared" si="126"/>
        <v/>
      </c>
      <c r="K717" s="244"/>
      <c r="L717" s="771"/>
      <c r="M717" s="775"/>
      <c r="N717" s="775"/>
      <c r="O717" s="819"/>
      <c r="P717" s="244"/>
      <c r="Q717" s="771"/>
      <c r="R717" s="775"/>
      <c r="S717" s="775"/>
      <c r="T717" s="775"/>
      <c r="U717" s="775"/>
      <c r="V717" s="775"/>
      <c r="W717" s="819"/>
      <c r="X717" s="313">
        <f t="shared" si="127"/>
        <v>0</v>
      </c>
    </row>
    <row r="718" spans="2:24" ht="18.75">
      <c r="B718" s="801">
        <v>5100</v>
      </c>
      <c r="C718" s="980" t="s">
        <v>267</v>
      </c>
      <c r="D718" s="980"/>
      <c r="E718" s="802"/>
      <c r="F718" s="803"/>
      <c r="G718" s="804"/>
      <c r="H718" s="804"/>
      <c r="I718" s="800">
        <f>F718+G718+H718</f>
        <v>0</v>
      </c>
      <c r="J718" s="243" t="str">
        <f t="shared" si="126"/>
        <v/>
      </c>
      <c r="K718" s="244"/>
      <c r="L718" s="430"/>
      <c r="M718" s="431"/>
      <c r="N718" s="327">
        <f>I718</f>
        <v>0</v>
      </c>
      <c r="O718" s="424">
        <f>L718+M718-N718</f>
        <v>0</v>
      </c>
      <c r="P718" s="244"/>
      <c r="Q718" s="430"/>
      <c r="R718" s="431"/>
      <c r="S718" s="429">
        <f>+IF(+(L718+M718)&gt;=I718,+M718,+(+I718-L718))</f>
        <v>0</v>
      </c>
      <c r="T718" s="315">
        <f>Q718+R718-S718</f>
        <v>0</v>
      </c>
      <c r="U718" s="431"/>
      <c r="V718" s="431"/>
      <c r="W718" s="253"/>
      <c r="X718" s="313">
        <f t="shared" si="127"/>
        <v>0</v>
      </c>
    </row>
    <row r="719" spans="2:24" ht="18.75">
      <c r="B719" s="801">
        <v>5200</v>
      </c>
      <c r="C719" s="965" t="s">
        <v>268</v>
      </c>
      <c r="D719" s="965"/>
      <c r="E719" s="802"/>
      <c r="F719" s="805">
        <f>SUM(F720:F726)</f>
        <v>0</v>
      </c>
      <c r="G719" s="806">
        <f>SUM(G720:G726)</f>
        <v>450000</v>
      </c>
      <c r="H719" s="806">
        <f>SUM(H720:H726)</f>
        <v>0</v>
      </c>
      <c r="I719" s="806">
        <f>SUM(I720:I726)</f>
        <v>450000</v>
      </c>
      <c r="J719" s="243">
        <f t="shared" si="126"/>
        <v>1</v>
      </c>
      <c r="K719" s="244"/>
      <c r="L719" s="326">
        <f>SUM(L720:L726)</f>
        <v>0</v>
      </c>
      <c r="M719" s="327">
        <f>SUM(M720:M726)</f>
        <v>450000</v>
      </c>
      <c r="N719" s="432">
        <f>SUM(N720:N726)</f>
        <v>450000</v>
      </c>
      <c r="O719" s="433">
        <f>SUM(O720:O726)</f>
        <v>0</v>
      </c>
      <c r="P719" s="244"/>
      <c r="Q719" s="326">
        <f t="shared" ref="Q719:W719" si="140">SUM(Q720:Q726)</f>
        <v>0</v>
      </c>
      <c r="R719" s="327">
        <f t="shared" si="140"/>
        <v>450000</v>
      </c>
      <c r="S719" s="327">
        <f t="shared" si="140"/>
        <v>450000</v>
      </c>
      <c r="T719" s="327">
        <f t="shared" si="140"/>
        <v>0</v>
      </c>
      <c r="U719" s="327">
        <f t="shared" si="140"/>
        <v>0</v>
      </c>
      <c r="V719" s="327">
        <f t="shared" si="140"/>
        <v>0</v>
      </c>
      <c r="W719" s="433">
        <f t="shared" si="140"/>
        <v>0</v>
      </c>
      <c r="X719" s="313">
        <f t="shared" si="127"/>
        <v>0</v>
      </c>
    </row>
    <row r="720" spans="2:24" ht="18.75">
      <c r="B720" s="175"/>
      <c r="C720" s="176">
        <v>5201</v>
      </c>
      <c r="D720" s="177" t="s">
        <v>269</v>
      </c>
      <c r="E720" s="813"/>
      <c r="F720" s="473"/>
      <c r="G720" s="434">
        <v>38000</v>
      </c>
      <c r="H720" s="434"/>
      <c r="I720" s="476">
        <f t="shared" ref="I720:I726" si="141">F720+G720+H720</f>
        <v>38000</v>
      </c>
      <c r="J720" s="243">
        <f t="shared" si="126"/>
        <v>1</v>
      </c>
      <c r="K720" s="244"/>
      <c r="L720" s="435"/>
      <c r="M720" s="436">
        <v>38000</v>
      </c>
      <c r="N720" s="330">
        <f t="shared" ref="N720:N726" si="142">I720</f>
        <v>38000</v>
      </c>
      <c r="O720" s="424">
        <f t="shared" ref="O720:O726" si="143">L720+M720-N720</f>
        <v>0</v>
      </c>
      <c r="P720" s="244"/>
      <c r="Q720" s="435"/>
      <c r="R720" s="436">
        <v>38000</v>
      </c>
      <c r="S720" s="429">
        <f t="shared" ref="S720:S726" si="144">+IF(+(L720+M720)&gt;=I720,+M720,+(+I720-L720))</f>
        <v>38000</v>
      </c>
      <c r="T720" s="315">
        <f t="shared" ref="T720:T726" si="145">Q720+R720-S720</f>
        <v>0</v>
      </c>
      <c r="U720" s="436"/>
      <c r="V720" s="436"/>
      <c r="W720" s="253"/>
      <c r="X720" s="313">
        <f t="shared" si="127"/>
        <v>0</v>
      </c>
    </row>
    <row r="721" spans="2:24" ht="18.75">
      <c r="B721" s="175"/>
      <c r="C721" s="178">
        <v>5202</v>
      </c>
      <c r="D721" s="179" t="s">
        <v>270</v>
      </c>
      <c r="E721" s="813"/>
      <c r="F721" s="473"/>
      <c r="G721" s="434">
        <v>280000</v>
      </c>
      <c r="H721" s="434"/>
      <c r="I721" s="476">
        <f t="shared" si="141"/>
        <v>280000</v>
      </c>
      <c r="J721" s="243">
        <f t="shared" si="126"/>
        <v>1</v>
      </c>
      <c r="K721" s="244"/>
      <c r="L721" s="435"/>
      <c r="M721" s="436">
        <v>280000</v>
      </c>
      <c r="N721" s="330">
        <f t="shared" si="142"/>
        <v>280000</v>
      </c>
      <c r="O721" s="424">
        <f t="shared" si="143"/>
        <v>0</v>
      </c>
      <c r="P721" s="244"/>
      <c r="Q721" s="435"/>
      <c r="R721" s="436">
        <v>280000</v>
      </c>
      <c r="S721" s="429">
        <f t="shared" si="144"/>
        <v>280000</v>
      </c>
      <c r="T721" s="315">
        <f t="shared" si="145"/>
        <v>0</v>
      </c>
      <c r="U721" s="436"/>
      <c r="V721" s="436"/>
      <c r="W721" s="253"/>
      <c r="X721" s="313">
        <f t="shared" si="127"/>
        <v>0</v>
      </c>
    </row>
    <row r="722" spans="2:24" ht="18.75">
      <c r="B722" s="175"/>
      <c r="C722" s="178">
        <v>5203</v>
      </c>
      <c r="D722" s="179" t="s">
        <v>938</v>
      </c>
      <c r="E722" s="813"/>
      <c r="F722" s="473"/>
      <c r="G722" s="434">
        <v>87000</v>
      </c>
      <c r="H722" s="434"/>
      <c r="I722" s="476">
        <f t="shared" si="141"/>
        <v>87000</v>
      </c>
      <c r="J722" s="243">
        <f t="shared" si="126"/>
        <v>1</v>
      </c>
      <c r="K722" s="244"/>
      <c r="L722" s="435"/>
      <c r="M722" s="436">
        <v>87000</v>
      </c>
      <c r="N722" s="330">
        <f t="shared" si="142"/>
        <v>87000</v>
      </c>
      <c r="O722" s="424">
        <f t="shared" si="143"/>
        <v>0</v>
      </c>
      <c r="P722" s="244"/>
      <c r="Q722" s="435"/>
      <c r="R722" s="436">
        <v>87000</v>
      </c>
      <c r="S722" s="429">
        <f t="shared" si="144"/>
        <v>87000</v>
      </c>
      <c r="T722" s="315">
        <f t="shared" si="145"/>
        <v>0</v>
      </c>
      <c r="U722" s="436"/>
      <c r="V722" s="436"/>
      <c r="W722" s="253"/>
      <c r="X722" s="313">
        <f t="shared" si="127"/>
        <v>0</v>
      </c>
    </row>
    <row r="723" spans="2:24" ht="18.75">
      <c r="B723" s="175"/>
      <c r="C723" s="178">
        <v>5204</v>
      </c>
      <c r="D723" s="179" t="s">
        <v>939</v>
      </c>
      <c r="E723" s="813"/>
      <c r="F723" s="473"/>
      <c r="G723" s="434"/>
      <c r="H723" s="434"/>
      <c r="I723" s="476">
        <f t="shared" si="141"/>
        <v>0</v>
      </c>
      <c r="J723" s="243" t="str">
        <f t="shared" si="126"/>
        <v/>
      </c>
      <c r="K723" s="244"/>
      <c r="L723" s="435"/>
      <c r="M723" s="436"/>
      <c r="N723" s="330">
        <f t="shared" si="142"/>
        <v>0</v>
      </c>
      <c r="O723" s="424">
        <f t="shared" si="143"/>
        <v>0</v>
      </c>
      <c r="P723" s="244"/>
      <c r="Q723" s="435"/>
      <c r="R723" s="436"/>
      <c r="S723" s="429">
        <f t="shared" si="144"/>
        <v>0</v>
      </c>
      <c r="T723" s="315">
        <f t="shared" si="145"/>
        <v>0</v>
      </c>
      <c r="U723" s="436"/>
      <c r="V723" s="436"/>
      <c r="W723" s="253"/>
      <c r="X723" s="313">
        <f t="shared" si="127"/>
        <v>0</v>
      </c>
    </row>
    <row r="724" spans="2:24" ht="18.75">
      <c r="B724" s="175"/>
      <c r="C724" s="178">
        <v>5205</v>
      </c>
      <c r="D724" s="179" t="s">
        <v>940</v>
      </c>
      <c r="E724" s="813"/>
      <c r="F724" s="473"/>
      <c r="G724" s="434">
        <v>45000</v>
      </c>
      <c r="H724" s="434"/>
      <c r="I724" s="476">
        <f t="shared" si="141"/>
        <v>45000</v>
      </c>
      <c r="J724" s="243">
        <f t="shared" si="126"/>
        <v>1</v>
      </c>
      <c r="K724" s="244"/>
      <c r="L724" s="435"/>
      <c r="M724" s="436">
        <v>45000</v>
      </c>
      <c r="N724" s="330">
        <f t="shared" si="142"/>
        <v>45000</v>
      </c>
      <c r="O724" s="424">
        <f t="shared" si="143"/>
        <v>0</v>
      </c>
      <c r="P724" s="244"/>
      <c r="Q724" s="435"/>
      <c r="R724" s="436">
        <v>45000</v>
      </c>
      <c r="S724" s="429">
        <f t="shared" si="144"/>
        <v>45000</v>
      </c>
      <c r="T724" s="315">
        <f t="shared" si="145"/>
        <v>0</v>
      </c>
      <c r="U724" s="436"/>
      <c r="V724" s="436"/>
      <c r="W724" s="253"/>
      <c r="X724" s="313">
        <f t="shared" si="127"/>
        <v>0</v>
      </c>
    </row>
    <row r="725" spans="2:24" ht="18.75">
      <c r="B725" s="175"/>
      <c r="C725" s="178">
        <v>5206</v>
      </c>
      <c r="D725" s="179" t="s">
        <v>941</v>
      </c>
      <c r="E725" s="813"/>
      <c r="F725" s="473"/>
      <c r="G725" s="434"/>
      <c r="H725" s="434"/>
      <c r="I725" s="476">
        <f t="shared" si="141"/>
        <v>0</v>
      </c>
      <c r="J725" s="243" t="str">
        <f t="shared" si="126"/>
        <v/>
      </c>
      <c r="K725" s="244"/>
      <c r="L725" s="435"/>
      <c r="M725" s="436"/>
      <c r="N725" s="330">
        <f t="shared" si="142"/>
        <v>0</v>
      </c>
      <c r="O725" s="424">
        <f t="shared" si="143"/>
        <v>0</v>
      </c>
      <c r="P725" s="244"/>
      <c r="Q725" s="435"/>
      <c r="R725" s="436"/>
      <c r="S725" s="429">
        <f t="shared" si="144"/>
        <v>0</v>
      </c>
      <c r="T725" s="315">
        <f t="shared" si="145"/>
        <v>0</v>
      </c>
      <c r="U725" s="436"/>
      <c r="V725" s="436"/>
      <c r="W725" s="253"/>
      <c r="X725" s="313">
        <f t="shared" si="127"/>
        <v>0</v>
      </c>
    </row>
    <row r="726" spans="2:24" ht="18.75">
      <c r="B726" s="175"/>
      <c r="C726" s="180">
        <v>5219</v>
      </c>
      <c r="D726" s="181" t="s">
        <v>942</v>
      </c>
      <c r="E726" s="813"/>
      <c r="F726" s="473"/>
      <c r="G726" s="434"/>
      <c r="H726" s="434"/>
      <c r="I726" s="476">
        <f t="shared" si="141"/>
        <v>0</v>
      </c>
      <c r="J726" s="243" t="str">
        <f t="shared" ref="J726:J745" si="146">(IF($E726&lt;&gt;0,$J$2,IF($I726&lt;&gt;0,$J$2,"")))</f>
        <v/>
      </c>
      <c r="K726" s="244"/>
      <c r="L726" s="435"/>
      <c r="M726" s="436"/>
      <c r="N726" s="330">
        <f t="shared" si="142"/>
        <v>0</v>
      </c>
      <c r="O726" s="424">
        <f t="shared" si="143"/>
        <v>0</v>
      </c>
      <c r="P726" s="244"/>
      <c r="Q726" s="435"/>
      <c r="R726" s="436"/>
      <c r="S726" s="429">
        <f t="shared" si="144"/>
        <v>0</v>
      </c>
      <c r="T726" s="315">
        <f t="shared" si="145"/>
        <v>0</v>
      </c>
      <c r="U726" s="436"/>
      <c r="V726" s="436"/>
      <c r="W726" s="253"/>
      <c r="X726" s="313">
        <f t="shared" ref="X726:X739" si="147">T726-U726-V726-W726</f>
        <v>0</v>
      </c>
    </row>
    <row r="727" spans="2:24" ht="18.75">
      <c r="B727" s="801">
        <v>5300</v>
      </c>
      <c r="C727" s="971" t="s">
        <v>943</v>
      </c>
      <c r="D727" s="971"/>
      <c r="E727" s="802"/>
      <c r="F727" s="805">
        <f>SUM(F728:F729)</f>
        <v>0</v>
      </c>
      <c r="G727" s="806">
        <f>SUM(G728:G729)</f>
        <v>166000</v>
      </c>
      <c r="H727" s="806">
        <f>SUM(H728:H729)</f>
        <v>0</v>
      </c>
      <c r="I727" s="806">
        <f>SUM(I728:I729)</f>
        <v>166000</v>
      </c>
      <c r="J727" s="243">
        <f t="shared" si="146"/>
        <v>1</v>
      </c>
      <c r="K727" s="244"/>
      <c r="L727" s="326">
        <f>SUM(L728:L729)</f>
        <v>0</v>
      </c>
      <c r="M727" s="327">
        <f>SUM(M728:M729)</f>
        <v>166000</v>
      </c>
      <c r="N727" s="432">
        <f>SUM(N728:N729)</f>
        <v>166000</v>
      </c>
      <c r="O727" s="433">
        <f>SUM(O728:O729)</f>
        <v>0</v>
      </c>
      <c r="P727" s="244"/>
      <c r="Q727" s="326">
        <f t="shared" ref="Q727:W727" si="148">SUM(Q728:Q729)</f>
        <v>0</v>
      </c>
      <c r="R727" s="327">
        <f t="shared" si="148"/>
        <v>166000</v>
      </c>
      <c r="S727" s="327">
        <f t="shared" si="148"/>
        <v>166000</v>
      </c>
      <c r="T727" s="327">
        <f t="shared" si="148"/>
        <v>0</v>
      </c>
      <c r="U727" s="327">
        <f t="shared" si="148"/>
        <v>0</v>
      </c>
      <c r="V727" s="327">
        <f t="shared" si="148"/>
        <v>0</v>
      </c>
      <c r="W727" s="433">
        <f t="shared" si="148"/>
        <v>0</v>
      </c>
      <c r="X727" s="313">
        <f t="shared" si="147"/>
        <v>0</v>
      </c>
    </row>
    <row r="728" spans="2:24" ht="18.75">
      <c r="B728" s="175"/>
      <c r="C728" s="176">
        <v>5301</v>
      </c>
      <c r="D728" s="177" t="s">
        <v>1462</v>
      </c>
      <c r="E728" s="813"/>
      <c r="F728" s="473"/>
      <c r="G728" s="434">
        <v>5000</v>
      </c>
      <c r="H728" s="434"/>
      <c r="I728" s="476">
        <f>F728+G728+H728</f>
        <v>5000</v>
      </c>
      <c r="J728" s="243">
        <f t="shared" si="146"/>
        <v>1</v>
      </c>
      <c r="K728" s="244"/>
      <c r="L728" s="435"/>
      <c r="M728" s="436">
        <v>5000</v>
      </c>
      <c r="N728" s="330">
        <f>I728</f>
        <v>5000</v>
      </c>
      <c r="O728" s="424">
        <f>L728+M728-N728</f>
        <v>0</v>
      </c>
      <c r="P728" s="244"/>
      <c r="Q728" s="435"/>
      <c r="R728" s="436">
        <v>5000</v>
      </c>
      <c r="S728" s="429">
        <f>+IF(+(L728+M728)&gt;=I728,+M728,+(+I728-L728))</f>
        <v>5000</v>
      </c>
      <c r="T728" s="315">
        <f>Q728+R728-S728</f>
        <v>0</v>
      </c>
      <c r="U728" s="436"/>
      <c r="V728" s="436"/>
      <c r="W728" s="253"/>
      <c r="X728" s="313">
        <f t="shared" si="147"/>
        <v>0</v>
      </c>
    </row>
    <row r="729" spans="2:24" ht="18.75">
      <c r="B729" s="175"/>
      <c r="C729" s="180">
        <v>5309</v>
      </c>
      <c r="D729" s="181" t="s">
        <v>944</v>
      </c>
      <c r="E729" s="813"/>
      <c r="F729" s="473"/>
      <c r="G729" s="434">
        <v>161000</v>
      </c>
      <c r="H729" s="434"/>
      <c r="I729" s="476">
        <f>F729+G729+H729</f>
        <v>161000</v>
      </c>
      <c r="J729" s="243">
        <f t="shared" si="146"/>
        <v>1</v>
      </c>
      <c r="K729" s="244"/>
      <c r="L729" s="435"/>
      <c r="M729" s="436">
        <v>161000</v>
      </c>
      <c r="N729" s="330">
        <f>I729</f>
        <v>161000</v>
      </c>
      <c r="O729" s="424">
        <f>L729+M729-N729</f>
        <v>0</v>
      </c>
      <c r="P729" s="244"/>
      <c r="Q729" s="435"/>
      <c r="R729" s="436">
        <v>161000</v>
      </c>
      <c r="S729" s="429">
        <f>+IF(+(L729+M729)&gt;=I729,+M729,+(+I729-L729))</f>
        <v>161000</v>
      </c>
      <c r="T729" s="315">
        <f>Q729+R729-S729</f>
        <v>0</v>
      </c>
      <c r="U729" s="436"/>
      <c r="V729" s="436"/>
      <c r="W729" s="253"/>
      <c r="X729" s="313">
        <f t="shared" si="147"/>
        <v>0</v>
      </c>
    </row>
    <row r="730" spans="2:24" ht="18.75">
      <c r="B730" s="801">
        <v>5400</v>
      </c>
      <c r="C730" s="980" t="s">
        <v>1031</v>
      </c>
      <c r="D730" s="980"/>
      <c r="E730" s="802"/>
      <c r="F730" s="803"/>
      <c r="G730" s="804"/>
      <c r="H730" s="804"/>
      <c r="I730" s="800">
        <f>F730+G730+H730</f>
        <v>0</v>
      </c>
      <c r="J730" s="243" t="str">
        <f t="shared" si="146"/>
        <v/>
      </c>
      <c r="K730" s="244"/>
      <c r="L730" s="430"/>
      <c r="M730" s="431"/>
      <c r="N730" s="327">
        <f>I730</f>
        <v>0</v>
      </c>
      <c r="O730" s="424">
        <f>L730+M730-N730</f>
        <v>0</v>
      </c>
      <c r="P730" s="244"/>
      <c r="Q730" s="430"/>
      <c r="R730" s="431"/>
      <c r="S730" s="429">
        <f>+IF(+(L730+M730)&gt;=I730,+M730,+(+I730-L730))</f>
        <v>0</v>
      </c>
      <c r="T730" s="315">
        <f>Q730+R730-S730</f>
        <v>0</v>
      </c>
      <c r="U730" s="431"/>
      <c r="V730" s="431"/>
      <c r="W730" s="253"/>
      <c r="X730" s="313">
        <f t="shared" si="147"/>
        <v>0</v>
      </c>
    </row>
    <row r="731" spans="2:24" ht="18.75">
      <c r="B731" s="794">
        <v>5500</v>
      </c>
      <c r="C731" s="966" t="s">
        <v>1032</v>
      </c>
      <c r="D731" s="966"/>
      <c r="E731" s="795"/>
      <c r="F731" s="796">
        <f>SUM(F732:F735)</f>
        <v>0</v>
      </c>
      <c r="G731" s="797">
        <f>SUM(G732:G735)</f>
        <v>0</v>
      </c>
      <c r="H731" s="797">
        <f>SUM(H732:H735)</f>
        <v>0</v>
      </c>
      <c r="I731" s="797">
        <f>SUM(I732:I735)</f>
        <v>0</v>
      </c>
      <c r="J731" s="243" t="str">
        <f t="shared" si="146"/>
        <v/>
      </c>
      <c r="K731" s="244"/>
      <c r="L731" s="316">
        <f>SUM(L732:L735)</f>
        <v>0</v>
      </c>
      <c r="M731" s="317">
        <f>SUM(M732:M735)</f>
        <v>0</v>
      </c>
      <c r="N731" s="425">
        <f>SUM(N732:N735)</f>
        <v>0</v>
      </c>
      <c r="O731" s="426">
        <f>SUM(O732:O735)</f>
        <v>0</v>
      </c>
      <c r="P731" s="244"/>
      <c r="Q731" s="316">
        <f t="shared" ref="Q731:W731" si="149">SUM(Q732:Q735)</f>
        <v>0</v>
      </c>
      <c r="R731" s="317">
        <f t="shared" si="149"/>
        <v>0</v>
      </c>
      <c r="S731" s="317">
        <f t="shared" si="149"/>
        <v>0</v>
      </c>
      <c r="T731" s="317">
        <f t="shared" si="149"/>
        <v>0</v>
      </c>
      <c r="U731" s="317">
        <f t="shared" si="149"/>
        <v>0</v>
      </c>
      <c r="V731" s="317">
        <f t="shared" si="149"/>
        <v>0</v>
      </c>
      <c r="W731" s="426">
        <f t="shared" si="149"/>
        <v>0</v>
      </c>
      <c r="X731" s="313">
        <f t="shared" si="147"/>
        <v>0</v>
      </c>
    </row>
    <row r="732" spans="2:24" ht="18.75">
      <c r="B732" s="173"/>
      <c r="C732" s="144">
        <v>5501</v>
      </c>
      <c r="D732" s="163" t="s">
        <v>1033</v>
      </c>
      <c r="E732" s="812"/>
      <c r="F732" s="449"/>
      <c r="G732" s="245"/>
      <c r="H732" s="245"/>
      <c r="I732" s="476">
        <f>F732+G732+H732</f>
        <v>0</v>
      </c>
      <c r="J732" s="243" t="str">
        <f t="shared" si="146"/>
        <v/>
      </c>
      <c r="K732" s="244"/>
      <c r="L732" s="423"/>
      <c r="M732" s="252"/>
      <c r="N732" s="315">
        <f>I732</f>
        <v>0</v>
      </c>
      <c r="O732" s="424">
        <f>L732+M732-N732</f>
        <v>0</v>
      </c>
      <c r="P732" s="244"/>
      <c r="Q732" s="423"/>
      <c r="R732" s="252"/>
      <c r="S732" s="429">
        <f>+IF(+(L732+M732)&gt;=I732,+M732,+(+I732-L732))</f>
        <v>0</v>
      </c>
      <c r="T732" s="315">
        <f>Q732+R732-S732</f>
        <v>0</v>
      </c>
      <c r="U732" s="252"/>
      <c r="V732" s="252"/>
      <c r="W732" s="253"/>
      <c r="X732" s="313">
        <f t="shared" si="147"/>
        <v>0</v>
      </c>
    </row>
    <row r="733" spans="2:24" ht="18.75">
      <c r="B733" s="173"/>
      <c r="C733" s="137">
        <v>5502</v>
      </c>
      <c r="D733" s="145" t="s">
        <v>1034</v>
      </c>
      <c r="E733" s="812"/>
      <c r="F733" s="449"/>
      <c r="G733" s="245"/>
      <c r="H733" s="245"/>
      <c r="I733" s="476">
        <f>F733+G733+H733</f>
        <v>0</v>
      </c>
      <c r="J733" s="243" t="str">
        <f t="shared" si="146"/>
        <v/>
      </c>
      <c r="K733" s="244"/>
      <c r="L733" s="423"/>
      <c r="M733" s="252"/>
      <c r="N733" s="315">
        <f>I733</f>
        <v>0</v>
      </c>
      <c r="O733" s="424">
        <f>L733+M733-N733</f>
        <v>0</v>
      </c>
      <c r="P733" s="244"/>
      <c r="Q733" s="423"/>
      <c r="R733" s="252"/>
      <c r="S733" s="429">
        <f>+IF(+(L733+M733)&gt;=I733,+M733,+(+I733-L733))</f>
        <v>0</v>
      </c>
      <c r="T733" s="315">
        <f>Q733+R733-S733</f>
        <v>0</v>
      </c>
      <c r="U733" s="252"/>
      <c r="V733" s="252"/>
      <c r="W733" s="253"/>
      <c r="X733" s="313">
        <f t="shared" si="147"/>
        <v>0</v>
      </c>
    </row>
    <row r="734" spans="2:24" ht="18.75">
      <c r="B734" s="173"/>
      <c r="C734" s="137">
        <v>5503</v>
      </c>
      <c r="D734" s="139" t="s">
        <v>1035</v>
      </c>
      <c r="E734" s="812"/>
      <c r="F734" s="449"/>
      <c r="G734" s="245"/>
      <c r="H734" s="245"/>
      <c r="I734" s="476">
        <f>F734+G734+H734</f>
        <v>0</v>
      </c>
      <c r="J734" s="243" t="str">
        <f t="shared" si="146"/>
        <v/>
      </c>
      <c r="K734" s="244"/>
      <c r="L734" s="423"/>
      <c r="M734" s="252"/>
      <c r="N734" s="315">
        <f>I734</f>
        <v>0</v>
      </c>
      <c r="O734" s="424">
        <f>L734+M734-N734</f>
        <v>0</v>
      </c>
      <c r="P734" s="244"/>
      <c r="Q734" s="423"/>
      <c r="R734" s="252"/>
      <c r="S734" s="429">
        <f>+IF(+(L734+M734)&gt;=I734,+M734,+(+I734-L734))</f>
        <v>0</v>
      </c>
      <c r="T734" s="315">
        <f>Q734+R734-S734</f>
        <v>0</v>
      </c>
      <c r="U734" s="252"/>
      <c r="V734" s="252"/>
      <c r="W734" s="253"/>
      <c r="X734" s="313">
        <f t="shared" si="147"/>
        <v>0</v>
      </c>
    </row>
    <row r="735" spans="2:24" ht="18.75">
      <c r="B735" s="173"/>
      <c r="C735" s="137">
        <v>5504</v>
      </c>
      <c r="D735" s="145" t="s">
        <v>1036</v>
      </c>
      <c r="E735" s="812"/>
      <c r="F735" s="449"/>
      <c r="G735" s="245"/>
      <c r="H735" s="245"/>
      <c r="I735" s="476">
        <f>F735+G735+H735</f>
        <v>0</v>
      </c>
      <c r="J735" s="243" t="str">
        <f t="shared" si="146"/>
        <v/>
      </c>
      <c r="K735" s="244"/>
      <c r="L735" s="423"/>
      <c r="M735" s="252"/>
      <c r="N735" s="315">
        <f>I735</f>
        <v>0</v>
      </c>
      <c r="O735" s="424">
        <f>L735+M735-N735</f>
        <v>0</v>
      </c>
      <c r="P735" s="244"/>
      <c r="Q735" s="423"/>
      <c r="R735" s="252"/>
      <c r="S735" s="429">
        <f>+IF(+(L735+M735)&gt;=I735,+M735,+(+I735-L735))</f>
        <v>0</v>
      </c>
      <c r="T735" s="315">
        <f>Q735+R735-S735</f>
        <v>0</v>
      </c>
      <c r="U735" s="252"/>
      <c r="V735" s="252"/>
      <c r="W735" s="253"/>
      <c r="X735" s="313">
        <f t="shared" si="147"/>
        <v>0</v>
      </c>
    </row>
    <row r="736" spans="2:24" ht="18.75">
      <c r="B736" s="794">
        <v>5700</v>
      </c>
      <c r="C736" s="981" t="s">
        <v>1037</v>
      </c>
      <c r="D736" s="982"/>
      <c r="E736" s="802"/>
      <c r="F736" s="781">
        <v>0</v>
      </c>
      <c r="G736" s="781">
        <v>0</v>
      </c>
      <c r="H736" s="781">
        <v>0</v>
      </c>
      <c r="I736" s="806">
        <f>SUM(I737:I739)</f>
        <v>0</v>
      </c>
      <c r="J736" s="243" t="str">
        <f t="shared" si="146"/>
        <v/>
      </c>
      <c r="K736" s="244"/>
      <c r="L736" s="326">
        <f>SUM(L737:L739)</f>
        <v>0</v>
      </c>
      <c r="M736" s="327">
        <f>SUM(M737:M739)</f>
        <v>0</v>
      </c>
      <c r="N736" s="432">
        <f>SUM(N737:N738)</f>
        <v>0</v>
      </c>
      <c r="O736" s="433">
        <f>SUM(O737:O739)</f>
        <v>0</v>
      </c>
      <c r="P736" s="244"/>
      <c r="Q736" s="326">
        <f>SUM(Q737:Q739)</f>
        <v>0</v>
      </c>
      <c r="R736" s="327">
        <f>SUM(R737:R739)</f>
        <v>0</v>
      </c>
      <c r="S736" s="327">
        <f>SUM(S737:S739)</f>
        <v>0</v>
      </c>
      <c r="T736" s="327">
        <f>SUM(T737:T739)</f>
        <v>0</v>
      </c>
      <c r="U736" s="327">
        <f>SUM(U737:U739)</f>
        <v>0</v>
      </c>
      <c r="V736" s="327">
        <f>SUM(V737:V738)</f>
        <v>0</v>
      </c>
      <c r="W736" s="433">
        <f>SUM(W737:W739)</f>
        <v>0</v>
      </c>
      <c r="X736" s="313">
        <f t="shared" si="147"/>
        <v>0</v>
      </c>
    </row>
    <row r="737" spans="2:24" ht="18.75">
      <c r="B737" s="175"/>
      <c r="C737" s="176">
        <v>5701</v>
      </c>
      <c r="D737" s="177" t="s">
        <v>1038</v>
      </c>
      <c r="E737" s="813"/>
      <c r="F737" s="700">
        <v>0</v>
      </c>
      <c r="G737" s="700">
        <v>0</v>
      </c>
      <c r="H737" s="700">
        <v>0</v>
      </c>
      <c r="I737" s="476">
        <f>F737+G737+H737</f>
        <v>0</v>
      </c>
      <c r="J737" s="243" t="str">
        <f t="shared" si="146"/>
        <v/>
      </c>
      <c r="K737" s="244"/>
      <c r="L737" s="435"/>
      <c r="M737" s="436"/>
      <c r="N737" s="330">
        <f>I737</f>
        <v>0</v>
      </c>
      <c r="O737" s="424">
        <f>L737+M737-N737</f>
        <v>0</v>
      </c>
      <c r="P737" s="244"/>
      <c r="Q737" s="435"/>
      <c r="R737" s="436"/>
      <c r="S737" s="429">
        <f>+IF(+(L737+M737)&gt;=I737,+M737,+(+I737-L737))</f>
        <v>0</v>
      </c>
      <c r="T737" s="315">
        <f>Q737+R737-S737</f>
        <v>0</v>
      </c>
      <c r="U737" s="436"/>
      <c r="V737" s="436"/>
      <c r="W737" s="253"/>
      <c r="X737" s="313">
        <f t="shared" si="147"/>
        <v>0</v>
      </c>
    </row>
    <row r="738" spans="2:24" ht="18.75">
      <c r="B738" s="175"/>
      <c r="C738" s="180">
        <v>5702</v>
      </c>
      <c r="D738" s="181" t="s">
        <v>1039</v>
      </c>
      <c r="E738" s="813"/>
      <c r="F738" s="700">
        <v>0</v>
      </c>
      <c r="G738" s="700">
        <v>0</v>
      </c>
      <c r="H738" s="700">
        <v>0</v>
      </c>
      <c r="I738" s="476">
        <f>F738+G738+H738</f>
        <v>0</v>
      </c>
      <c r="J738" s="243" t="str">
        <f t="shared" si="146"/>
        <v/>
      </c>
      <c r="K738" s="244"/>
      <c r="L738" s="435"/>
      <c r="M738" s="436"/>
      <c r="N738" s="330">
        <f>I738</f>
        <v>0</v>
      </c>
      <c r="O738" s="424">
        <f>L738+M738-N738</f>
        <v>0</v>
      </c>
      <c r="P738" s="244"/>
      <c r="Q738" s="435"/>
      <c r="R738" s="436"/>
      <c r="S738" s="429">
        <f>+IF(+(L738+M738)&gt;=I738,+M738,+(+I738-L738))</f>
        <v>0</v>
      </c>
      <c r="T738" s="315">
        <f>Q738+R738-S738</f>
        <v>0</v>
      </c>
      <c r="U738" s="436"/>
      <c r="V738" s="436"/>
      <c r="W738" s="253"/>
      <c r="X738" s="313">
        <f t="shared" si="147"/>
        <v>0</v>
      </c>
    </row>
    <row r="739" spans="2:24" ht="18.75">
      <c r="B739" s="136"/>
      <c r="C739" s="182">
        <v>4071</v>
      </c>
      <c r="D739" s="464" t="s">
        <v>1040</v>
      </c>
      <c r="E739" s="812"/>
      <c r="F739" s="700">
        <v>0</v>
      </c>
      <c r="G739" s="700">
        <v>0</v>
      </c>
      <c r="H739" s="700">
        <v>0</v>
      </c>
      <c r="I739" s="476">
        <f>F739+G739+H739</f>
        <v>0</v>
      </c>
      <c r="J739" s="243" t="str">
        <f t="shared" si="146"/>
        <v/>
      </c>
      <c r="K739" s="244"/>
      <c r="L739" s="821"/>
      <c r="M739" s="775"/>
      <c r="N739" s="775"/>
      <c r="O739" s="822"/>
      <c r="P739" s="244"/>
      <c r="Q739" s="771"/>
      <c r="R739" s="775"/>
      <c r="S739" s="775"/>
      <c r="T739" s="775"/>
      <c r="U739" s="775"/>
      <c r="V739" s="775"/>
      <c r="W739" s="819"/>
      <c r="X739" s="313">
        <f t="shared" si="147"/>
        <v>0</v>
      </c>
    </row>
    <row r="740" spans="2:24">
      <c r="B740" s="173"/>
      <c r="C740" s="183"/>
      <c r="D740" s="334"/>
      <c r="E740" s="814"/>
      <c r="F740" s="248"/>
      <c r="G740" s="248"/>
      <c r="H740" s="248"/>
      <c r="I740" s="249"/>
      <c r="J740" s="243" t="str">
        <f t="shared" si="146"/>
        <v/>
      </c>
      <c r="K740" s="244"/>
      <c r="L740" s="437"/>
      <c r="M740" s="438"/>
      <c r="N740" s="323"/>
      <c r="O740" s="324"/>
      <c r="P740" s="244"/>
      <c r="Q740" s="437"/>
      <c r="R740" s="438"/>
      <c r="S740" s="323"/>
      <c r="T740" s="323"/>
      <c r="U740" s="438"/>
      <c r="V740" s="323"/>
      <c r="W740" s="324"/>
      <c r="X740" s="324"/>
    </row>
    <row r="741" spans="2:24" ht="18.75">
      <c r="B741" s="807">
        <v>98</v>
      </c>
      <c r="C741" s="964" t="s">
        <v>1041</v>
      </c>
      <c r="D741" s="958"/>
      <c r="E741" s="795"/>
      <c r="F741" s="798"/>
      <c r="G741" s="799"/>
      <c r="H741" s="799"/>
      <c r="I741" s="800">
        <f>F741+G741+H741</f>
        <v>0</v>
      </c>
      <c r="J741" s="243" t="str">
        <f t="shared" si="146"/>
        <v/>
      </c>
      <c r="K741" s="244"/>
      <c r="L741" s="428"/>
      <c r="M741" s="254"/>
      <c r="N741" s="317">
        <f>I741</f>
        <v>0</v>
      </c>
      <c r="O741" s="424">
        <f>L741+M741-N741</f>
        <v>0</v>
      </c>
      <c r="P741" s="244"/>
      <c r="Q741" s="428"/>
      <c r="R741" s="254"/>
      <c r="S741" s="429">
        <f>+IF(+(L741+M741)&gt;=I741,+M741,+(+I741-L741))</f>
        <v>0</v>
      </c>
      <c r="T741" s="315">
        <f>Q741+R741-S741</f>
        <v>0</v>
      </c>
      <c r="U741" s="254"/>
      <c r="V741" s="254"/>
      <c r="W741" s="253"/>
      <c r="X741" s="313">
        <f>T741-U741-V741-W741</f>
        <v>0</v>
      </c>
    </row>
    <row r="742" spans="2:24">
      <c r="B742" s="184"/>
      <c r="C742" s="335" t="s">
        <v>1042</v>
      </c>
      <c r="D742" s="336"/>
      <c r="E742" s="395"/>
      <c r="F742" s="395"/>
      <c r="G742" s="395"/>
      <c r="H742" s="395"/>
      <c r="I742" s="337"/>
      <c r="J742" s="243" t="str">
        <f t="shared" si="146"/>
        <v/>
      </c>
      <c r="K742" s="244"/>
      <c r="L742" s="338"/>
      <c r="M742" s="339"/>
      <c r="N742" s="339"/>
      <c r="O742" s="340"/>
      <c r="P742" s="244"/>
      <c r="Q742" s="338"/>
      <c r="R742" s="339"/>
      <c r="S742" s="339"/>
      <c r="T742" s="339"/>
      <c r="U742" s="339"/>
      <c r="V742" s="339"/>
      <c r="W742" s="340"/>
      <c r="X742" s="340"/>
    </row>
    <row r="743" spans="2:24">
      <c r="B743" s="184"/>
      <c r="C743" s="341" t="s">
        <v>1043</v>
      </c>
      <c r="D743" s="334"/>
      <c r="E743" s="384"/>
      <c r="F743" s="384"/>
      <c r="G743" s="384"/>
      <c r="H743" s="384"/>
      <c r="I743" s="307"/>
      <c r="J743" s="243" t="str">
        <f t="shared" si="146"/>
        <v/>
      </c>
      <c r="K743" s="244"/>
      <c r="L743" s="342"/>
      <c r="M743" s="343"/>
      <c r="N743" s="343"/>
      <c r="O743" s="344"/>
      <c r="P743" s="244"/>
      <c r="Q743" s="342"/>
      <c r="R743" s="343"/>
      <c r="S743" s="343"/>
      <c r="T743" s="343"/>
      <c r="U743" s="343"/>
      <c r="V743" s="343"/>
      <c r="W743" s="344"/>
      <c r="X743" s="344"/>
    </row>
    <row r="744" spans="2:24">
      <c r="B744" s="185"/>
      <c r="C744" s="345" t="s">
        <v>1716</v>
      </c>
      <c r="D744" s="346"/>
      <c r="E744" s="396"/>
      <c r="F744" s="396"/>
      <c r="G744" s="396"/>
      <c r="H744" s="396"/>
      <c r="I744" s="309"/>
      <c r="J744" s="243" t="str">
        <f t="shared" si="146"/>
        <v/>
      </c>
      <c r="K744" s="244"/>
      <c r="L744" s="347"/>
      <c r="M744" s="348"/>
      <c r="N744" s="348"/>
      <c r="O744" s="349"/>
      <c r="P744" s="244"/>
      <c r="Q744" s="347"/>
      <c r="R744" s="348"/>
      <c r="S744" s="348"/>
      <c r="T744" s="348"/>
      <c r="U744" s="348"/>
      <c r="V744" s="348"/>
      <c r="W744" s="349"/>
      <c r="X744" s="349"/>
    </row>
    <row r="745" spans="2:24" ht="18.75">
      <c r="B745" s="715"/>
      <c r="C745" s="716" t="s">
        <v>1263</v>
      </c>
      <c r="D745" s="717" t="s">
        <v>1044</v>
      </c>
      <c r="E745" s="808"/>
      <c r="F745" s="808">
        <f>SUM(F630,F633,F639,F647,F648,F666,F670,F676,F679,F680,F681,F682,F683,F692,F698,F699,F700,F701,F708,F712,F713,F714,F715,F718,F719,F727,F730,F731,F736)+F741</f>
        <v>1075863</v>
      </c>
      <c r="G745" s="808">
        <f>SUM(G630,G633,G639,G647,G648,G666,G670,G676,G679,G680,G681,G682,G683,G692,G698,G699,G700,G701,G708,G712,G713,G714,G715,G718,G719,G727,G730,G731,G736)+G741</f>
        <v>4221900</v>
      </c>
      <c r="H745" s="808">
        <f>SUM(H630,H633,H639,H647,H648,H666,H670,H676,H679,H680,H681,H682,H683,H692,H698,H699,H700,H701,H708,H712,H713,H714,H715,H718,H719,H727,H730,H731,H736)+H741</f>
        <v>3959000</v>
      </c>
      <c r="I745" s="808">
        <f>SUM(I630,I633,I639,I647,I648,I666,I670,I676,I679,I680,I681,I682,I683,I692,I698,I699,I700,I701,I708,I712,I713,I714,I715,I718,I719,I727,I730,I731,I736)+I741</f>
        <v>9256763</v>
      </c>
      <c r="J745" s="243">
        <f t="shared" si="146"/>
        <v>1</v>
      </c>
      <c r="K745" s="439" t="str">
        <f>LEFT(C627,1)</f>
        <v>1</v>
      </c>
      <c r="L745" s="276">
        <f>SUM(L630,L633,L639,L647,L648,L666,L670,L676,L679,L680,L681,L682,L683,L692,L698,L699,L700,L701,L708,L712,L713,L714,L715,L718,L719,L727,L730,L731,L736)+L741</f>
        <v>0</v>
      </c>
      <c r="M745" s="276">
        <f>SUM(M630,M633,M639,M647,M648,M666,M670,M676,M679,M680,M681,M682,M683,M692,M698,M699,M700,M701,M708,M712,M713,M714,M715,M718,M719,M727,M730,M731,M736)+M741</f>
        <v>9256763</v>
      </c>
      <c r="N745" s="276">
        <f>SUM(N630,N633,N639,N647,N648,N666,N670,N676,N679,N680,N681,N682,N683,N692,N698,N699,N700,N701,N708,N712,N713,N714,N715,N718,N719,N727,N730,N731,N736)+N741</f>
        <v>9256763</v>
      </c>
      <c r="O745" s="276">
        <f>SUM(O630,O633,O639,O647,O648,O666,O670,O676,O679,O680,O681,O682,O683,O692,O698,O699,O700,O701,O708,O712,O713,O714,O715,O718,O719,O727,O730,O731,O736)+O741</f>
        <v>0</v>
      </c>
      <c r="P745" s="222"/>
      <c r="Q745" s="276">
        <f t="shared" ref="Q745:W745" si="150">SUM(Q630,Q633,Q639,Q647,Q648,Q666,Q670,Q676,Q679,Q680,Q681,Q682,Q683,Q692,Q698,Q699,Q700,Q701,Q708,Q712,Q713,Q714,Q715,Q718,Q719,Q727,Q730,Q731,Q736)+Q741</f>
        <v>0</v>
      </c>
      <c r="R745" s="276">
        <f t="shared" si="150"/>
        <v>3940700</v>
      </c>
      <c r="S745" s="276">
        <f t="shared" si="150"/>
        <v>3940700</v>
      </c>
      <c r="T745" s="276">
        <f t="shared" si="150"/>
        <v>0</v>
      </c>
      <c r="U745" s="276">
        <f t="shared" si="150"/>
        <v>0</v>
      </c>
      <c r="V745" s="276">
        <f t="shared" si="150"/>
        <v>0</v>
      </c>
      <c r="W745" s="276">
        <f t="shared" si="150"/>
        <v>0</v>
      </c>
      <c r="X745" s="313">
        <f>T745-U745-V745-W745</f>
        <v>0</v>
      </c>
    </row>
    <row r="746" spans="2:24">
      <c r="B746" s="660" t="s">
        <v>32</v>
      </c>
      <c r="C746" s="186"/>
      <c r="I746" s="219"/>
      <c r="J746" s="221">
        <f>J745</f>
        <v>1</v>
      </c>
      <c r="P746"/>
    </row>
    <row r="747" spans="2:24">
      <c r="B747" s="392"/>
      <c r="C747" s="392"/>
      <c r="D747" s="393"/>
      <c r="E747" s="392"/>
      <c r="F747" s="392"/>
      <c r="G747" s="392"/>
      <c r="H747" s="392"/>
      <c r="I747" s="394"/>
      <c r="J747" s="221">
        <f>J745</f>
        <v>1</v>
      </c>
      <c r="L747" s="392"/>
      <c r="M747" s="392"/>
      <c r="N747" s="394"/>
      <c r="O747" s="394"/>
      <c r="P747" s="394"/>
      <c r="Q747" s="392"/>
      <c r="R747" s="392"/>
      <c r="S747" s="394"/>
      <c r="T747" s="394"/>
      <c r="U747" s="392"/>
      <c r="V747" s="394"/>
      <c r="W747" s="394"/>
      <c r="X747" s="394"/>
    </row>
    <row r="748" spans="2:24" ht="18.75">
      <c r="B748" s="402"/>
      <c r="C748" s="402"/>
      <c r="D748" s="402"/>
      <c r="E748" s="402"/>
      <c r="F748" s="402"/>
      <c r="G748" s="402"/>
      <c r="H748" s="402"/>
      <c r="I748" s="484"/>
      <c r="J748" s="440">
        <f>(IF(E745&lt;&gt;0,$G$2,IF(I745&lt;&gt;0,$G$2,"")))</f>
        <v>0</v>
      </c>
    </row>
    <row r="749" spans="2:24" ht="18.75">
      <c r="B749" s="402"/>
      <c r="C749" s="402"/>
      <c r="D749" s="474"/>
      <c r="E749" s="402"/>
      <c r="F749" s="402"/>
      <c r="G749" s="402"/>
      <c r="H749" s="402"/>
      <c r="I749" s="484"/>
      <c r="J749" s="440" t="str">
        <f>(IF(E746&lt;&gt;0,$G$2,IF(I746&lt;&gt;0,$G$2,"")))</f>
        <v/>
      </c>
    </row>
    <row r="750" spans="2:24">
      <c r="E750" s="278"/>
      <c r="F750" s="278"/>
      <c r="G750" s="278"/>
      <c r="H750" s="278"/>
      <c r="I750" s="282"/>
      <c r="J750" s="221">
        <f>(IF($E883&lt;&gt;0,$J$2,IF($I883&lt;&gt;0,$J$2,"")))</f>
        <v>1</v>
      </c>
      <c r="L750" s="278"/>
      <c r="M750" s="278"/>
      <c r="N750" s="282"/>
      <c r="O750" s="282"/>
      <c r="P750" s="282"/>
      <c r="Q750" s="278"/>
      <c r="R750" s="278"/>
      <c r="S750" s="282"/>
      <c r="T750" s="282"/>
      <c r="U750" s="278"/>
      <c r="V750" s="282"/>
      <c r="W750" s="282"/>
    </row>
    <row r="751" spans="2:24">
      <c r="C751" s="227"/>
      <c r="D751" s="228"/>
      <c r="E751" s="278"/>
      <c r="F751" s="278"/>
      <c r="G751" s="278"/>
      <c r="H751" s="278"/>
      <c r="I751" s="282"/>
      <c r="J751" s="221">
        <f>(IF($E883&lt;&gt;0,$J$2,IF($I883&lt;&gt;0,$J$2,"")))</f>
        <v>1</v>
      </c>
      <c r="L751" s="278"/>
      <c r="M751" s="278"/>
      <c r="N751" s="282"/>
      <c r="O751" s="282"/>
      <c r="P751" s="282"/>
      <c r="Q751" s="278"/>
      <c r="R751" s="278"/>
      <c r="S751" s="282"/>
      <c r="T751" s="282"/>
      <c r="U751" s="278"/>
      <c r="V751" s="282"/>
      <c r="W751" s="282"/>
    </row>
    <row r="752" spans="2:24">
      <c r="B752" s="896" t="str">
        <f>$B$7</f>
        <v>БЮДЖЕТ - НАЧАЛЕН ПЛАН
ПО ПЪЛНА ЕДИННА БЮДЖЕТНА КЛАСИФИКАЦИЯ</v>
      </c>
      <c r="C752" s="897"/>
      <c r="D752" s="897"/>
      <c r="E752" s="278"/>
      <c r="F752" s="278"/>
      <c r="G752" s="278"/>
      <c r="H752" s="278"/>
      <c r="I752" s="282"/>
      <c r="J752" s="221">
        <f>(IF($E883&lt;&gt;0,$J$2,IF($I883&lt;&gt;0,$J$2,"")))</f>
        <v>1</v>
      </c>
      <c r="L752" s="278"/>
      <c r="M752" s="278"/>
      <c r="N752" s="282"/>
      <c r="O752" s="282"/>
      <c r="P752" s="282"/>
      <c r="Q752" s="278"/>
      <c r="R752" s="278"/>
      <c r="S752" s="282"/>
      <c r="T752" s="282"/>
      <c r="U752" s="278"/>
      <c r="V752" s="282"/>
      <c r="W752" s="282"/>
    </row>
    <row r="753" spans="2:24">
      <c r="C753" s="227"/>
      <c r="D753" s="228"/>
      <c r="E753" s="279" t="s">
        <v>1684</v>
      </c>
      <c r="F753" s="279" t="s">
        <v>1550</v>
      </c>
      <c r="G753" s="278"/>
      <c r="H753" s="278"/>
      <c r="I753" s="282"/>
      <c r="J753" s="221">
        <f>(IF($E883&lt;&gt;0,$J$2,IF($I883&lt;&gt;0,$J$2,"")))</f>
        <v>1</v>
      </c>
      <c r="L753" s="278"/>
      <c r="M753" s="278"/>
      <c r="N753" s="282"/>
      <c r="O753" s="282"/>
      <c r="P753" s="282"/>
      <c r="Q753" s="278"/>
      <c r="R753" s="278"/>
      <c r="S753" s="282"/>
      <c r="T753" s="282"/>
      <c r="U753" s="278"/>
      <c r="V753" s="282"/>
      <c r="W753" s="282"/>
    </row>
    <row r="754" spans="2:24" ht="18.75">
      <c r="B754" s="898" t="str">
        <f>$B$9</f>
        <v>Несебър</v>
      </c>
      <c r="C754" s="899"/>
      <c r="D754" s="900"/>
      <c r="E754" s="686">
        <f>$E$9</f>
        <v>43831</v>
      </c>
      <c r="F754" s="687">
        <f>$F$9</f>
        <v>44196</v>
      </c>
      <c r="G754" s="278"/>
      <c r="H754" s="278"/>
      <c r="I754" s="282"/>
      <c r="J754" s="221">
        <f>(IF($E883&lt;&gt;0,$J$2,IF($I883&lt;&gt;0,$J$2,"")))</f>
        <v>1</v>
      </c>
      <c r="L754" s="278"/>
      <c r="M754" s="278"/>
      <c r="N754" s="282"/>
      <c r="O754" s="282"/>
      <c r="P754" s="282"/>
      <c r="Q754" s="278"/>
      <c r="R754" s="278"/>
      <c r="S754" s="282"/>
      <c r="T754" s="282"/>
      <c r="U754" s="278"/>
      <c r="V754" s="282"/>
      <c r="W754" s="282"/>
    </row>
    <row r="755" spans="2:24">
      <c r="B755" s="230" t="str">
        <f>$B$10</f>
        <v>(наименование на разпоредителя с бюджет)</v>
      </c>
      <c r="E755" s="278"/>
      <c r="F755" s="280">
        <f>$F$10</f>
        <v>0</v>
      </c>
      <c r="G755" s="278"/>
      <c r="H755" s="278"/>
      <c r="I755" s="282"/>
      <c r="J755" s="221">
        <f>(IF($E883&lt;&gt;0,$J$2,IF($I883&lt;&gt;0,$J$2,"")))</f>
        <v>1</v>
      </c>
      <c r="L755" s="278"/>
      <c r="M755" s="278"/>
      <c r="N755" s="282"/>
      <c r="O755" s="282"/>
      <c r="P755" s="282"/>
      <c r="Q755" s="278"/>
      <c r="R755" s="278"/>
      <c r="S755" s="282"/>
      <c r="T755" s="282"/>
      <c r="U755" s="278"/>
      <c r="V755" s="282"/>
      <c r="W755" s="282"/>
    </row>
    <row r="756" spans="2:24">
      <c r="B756" s="230"/>
      <c r="E756" s="281"/>
      <c r="F756" s="278"/>
      <c r="G756" s="278"/>
      <c r="H756" s="278"/>
      <c r="I756" s="282"/>
      <c r="J756" s="221">
        <f>(IF($E883&lt;&gt;0,$J$2,IF($I883&lt;&gt;0,$J$2,"")))</f>
        <v>1</v>
      </c>
      <c r="L756" s="278"/>
      <c r="M756" s="278"/>
      <c r="N756" s="282"/>
      <c r="O756" s="282"/>
      <c r="P756" s="282"/>
      <c r="Q756" s="278"/>
      <c r="R756" s="278"/>
      <c r="S756" s="282"/>
      <c r="T756" s="282"/>
      <c r="U756" s="278"/>
      <c r="V756" s="282"/>
      <c r="W756" s="282"/>
    </row>
    <row r="757" spans="2:24" ht="19.5">
      <c r="B757" s="901" t="str">
        <f>$B$12</f>
        <v>Несебър</v>
      </c>
      <c r="C757" s="902"/>
      <c r="D757" s="903"/>
      <c r="E757" s="229" t="s">
        <v>1685</v>
      </c>
      <c r="F757" s="688" t="str">
        <f>$F$12</f>
        <v>5206</v>
      </c>
      <c r="G757" s="278"/>
      <c r="H757" s="278"/>
      <c r="I757" s="282"/>
      <c r="J757" s="221">
        <f>(IF($E883&lt;&gt;0,$J$2,IF($I883&lt;&gt;0,$J$2,"")))</f>
        <v>1</v>
      </c>
      <c r="L757" s="278"/>
      <c r="M757" s="278"/>
      <c r="N757" s="282"/>
      <c r="O757" s="282"/>
      <c r="P757" s="282"/>
      <c r="Q757" s="278"/>
      <c r="R757" s="278"/>
      <c r="S757" s="282"/>
      <c r="T757" s="282"/>
      <c r="U757" s="278"/>
      <c r="V757" s="282"/>
      <c r="W757" s="282"/>
    </row>
    <row r="758" spans="2:24">
      <c r="B758" s="689" t="str">
        <f>$B$13</f>
        <v>(наименование на първостепенния разпоредител с бюджет)</v>
      </c>
      <c r="E758" s="281" t="s">
        <v>1686</v>
      </c>
      <c r="F758" s="278"/>
      <c r="G758" s="278"/>
      <c r="H758" s="278"/>
      <c r="I758" s="282"/>
      <c r="J758" s="221">
        <f>(IF($E883&lt;&gt;0,$J$2,IF($I883&lt;&gt;0,$J$2,"")))</f>
        <v>1</v>
      </c>
      <c r="L758" s="278"/>
      <c r="M758" s="278"/>
      <c r="N758" s="282"/>
      <c r="O758" s="282"/>
      <c r="P758" s="282"/>
      <c r="Q758" s="278"/>
      <c r="R758" s="278"/>
      <c r="S758" s="282"/>
      <c r="T758" s="282"/>
      <c r="U758" s="278"/>
      <c r="V758" s="282"/>
      <c r="W758" s="282"/>
    </row>
    <row r="759" spans="2:24" ht="18.75">
      <c r="B759" s="230"/>
      <c r="D759" s="441"/>
      <c r="E759" s="277"/>
      <c r="F759" s="277"/>
      <c r="G759" s="277"/>
      <c r="H759" s="277"/>
      <c r="I759" s="384"/>
      <c r="J759" s="221">
        <f>(IF($E883&lt;&gt;0,$J$2,IF($I883&lt;&gt;0,$J$2,"")))</f>
        <v>1</v>
      </c>
      <c r="L759" s="278"/>
      <c r="M759" s="278"/>
      <c r="N759" s="282"/>
      <c r="O759" s="282"/>
      <c r="P759" s="282"/>
      <c r="Q759" s="278"/>
      <c r="R759" s="278"/>
      <c r="S759" s="282"/>
      <c r="T759" s="282"/>
      <c r="U759" s="278"/>
      <c r="V759" s="282"/>
      <c r="W759" s="282"/>
    </row>
    <row r="760" spans="2:24">
      <c r="C760" s="227"/>
      <c r="D760" s="228"/>
      <c r="E760" s="278"/>
      <c r="F760" s="281"/>
      <c r="G760" s="281"/>
      <c r="H760" s="281"/>
      <c r="I760" s="284" t="s">
        <v>1687</v>
      </c>
      <c r="J760" s="221">
        <f>(IF($E883&lt;&gt;0,$J$2,IF($I883&lt;&gt;0,$J$2,"")))</f>
        <v>1</v>
      </c>
      <c r="L760" s="283" t="s">
        <v>93</v>
      </c>
      <c r="M760" s="278"/>
      <c r="N760" s="282"/>
      <c r="O760" s="284" t="s">
        <v>1687</v>
      </c>
      <c r="P760" s="282"/>
      <c r="Q760" s="283" t="s">
        <v>94</v>
      </c>
      <c r="R760" s="278"/>
      <c r="S760" s="282"/>
      <c r="T760" s="284" t="s">
        <v>1687</v>
      </c>
      <c r="U760" s="278"/>
      <c r="V760" s="282"/>
      <c r="W760" s="284" t="s">
        <v>1687</v>
      </c>
    </row>
    <row r="761" spans="2:24" ht="18.75">
      <c r="B761" s="782"/>
      <c r="C761" s="783"/>
      <c r="D761" s="784" t="s">
        <v>1075</v>
      </c>
      <c r="E761" s="785"/>
      <c r="F761" s="973" t="s">
        <v>1486</v>
      </c>
      <c r="G761" s="974"/>
      <c r="H761" s="975"/>
      <c r="I761" s="976"/>
      <c r="J761" s="221">
        <f>(IF($E883&lt;&gt;0,$J$2,IF($I883&lt;&gt;0,$J$2,"")))</f>
        <v>1</v>
      </c>
      <c r="L761" s="920" t="s">
        <v>1804</v>
      </c>
      <c r="M761" s="920" t="s">
        <v>1805</v>
      </c>
      <c r="N761" s="922" t="s">
        <v>1806</v>
      </c>
      <c r="O761" s="922" t="s">
        <v>95</v>
      </c>
      <c r="P761" s="222"/>
      <c r="Q761" s="922" t="s">
        <v>1807</v>
      </c>
      <c r="R761" s="922" t="s">
        <v>1808</v>
      </c>
      <c r="S761" s="922" t="s">
        <v>1776</v>
      </c>
      <c r="T761" s="922" t="s">
        <v>96</v>
      </c>
      <c r="U761" s="409" t="s">
        <v>97</v>
      </c>
      <c r="V761" s="410"/>
      <c r="W761" s="411"/>
      <c r="X761" s="291"/>
    </row>
    <row r="762" spans="2:24" ht="31.5">
      <c r="B762" s="786" t="s">
        <v>1601</v>
      </c>
      <c r="C762" s="787" t="s">
        <v>1688</v>
      </c>
      <c r="D762" s="788" t="s">
        <v>1076</v>
      </c>
      <c r="E762" s="789"/>
      <c r="F762" s="713" t="s">
        <v>1487</v>
      </c>
      <c r="G762" s="713" t="s">
        <v>1488</v>
      </c>
      <c r="H762" s="713" t="s">
        <v>1485</v>
      </c>
      <c r="I762" s="713" t="s">
        <v>1069</v>
      </c>
      <c r="J762" s="221">
        <f>(IF($E883&lt;&gt;0,$J$2,IF($I883&lt;&gt;0,$J$2,"")))</f>
        <v>1</v>
      </c>
      <c r="L762" s="961"/>
      <c r="M762" s="972"/>
      <c r="N762" s="961"/>
      <c r="O762" s="972"/>
      <c r="P762" s="222"/>
      <c r="Q762" s="957"/>
      <c r="R762" s="957"/>
      <c r="S762" s="957"/>
      <c r="T762" s="957"/>
      <c r="U762" s="412">
        <v>2020</v>
      </c>
      <c r="V762" s="412">
        <v>2021</v>
      </c>
      <c r="W762" s="412" t="s">
        <v>1809</v>
      </c>
      <c r="X762" s="413" t="s">
        <v>98</v>
      </c>
    </row>
    <row r="763" spans="2:24" ht="18.75">
      <c r="B763" s="612"/>
      <c r="C763" s="397"/>
      <c r="D763" s="295" t="s">
        <v>1265</v>
      </c>
      <c r="E763" s="809"/>
      <c r="F763" s="296"/>
      <c r="G763" s="296"/>
      <c r="H763" s="296"/>
      <c r="I763" s="483"/>
      <c r="J763" s="221">
        <f>(IF($E883&lt;&gt;0,$J$2,IF($I883&lt;&gt;0,$J$2,"")))</f>
        <v>1</v>
      </c>
      <c r="L763" s="297" t="s">
        <v>99</v>
      </c>
      <c r="M763" s="297" t="s">
        <v>100</v>
      </c>
      <c r="N763" s="298" t="s">
        <v>101</v>
      </c>
      <c r="O763" s="298" t="s">
        <v>102</v>
      </c>
      <c r="P763" s="222"/>
      <c r="Q763" s="610" t="s">
        <v>103</v>
      </c>
      <c r="R763" s="610" t="s">
        <v>104</v>
      </c>
      <c r="S763" s="610" t="s">
        <v>105</v>
      </c>
      <c r="T763" s="610" t="s">
        <v>106</v>
      </c>
      <c r="U763" s="610" t="s">
        <v>1046</v>
      </c>
      <c r="V763" s="610" t="s">
        <v>1047</v>
      </c>
      <c r="W763" s="610" t="s">
        <v>1048</v>
      </c>
      <c r="X763" s="414" t="s">
        <v>1049</v>
      </c>
    </row>
    <row r="764" spans="2:24" ht="131.25">
      <c r="B764" s="236"/>
      <c r="C764" s="617" t="e">
        <f>VLOOKUP(D764,OP_LIST2,2,FALSE)</f>
        <v>#N/A</v>
      </c>
      <c r="D764" s="618" t="s">
        <v>958</v>
      </c>
      <c r="E764" s="810"/>
      <c r="F764" s="368"/>
      <c r="G764" s="368"/>
      <c r="H764" s="368"/>
      <c r="I764" s="303"/>
      <c r="J764" s="221">
        <f>(IF($E883&lt;&gt;0,$J$2,IF($I883&lt;&gt;0,$J$2,"")))</f>
        <v>1</v>
      </c>
      <c r="L764" s="415" t="s">
        <v>1050</v>
      </c>
      <c r="M764" s="415" t="s">
        <v>1050</v>
      </c>
      <c r="N764" s="415" t="s">
        <v>1051</v>
      </c>
      <c r="O764" s="415" t="s">
        <v>1052</v>
      </c>
      <c r="P764" s="222"/>
      <c r="Q764" s="415" t="s">
        <v>1050</v>
      </c>
      <c r="R764" s="415" t="s">
        <v>1050</v>
      </c>
      <c r="S764" s="415" t="s">
        <v>1077</v>
      </c>
      <c r="T764" s="415" t="s">
        <v>1054</v>
      </c>
      <c r="U764" s="415" t="s">
        <v>1050</v>
      </c>
      <c r="V764" s="415" t="s">
        <v>1050</v>
      </c>
      <c r="W764" s="415" t="s">
        <v>1050</v>
      </c>
      <c r="X764" s="306" t="s">
        <v>1055</v>
      </c>
    </row>
    <row r="765" spans="2:24" ht="18.75">
      <c r="B765" s="616"/>
      <c r="C765" s="619">
        <f>VLOOKUP(D766,EBK_DEIN2,2,FALSE)</f>
        <v>1123</v>
      </c>
      <c r="D765" s="611" t="s">
        <v>1465</v>
      </c>
      <c r="E765" s="811"/>
      <c r="F765" s="368"/>
      <c r="G765" s="368"/>
      <c r="H765" s="368"/>
      <c r="I765" s="303"/>
      <c r="J765" s="221">
        <f>(IF($E883&lt;&gt;0,$J$2,IF($I883&lt;&gt;0,$J$2,"")))</f>
        <v>1</v>
      </c>
      <c r="L765" s="416"/>
      <c r="M765" s="416"/>
      <c r="N765" s="344"/>
      <c r="O765" s="417"/>
      <c r="P765" s="222"/>
      <c r="Q765" s="416"/>
      <c r="R765" s="416"/>
      <c r="S765" s="344"/>
      <c r="T765" s="417"/>
      <c r="U765" s="416"/>
      <c r="V765" s="344"/>
      <c r="W765" s="417"/>
      <c r="X765" s="418"/>
    </row>
    <row r="766" spans="2:24" ht="18.75">
      <c r="B766" s="419"/>
      <c r="C766" s="238"/>
      <c r="D766" s="523" t="s">
        <v>686</v>
      </c>
      <c r="E766" s="811"/>
      <c r="F766" s="368"/>
      <c r="G766" s="368"/>
      <c r="H766" s="368"/>
      <c r="I766" s="303"/>
      <c r="J766" s="221">
        <f>(IF($E883&lt;&gt;0,$J$2,IF($I883&lt;&gt;0,$J$2,"")))</f>
        <v>1</v>
      </c>
      <c r="L766" s="416"/>
      <c r="M766" s="416"/>
      <c r="N766" s="344"/>
      <c r="O766" s="420">
        <f>SUMIF(O769:O770,"&lt;0")+SUMIF(O772:O776,"&lt;0")+SUMIF(O778:O785,"&lt;0")+SUMIF(O787:O803,"&lt;0")+SUMIF(O809:O813,"&lt;0")+SUMIF(O815:O820,"&lt;0")+SUMIF(O823:O829,"&lt;0")+SUMIF(O836:O837,"&lt;0")+SUMIF(O840:O845,"&lt;0")+SUMIF(O847:O852,"&lt;0")+SUMIF(O856,"&lt;0")+SUMIF(O858:O864,"&lt;0")+SUMIF(O866:O868,"&lt;0")+SUMIF(O870:O873,"&lt;0")+SUMIF(O875:O876,"&lt;0")+SUMIF(O879,"&lt;0")</f>
        <v>0</v>
      </c>
      <c r="P766" s="222"/>
      <c r="Q766" s="416"/>
      <c r="R766" s="416"/>
      <c r="S766" s="344"/>
      <c r="T766" s="420">
        <f>SUMIF(T769:T770,"&lt;0")+SUMIF(T772:T776,"&lt;0")+SUMIF(T778:T785,"&lt;0")+SUMIF(T787:T803,"&lt;0")+SUMIF(T809:T813,"&lt;0")+SUMIF(T815:T820,"&lt;0")+SUMIF(T823:T829,"&lt;0")+SUMIF(T836:T837,"&lt;0")+SUMIF(T840:T845,"&lt;0")+SUMIF(T847:T852,"&lt;0")+SUMIF(T856,"&lt;0")+SUMIF(T858:T864,"&lt;0")+SUMIF(T866:T868,"&lt;0")+SUMIF(T870:T873,"&lt;0")+SUMIF(T875:T876,"&lt;0")+SUMIF(T879,"&lt;0")</f>
        <v>0</v>
      </c>
      <c r="U766" s="416"/>
      <c r="V766" s="344"/>
      <c r="W766" s="417"/>
      <c r="X766" s="308"/>
    </row>
    <row r="767" spans="2:24" ht="18.75">
      <c r="B767" s="354"/>
      <c r="C767" s="238"/>
      <c r="D767" s="292" t="s">
        <v>1078</v>
      </c>
      <c r="E767" s="811"/>
      <c r="F767" s="368"/>
      <c r="G767" s="368"/>
      <c r="H767" s="368"/>
      <c r="I767" s="303"/>
      <c r="J767" s="221">
        <f>(IF($E883&lt;&gt;0,$J$2,IF($I883&lt;&gt;0,$J$2,"")))</f>
        <v>1</v>
      </c>
      <c r="L767" s="416"/>
      <c r="M767" s="416"/>
      <c r="N767" s="344"/>
      <c r="O767" s="417"/>
      <c r="P767" s="222"/>
      <c r="Q767" s="416"/>
      <c r="R767" s="416"/>
      <c r="S767" s="344"/>
      <c r="T767" s="417"/>
      <c r="U767" s="416"/>
      <c r="V767" s="344"/>
      <c r="W767" s="417"/>
      <c r="X767" s="310"/>
    </row>
    <row r="768" spans="2:24" ht="18.75">
      <c r="B768" s="790">
        <v>100</v>
      </c>
      <c r="C768" s="977" t="s">
        <v>1266</v>
      </c>
      <c r="D768" s="978"/>
      <c r="E768" s="791"/>
      <c r="F768" s="792">
        <f>SUM(F769:F770)</f>
        <v>0</v>
      </c>
      <c r="G768" s="793">
        <f>SUM(G769:G770)</f>
        <v>0</v>
      </c>
      <c r="H768" s="793">
        <f>SUM(H769:H770)</f>
        <v>0</v>
      </c>
      <c r="I768" s="793">
        <f>SUM(I769:I770)</f>
        <v>0</v>
      </c>
      <c r="J768" s="243" t="str">
        <f t="shared" ref="J768:J799" si="151">(IF($E768&lt;&gt;0,$J$2,IF($I768&lt;&gt;0,$J$2,"")))</f>
        <v/>
      </c>
      <c r="K768" s="244"/>
      <c r="L768" s="311">
        <f>SUM(L769:L770)</f>
        <v>0</v>
      </c>
      <c r="M768" s="312">
        <f>SUM(M769:M770)</f>
        <v>0</v>
      </c>
      <c r="N768" s="421">
        <f>SUM(N769:N770)</f>
        <v>0</v>
      </c>
      <c r="O768" s="422">
        <f>SUM(O769:O770)</f>
        <v>0</v>
      </c>
      <c r="P768" s="244"/>
      <c r="Q768" s="815"/>
      <c r="R768" s="816"/>
      <c r="S768" s="817"/>
      <c r="T768" s="816"/>
      <c r="U768" s="816"/>
      <c r="V768" s="816"/>
      <c r="W768" s="818"/>
      <c r="X768" s="313">
        <f t="shared" ref="X768:X799" si="152">T768-U768-V768-W768</f>
        <v>0</v>
      </c>
    </row>
    <row r="769" spans="2:24" ht="18.75">
      <c r="B769" s="140"/>
      <c r="C769" s="144">
        <v>101</v>
      </c>
      <c r="D769" s="138" t="s">
        <v>1267</v>
      </c>
      <c r="E769" s="812"/>
      <c r="F769" s="449"/>
      <c r="G769" s="245"/>
      <c r="H769" s="245"/>
      <c r="I769" s="476">
        <f>F769+G769+H769</f>
        <v>0</v>
      </c>
      <c r="J769" s="243" t="str">
        <f t="shared" si="151"/>
        <v/>
      </c>
      <c r="K769" s="244"/>
      <c r="L769" s="423"/>
      <c r="M769" s="252"/>
      <c r="N769" s="315">
        <f>I769</f>
        <v>0</v>
      </c>
      <c r="O769" s="424">
        <f>L769+M769-N769</f>
        <v>0</v>
      </c>
      <c r="P769" s="244"/>
      <c r="Q769" s="771"/>
      <c r="R769" s="775"/>
      <c r="S769" s="775"/>
      <c r="T769" s="775"/>
      <c r="U769" s="775"/>
      <c r="V769" s="775"/>
      <c r="W769" s="819"/>
      <c r="X769" s="313">
        <f t="shared" si="152"/>
        <v>0</v>
      </c>
    </row>
    <row r="770" spans="2:24" ht="18.75">
      <c r="B770" s="140"/>
      <c r="C770" s="137">
        <v>102</v>
      </c>
      <c r="D770" s="139" t="s">
        <v>1268</v>
      </c>
      <c r="E770" s="812"/>
      <c r="F770" s="449"/>
      <c r="G770" s="245"/>
      <c r="H770" s="245"/>
      <c r="I770" s="476">
        <f>F770+G770+H770</f>
        <v>0</v>
      </c>
      <c r="J770" s="243" t="str">
        <f t="shared" si="151"/>
        <v/>
      </c>
      <c r="K770" s="244"/>
      <c r="L770" s="423"/>
      <c r="M770" s="252"/>
      <c r="N770" s="315">
        <f>I770</f>
        <v>0</v>
      </c>
      <c r="O770" s="424">
        <f>L770+M770-N770</f>
        <v>0</v>
      </c>
      <c r="P770" s="244"/>
      <c r="Q770" s="771"/>
      <c r="R770" s="775"/>
      <c r="S770" s="775"/>
      <c r="T770" s="775"/>
      <c r="U770" s="775"/>
      <c r="V770" s="775"/>
      <c r="W770" s="819"/>
      <c r="X770" s="313">
        <f t="shared" si="152"/>
        <v>0</v>
      </c>
    </row>
    <row r="771" spans="2:24" ht="18.75">
      <c r="B771" s="794">
        <v>200</v>
      </c>
      <c r="C771" s="959" t="s">
        <v>1269</v>
      </c>
      <c r="D771" s="959"/>
      <c r="E771" s="795"/>
      <c r="F771" s="796">
        <f>SUM(F772:F776)</f>
        <v>0</v>
      </c>
      <c r="G771" s="797">
        <f>SUM(G772:G776)</f>
        <v>240000</v>
      </c>
      <c r="H771" s="797">
        <f>SUM(H772:H776)</f>
        <v>0</v>
      </c>
      <c r="I771" s="797">
        <f>SUM(I772:I776)</f>
        <v>240000</v>
      </c>
      <c r="J771" s="243">
        <f t="shared" si="151"/>
        <v>1</v>
      </c>
      <c r="K771" s="244"/>
      <c r="L771" s="316">
        <f>SUM(L772:L776)</f>
        <v>0</v>
      </c>
      <c r="M771" s="317">
        <f>SUM(M772:M776)</f>
        <v>240000</v>
      </c>
      <c r="N771" s="425">
        <f>SUM(N772:N776)</f>
        <v>240000</v>
      </c>
      <c r="O771" s="426">
        <f>SUM(O772:O776)</f>
        <v>0</v>
      </c>
      <c r="P771" s="244"/>
      <c r="Q771" s="773"/>
      <c r="R771" s="774"/>
      <c r="S771" s="774"/>
      <c r="T771" s="774"/>
      <c r="U771" s="774"/>
      <c r="V771" s="774"/>
      <c r="W771" s="820"/>
      <c r="X771" s="313">
        <f t="shared" si="152"/>
        <v>0</v>
      </c>
    </row>
    <row r="772" spans="2:24" ht="18.75">
      <c r="B772" s="143"/>
      <c r="C772" s="144">
        <v>201</v>
      </c>
      <c r="D772" s="138" t="s">
        <v>1270</v>
      </c>
      <c r="E772" s="812"/>
      <c r="F772" s="449"/>
      <c r="G772" s="245"/>
      <c r="H772" s="245"/>
      <c r="I772" s="476">
        <f>F772+G772+H772</f>
        <v>0</v>
      </c>
      <c r="J772" s="243" t="str">
        <f t="shared" si="151"/>
        <v/>
      </c>
      <c r="K772" s="244"/>
      <c r="L772" s="423"/>
      <c r="M772" s="252"/>
      <c r="N772" s="315">
        <f>I772</f>
        <v>0</v>
      </c>
      <c r="O772" s="424">
        <f>L772+M772-N772</f>
        <v>0</v>
      </c>
      <c r="P772" s="244"/>
      <c r="Q772" s="771"/>
      <c r="R772" s="775"/>
      <c r="S772" s="775"/>
      <c r="T772" s="775"/>
      <c r="U772" s="775"/>
      <c r="V772" s="775"/>
      <c r="W772" s="819"/>
      <c r="X772" s="313">
        <f t="shared" si="152"/>
        <v>0</v>
      </c>
    </row>
    <row r="773" spans="2:24" ht="18.75">
      <c r="B773" s="136"/>
      <c r="C773" s="137">
        <v>202</v>
      </c>
      <c r="D773" s="145" t="s">
        <v>1271</v>
      </c>
      <c r="E773" s="812"/>
      <c r="F773" s="449"/>
      <c r="G773" s="245">
        <v>240000</v>
      </c>
      <c r="H773" s="245"/>
      <c r="I773" s="476">
        <f>F773+G773+H773</f>
        <v>240000</v>
      </c>
      <c r="J773" s="243">
        <f t="shared" si="151"/>
        <v>1</v>
      </c>
      <c r="K773" s="244"/>
      <c r="L773" s="423"/>
      <c r="M773" s="252">
        <v>240000</v>
      </c>
      <c r="N773" s="315">
        <f>I773</f>
        <v>240000</v>
      </c>
      <c r="O773" s="424">
        <f>L773+M773-N773</f>
        <v>0</v>
      </c>
      <c r="P773" s="244"/>
      <c r="Q773" s="771"/>
      <c r="R773" s="775"/>
      <c r="S773" s="775"/>
      <c r="T773" s="775"/>
      <c r="U773" s="775"/>
      <c r="V773" s="775"/>
      <c r="W773" s="819"/>
      <c r="X773" s="313">
        <f t="shared" si="152"/>
        <v>0</v>
      </c>
    </row>
    <row r="774" spans="2:24" ht="31.5">
      <c r="B774" s="152"/>
      <c r="C774" s="137">
        <v>205</v>
      </c>
      <c r="D774" s="145" t="s">
        <v>915</v>
      </c>
      <c r="E774" s="812"/>
      <c r="F774" s="449"/>
      <c r="G774" s="245"/>
      <c r="H774" s="245"/>
      <c r="I774" s="476">
        <f>F774+G774+H774</f>
        <v>0</v>
      </c>
      <c r="J774" s="243" t="str">
        <f t="shared" si="151"/>
        <v/>
      </c>
      <c r="K774" s="244"/>
      <c r="L774" s="423"/>
      <c r="M774" s="252"/>
      <c r="N774" s="315">
        <f>I774</f>
        <v>0</v>
      </c>
      <c r="O774" s="424">
        <f>L774+M774-N774</f>
        <v>0</v>
      </c>
      <c r="P774" s="244"/>
      <c r="Q774" s="771"/>
      <c r="R774" s="775"/>
      <c r="S774" s="775"/>
      <c r="T774" s="775"/>
      <c r="U774" s="775"/>
      <c r="V774" s="775"/>
      <c r="W774" s="819"/>
      <c r="X774" s="313">
        <f t="shared" si="152"/>
        <v>0</v>
      </c>
    </row>
    <row r="775" spans="2:24" ht="18.75">
      <c r="B775" s="152"/>
      <c r="C775" s="137">
        <v>208</v>
      </c>
      <c r="D775" s="159" t="s">
        <v>916</v>
      </c>
      <c r="E775" s="812"/>
      <c r="F775" s="449"/>
      <c r="G775" s="245"/>
      <c r="H775" s="245"/>
      <c r="I775" s="476">
        <f>F775+G775+H775</f>
        <v>0</v>
      </c>
      <c r="J775" s="243" t="str">
        <f t="shared" si="151"/>
        <v/>
      </c>
      <c r="K775" s="244"/>
      <c r="L775" s="423"/>
      <c r="M775" s="252"/>
      <c r="N775" s="315">
        <f>I775</f>
        <v>0</v>
      </c>
      <c r="O775" s="424">
        <f>L775+M775-N775</f>
        <v>0</v>
      </c>
      <c r="P775" s="244"/>
      <c r="Q775" s="771"/>
      <c r="R775" s="775"/>
      <c r="S775" s="775"/>
      <c r="T775" s="775"/>
      <c r="U775" s="775"/>
      <c r="V775" s="775"/>
      <c r="W775" s="819"/>
      <c r="X775" s="313">
        <f t="shared" si="152"/>
        <v>0</v>
      </c>
    </row>
    <row r="776" spans="2:24" ht="18.75">
      <c r="B776" s="143"/>
      <c r="C776" s="142">
        <v>209</v>
      </c>
      <c r="D776" s="148" t="s">
        <v>917</v>
      </c>
      <c r="E776" s="812"/>
      <c r="F776" s="449"/>
      <c r="G776" s="245"/>
      <c r="H776" s="245"/>
      <c r="I776" s="476">
        <f>F776+G776+H776</f>
        <v>0</v>
      </c>
      <c r="J776" s="243" t="str">
        <f t="shared" si="151"/>
        <v/>
      </c>
      <c r="K776" s="244"/>
      <c r="L776" s="423"/>
      <c r="M776" s="252"/>
      <c r="N776" s="315">
        <f>I776</f>
        <v>0</v>
      </c>
      <c r="O776" s="424">
        <f>L776+M776-N776</f>
        <v>0</v>
      </c>
      <c r="P776" s="244"/>
      <c r="Q776" s="771"/>
      <c r="R776" s="775"/>
      <c r="S776" s="775"/>
      <c r="T776" s="775"/>
      <c r="U776" s="775"/>
      <c r="V776" s="775"/>
      <c r="W776" s="819"/>
      <c r="X776" s="313">
        <f t="shared" si="152"/>
        <v>0</v>
      </c>
    </row>
    <row r="777" spans="2:24" ht="18.75">
      <c r="B777" s="794">
        <v>500</v>
      </c>
      <c r="C777" s="960" t="s">
        <v>209</v>
      </c>
      <c r="D777" s="960"/>
      <c r="E777" s="795"/>
      <c r="F777" s="796">
        <f>SUM(F778:F784)</f>
        <v>0</v>
      </c>
      <c r="G777" s="797">
        <f>SUM(G778:G784)</f>
        <v>48000</v>
      </c>
      <c r="H777" s="797">
        <f>SUM(H778:H784)</f>
        <v>0</v>
      </c>
      <c r="I777" s="797">
        <f>SUM(I778:I784)</f>
        <v>48000</v>
      </c>
      <c r="J777" s="243">
        <f t="shared" si="151"/>
        <v>1</v>
      </c>
      <c r="K777" s="244"/>
      <c r="L777" s="316">
        <f>SUM(L778:L784)</f>
        <v>0</v>
      </c>
      <c r="M777" s="317">
        <f>SUM(M778:M784)</f>
        <v>48000</v>
      </c>
      <c r="N777" s="425">
        <f>SUM(N778:N784)</f>
        <v>48000</v>
      </c>
      <c r="O777" s="426">
        <f>SUM(O778:O784)</f>
        <v>0</v>
      </c>
      <c r="P777" s="244"/>
      <c r="Q777" s="773"/>
      <c r="R777" s="774"/>
      <c r="S777" s="775"/>
      <c r="T777" s="774"/>
      <c r="U777" s="774"/>
      <c r="V777" s="774"/>
      <c r="W777" s="820"/>
      <c r="X777" s="313">
        <f t="shared" si="152"/>
        <v>0</v>
      </c>
    </row>
    <row r="778" spans="2:24" ht="18.75">
      <c r="B778" s="143"/>
      <c r="C778" s="160">
        <v>551</v>
      </c>
      <c r="D778" s="456" t="s">
        <v>210</v>
      </c>
      <c r="E778" s="812"/>
      <c r="F778" s="449"/>
      <c r="G778" s="245">
        <v>30000</v>
      </c>
      <c r="H778" s="245"/>
      <c r="I778" s="476">
        <f t="shared" ref="I778:I785" si="153">F778+G778+H778</f>
        <v>30000</v>
      </c>
      <c r="J778" s="243">
        <f t="shared" si="151"/>
        <v>1</v>
      </c>
      <c r="K778" s="244"/>
      <c r="L778" s="423"/>
      <c r="M778" s="252">
        <v>30000</v>
      </c>
      <c r="N778" s="315">
        <f t="shared" ref="N778:N785" si="154">I778</f>
        <v>30000</v>
      </c>
      <c r="O778" s="424">
        <f t="shared" ref="O778:O785" si="155">L778+M778-N778</f>
        <v>0</v>
      </c>
      <c r="P778" s="244"/>
      <c r="Q778" s="771"/>
      <c r="R778" s="775"/>
      <c r="S778" s="775"/>
      <c r="T778" s="775"/>
      <c r="U778" s="775"/>
      <c r="V778" s="775"/>
      <c r="W778" s="819"/>
      <c r="X778" s="313">
        <f t="shared" si="152"/>
        <v>0</v>
      </c>
    </row>
    <row r="779" spans="2:24" ht="18.75">
      <c r="B779" s="143"/>
      <c r="C779" s="161">
        <v>552</v>
      </c>
      <c r="D779" s="457" t="s">
        <v>211</v>
      </c>
      <c r="E779" s="812"/>
      <c r="F779" s="449"/>
      <c r="G779" s="245"/>
      <c r="H779" s="245"/>
      <c r="I779" s="476">
        <f t="shared" si="153"/>
        <v>0</v>
      </c>
      <c r="J779" s="243" t="str">
        <f t="shared" si="151"/>
        <v/>
      </c>
      <c r="K779" s="244"/>
      <c r="L779" s="423"/>
      <c r="M779" s="252"/>
      <c r="N779" s="315">
        <f t="shared" si="154"/>
        <v>0</v>
      </c>
      <c r="O779" s="424">
        <f t="shared" si="155"/>
        <v>0</v>
      </c>
      <c r="P779" s="244"/>
      <c r="Q779" s="771"/>
      <c r="R779" s="775"/>
      <c r="S779" s="775"/>
      <c r="T779" s="775"/>
      <c r="U779" s="775"/>
      <c r="V779" s="775"/>
      <c r="W779" s="819"/>
      <c r="X779" s="313">
        <f t="shared" si="152"/>
        <v>0</v>
      </c>
    </row>
    <row r="780" spans="2:24" ht="18.75">
      <c r="B780" s="143"/>
      <c r="C780" s="161">
        <v>558</v>
      </c>
      <c r="D780" s="457" t="s">
        <v>1704</v>
      </c>
      <c r="E780" s="812"/>
      <c r="F780" s="700">
        <v>0</v>
      </c>
      <c r="G780" s="700">
        <v>0</v>
      </c>
      <c r="H780" s="700">
        <v>0</v>
      </c>
      <c r="I780" s="476">
        <f t="shared" si="153"/>
        <v>0</v>
      </c>
      <c r="J780" s="243" t="str">
        <f t="shared" si="151"/>
        <v/>
      </c>
      <c r="K780" s="244"/>
      <c r="L780" s="423"/>
      <c r="M780" s="252"/>
      <c r="N780" s="315">
        <f t="shared" si="154"/>
        <v>0</v>
      </c>
      <c r="O780" s="424">
        <f t="shared" si="155"/>
        <v>0</v>
      </c>
      <c r="P780" s="244"/>
      <c r="Q780" s="771"/>
      <c r="R780" s="775"/>
      <c r="S780" s="775"/>
      <c r="T780" s="775"/>
      <c r="U780" s="775"/>
      <c r="V780" s="775"/>
      <c r="W780" s="819"/>
      <c r="X780" s="313">
        <f t="shared" si="152"/>
        <v>0</v>
      </c>
    </row>
    <row r="781" spans="2:24" ht="18.75">
      <c r="B781" s="143"/>
      <c r="C781" s="161">
        <v>560</v>
      </c>
      <c r="D781" s="458" t="s">
        <v>212</v>
      </c>
      <c r="E781" s="812"/>
      <c r="F781" s="449"/>
      <c r="G781" s="245">
        <v>12000</v>
      </c>
      <c r="H781" s="245"/>
      <c r="I781" s="476">
        <f t="shared" si="153"/>
        <v>12000</v>
      </c>
      <c r="J781" s="243">
        <f t="shared" si="151"/>
        <v>1</v>
      </c>
      <c r="K781" s="244"/>
      <c r="L781" s="423"/>
      <c r="M781" s="252">
        <v>12000</v>
      </c>
      <c r="N781" s="315">
        <f t="shared" si="154"/>
        <v>12000</v>
      </c>
      <c r="O781" s="424">
        <f t="shared" si="155"/>
        <v>0</v>
      </c>
      <c r="P781" s="244"/>
      <c r="Q781" s="771"/>
      <c r="R781" s="775"/>
      <c r="S781" s="775"/>
      <c r="T781" s="775"/>
      <c r="U781" s="775"/>
      <c r="V781" s="775"/>
      <c r="W781" s="819"/>
      <c r="X781" s="313">
        <f t="shared" si="152"/>
        <v>0</v>
      </c>
    </row>
    <row r="782" spans="2:24" ht="18.75">
      <c r="B782" s="143"/>
      <c r="C782" s="161">
        <v>580</v>
      </c>
      <c r="D782" s="457" t="s">
        <v>213</v>
      </c>
      <c r="E782" s="812"/>
      <c r="F782" s="449"/>
      <c r="G782" s="245">
        <v>6000</v>
      </c>
      <c r="H782" s="245"/>
      <c r="I782" s="476">
        <f t="shared" si="153"/>
        <v>6000</v>
      </c>
      <c r="J782" s="243">
        <f t="shared" si="151"/>
        <v>1</v>
      </c>
      <c r="K782" s="244"/>
      <c r="L782" s="423"/>
      <c r="M782" s="252">
        <v>6000</v>
      </c>
      <c r="N782" s="315">
        <f t="shared" si="154"/>
        <v>6000</v>
      </c>
      <c r="O782" s="424">
        <f t="shared" si="155"/>
        <v>0</v>
      </c>
      <c r="P782" s="244"/>
      <c r="Q782" s="771"/>
      <c r="R782" s="775"/>
      <c r="S782" s="775"/>
      <c r="T782" s="775"/>
      <c r="U782" s="775"/>
      <c r="V782" s="775"/>
      <c r="W782" s="819"/>
      <c r="X782" s="313">
        <f t="shared" si="152"/>
        <v>0</v>
      </c>
    </row>
    <row r="783" spans="2:24" ht="18.75">
      <c r="B783" s="143"/>
      <c r="C783" s="161">
        <v>588</v>
      </c>
      <c r="D783" s="457" t="s">
        <v>1709</v>
      </c>
      <c r="E783" s="812"/>
      <c r="F783" s="700">
        <v>0</v>
      </c>
      <c r="G783" s="700">
        <v>0</v>
      </c>
      <c r="H783" s="700">
        <v>0</v>
      </c>
      <c r="I783" s="476">
        <f t="shared" si="153"/>
        <v>0</v>
      </c>
      <c r="J783" s="243" t="str">
        <f t="shared" si="151"/>
        <v/>
      </c>
      <c r="K783" s="244"/>
      <c r="L783" s="423"/>
      <c r="M783" s="252"/>
      <c r="N783" s="315">
        <f t="shared" si="154"/>
        <v>0</v>
      </c>
      <c r="O783" s="424">
        <f t="shared" si="155"/>
        <v>0</v>
      </c>
      <c r="P783" s="244"/>
      <c r="Q783" s="771"/>
      <c r="R783" s="775"/>
      <c r="S783" s="775"/>
      <c r="T783" s="775"/>
      <c r="U783" s="775"/>
      <c r="V783" s="775"/>
      <c r="W783" s="819"/>
      <c r="X783" s="313">
        <f t="shared" si="152"/>
        <v>0</v>
      </c>
    </row>
    <row r="784" spans="2:24" ht="31.5">
      <c r="B784" s="143"/>
      <c r="C784" s="162">
        <v>590</v>
      </c>
      <c r="D784" s="459" t="s">
        <v>214</v>
      </c>
      <c r="E784" s="812"/>
      <c r="F784" s="449"/>
      <c r="G784" s="245"/>
      <c r="H784" s="245"/>
      <c r="I784" s="476">
        <f t="shared" si="153"/>
        <v>0</v>
      </c>
      <c r="J784" s="243" t="str">
        <f t="shared" si="151"/>
        <v/>
      </c>
      <c r="K784" s="244"/>
      <c r="L784" s="423"/>
      <c r="M784" s="252"/>
      <c r="N784" s="315">
        <f t="shared" si="154"/>
        <v>0</v>
      </c>
      <c r="O784" s="424">
        <f t="shared" si="155"/>
        <v>0</v>
      </c>
      <c r="P784" s="244"/>
      <c r="Q784" s="771"/>
      <c r="R784" s="775"/>
      <c r="S784" s="775"/>
      <c r="T784" s="775"/>
      <c r="U784" s="775"/>
      <c r="V784" s="775"/>
      <c r="W784" s="819"/>
      <c r="X784" s="313">
        <f t="shared" si="152"/>
        <v>0</v>
      </c>
    </row>
    <row r="785" spans="2:24" ht="18.75">
      <c r="B785" s="794">
        <v>800</v>
      </c>
      <c r="C785" s="960" t="s">
        <v>1079</v>
      </c>
      <c r="D785" s="960"/>
      <c r="E785" s="795"/>
      <c r="F785" s="798"/>
      <c r="G785" s="799"/>
      <c r="H785" s="799"/>
      <c r="I785" s="800">
        <f t="shared" si="153"/>
        <v>0</v>
      </c>
      <c r="J785" s="243" t="str">
        <f t="shared" si="151"/>
        <v/>
      </c>
      <c r="K785" s="244"/>
      <c r="L785" s="428"/>
      <c r="M785" s="254"/>
      <c r="N785" s="315">
        <f t="shared" si="154"/>
        <v>0</v>
      </c>
      <c r="O785" s="424">
        <f t="shared" si="155"/>
        <v>0</v>
      </c>
      <c r="P785" s="244"/>
      <c r="Q785" s="773"/>
      <c r="R785" s="774"/>
      <c r="S785" s="775"/>
      <c r="T785" s="775"/>
      <c r="U785" s="774"/>
      <c r="V785" s="775"/>
      <c r="W785" s="819"/>
      <c r="X785" s="313">
        <f t="shared" si="152"/>
        <v>0</v>
      </c>
    </row>
    <row r="786" spans="2:24" ht="18.75">
      <c r="B786" s="794">
        <v>1000</v>
      </c>
      <c r="C786" s="962" t="s">
        <v>216</v>
      </c>
      <c r="D786" s="962"/>
      <c r="E786" s="795"/>
      <c r="F786" s="796">
        <f>SUM(F787:F803)</f>
        <v>0</v>
      </c>
      <c r="G786" s="797">
        <f>SUM(G787:G803)</f>
        <v>174500</v>
      </c>
      <c r="H786" s="797">
        <f>SUM(H787:H803)</f>
        <v>0</v>
      </c>
      <c r="I786" s="797">
        <f>SUM(I787:I803)</f>
        <v>174500</v>
      </c>
      <c r="J786" s="243">
        <f t="shared" si="151"/>
        <v>1</v>
      </c>
      <c r="K786" s="244"/>
      <c r="L786" s="316">
        <f>SUM(L787:L803)</f>
        <v>0</v>
      </c>
      <c r="M786" s="317">
        <f>SUM(M787:M803)</f>
        <v>174500</v>
      </c>
      <c r="N786" s="425">
        <f>SUM(N787:N803)</f>
        <v>174500</v>
      </c>
      <c r="O786" s="426">
        <f>SUM(O787:O803)</f>
        <v>0</v>
      </c>
      <c r="P786" s="244"/>
      <c r="Q786" s="316">
        <f t="shared" ref="Q786:W786" si="156">SUM(Q787:Q803)</f>
        <v>0</v>
      </c>
      <c r="R786" s="317">
        <f t="shared" si="156"/>
        <v>122500</v>
      </c>
      <c r="S786" s="317">
        <f t="shared" si="156"/>
        <v>122500</v>
      </c>
      <c r="T786" s="317">
        <f t="shared" si="156"/>
        <v>0</v>
      </c>
      <c r="U786" s="317">
        <f t="shared" si="156"/>
        <v>0</v>
      </c>
      <c r="V786" s="317">
        <f t="shared" si="156"/>
        <v>0</v>
      </c>
      <c r="W786" s="426">
        <f t="shared" si="156"/>
        <v>0</v>
      </c>
      <c r="X786" s="313">
        <f t="shared" si="152"/>
        <v>0</v>
      </c>
    </row>
    <row r="787" spans="2:24" ht="18.75">
      <c r="B787" s="136"/>
      <c r="C787" s="144">
        <v>1011</v>
      </c>
      <c r="D787" s="163" t="s">
        <v>217</v>
      </c>
      <c r="E787" s="812"/>
      <c r="F787" s="449"/>
      <c r="G787" s="245">
        <v>22500</v>
      </c>
      <c r="H787" s="245"/>
      <c r="I787" s="476">
        <f t="shared" ref="I787:I803" si="157">F787+G787+H787</f>
        <v>22500</v>
      </c>
      <c r="J787" s="243">
        <f t="shared" si="151"/>
        <v>1</v>
      </c>
      <c r="K787" s="244"/>
      <c r="L787" s="423"/>
      <c r="M787" s="252">
        <v>22500</v>
      </c>
      <c r="N787" s="315">
        <f t="shared" ref="N787:N803" si="158">I787</f>
        <v>22500</v>
      </c>
      <c r="O787" s="424">
        <f t="shared" ref="O787:O803" si="159">L787+M787-N787</f>
        <v>0</v>
      </c>
      <c r="P787" s="244"/>
      <c r="Q787" s="423"/>
      <c r="R787" s="252">
        <v>22500</v>
      </c>
      <c r="S787" s="429">
        <f t="shared" ref="S787:S794" si="160">+IF(+(L787+M787)&gt;=I787,+M787,+(+I787-L787))</f>
        <v>22500</v>
      </c>
      <c r="T787" s="315">
        <f t="shared" ref="T787:T794" si="161">Q787+R787-S787</f>
        <v>0</v>
      </c>
      <c r="U787" s="252"/>
      <c r="V787" s="252"/>
      <c r="W787" s="253"/>
      <c r="X787" s="313">
        <f t="shared" si="152"/>
        <v>0</v>
      </c>
    </row>
    <row r="788" spans="2:24" ht="18.75">
      <c r="B788" s="136"/>
      <c r="C788" s="137">
        <v>1012</v>
      </c>
      <c r="D788" s="145" t="s">
        <v>218</v>
      </c>
      <c r="E788" s="812"/>
      <c r="F788" s="449"/>
      <c r="G788" s="245"/>
      <c r="H788" s="245"/>
      <c r="I788" s="476">
        <f t="shared" si="157"/>
        <v>0</v>
      </c>
      <c r="J788" s="243" t="str">
        <f t="shared" si="151"/>
        <v/>
      </c>
      <c r="K788" s="244"/>
      <c r="L788" s="423"/>
      <c r="M788" s="252"/>
      <c r="N788" s="315">
        <f t="shared" si="158"/>
        <v>0</v>
      </c>
      <c r="O788" s="424">
        <f t="shared" si="159"/>
        <v>0</v>
      </c>
      <c r="P788" s="244"/>
      <c r="Q788" s="423"/>
      <c r="R788" s="252"/>
      <c r="S788" s="429">
        <f t="shared" si="160"/>
        <v>0</v>
      </c>
      <c r="T788" s="315">
        <f t="shared" si="161"/>
        <v>0</v>
      </c>
      <c r="U788" s="252"/>
      <c r="V788" s="252"/>
      <c r="W788" s="253"/>
      <c r="X788" s="313">
        <f t="shared" si="152"/>
        <v>0</v>
      </c>
    </row>
    <row r="789" spans="2:24" ht="18.75">
      <c r="B789" s="136"/>
      <c r="C789" s="137">
        <v>1013</v>
      </c>
      <c r="D789" s="145" t="s">
        <v>219</v>
      </c>
      <c r="E789" s="812"/>
      <c r="F789" s="449"/>
      <c r="G789" s="245"/>
      <c r="H789" s="245"/>
      <c r="I789" s="476">
        <f t="shared" si="157"/>
        <v>0</v>
      </c>
      <c r="J789" s="243" t="str">
        <f t="shared" si="151"/>
        <v/>
      </c>
      <c r="K789" s="244"/>
      <c r="L789" s="423"/>
      <c r="M789" s="252"/>
      <c r="N789" s="315">
        <f t="shared" si="158"/>
        <v>0</v>
      </c>
      <c r="O789" s="424">
        <f t="shared" si="159"/>
        <v>0</v>
      </c>
      <c r="P789" s="244"/>
      <c r="Q789" s="423"/>
      <c r="R789" s="252"/>
      <c r="S789" s="429">
        <f t="shared" si="160"/>
        <v>0</v>
      </c>
      <c r="T789" s="315">
        <f t="shared" si="161"/>
        <v>0</v>
      </c>
      <c r="U789" s="252"/>
      <c r="V789" s="252"/>
      <c r="W789" s="253"/>
      <c r="X789" s="313">
        <f t="shared" si="152"/>
        <v>0</v>
      </c>
    </row>
    <row r="790" spans="2:24" ht="18.75">
      <c r="B790" s="136"/>
      <c r="C790" s="137">
        <v>1014</v>
      </c>
      <c r="D790" s="145" t="s">
        <v>220</v>
      </c>
      <c r="E790" s="812"/>
      <c r="F790" s="449"/>
      <c r="G790" s="245"/>
      <c r="H790" s="245"/>
      <c r="I790" s="476">
        <f t="shared" si="157"/>
        <v>0</v>
      </c>
      <c r="J790" s="243" t="str">
        <f t="shared" si="151"/>
        <v/>
      </c>
      <c r="K790" s="244"/>
      <c r="L790" s="423"/>
      <c r="M790" s="252"/>
      <c r="N790" s="315">
        <f t="shared" si="158"/>
        <v>0</v>
      </c>
      <c r="O790" s="424">
        <f t="shared" si="159"/>
        <v>0</v>
      </c>
      <c r="P790" s="244"/>
      <c r="Q790" s="423"/>
      <c r="R790" s="252"/>
      <c r="S790" s="429">
        <f t="shared" si="160"/>
        <v>0</v>
      </c>
      <c r="T790" s="315">
        <f t="shared" si="161"/>
        <v>0</v>
      </c>
      <c r="U790" s="252"/>
      <c r="V790" s="252"/>
      <c r="W790" s="253"/>
      <c r="X790" s="313">
        <f t="shared" si="152"/>
        <v>0</v>
      </c>
    </row>
    <row r="791" spans="2:24" ht="18.75">
      <c r="B791" s="136"/>
      <c r="C791" s="137">
        <v>1015</v>
      </c>
      <c r="D791" s="145" t="s">
        <v>221</v>
      </c>
      <c r="E791" s="812"/>
      <c r="F791" s="449"/>
      <c r="G791" s="245">
        <v>35000</v>
      </c>
      <c r="H791" s="245"/>
      <c r="I791" s="476">
        <f t="shared" si="157"/>
        <v>35000</v>
      </c>
      <c r="J791" s="243">
        <f t="shared" si="151"/>
        <v>1</v>
      </c>
      <c r="K791" s="244"/>
      <c r="L791" s="423"/>
      <c r="M791" s="252">
        <v>35000</v>
      </c>
      <c r="N791" s="315">
        <f t="shared" si="158"/>
        <v>35000</v>
      </c>
      <c r="O791" s="424">
        <f t="shared" si="159"/>
        <v>0</v>
      </c>
      <c r="P791" s="244"/>
      <c r="Q791" s="423"/>
      <c r="R791" s="252">
        <v>35000</v>
      </c>
      <c r="S791" s="429">
        <f t="shared" si="160"/>
        <v>35000</v>
      </c>
      <c r="T791" s="315">
        <f t="shared" si="161"/>
        <v>0</v>
      </c>
      <c r="U791" s="252"/>
      <c r="V791" s="252"/>
      <c r="W791" s="253"/>
      <c r="X791" s="313">
        <f t="shared" si="152"/>
        <v>0</v>
      </c>
    </row>
    <row r="792" spans="2:24" ht="18.75">
      <c r="B792" s="136"/>
      <c r="C792" s="137">
        <v>1016</v>
      </c>
      <c r="D792" s="145" t="s">
        <v>222</v>
      </c>
      <c r="E792" s="812"/>
      <c r="F792" s="449"/>
      <c r="G792" s="245">
        <v>5000</v>
      </c>
      <c r="H792" s="245"/>
      <c r="I792" s="476">
        <f t="shared" si="157"/>
        <v>5000</v>
      </c>
      <c r="J792" s="243">
        <f t="shared" si="151"/>
        <v>1</v>
      </c>
      <c r="K792" s="244"/>
      <c r="L792" s="423"/>
      <c r="M792" s="252">
        <v>5000</v>
      </c>
      <c r="N792" s="315">
        <f t="shared" si="158"/>
        <v>5000</v>
      </c>
      <c r="O792" s="424">
        <f t="shared" si="159"/>
        <v>0</v>
      </c>
      <c r="P792" s="244"/>
      <c r="Q792" s="423"/>
      <c r="R792" s="252">
        <v>5000</v>
      </c>
      <c r="S792" s="429">
        <f t="shared" si="160"/>
        <v>5000</v>
      </c>
      <c r="T792" s="315">
        <f t="shared" si="161"/>
        <v>0</v>
      </c>
      <c r="U792" s="252"/>
      <c r="V792" s="252"/>
      <c r="W792" s="253"/>
      <c r="X792" s="313">
        <f t="shared" si="152"/>
        <v>0</v>
      </c>
    </row>
    <row r="793" spans="2:24" ht="18.75">
      <c r="B793" s="140"/>
      <c r="C793" s="164">
        <v>1020</v>
      </c>
      <c r="D793" s="165" t="s">
        <v>223</v>
      </c>
      <c r="E793" s="812"/>
      <c r="F793" s="449"/>
      <c r="G793" s="245">
        <v>60000</v>
      </c>
      <c r="H793" s="245"/>
      <c r="I793" s="476">
        <f t="shared" si="157"/>
        <v>60000</v>
      </c>
      <c r="J793" s="243">
        <f t="shared" si="151"/>
        <v>1</v>
      </c>
      <c r="K793" s="244"/>
      <c r="L793" s="423"/>
      <c r="M793" s="252">
        <v>60000</v>
      </c>
      <c r="N793" s="315">
        <f t="shared" si="158"/>
        <v>60000</v>
      </c>
      <c r="O793" s="424">
        <f t="shared" si="159"/>
        <v>0</v>
      </c>
      <c r="P793" s="244"/>
      <c r="Q793" s="423"/>
      <c r="R793" s="252">
        <v>60000</v>
      </c>
      <c r="S793" s="429">
        <f t="shared" si="160"/>
        <v>60000</v>
      </c>
      <c r="T793" s="315">
        <f t="shared" si="161"/>
        <v>0</v>
      </c>
      <c r="U793" s="252"/>
      <c r="V793" s="252"/>
      <c r="W793" s="253"/>
      <c r="X793" s="313">
        <f t="shared" si="152"/>
        <v>0</v>
      </c>
    </row>
    <row r="794" spans="2:24" ht="18.75">
      <c r="B794" s="136"/>
      <c r="C794" s="137">
        <v>1030</v>
      </c>
      <c r="D794" s="145" t="s">
        <v>224</v>
      </c>
      <c r="E794" s="812"/>
      <c r="F794" s="449"/>
      <c r="G794" s="245"/>
      <c r="H794" s="245"/>
      <c r="I794" s="476">
        <f t="shared" si="157"/>
        <v>0</v>
      </c>
      <c r="J794" s="243" t="str">
        <f t="shared" si="151"/>
        <v/>
      </c>
      <c r="K794" s="244"/>
      <c r="L794" s="423"/>
      <c r="M794" s="252"/>
      <c r="N794" s="315">
        <f t="shared" si="158"/>
        <v>0</v>
      </c>
      <c r="O794" s="424">
        <f t="shared" si="159"/>
        <v>0</v>
      </c>
      <c r="P794" s="244"/>
      <c r="Q794" s="423"/>
      <c r="R794" s="252"/>
      <c r="S794" s="429">
        <f t="shared" si="160"/>
        <v>0</v>
      </c>
      <c r="T794" s="315">
        <f t="shared" si="161"/>
        <v>0</v>
      </c>
      <c r="U794" s="252"/>
      <c r="V794" s="252"/>
      <c r="W794" s="253"/>
      <c r="X794" s="313">
        <f t="shared" si="152"/>
        <v>0</v>
      </c>
    </row>
    <row r="795" spans="2:24" ht="18.75">
      <c r="B795" s="136"/>
      <c r="C795" s="164">
        <v>1051</v>
      </c>
      <c r="D795" s="167" t="s">
        <v>225</v>
      </c>
      <c r="E795" s="812"/>
      <c r="F795" s="449"/>
      <c r="G795" s="245">
        <v>2000</v>
      </c>
      <c r="H795" s="245"/>
      <c r="I795" s="476">
        <f t="shared" si="157"/>
        <v>2000</v>
      </c>
      <c r="J795" s="243">
        <f t="shared" si="151"/>
        <v>1</v>
      </c>
      <c r="K795" s="244"/>
      <c r="L795" s="423"/>
      <c r="M795" s="252">
        <v>2000</v>
      </c>
      <c r="N795" s="315">
        <f t="shared" si="158"/>
        <v>2000</v>
      </c>
      <c r="O795" s="424">
        <f t="shared" si="159"/>
        <v>0</v>
      </c>
      <c r="P795" s="244"/>
      <c r="Q795" s="771"/>
      <c r="R795" s="775"/>
      <c r="S795" s="775"/>
      <c r="T795" s="775"/>
      <c r="U795" s="775"/>
      <c r="V795" s="775"/>
      <c r="W795" s="819"/>
      <c r="X795" s="313">
        <f t="shared" si="152"/>
        <v>0</v>
      </c>
    </row>
    <row r="796" spans="2:24" ht="18.75">
      <c r="B796" s="136"/>
      <c r="C796" s="137">
        <v>1052</v>
      </c>
      <c r="D796" s="145" t="s">
        <v>226</v>
      </c>
      <c r="E796" s="812"/>
      <c r="F796" s="449"/>
      <c r="G796" s="245">
        <v>50000</v>
      </c>
      <c r="H796" s="245"/>
      <c r="I796" s="476">
        <f t="shared" si="157"/>
        <v>50000</v>
      </c>
      <c r="J796" s="243">
        <f t="shared" si="151"/>
        <v>1</v>
      </c>
      <c r="K796" s="244"/>
      <c r="L796" s="423"/>
      <c r="M796" s="252">
        <v>50000</v>
      </c>
      <c r="N796" s="315">
        <f t="shared" si="158"/>
        <v>50000</v>
      </c>
      <c r="O796" s="424">
        <f t="shared" si="159"/>
        <v>0</v>
      </c>
      <c r="P796" s="244"/>
      <c r="Q796" s="771"/>
      <c r="R796" s="775"/>
      <c r="S796" s="775"/>
      <c r="T796" s="775"/>
      <c r="U796" s="775"/>
      <c r="V796" s="775"/>
      <c r="W796" s="819"/>
      <c r="X796" s="313">
        <f t="shared" si="152"/>
        <v>0</v>
      </c>
    </row>
    <row r="797" spans="2:24" ht="18.75">
      <c r="B797" s="136"/>
      <c r="C797" s="168">
        <v>1053</v>
      </c>
      <c r="D797" s="169" t="s">
        <v>1710</v>
      </c>
      <c r="E797" s="812"/>
      <c r="F797" s="449"/>
      <c r="G797" s="245"/>
      <c r="H797" s="245"/>
      <c r="I797" s="476">
        <f t="shared" si="157"/>
        <v>0</v>
      </c>
      <c r="J797" s="243" t="str">
        <f t="shared" si="151"/>
        <v/>
      </c>
      <c r="K797" s="244"/>
      <c r="L797" s="423"/>
      <c r="M797" s="252"/>
      <c r="N797" s="315">
        <f t="shared" si="158"/>
        <v>0</v>
      </c>
      <c r="O797" s="424">
        <f t="shared" si="159"/>
        <v>0</v>
      </c>
      <c r="P797" s="244"/>
      <c r="Q797" s="771"/>
      <c r="R797" s="775"/>
      <c r="S797" s="775"/>
      <c r="T797" s="775"/>
      <c r="U797" s="775"/>
      <c r="V797" s="775"/>
      <c r="W797" s="819"/>
      <c r="X797" s="313">
        <f t="shared" si="152"/>
        <v>0</v>
      </c>
    </row>
    <row r="798" spans="2:24" ht="18.75">
      <c r="B798" s="136"/>
      <c r="C798" s="137">
        <v>1062</v>
      </c>
      <c r="D798" s="139" t="s">
        <v>227</v>
      </c>
      <c r="E798" s="812"/>
      <c r="F798" s="449"/>
      <c r="G798" s="245"/>
      <c r="H798" s="245"/>
      <c r="I798" s="476">
        <f t="shared" si="157"/>
        <v>0</v>
      </c>
      <c r="J798" s="243" t="str">
        <f t="shared" si="151"/>
        <v/>
      </c>
      <c r="K798" s="244"/>
      <c r="L798" s="423"/>
      <c r="M798" s="252"/>
      <c r="N798" s="315">
        <f t="shared" si="158"/>
        <v>0</v>
      </c>
      <c r="O798" s="424">
        <f t="shared" si="159"/>
        <v>0</v>
      </c>
      <c r="P798" s="244"/>
      <c r="Q798" s="423"/>
      <c r="R798" s="252"/>
      <c r="S798" s="429">
        <f>+IF(+(L798+M798)&gt;=I798,+M798,+(+I798-L798))</f>
        <v>0</v>
      </c>
      <c r="T798" s="315">
        <f>Q798+R798-S798</f>
        <v>0</v>
      </c>
      <c r="U798" s="252"/>
      <c r="V798" s="252"/>
      <c r="W798" s="253"/>
      <c r="X798" s="313">
        <f t="shared" si="152"/>
        <v>0</v>
      </c>
    </row>
    <row r="799" spans="2:24" ht="18.75">
      <c r="B799" s="136"/>
      <c r="C799" s="137">
        <v>1063</v>
      </c>
      <c r="D799" s="139" t="s">
        <v>228</v>
      </c>
      <c r="E799" s="812"/>
      <c r="F799" s="449"/>
      <c r="G799" s="245"/>
      <c r="H799" s="245"/>
      <c r="I799" s="476">
        <f t="shared" si="157"/>
        <v>0</v>
      </c>
      <c r="J799" s="243" t="str">
        <f t="shared" si="151"/>
        <v/>
      </c>
      <c r="K799" s="244"/>
      <c r="L799" s="423"/>
      <c r="M799" s="252"/>
      <c r="N799" s="315">
        <f t="shared" si="158"/>
        <v>0</v>
      </c>
      <c r="O799" s="424">
        <f t="shared" si="159"/>
        <v>0</v>
      </c>
      <c r="P799" s="244"/>
      <c r="Q799" s="771"/>
      <c r="R799" s="775"/>
      <c r="S799" s="775"/>
      <c r="T799" s="775"/>
      <c r="U799" s="775"/>
      <c r="V799" s="775"/>
      <c r="W799" s="819"/>
      <c r="X799" s="313">
        <f t="shared" si="152"/>
        <v>0</v>
      </c>
    </row>
    <row r="800" spans="2:24" ht="18.75">
      <c r="B800" s="136"/>
      <c r="C800" s="168">
        <v>1069</v>
      </c>
      <c r="D800" s="170" t="s">
        <v>229</v>
      </c>
      <c r="E800" s="812"/>
      <c r="F800" s="449"/>
      <c r="G800" s="245"/>
      <c r="H800" s="245"/>
      <c r="I800" s="476">
        <f t="shared" si="157"/>
        <v>0</v>
      </c>
      <c r="J800" s="243" t="str">
        <f t="shared" ref="J800:J831" si="162">(IF($E800&lt;&gt;0,$J$2,IF($I800&lt;&gt;0,$J$2,"")))</f>
        <v/>
      </c>
      <c r="K800" s="244"/>
      <c r="L800" s="423"/>
      <c r="M800" s="252"/>
      <c r="N800" s="315">
        <f t="shared" si="158"/>
        <v>0</v>
      </c>
      <c r="O800" s="424">
        <f t="shared" si="159"/>
        <v>0</v>
      </c>
      <c r="P800" s="244"/>
      <c r="Q800" s="423"/>
      <c r="R800" s="252"/>
      <c r="S800" s="429">
        <f>+IF(+(L800+M800)&gt;=I800,+M800,+(+I800-L800))</f>
        <v>0</v>
      </c>
      <c r="T800" s="315">
        <f>Q800+R800-S800</f>
        <v>0</v>
      </c>
      <c r="U800" s="252"/>
      <c r="V800" s="252"/>
      <c r="W800" s="253"/>
      <c r="X800" s="313">
        <f t="shared" ref="X800:X831" si="163">T800-U800-V800-W800</f>
        <v>0</v>
      </c>
    </row>
    <row r="801" spans="2:24" ht="31.5">
      <c r="B801" s="140"/>
      <c r="C801" s="137">
        <v>1091</v>
      </c>
      <c r="D801" s="145" t="s">
        <v>230</v>
      </c>
      <c r="E801" s="812"/>
      <c r="F801" s="449"/>
      <c r="G801" s="245"/>
      <c r="H801" s="245"/>
      <c r="I801" s="476">
        <f t="shared" si="157"/>
        <v>0</v>
      </c>
      <c r="J801" s="243" t="str">
        <f t="shared" si="162"/>
        <v/>
      </c>
      <c r="K801" s="244"/>
      <c r="L801" s="423"/>
      <c r="M801" s="252"/>
      <c r="N801" s="315">
        <f t="shared" si="158"/>
        <v>0</v>
      </c>
      <c r="O801" s="424">
        <f t="shared" si="159"/>
        <v>0</v>
      </c>
      <c r="P801" s="244"/>
      <c r="Q801" s="423"/>
      <c r="R801" s="252"/>
      <c r="S801" s="429">
        <f>+IF(+(L801+M801)&gt;=I801,+M801,+(+I801-L801))</f>
        <v>0</v>
      </c>
      <c r="T801" s="315">
        <f>Q801+R801-S801</f>
        <v>0</v>
      </c>
      <c r="U801" s="252"/>
      <c r="V801" s="252"/>
      <c r="W801" s="253"/>
      <c r="X801" s="313">
        <f t="shared" si="163"/>
        <v>0</v>
      </c>
    </row>
    <row r="802" spans="2:24" ht="18.75">
      <c r="B802" s="136"/>
      <c r="C802" s="137">
        <v>1092</v>
      </c>
      <c r="D802" s="145" t="s">
        <v>359</v>
      </c>
      <c r="E802" s="812"/>
      <c r="F802" s="449"/>
      <c r="G802" s="245"/>
      <c r="H802" s="245"/>
      <c r="I802" s="476">
        <f t="shared" si="157"/>
        <v>0</v>
      </c>
      <c r="J802" s="243" t="str">
        <f t="shared" si="162"/>
        <v/>
      </c>
      <c r="K802" s="244"/>
      <c r="L802" s="423"/>
      <c r="M802" s="252"/>
      <c r="N802" s="315">
        <f t="shared" si="158"/>
        <v>0</v>
      </c>
      <c r="O802" s="424">
        <f t="shared" si="159"/>
        <v>0</v>
      </c>
      <c r="P802" s="244"/>
      <c r="Q802" s="771"/>
      <c r="R802" s="775"/>
      <c r="S802" s="775"/>
      <c r="T802" s="775"/>
      <c r="U802" s="775"/>
      <c r="V802" s="775"/>
      <c r="W802" s="819"/>
      <c r="X802" s="313">
        <f t="shared" si="163"/>
        <v>0</v>
      </c>
    </row>
    <row r="803" spans="2:24" ht="18.75">
      <c r="B803" s="136"/>
      <c r="C803" s="142">
        <v>1098</v>
      </c>
      <c r="D803" s="146" t="s">
        <v>231</v>
      </c>
      <c r="E803" s="812"/>
      <c r="F803" s="449"/>
      <c r="G803" s="245"/>
      <c r="H803" s="245"/>
      <c r="I803" s="476">
        <f t="shared" si="157"/>
        <v>0</v>
      </c>
      <c r="J803" s="243" t="str">
        <f t="shared" si="162"/>
        <v/>
      </c>
      <c r="K803" s="244"/>
      <c r="L803" s="423"/>
      <c r="M803" s="252"/>
      <c r="N803" s="315">
        <f t="shared" si="158"/>
        <v>0</v>
      </c>
      <c r="O803" s="424">
        <f t="shared" si="159"/>
        <v>0</v>
      </c>
      <c r="P803" s="244"/>
      <c r="Q803" s="423"/>
      <c r="R803" s="252"/>
      <c r="S803" s="429">
        <f>+IF(+(L803+M803)&gt;=I803,+M803,+(+I803-L803))</f>
        <v>0</v>
      </c>
      <c r="T803" s="315">
        <f>Q803+R803-S803</f>
        <v>0</v>
      </c>
      <c r="U803" s="252"/>
      <c r="V803" s="252"/>
      <c r="W803" s="253"/>
      <c r="X803" s="313">
        <f t="shared" si="163"/>
        <v>0</v>
      </c>
    </row>
    <row r="804" spans="2:24" ht="18.75">
      <c r="B804" s="794">
        <v>1900</v>
      </c>
      <c r="C804" s="958" t="s">
        <v>293</v>
      </c>
      <c r="D804" s="958"/>
      <c r="E804" s="795"/>
      <c r="F804" s="796">
        <f>SUM(F805:F807)</f>
        <v>0</v>
      </c>
      <c r="G804" s="797">
        <f>SUM(G805:G807)</f>
        <v>300</v>
      </c>
      <c r="H804" s="797">
        <f>SUM(H805:H807)</f>
        <v>0</v>
      </c>
      <c r="I804" s="797">
        <f>SUM(I805:I807)</f>
        <v>300</v>
      </c>
      <c r="J804" s="243">
        <f t="shared" si="162"/>
        <v>1</v>
      </c>
      <c r="K804" s="244"/>
      <c r="L804" s="316">
        <f>SUM(L805:L807)</f>
        <v>0</v>
      </c>
      <c r="M804" s="317">
        <f>SUM(M805:M807)</f>
        <v>300</v>
      </c>
      <c r="N804" s="425">
        <f>SUM(N805:N807)</f>
        <v>300</v>
      </c>
      <c r="O804" s="426">
        <f>SUM(O805:O807)</f>
        <v>0</v>
      </c>
      <c r="P804" s="244"/>
      <c r="Q804" s="773"/>
      <c r="R804" s="774"/>
      <c r="S804" s="774"/>
      <c r="T804" s="774"/>
      <c r="U804" s="774"/>
      <c r="V804" s="774"/>
      <c r="W804" s="820"/>
      <c r="X804" s="313">
        <f t="shared" si="163"/>
        <v>0</v>
      </c>
    </row>
    <row r="805" spans="2:24" ht="18.75">
      <c r="B805" s="136"/>
      <c r="C805" s="144">
        <v>1901</v>
      </c>
      <c r="D805" s="138" t="s">
        <v>294</v>
      </c>
      <c r="E805" s="812"/>
      <c r="F805" s="449"/>
      <c r="G805" s="245"/>
      <c r="H805" s="245"/>
      <c r="I805" s="476">
        <f>F805+G805+H805</f>
        <v>0</v>
      </c>
      <c r="J805" s="243" t="str">
        <f t="shared" si="162"/>
        <v/>
      </c>
      <c r="K805" s="244"/>
      <c r="L805" s="423"/>
      <c r="M805" s="252"/>
      <c r="N805" s="315">
        <f>I805</f>
        <v>0</v>
      </c>
      <c r="O805" s="424">
        <f>L805+M805-N805</f>
        <v>0</v>
      </c>
      <c r="P805" s="244"/>
      <c r="Q805" s="771"/>
      <c r="R805" s="775"/>
      <c r="S805" s="775"/>
      <c r="T805" s="775"/>
      <c r="U805" s="775"/>
      <c r="V805" s="775"/>
      <c r="W805" s="819"/>
      <c r="X805" s="313">
        <f t="shared" si="163"/>
        <v>0</v>
      </c>
    </row>
    <row r="806" spans="2:24" ht="18.75">
      <c r="B806" s="136"/>
      <c r="C806" s="137">
        <v>1981</v>
      </c>
      <c r="D806" s="139" t="s">
        <v>295</v>
      </c>
      <c r="E806" s="812"/>
      <c r="F806" s="449"/>
      <c r="G806" s="245">
        <v>300</v>
      </c>
      <c r="H806" s="245"/>
      <c r="I806" s="476">
        <f>F806+G806+H806</f>
        <v>300</v>
      </c>
      <c r="J806" s="243">
        <f t="shared" si="162"/>
        <v>1</v>
      </c>
      <c r="K806" s="244"/>
      <c r="L806" s="423"/>
      <c r="M806" s="252">
        <v>300</v>
      </c>
      <c r="N806" s="315">
        <f>I806</f>
        <v>300</v>
      </c>
      <c r="O806" s="424">
        <f>L806+M806-N806</f>
        <v>0</v>
      </c>
      <c r="P806" s="244"/>
      <c r="Q806" s="771"/>
      <c r="R806" s="775"/>
      <c r="S806" s="775"/>
      <c r="T806" s="775"/>
      <c r="U806" s="775"/>
      <c r="V806" s="775"/>
      <c r="W806" s="819"/>
      <c r="X806" s="313">
        <f t="shared" si="163"/>
        <v>0</v>
      </c>
    </row>
    <row r="807" spans="2:24" ht="18.75">
      <c r="B807" s="136"/>
      <c r="C807" s="142">
        <v>1991</v>
      </c>
      <c r="D807" s="141" t="s">
        <v>296</v>
      </c>
      <c r="E807" s="812"/>
      <c r="F807" s="449"/>
      <c r="G807" s="245"/>
      <c r="H807" s="245"/>
      <c r="I807" s="476">
        <f>F807+G807+H807</f>
        <v>0</v>
      </c>
      <c r="J807" s="243" t="str">
        <f t="shared" si="162"/>
        <v/>
      </c>
      <c r="K807" s="244"/>
      <c r="L807" s="423"/>
      <c r="M807" s="252"/>
      <c r="N807" s="315">
        <f>I807</f>
        <v>0</v>
      </c>
      <c r="O807" s="424">
        <f>L807+M807-N807</f>
        <v>0</v>
      </c>
      <c r="P807" s="244"/>
      <c r="Q807" s="771"/>
      <c r="R807" s="775"/>
      <c r="S807" s="775"/>
      <c r="T807" s="775"/>
      <c r="U807" s="775"/>
      <c r="V807" s="775"/>
      <c r="W807" s="819"/>
      <c r="X807" s="313">
        <f t="shared" si="163"/>
        <v>0</v>
      </c>
    </row>
    <row r="808" spans="2:24" ht="18.75">
      <c r="B808" s="794">
        <v>2100</v>
      </c>
      <c r="C808" s="958" t="s">
        <v>1088</v>
      </c>
      <c r="D808" s="958"/>
      <c r="E808" s="795"/>
      <c r="F808" s="796">
        <f>SUM(F809:F813)</f>
        <v>0</v>
      </c>
      <c r="G808" s="797">
        <f>SUM(G809:G813)</f>
        <v>0</v>
      </c>
      <c r="H808" s="797">
        <f>SUM(H809:H813)</f>
        <v>0</v>
      </c>
      <c r="I808" s="797">
        <f>SUM(I809:I813)</f>
        <v>0</v>
      </c>
      <c r="J808" s="243" t="str">
        <f t="shared" si="162"/>
        <v/>
      </c>
      <c r="K808" s="244"/>
      <c r="L808" s="316">
        <f>SUM(L809:L813)</f>
        <v>0</v>
      </c>
      <c r="M808" s="317">
        <f>SUM(M809:M813)</f>
        <v>0</v>
      </c>
      <c r="N808" s="425">
        <f>SUM(N809:N813)</f>
        <v>0</v>
      </c>
      <c r="O808" s="426">
        <f>SUM(O809:O813)</f>
        <v>0</v>
      </c>
      <c r="P808" s="244"/>
      <c r="Q808" s="773"/>
      <c r="R808" s="774"/>
      <c r="S808" s="774"/>
      <c r="T808" s="774"/>
      <c r="U808" s="774"/>
      <c r="V808" s="774"/>
      <c r="W808" s="820"/>
      <c r="X808" s="313">
        <f t="shared" si="163"/>
        <v>0</v>
      </c>
    </row>
    <row r="809" spans="2:24" ht="18.75">
      <c r="B809" s="136"/>
      <c r="C809" s="144">
        <v>2110</v>
      </c>
      <c r="D809" s="147" t="s">
        <v>232</v>
      </c>
      <c r="E809" s="812"/>
      <c r="F809" s="449"/>
      <c r="G809" s="245"/>
      <c r="H809" s="245"/>
      <c r="I809" s="476">
        <f>F809+G809+H809</f>
        <v>0</v>
      </c>
      <c r="J809" s="243" t="str">
        <f t="shared" si="162"/>
        <v/>
      </c>
      <c r="K809" s="244"/>
      <c r="L809" s="423"/>
      <c r="M809" s="252"/>
      <c r="N809" s="315">
        <f>I809</f>
        <v>0</v>
      </c>
      <c r="O809" s="424">
        <f>L809+M809-N809</f>
        <v>0</v>
      </c>
      <c r="P809" s="244"/>
      <c r="Q809" s="771"/>
      <c r="R809" s="775"/>
      <c r="S809" s="775"/>
      <c r="T809" s="775"/>
      <c r="U809" s="775"/>
      <c r="V809" s="775"/>
      <c r="W809" s="819"/>
      <c r="X809" s="313">
        <f t="shared" si="163"/>
        <v>0</v>
      </c>
    </row>
    <row r="810" spans="2:24" ht="18.75">
      <c r="B810" s="171"/>
      <c r="C810" s="137">
        <v>2120</v>
      </c>
      <c r="D810" s="159" t="s">
        <v>233</v>
      </c>
      <c r="E810" s="812"/>
      <c r="F810" s="449"/>
      <c r="G810" s="245"/>
      <c r="H810" s="245"/>
      <c r="I810" s="476">
        <f>F810+G810+H810</f>
        <v>0</v>
      </c>
      <c r="J810" s="243" t="str">
        <f t="shared" si="162"/>
        <v/>
      </c>
      <c r="K810" s="244"/>
      <c r="L810" s="423"/>
      <c r="M810" s="252"/>
      <c r="N810" s="315">
        <f>I810</f>
        <v>0</v>
      </c>
      <c r="O810" s="424">
        <f>L810+M810-N810</f>
        <v>0</v>
      </c>
      <c r="P810" s="244"/>
      <c r="Q810" s="771"/>
      <c r="R810" s="775"/>
      <c r="S810" s="775"/>
      <c r="T810" s="775"/>
      <c r="U810" s="775"/>
      <c r="V810" s="775"/>
      <c r="W810" s="819"/>
      <c r="X810" s="313">
        <f t="shared" si="163"/>
        <v>0</v>
      </c>
    </row>
    <row r="811" spans="2:24" ht="18.75">
      <c r="B811" s="171"/>
      <c r="C811" s="137">
        <v>2125</v>
      </c>
      <c r="D811" s="156" t="s">
        <v>1080</v>
      </c>
      <c r="E811" s="812"/>
      <c r="F811" s="700">
        <v>0</v>
      </c>
      <c r="G811" s="700">
        <v>0</v>
      </c>
      <c r="H811" s="700">
        <v>0</v>
      </c>
      <c r="I811" s="476">
        <f>F811+G811+H811</f>
        <v>0</v>
      </c>
      <c r="J811" s="243" t="str">
        <f t="shared" si="162"/>
        <v/>
      </c>
      <c r="K811" s="244"/>
      <c r="L811" s="423"/>
      <c r="M811" s="252"/>
      <c r="N811" s="315">
        <f>I811</f>
        <v>0</v>
      </c>
      <c r="O811" s="424">
        <f>L811+M811-N811</f>
        <v>0</v>
      </c>
      <c r="P811" s="244"/>
      <c r="Q811" s="771"/>
      <c r="R811" s="775"/>
      <c r="S811" s="775"/>
      <c r="T811" s="775"/>
      <c r="U811" s="775"/>
      <c r="V811" s="775"/>
      <c r="W811" s="819"/>
      <c r="X811" s="313">
        <f t="shared" si="163"/>
        <v>0</v>
      </c>
    </row>
    <row r="812" spans="2:24" ht="18.75">
      <c r="B812" s="143"/>
      <c r="C812" s="137">
        <v>2140</v>
      </c>
      <c r="D812" s="159" t="s">
        <v>235</v>
      </c>
      <c r="E812" s="812"/>
      <c r="F812" s="700">
        <v>0</v>
      </c>
      <c r="G812" s="700">
        <v>0</v>
      </c>
      <c r="H812" s="700">
        <v>0</v>
      </c>
      <c r="I812" s="476">
        <f>F812+G812+H812</f>
        <v>0</v>
      </c>
      <c r="J812" s="243" t="str">
        <f t="shared" si="162"/>
        <v/>
      </c>
      <c r="K812" s="244"/>
      <c r="L812" s="423"/>
      <c r="M812" s="252"/>
      <c r="N812" s="315">
        <f>I812</f>
        <v>0</v>
      </c>
      <c r="O812" s="424">
        <f>L812+M812-N812</f>
        <v>0</v>
      </c>
      <c r="P812" s="244"/>
      <c r="Q812" s="771"/>
      <c r="R812" s="775"/>
      <c r="S812" s="775"/>
      <c r="T812" s="775"/>
      <c r="U812" s="775"/>
      <c r="V812" s="775"/>
      <c r="W812" s="819"/>
      <c r="X812" s="313">
        <f t="shared" si="163"/>
        <v>0</v>
      </c>
    </row>
    <row r="813" spans="2:24" ht="18.75">
      <c r="B813" s="136"/>
      <c r="C813" s="142">
        <v>2190</v>
      </c>
      <c r="D813" s="512" t="s">
        <v>236</v>
      </c>
      <c r="E813" s="812"/>
      <c r="F813" s="449"/>
      <c r="G813" s="245"/>
      <c r="H813" s="245"/>
      <c r="I813" s="476">
        <f>F813+G813+H813</f>
        <v>0</v>
      </c>
      <c r="J813" s="243" t="str">
        <f t="shared" si="162"/>
        <v/>
      </c>
      <c r="K813" s="244"/>
      <c r="L813" s="423"/>
      <c r="M813" s="252"/>
      <c r="N813" s="315">
        <f>I813</f>
        <v>0</v>
      </c>
      <c r="O813" s="424">
        <f>L813+M813-N813</f>
        <v>0</v>
      </c>
      <c r="P813" s="244"/>
      <c r="Q813" s="771"/>
      <c r="R813" s="775"/>
      <c r="S813" s="775"/>
      <c r="T813" s="775"/>
      <c r="U813" s="775"/>
      <c r="V813" s="775"/>
      <c r="W813" s="819"/>
      <c r="X813" s="313">
        <f t="shared" si="163"/>
        <v>0</v>
      </c>
    </row>
    <row r="814" spans="2:24" ht="18.75">
      <c r="B814" s="794">
        <v>2200</v>
      </c>
      <c r="C814" s="958" t="s">
        <v>237</v>
      </c>
      <c r="D814" s="958"/>
      <c r="E814" s="795"/>
      <c r="F814" s="796">
        <f>SUM(F815:F816)</f>
        <v>0</v>
      </c>
      <c r="G814" s="797">
        <f>SUM(G815:G816)</f>
        <v>0</v>
      </c>
      <c r="H814" s="797">
        <f>SUM(H815:H816)</f>
        <v>0</v>
      </c>
      <c r="I814" s="797">
        <f>SUM(I815:I816)</f>
        <v>0</v>
      </c>
      <c r="J814" s="243" t="str">
        <f t="shared" si="162"/>
        <v/>
      </c>
      <c r="K814" s="244"/>
      <c r="L814" s="316">
        <f>SUM(L815:L816)</f>
        <v>0</v>
      </c>
      <c r="M814" s="317">
        <f>SUM(M815:M816)</f>
        <v>0</v>
      </c>
      <c r="N814" s="425">
        <f>SUM(N815:N816)</f>
        <v>0</v>
      </c>
      <c r="O814" s="426">
        <f>SUM(O815:O816)</f>
        <v>0</v>
      </c>
      <c r="P814" s="244"/>
      <c r="Q814" s="773"/>
      <c r="R814" s="774"/>
      <c r="S814" s="774"/>
      <c r="T814" s="774"/>
      <c r="U814" s="774"/>
      <c r="V814" s="774"/>
      <c r="W814" s="820"/>
      <c r="X814" s="313">
        <f t="shared" si="163"/>
        <v>0</v>
      </c>
    </row>
    <row r="815" spans="2:24" ht="18.75">
      <c r="B815" s="136"/>
      <c r="C815" s="137">
        <v>2221</v>
      </c>
      <c r="D815" s="139" t="s">
        <v>1461</v>
      </c>
      <c r="E815" s="812"/>
      <c r="F815" s="449"/>
      <c r="G815" s="245"/>
      <c r="H815" s="245"/>
      <c r="I815" s="476">
        <f t="shared" ref="I815:I820" si="164">F815+G815+H815</f>
        <v>0</v>
      </c>
      <c r="J815" s="243" t="str">
        <f t="shared" si="162"/>
        <v/>
      </c>
      <c r="K815" s="244"/>
      <c r="L815" s="423"/>
      <c r="M815" s="252"/>
      <c r="N815" s="315">
        <f t="shared" ref="N815:N820" si="165">I815</f>
        <v>0</v>
      </c>
      <c r="O815" s="424">
        <f t="shared" ref="O815:O820" si="166">L815+M815-N815</f>
        <v>0</v>
      </c>
      <c r="P815" s="244"/>
      <c r="Q815" s="771"/>
      <c r="R815" s="775"/>
      <c r="S815" s="775"/>
      <c r="T815" s="775"/>
      <c r="U815" s="775"/>
      <c r="V815" s="775"/>
      <c r="W815" s="819"/>
      <c r="X815" s="313">
        <f t="shared" si="163"/>
        <v>0</v>
      </c>
    </row>
    <row r="816" spans="2:24" ht="18.75">
      <c r="B816" s="136"/>
      <c r="C816" s="142">
        <v>2224</v>
      </c>
      <c r="D816" s="141" t="s">
        <v>238</v>
      </c>
      <c r="E816" s="812"/>
      <c r="F816" s="449"/>
      <c r="G816" s="245"/>
      <c r="H816" s="245"/>
      <c r="I816" s="476">
        <f t="shared" si="164"/>
        <v>0</v>
      </c>
      <c r="J816" s="243" t="str">
        <f t="shared" si="162"/>
        <v/>
      </c>
      <c r="K816" s="244"/>
      <c r="L816" s="423"/>
      <c r="M816" s="252"/>
      <c r="N816" s="315">
        <f t="shared" si="165"/>
        <v>0</v>
      </c>
      <c r="O816" s="424">
        <f t="shared" si="166"/>
        <v>0</v>
      </c>
      <c r="P816" s="244"/>
      <c r="Q816" s="771"/>
      <c r="R816" s="775"/>
      <c r="S816" s="775"/>
      <c r="T816" s="775"/>
      <c r="U816" s="775"/>
      <c r="V816" s="775"/>
      <c r="W816" s="819"/>
      <c r="X816" s="313">
        <f t="shared" si="163"/>
        <v>0</v>
      </c>
    </row>
    <row r="817" spans="2:24" ht="18.75">
      <c r="B817" s="794">
        <v>2500</v>
      </c>
      <c r="C817" s="963" t="s">
        <v>239</v>
      </c>
      <c r="D817" s="963"/>
      <c r="E817" s="795"/>
      <c r="F817" s="798"/>
      <c r="G817" s="799"/>
      <c r="H817" s="799"/>
      <c r="I817" s="800">
        <f t="shared" si="164"/>
        <v>0</v>
      </c>
      <c r="J817" s="243" t="str">
        <f t="shared" si="162"/>
        <v/>
      </c>
      <c r="K817" s="244"/>
      <c r="L817" s="428"/>
      <c r="M817" s="254"/>
      <c r="N817" s="315">
        <f t="shared" si="165"/>
        <v>0</v>
      </c>
      <c r="O817" s="424">
        <f t="shared" si="166"/>
        <v>0</v>
      </c>
      <c r="P817" s="244"/>
      <c r="Q817" s="773"/>
      <c r="R817" s="774"/>
      <c r="S817" s="775"/>
      <c r="T817" s="775"/>
      <c r="U817" s="774"/>
      <c r="V817" s="775"/>
      <c r="W817" s="819"/>
      <c r="X817" s="313">
        <f t="shared" si="163"/>
        <v>0</v>
      </c>
    </row>
    <row r="818" spans="2:24" ht="18.75">
      <c r="B818" s="794">
        <v>2600</v>
      </c>
      <c r="C818" s="969" t="s">
        <v>240</v>
      </c>
      <c r="D818" s="979"/>
      <c r="E818" s="795"/>
      <c r="F818" s="798"/>
      <c r="G818" s="799"/>
      <c r="H818" s="799"/>
      <c r="I818" s="800">
        <f t="shared" si="164"/>
        <v>0</v>
      </c>
      <c r="J818" s="243" t="str">
        <f t="shared" si="162"/>
        <v/>
      </c>
      <c r="K818" s="244"/>
      <c r="L818" s="428"/>
      <c r="M818" s="254"/>
      <c r="N818" s="315">
        <f t="shared" si="165"/>
        <v>0</v>
      </c>
      <c r="O818" s="424">
        <f t="shared" si="166"/>
        <v>0</v>
      </c>
      <c r="P818" s="244"/>
      <c r="Q818" s="773"/>
      <c r="R818" s="774"/>
      <c r="S818" s="775"/>
      <c r="T818" s="775"/>
      <c r="U818" s="774"/>
      <c r="V818" s="775"/>
      <c r="W818" s="819"/>
      <c r="X818" s="313">
        <f t="shared" si="163"/>
        <v>0</v>
      </c>
    </row>
    <row r="819" spans="2:24" ht="18.75">
      <c r="B819" s="794">
        <v>2700</v>
      </c>
      <c r="C819" s="969" t="s">
        <v>241</v>
      </c>
      <c r="D819" s="979"/>
      <c r="E819" s="795"/>
      <c r="F819" s="798"/>
      <c r="G819" s="799"/>
      <c r="H819" s="799"/>
      <c r="I819" s="800">
        <f t="shared" si="164"/>
        <v>0</v>
      </c>
      <c r="J819" s="243" t="str">
        <f t="shared" si="162"/>
        <v/>
      </c>
      <c r="K819" s="244"/>
      <c r="L819" s="428"/>
      <c r="M819" s="254"/>
      <c r="N819" s="315">
        <f t="shared" si="165"/>
        <v>0</v>
      </c>
      <c r="O819" s="424">
        <f t="shared" si="166"/>
        <v>0</v>
      </c>
      <c r="P819" s="244"/>
      <c r="Q819" s="773"/>
      <c r="R819" s="774"/>
      <c r="S819" s="775"/>
      <c r="T819" s="775"/>
      <c r="U819" s="774"/>
      <c r="V819" s="775"/>
      <c r="W819" s="819"/>
      <c r="X819" s="313">
        <f t="shared" si="163"/>
        <v>0</v>
      </c>
    </row>
    <row r="820" spans="2:24" ht="18.75">
      <c r="B820" s="794">
        <v>2800</v>
      </c>
      <c r="C820" s="969" t="s">
        <v>1711</v>
      </c>
      <c r="D820" s="979"/>
      <c r="E820" s="795"/>
      <c r="F820" s="798"/>
      <c r="G820" s="799"/>
      <c r="H820" s="799"/>
      <c r="I820" s="800">
        <f t="shared" si="164"/>
        <v>0</v>
      </c>
      <c r="J820" s="243" t="str">
        <f t="shared" si="162"/>
        <v/>
      </c>
      <c r="K820" s="244"/>
      <c r="L820" s="428"/>
      <c r="M820" s="254"/>
      <c r="N820" s="315">
        <f t="shared" si="165"/>
        <v>0</v>
      </c>
      <c r="O820" s="424">
        <f t="shared" si="166"/>
        <v>0</v>
      </c>
      <c r="P820" s="244"/>
      <c r="Q820" s="773"/>
      <c r="R820" s="774"/>
      <c r="S820" s="775"/>
      <c r="T820" s="775"/>
      <c r="U820" s="774"/>
      <c r="V820" s="775"/>
      <c r="W820" s="819"/>
      <c r="X820" s="313">
        <f t="shared" si="163"/>
        <v>0</v>
      </c>
    </row>
    <row r="821" spans="2:24" ht="18.75">
      <c r="B821" s="794">
        <v>2900</v>
      </c>
      <c r="C821" s="966" t="s">
        <v>242</v>
      </c>
      <c r="D821" s="983"/>
      <c r="E821" s="795"/>
      <c r="F821" s="796">
        <f>SUM(F822:F829)</f>
        <v>0</v>
      </c>
      <c r="G821" s="797">
        <f>SUM(G822:G829)</f>
        <v>0</v>
      </c>
      <c r="H821" s="797">
        <f>SUM(H822:H829)</f>
        <v>0</v>
      </c>
      <c r="I821" s="797">
        <f>SUM(I822:I829)</f>
        <v>0</v>
      </c>
      <c r="J821" s="243" t="str">
        <f t="shared" si="162"/>
        <v/>
      </c>
      <c r="K821" s="244"/>
      <c r="L821" s="316">
        <f>SUM(L822:L829)</f>
        <v>0</v>
      </c>
      <c r="M821" s="317">
        <f>SUM(M822:M829)</f>
        <v>0</v>
      </c>
      <c r="N821" s="425">
        <f>SUM(N822:N829)</f>
        <v>0</v>
      </c>
      <c r="O821" s="426">
        <f>SUM(O822:O829)</f>
        <v>0</v>
      </c>
      <c r="P821" s="244"/>
      <c r="Q821" s="773"/>
      <c r="R821" s="774"/>
      <c r="S821" s="774"/>
      <c r="T821" s="774"/>
      <c r="U821" s="774"/>
      <c r="V821" s="774"/>
      <c r="W821" s="820"/>
      <c r="X821" s="313">
        <f t="shared" si="163"/>
        <v>0</v>
      </c>
    </row>
    <row r="822" spans="2:24" ht="18.75">
      <c r="B822" s="172"/>
      <c r="C822" s="144">
        <v>2910</v>
      </c>
      <c r="D822" s="319" t="s">
        <v>1751</v>
      </c>
      <c r="E822" s="812"/>
      <c r="F822" s="449"/>
      <c r="G822" s="245"/>
      <c r="H822" s="245"/>
      <c r="I822" s="476">
        <f t="shared" ref="I822:I829" si="167">F822+G822+H822</f>
        <v>0</v>
      </c>
      <c r="J822" s="243" t="str">
        <f t="shared" si="162"/>
        <v/>
      </c>
      <c r="K822" s="244"/>
      <c r="L822" s="423"/>
      <c r="M822" s="252"/>
      <c r="N822" s="315">
        <f t="shared" ref="N822:N829" si="168">I822</f>
        <v>0</v>
      </c>
      <c r="O822" s="424">
        <f t="shared" ref="O822:O829" si="169">L822+M822-N822</f>
        <v>0</v>
      </c>
      <c r="P822" s="244"/>
      <c r="Q822" s="771"/>
      <c r="R822" s="775"/>
      <c r="S822" s="775"/>
      <c r="T822" s="775"/>
      <c r="U822" s="775"/>
      <c r="V822" s="775"/>
      <c r="W822" s="819"/>
      <c r="X822" s="313">
        <f t="shared" si="163"/>
        <v>0</v>
      </c>
    </row>
    <row r="823" spans="2:24" ht="18.75">
      <c r="B823" s="172"/>
      <c r="C823" s="144">
        <v>2920</v>
      </c>
      <c r="D823" s="319" t="s">
        <v>243</v>
      </c>
      <c r="E823" s="812"/>
      <c r="F823" s="449"/>
      <c r="G823" s="245"/>
      <c r="H823" s="245"/>
      <c r="I823" s="476">
        <f t="shared" si="167"/>
        <v>0</v>
      </c>
      <c r="J823" s="243" t="str">
        <f t="shared" si="162"/>
        <v/>
      </c>
      <c r="K823" s="244"/>
      <c r="L823" s="423"/>
      <c r="M823" s="252"/>
      <c r="N823" s="315">
        <f t="shared" si="168"/>
        <v>0</v>
      </c>
      <c r="O823" s="424">
        <f t="shared" si="169"/>
        <v>0</v>
      </c>
      <c r="P823" s="244"/>
      <c r="Q823" s="771"/>
      <c r="R823" s="775"/>
      <c r="S823" s="775"/>
      <c r="T823" s="775"/>
      <c r="U823" s="775"/>
      <c r="V823" s="775"/>
      <c r="W823" s="819"/>
      <c r="X823" s="313">
        <f t="shared" si="163"/>
        <v>0</v>
      </c>
    </row>
    <row r="824" spans="2:24" ht="31.5">
      <c r="B824" s="172"/>
      <c r="C824" s="168">
        <v>2969</v>
      </c>
      <c r="D824" s="320" t="s">
        <v>244</v>
      </c>
      <c r="E824" s="812"/>
      <c r="F824" s="449"/>
      <c r="G824" s="245"/>
      <c r="H824" s="245"/>
      <c r="I824" s="476">
        <f t="shared" si="167"/>
        <v>0</v>
      </c>
      <c r="J824" s="243" t="str">
        <f t="shared" si="162"/>
        <v/>
      </c>
      <c r="K824" s="244"/>
      <c r="L824" s="423"/>
      <c r="M824" s="252"/>
      <c r="N824" s="315">
        <f t="shared" si="168"/>
        <v>0</v>
      </c>
      <c r="O824" s="424">
        <f t="shared" si="169"/>
        <v>0</v>
      </c>
      <c r="P824" s="244"/>
      <c r="Q824" s="771"/>
      <c r="R824" s="775"/>
      <c r="S824" s="775"/>
      <c r="T824" s="775"/>
      <c r="U824" s="775"/>
      <c r="V824" s="775"/>
      <c r="W824" s="819"/>
      <c r="X824" s="313">
        <f t="shared" si="163"/>
        <v>0</v>
      </c>
    </row>
    <row r="825" spans="2:24" ht="31.5">
      <c r="B825" s="172"/>
      <c r="C825" s="168">
        <v>2970</v>
      </c>
      <c r="D825" s="320" t="s">
        <v>245</v>
      </c>
      <c r="E825" s="812"/>
      <c r="F825" s="449"/>
      <c r="G825" s="245"/>
      <c r="H825" s="245"/>
      <c r="I825" s="476">
        <f t="shared" si="167"/>
        <v>0</v>
      </c>
      <c r="J825" s="243" t="str">
        <f t="shared" si="162"/>
        <v/>
      </c>
      <c r="K825" s="244"/>
      <c r="L825" s="423"/>
      <c r="M825" s="252"/>
      <c r="N825" s="315">
        <f t="shared" si="168"/>
        <v>0</v>
      </c>
      <c r="O825" s="424">
        <f t="shared" si="169"/>
        <v>0</v>
      </c>
      <c r="P825" s="244"/>
      <c r="Q825" s="771"/>
      <c r="R825" s="775"/>
      <c r="S825" s="775"/>
      <c r="T825" s="775"/>
      <c r="U825" s="775"/>
      <c r="V825" s="775"/>
      <c r="W825" s="819"/>
      <c r="X825" s="313">
        <f t="shared" si="163"/>
        <v>0</v>
      </c>
    </row>
    <row r="826" spans="2:24" ht="18.75">
      <c r="B826" s="172"/>
      <c r="C826" s="166">
        <v>2989</v>
      </c>
      <c r="D826" s="321" t="s">
        <v>246</v>
      </c>
      <c r="E826" s="812"/>
      <c r="F826" s="449"/>
      <c r="G826" s="245"/>
      <c r="H826" s="245"/>
      <c r="I826" s="476">
        <f t="shared" si="167"/>
        <v>0</v>
      </c>
      <c r="J826" s="243" t="str">
        <f t="shared" si="162"/>
        <v/>
      </c>
      <c r="K826" s="244"/>
      <c r="L826" s="423"/>
      <c r="M826" s="252"/>
      <c r="N826" s="315">
        <f t="shared" si="168"/>
        <v>0</v>
      </c>
      <c r="O826" s="424">
        <f t="shared" si="169"/>
        <v>0</v>
      </c>
      <c r="P826" s="244"/>
      <c r="Q826" s="771"/>
      <c r="R826" s="775"/>
      <c r="S826" s="775"/>
      <c r="T826" s="775"/>
      <c r="U826" s="775"/>
      <c r="V826" s="775"/>
      <c r="W826" s="819"/>
      <c r="X826" s="313">
        <f t="shared" si="163"/>
        <v>0</v>
      </c>
    </row>
    <row r="827" spans="2:24" ht="31.5">
      <c r="B827" s="136"/>
      <c r="C827" s="137">
        <v>2990</v>
      </c>
      <c r="D827" s="322" t="s">
        <v>1732</v>
      </c>
      <c r="E827" s="812"/>
      <c r="F827" s="449"/>
      <c r="G827" s="245"/>
      <c r="H827" s="245"/>
      <c r="I827" s="476">
        <f t="shared" si="167"/>
        <v>0</v>
      </c>
      <c r="J827" s="243" t="str">
        <f t="shared" si="162"/>
        <v/>
      </c>
      <c r="K827" s="244"/>
      <c r="L827" s="423"/>
      <c r="M827" s="252"/>
      <c r="N827" s="315">
        <f t="shared" si="168"/>
        <v>0</v>
      </c>
      <c r="O827" s="424">
        <f t="shared" si="169"/>
        <v>0</v>
      </c>
      <c r="P827" s="244"/>
      <c r="Q827" s="771"/>
      <c r="R827" s="775"/>
      <c r="S827" s="775"/>
      <c r="T827" s="775"/>
      <c r="U827" s="775"/>
      <c r="V827" s="775"/>
      <c r="W827" s="819"/>
      <c r="X827" s="313">
        <f t="shared" si="163"/>
        <v>0</v>
      </c>
    </row>
    <row r="828" spans="2:24" ht="18.75">
      <c r="B828" s="136"/>
      <c r="C828" s="137">
        <v>2991</v>
      </c>
      <c r="D828" s="322" t="s">
        <v>247</v>
      </c>
      <c r="E828" s="812"/>
      <c r="F828" s="449"/>
      <c r="G828" s="245"/>
      <c r="H828" s="245"/>
      <c r="I828" s="476">
        <f t="shared" si="167"/>
        <v>0</v>
      </c>
      <c r="J828" s="243" t="str">
        <f t="shared" si="162"/>
        <v/>
      </c>
      <c r="K828" s="244"/>
      <c r="L828" s="423"/>
      <c r="M828" s="252"/>
      <c r="N828" s="315">
        <f t="shared" si="168"/>
        <v>0</v>
      </c>
      <c r="O828" s="424">
        <f t="shared" si="169"/>
        <v>0</v>
      </c>
      <c r="P828" s="244"/>
      <c r="Q828" s="771"/>
      <c r="R828" s="775"/>
      <c r="S828" s="775"/>
      <c r="T828" s="775"/>
      <c r="U828" s="775"/>
      <c r="V828" s="775"/>
      <c r="W828" s="819"/>
      <c r="X828" s="313">
        <f t="shared" si="163"/>
        <v>0</v>
      </c>
    </row>
    <row r="829" spans="2:24" ht="18.75">
      <c r="B829" s="136"/>
      <c r="C829" s="142">
        <v>2992</v>
      </c>
      <c r="D829" s="154" t="s">
        <v>248</v>
      </c>
      <c r="E829" s="812"/>
      <c r="F829" s="449"/>
      <c r="G829" s="245"/>
      <c r="H829" s="245"/>
      <c r="I829" s="476">
        <f t="shared" si="167"/>
        <v>0</v>
      </c>
      <c r="J829" s="243" t="str">
        <f t="shared" si="162"/>
        <v/>
      </c>
      <c r="K829" s="244"/>
      <c r="L829" s="423"/>
      <c r="M829" s="252"/>
      <c r="N829" s="315">
        <f t="shared" si="168"/>
        <v>0</v>
      </c>
      <c r="O829" s="424">
        <f t="shared" si="169"/>
        <v>0</v>
      </c>
      <c r="P829" s="244"/>
      <c r="Q829" s="771"/>
      <c r="R829" s="775"/>
      <c r="S829" s="775"/>
      <c r="T829" s="775"/>
      <c r="U829" s="775"/>
      <c r="V829" s="775"/>
      <c r="W829" s="819"/>
      <c r="X829" s="313">
        <f t="shared" si="163"/>
        <v>0</v>
      </c>
    </row>
    <row r="830" spans="2:24" ht="18.75">
      <c r="B830" s="794">
        <v>3300</v>
      </c>
      <c r="C830" s="966" t="s">
        <v>1773</v>
      </c>
      <c r="D830" s="966"/>
      <c r="E830" s="795"/>
      <c r="F830" s="781">
        <v>0</v>
      </c>
      <c r="G830" s="781">
        <v>0</v>
      </c>
      <c r="H830" s="781">
        <v>0</v>
      </c>
      <c r="I830" s="797">
        <f>SUM(I831:I835)</f>
        <v>0</v>
      </c>
      <c r="J830" s="243" t="str">
        <f t="shared" si="162"/>
        <v/>
      </c>
      <c r="K830" s="244"/>
      <c r="L830" s="773"/>
      <c r="M830" s="774"/>
      <c r="N830" s="774"/>
      <c r="O830" s="820"/>
      <c r="P830" s="244"/>
      <c r="Q830" s="773"/>
      <c r="R830" s="774"/>
      <c r="S830" s="774"/>
      <c r="T830" s="774"/>
      <c r="U830" s="774"/>
      <c r="V830" s="774"/>
      <c r="W830" s="820"/>
      <c r="X830" s="313">
        <f t="shared" si="163"/>
        <v>0</v>
      </c>
    </row>
    <row r="831" spans="2:24" ht="18.75">
      <c r="B831" s="143"/>
      <c r="C831" s="144">
        <v>3301</v>
      </c>
      <c r="D831" s="460" t="s">
        <v>249</v>
      </c>
      <c r="E831" s="812"/>
      <c r="F831" s="700">
        <v>0</v>
      </c>
      <c r="G831" s="700">
        <v>0</v>
      </c>
      <c r="H831" s="700">
        <v>0</v>
      </c>
      <c r="I831" s="476">
        <f t="shared" ref="I831:I838" si="170">F831+G831+H831</f>
        <v>0</v>
      </c>
      <c r="J831" s="243" t="str">
        <f t="shared" si="162"/>
        <v/>
      </c>
      <c r="K831" s="244"/>
      <c r="L831" s="771"/>
      <c r="M831" s="775"/>
      <c r="N831" s="775"/>
      <c r="O831" s="819"/>
      <c r="P831" s="244"/>
      <c r="Q831" s="771"/>
      <c r="R831" s="775"/>
      <c r="S831" s="775"/>
      <c r="T831" s="775"/>
      <c r="U831" s="775"/>
      <c r="V831" s="775"/>
      <c r="W831" s="819"/>
      <c r="X831" s="313">
        <f t="shared" si="163"/>
        <v>0</v>
      </c>
    </row>
    <row r="832" spans="2:24" ht="18.75">
      <c r="B832" s="143"/>
      <c r="C832" s="168">
        <v>3302</v>
      </c>
      <c r="D832" s="461" t="s">
        <v>1081</v>
      </c>
      <c r="E832" s="812"/>
      <c r="F832" s="700">
        <v>0</v>
      </c>
      <c r="G832" s="700">
        <v>0</v>
      </c>
      <c r="H832" s="700">
        <v>0</v>
      </c>
      <c r="I832" s="476">
        <f t="shared" si="170"/>
        <v>0</v>
      </c>
      <c r="J832" s="243" t="str">
        <f t="shared" ref="J832:J863" si="171">(IF($E832&lt;&gt;0,$J$2,IF($I832&lt;&gt;0,$J$2,"")))</f>
        <v/>
      </c>
      <c r="K832" s="244"/>
      <c r="L832" s="771"/>
      <c r="M832" s="775"/>
      <c r="N832" s="775"/>
      <c r="O832" s="819"/>
      <c r="P832" s="244"/>
      <c r="Q832" s="771"/>
      <c r="R832" s="775"/>
      <c r="S832" s="775"/>
      <c r="T832" s="775"/>
      <c r="U832" s="775"/>
      <c r="V832" s="775"/>
      <c r="W832" s="819"/>
      <c r="X832" s="313">
        <f t="shared" ref="X832:X863" si="172">T832-U832-V832-W832</f>
        <v>0</v>
      </c>
    </row>
    <row r="833" spans="2:24" ht="18.75">
      <c r="B833" s="143"/>
      <c r="C833" s="168">
        <v>3303</v>
      </c>
      <c r="D833" s="461" t="s">
        <v>251</v>
      </c>
      <c r="E833" s="812"/>
      <c r="F833" s="700">
        <v>0</v>
      </c>
      <c r="G833" s="700">
        <v>0</v>
      </c>
      <c r="H833" s="700">
        <v>0</v>
      </c>
      <c r="I833" s="476">
        <f t="shared" si="170"/>
        <v>0</v>
      </c>
      <c r="J833" s="243" t="str">
        <f t="shared" si="171"/>
        <v/>
      </c>
      <c r="K833" s="244"/>
      <c r="L833" s="771"/>
      <c r="M833" s="775"/>
      <c r="N833" s="775"/>
      <c r="O833" s="819"/>
      <c r="P833" s="244"/>
      <c r="Q833" s="771"/>
      <c r="R833" s="775"/>
      <c r="S833" s="775"/>
      <c r="T833" s="775"/>
      <c r="U833" s="775"/>
      <c r="V833" s="775"/>
      <c r="W833" s="819"/>
      <c r="X833" s="313">
        <f t="shared" si="172"/>
        <v>0</v>
      </c>
    </row>
    <row r="834" spans="2:24" ht="18.75">
      <c r="B834" s="143"/>
      <c r="C834" s="166">
        <v>3304</v>
      </c>
      <c r="D834" s="462" t="s">
        <v>252</v>
      </c>
      <c r="E834" s="812"/>
      <c r="F834" s="700">
        <v>0</v>
      </c>
      <c r="G834" s="700">
        <v>0</v>
      </c>
      <c r="H834" s="700">
        <v>0</v>
      </c>
      <c r="I834" s="476">
        <f t="shared" si="170"/>
        <v>0</v>
      </c>
      <c r="J834" s="243" t="str">
        <f t="shared" si="171"/>
        <v/>
      </c>
      <c r="K834" s="244"/>
      <c r="L834" s="771"/>
      <c r="M834" s="775"/>
      <c r="N834" s="775"/>
      <c r="O834" s="819"/>
      <c r="P834" s="244"/>
      <c r="Q834" s="771"/>
      <c r="R834" s="775"/>
      <c r="S834" s="775"/>
      <c r="T834" s="775"/>
      <c r="U834" s="775"/>
      <c r="V834" s="775"/>
      <c r="W834" s="819"/>
      <c r="X834" s="313">
        <f t="shared" si="172"/>
        <v>0</v>
      </c>
    </row>
    <row r="835" spans="2:24" ht="31.5">
      <c r="B835" s="143"/>
      <c r="C835" s="142">
        <v>3306</v>
      </c>
      <c r="D835" s="463" t="s">
        <v>1712</v>
      </c>
      <c r="E835" s="812"/>
      <c r="F835" s="700">
        <v>0</v>
      </c>
      <c r="G835" s="700">
        <v>0</v>
      </c>
      <c r="H835" s="700">
        <v>0</v>
      </c>
      <c r="I835" s="476">
        <f t="shared" si="170"/>
        <v>0</v>
      </c>
      <c r="J835" s="243" t="str">
        <f t="shared" si="171"/>
        <v/>
      </c>
      <c r="K835" s="244"/>
      <c r="L835" s="771"/>
      <c r="M835" s="775"/>
      <c r="N835" s="775"/>
      <c r="O835" s="819"/>
      <c r="P835" s="244"/>
      <c r="Q835" s="771"/>
      <c r="R835" s="775"/>
      <c r="S835" s="775"/>
      <c r="T835" s="775"/>
      <c r="U835" s="775"/>
      <c r="V835" s="775"/>
      <c r="W835" s="819"/>
      <c r="X835" s="313">
        <f t="shared" si="172"/>
        <v>0</v>
      </c>
    </row>
    <row r="836" spans="2:24" ht="18.75">
      <c r="B836" s="794">
        <v>3900</v>
      </c>
      <c r="C836" s="963" t="s">
        <v>253</v>
      </c>
      <c r="D836" s="967"/>
      <c r="E836" s="795"/>
      <c r="F836" s="781">
        <v>0</v>
      </c>
      <c r="G836" s="781">
        <v>0</v>
      </c>
      <c r="H836" s="781">
        <v>0</v>
      </c>
      <c r="I836" s="800">
        <f t="shared" si="170"/>
        <v>0</v>
      </c>
      <c r="J836" s="243" t="str">
        <f t="shared" si="171"/>
        <v/>
      </c>
      <c r="K836" s="244"/>
      <c r="L836" s="428"/>
      <c r="M836" s="254"/>
      <c r="N836" s="317">
        <f>I836</f>
        <v>0</v>
      </c>
      <c r="O836" s="424">
        <f>L836+M836-N836</f>
        <v>0</v>
      </c>
      <c r="P836" s="244"/>
      <c r="Q836" s="428"/>
      <c r="R836" s="254"/>
      <c r="S836" s="429">
        <f>+IF(+(L836+M836)&gt;=I836,+M836,+(+I836-L836))</f>
        <v>0</v>
      </c>
      <c r="T836" s="315">
        <f>Q836+R836-S836</f>
        <v>0</v>
      </c>
      <c r="U836" s="254"/>
      <c r="V836" s="254"/>
      <c r="W836" s="253"/>
      <c r="X836" s="313">
        <f t="shared" si="172"/>
        <v>0</v>
      </c>
    </row>
    <row r="837" spans="2:24" ht="18.75">
      <c r="B837" s="794">
        <v>4000</v>
      </c>
      <c r="C837" s="968" t="s">
        <v>254</v>
      </c>
      <c r="D837" s="968"/>
      <c r="E837" s="795"/>
      <c r="F837" s="798"/>
      <c r="G837" s="799"/>
      <c r="H837" s="799"/>
      <c r="I837" s="800">
        <f t="shared" si="170"/>
        <v>0</v>
      </c>
      <c r="J837" s="243" t="str">
        <f t="shared" si="171"/>
        <v/>
      </c>
      <c r="K837" s="244"/>
      <c r="L837" s="428"/>
      <c r="M837" s="254"/>
      <c r="N837" s="317">
        <f>I837</f>
        <v>0</v>
      </c>
      <c r="O837" s="424">
        <f>L837+M837-N837</f>
        <v>0</v>
      </c>
      <c r="P837" s="244"/>
      <c r="Q837" s="773"/>
      <c r="R837" s="774"/>
      <c r="S837" s="774"/>
      <c r="T837" s="775"/>
      <c r="U837" s="774"/>
      <c r="V837" s="774"/>
      <c r="W837" s="819"/>
      <c r="X837" s="313">
        <f t="shared" si="172"/>
        <v>0</v>
      </c>
    </row>
    <row r="838" spans="2:24" ht="18.75">
      <c r="B838" s="794">
        <v>4100</v>
      </c>
      <c r="C838" s="968" t="s">
        <v>255</v>
      </c>
      <c r="D838" s="968"/>
      <c r="E838" s="795"/>
      <c r="F838" s="781">
        <v>0</v>
      </c>
      <c r="G838" s="781">
        <v>0</v>
      </c>
      <c r="H838" s="781">
        <v>0</v>
      </c>
      <c r="I838" s="800">
        <f t="shared" si="170"/>
        <v>0</v>
      </c>
      <c r="J838" s="243" t="str">
        <f t="shared" si="171"/>
        <v/>
      </c>
      <c r="K838" s="244"/>
      <c r="L838" s="773"/>
      <c r="M838" s="774"/>
      <c r="N838" s="774"/>
      <c r="O838" s="820"/>
      <c r="P838" s="244"/>
      <c r="Q838" s="773"/>
      <c r="R838" s="774"/>
      <c r="S838" s="774"/>
      <c r="T838" s="774"/>
      <c r="U838" s="774"/>
      <c r="V838" s="774"/>
      <c r="W838" s="820"/>
      <c r="X838" s="313">
        <f t="shared" si="172"/>
        <v>0</v>
      </c>
    </row>
    <row r="839" spans="2:24" ht="18.75">
      <c r="B839" s="794">
        <v>4200</v>
      </c>
      <c r="C839" s="966" t="s">
        <v>256</v>
      </c>
      <c r="D839" s="983"/>
      <c r="E839" s="795"/>
      <c r="F839" s="796">
        <f>SUM(F840:F845)</f>
        <v>0</v>
      </c>
      <c r="G839" s="797">
        <f>SUM(G840:G845)</f>
        <v>0</v>
      </c>
      <c r="H839" s="797">
        <f>SUM(H840:H845)</f>
        <v>0</v>
      </c>
      <c r="I839" s="797">
        <f>SUM(I840:I845)</f>
        <v>0</v>
      </c>
      <c r="J839" s="243" t="str">
        <f t="shared" si="171"/>
        <v/>
      </c>
      <c r="K839" s="244"/>
      <c r="L839" s="316">
        <f>SUM(L840:L845)</f>
        <v>0</v>
      </c>
      <c r="M839" s="317">
        <f>SUM(M840:M845)</f>
        <v>0</v>
      </c>
      <c r="N839" s="425">
        <f>SUM(N840:N845)</f>
        <v>0</v>
      </c>
      <c r="O839" s="426">
        <f>SUM(O840:O845)</f>
        <v>0</v>
      </c>
      <c r="P839" s="244"/>
      <c r="Q839" s="316">
        <f t="shared" ref="Q839:W839" si="173">SUM(Q840:Q845)</f>
        <v>0</v>
      </c>
      <c r="R839" s="317">
        <f t="shared" si="173"/>
        <v>0</v>
      </c>
      <c r="S839" s="317">
        <f t="shared" si="173"/>
        <v>0</v>
      </c>
      <c r="T839" s="317">
        <f t="shared" si="173"/>
        <v>0</v>
      </c>
      <c r="U839" s="317">
        <f t="shared" si="173"/>
        <v>0</v>
      </c>
      <c r="V839" s="317">
        <f t="shared" si="173"/>
        <v>0</v>
      </c>
      <c r="W839" s="426">
        <f t="shared" si="173"/>
        <v>0</v>
      </c>
      <c r="X839" s="313">
        <f t="shared" si="172"/>
        <v>0</v>
      </c>
    </row>
    <row r="840" spans="2:24" ht="18.75">
      <c r="B840" s="173"/>
      <c r="C840" s="144">
        <v>4201</v>
      </c>
      <c r="D840" s="138" t="s">
        <v>257</v>
      </c>
      <c r="E840" s="812"/>
      <c r="F840" s="449"/>
      <c r="G840" s="245"/>
      <c r="H840" s="245"/>
      <c r="I840" s="476">
        <f t="shared" ref="I840:I845" si="174">F840+G840+H840</f>
        <v>0</v>
      </c>
      <c r="J840" s="243" t="str">
        <f t="shared" si="171"/>
        <v/>
      </c>
      <c r="K840" s="244"/>
      <c r="L840" s="423"/>
      <c r="M840" s="252"/>
      <c r="N840" s="315">
        <f t="shared" ref="N840:N845" si="175">I840</f>
        <v>0</v>
      </c>
      <c r="O840" s="424">
        <f t="shared" ref="O840:O845" si="176">L840+M840-N840</f>
        <v>0</v>
      </c>
      <c r="P840" s="244"/>
      <c r="Q840" s="423"/>
      <c r="R840" s="252"/>
      <c r="S840" s="429">
        <f t="shared" ref="S840:S845" si="177">+IF(+(L840+M840)&gt;=I840,+M840,+(+I840-L840))</f>
        <v>0</v>
      </c>
      <c r="T840" s="315">
        <f t="shared" ref="T840:T845" si="178">Q840+R840-S840</f>
        <v>0</v>
      </c>
      <c r="U840" s="252"/>
      <c r="V840" s="252"/>
      <c r="W840" s="253"/>
      <c r="X840" s="313">
        <f t="shared" si="172"/>
        <v>0</v>
      </c>
    </row>
    <row r="841" spans="2:24" ht="18.75">
      <c r="B841" s="173"/>
      <c r="C841" s="137">
        <v>4202</v>
      </c>
      <c r="D841" s="139" t="s">
        <v>258</v>
      </c>
      <c r="E841" s="812"/>
      <c r="F841" s="449"/>
      <c r="G841" s="245"/>
      <c r="H841" s="245"/>
      <c r="I841" s="476">
        <f t="shared" si="174"/>
        <v>0</v>
      </c>
      <c r="J841" s="243" t="str">
        <f t="shared" si="171"/>
        <v/>
      </c>
      <c r="K841" s="244"/>
      <c r="L841" s="423"/>
      <c r="M841" s="252"/>
      <c r="N841" s="315">
        <f t="shared" si="175"/>
        <v>0</v>
      </c>
      <c r="O841" s="424">
        <f t="shared" si="176"/>
        <v>0</v>
      </c>
      <c r="P841" s="244"/>
      <c r="Q841" s="423"/>
      <c r="R841" s="252"/>
      <c r="S841" s="429">
        <f t="shared" si="177"/>
        <v>0</v>
      </c>
      <c r="T841" s="315">
        <f t="shared" si="178"/>
        <v>0</v>
      </c>
      <c r="U841" s="252"/>
      <c r="V841" s="252"/>
      <c r="W841" s="253"/>
      <c r="X841" s="313">
        <f t="shared" si="172"/>
        <v>0</v>
      </c>
    </row>
    <row r="842" spans="2:24" ht="18.75">
      <c r="B842" s="173"/>
      <c r="C842" s="137">
        <v>4214</v>
      </c>
      <c r="D842" s="139" t="s">
        <v>259</v>
      </c>
      <c r="E842" s="812"/>
      <c r="F842" s="449"/>
      <c r="G842" s="245"/>
      <c r="H842" s="245"/>
      <c r="I842" s="476">
        <f t="shared" si="174"/>
        <v>0</v>
      </c>
      <c r="J842" s="243" t="str">
        <f t="shared" si="171"/>
        <v/>
      </c>
      <c r="K842" s="244"/>
      <c r="L842" s="423"/>
      <c r="M842" s="252"/>
      <c r="N842" s="315">
        <f t="shared" si="175"/>
        <v>0</v>
      </c>
      <c r="O842" s="424">
        <f t="shared" si="176"/>
        <v>0</v>
      </c>
      <c r="P842" s="244"/>
      <c r="Q842" s="423"/>
      <c r="R842" s="252"/>
      <c r="S842" s="429">
        <f t="shared" si="177"/>
        <v>0</v>
      </c>
      <c r="T842" s="315">
        <f t="shared" si="178"/>
        <v>0</v>
      </c>
      <c r="U842" s="252"/>
      <c r="V842" s="252"/>
      <c r="W842" s="253"/>
      <c r="X842" s="313">
        <f t="shared" si="172"/>
        <v>0</v>
      </c>
    </row>
    <row r="843" spans="2:24" ht="18.75">
      <c r="B843" s="173"/>
      <c r="C843" s="137">
        <v>4217</v>
      </c>
      <c r="D843" s="139" t="s">
        <v>260</v>
      </c>
      <c r="E843" s="812"/>
      <c r="F843" s="449"/>
      <c r="G843" s="245"/>
      <c r="H843" s="245"/>
      <c r="I843" s="476">
        <f t="shared" si="174"/>
        <v>0</v>
      </c>
      <c r="J843" s="243" t="str">
        <f t="shared" si="171"/>
        <v/>
      </c>
      <c r="K843" s="244"/>
      <c r="L843" s="423"/>
      <c r="M843" s="252"/>
      <c r="N843" s="315">
        <f t="shared" si="175"/>
        <v>0</v>
      </c>
      <c r="O843" s="424">
        <f t="shared" si="176"/>
        <v>0</v>
      </c>
      <c r="P843" s="244"/>
      <c r="Q843" s="423"/>
      <c r="R843" s="252"/>
      <c r="S843" s="429">
        <f t="shared" si="177"/>
        <v>0</v>
      </c>
      <c r="T843" s="315">
        <f t="shared" si="178"/>
        <v>0</v>
      </c>
      <c r="U843" s="252"/>
      <c r="V843" s="252"/>
      <c r="W843" s="253"/>
      <c r="X843" s="313">
        <f t="shared" si="172"/>
        <v>0</v>
      </c>
    </row>
    <row r="844" spans="2:24" ht="18.75">
      <c r="B844" s="173"/>
      <c r="C844" s="137">
        <v>4218</v>
      </c>
      <c r="D844" s="145" t="s">
        <v>261</v>
      </c>
      <c r="E844" s="812"/>
      <c r="F844" s="449"/>
      <c r="G844" s="245"/>
      <c r="H844" s="245"/>
      <c r="I844" s="476">
        <f t="shared" si="174"/>
        <v>0</v>
      </c>
      <c r="J844" s="243" t="str">
        <f t="shared" si="171"/>
        <v/>
      </c>
      <c r="K844" s="244"/>
      <c r="L844" s="423"/>
      <c r="M844" s="252"/>
      <c r="N844" s="315">
        <f t="shared" si="175"/>
        <v>0</v>
      </c>
      <c r="O844" s="424">
        <f t="shared" si="176"/>
        <v>0</v>
      </c>
      <c r="P844" s="244"/>
      <c r="Q844" s="423"/>
      <c r="R844" s="252"/>
      <c r="S844" s="429">
        <f t="shared" si="177"/>
        <v>0</v>
      </c>
      <c r="T844" s="315">
        <f t="shared" si="178"/>
        <v>0</v>
      </c>
      <c r="U844" s="252"/>
      <c r="V844" s="252"/>
      <c r="W844" s="253"/>
      <c r="X844" s="313">
        <f t="shared" si="172"/>
        <v>0</v>
      </c>
    </row>
    <row r="845" spans="2:24" ht="18.75">
      <c r="B845" s="173"/>
      <c r="C845" s="137">
        <v>4219</v>
      </c>
      <c r="D845" s="156" t="s">
        <v>262</v>
      </c>
      <c r="E845" s="812"/>
      <c r="F845" s="449"/>
      <c r="G845" s="245"/>
      <c r="H845" s="245"/>
      <c r="I845" s="476">
        <f t="shared" si="174"/>
        <v>0</v>
      </c>
      <c r="J845" s="243" t="str">
        <f t="shared" si="171"/>
        <v/>
      </c>
      <c r="K845" s="244"/>
      <c r="L845" s="423"/>
      <c r="M845" s="252"/>
      <c r="N845" s="315">
        <f t="shared" si="175"/>
        <v>0</v>
      </c>
      <c r="O845" s="424">
        <f t="shared" si="176"/>
        <v>0</v>
      </c>
      <c r="P845" s="244"/>
      <c r="Q845" s="423"/>
      <c r="R845" s="252"/>
      <c r="S845" s="429">
        <f t="shared" si="177"/>
        <v>0</v>
      </c>
      <c r="T845" s="315">
        <f t="shared" si="178"/>
        <v>0</v>
      </c>
      <c r="U845" s="252"/>
      <c r="V845" s="252"/>
      <c r="W845" s="253"/>
      <c r="X845" s="313">
        <f t="shared" si="172"/>
        <v>0</v>
      </c>
    </row>
    <row r="846" spans="2:24" ht="18.75">
      <c r="B846" s="794">
        <v>4300</v>
      </c>
      <c r="C846" s="958" t="s">
        <v>1713</v>
      </c>
      <c r="D846" s="958"/>
      <c r="E846" s="795"/>
      <c r="F846" s="796">
        <f>SUM(F847:F849)</f>
        <v>0</v>
      </c>
      <c r="G846" s="797">
        <f>SUM(G847:G849)</f>
        <v>0</v>
      </c>
      <c r="H846" s="797">
        <f>SUM(H847:H849)</f>
        <v>0</v>
      </c>
      <c r="I846" s="797">
        <f>SUM(I847:I849)</f>
        <v>0</v>
      </c>
      <c r="J846" s="243" t="str">
        <f t="shared" si="171"/>
        <v/>
      </c>
      <c r="K846" s="244"/>
      <c r="L846" s="316">
        <f>SUM(L847:L849)</f>
        <v>0</v>
      </c>
      <c r="M846" s="317">
        <f>SUM(M847:M849)</f>
        <v>0</v>
      </c>
      <c r="N846" s="425">
        <f>SUM(N847:N849)</f>
        <v>0</v>
      </c>
      <c r="O846" s="426">
        <f>SUM(O847:O849)</f>
        <v>0</v>
      </c>
      <c r="P846" s="244"/>
      <c r="Q846" s="316">
        <f t="shared" ref="Q846:W846" si="179">SUM(Q847:Q849)</f>
        <v>0</v>
      </c>
      <c r="R846" s="317">
        <f t="shared" si="179"/>
        <v>0</v>
      </c>
      <c r="S846" s="317">
        <f t="shared" si="179"/>
        <v>0</v>
      </c>
      <c r="T846" s="317">
        <f t="shared" si="179"/>
        <v>0</v>
      </c>
      <c r="U846" s="317">
        <f t="shared" si="179"/>
        <v>0</v>
      </c>
      <c r="V846" s="317">
        <f t="shared" si="179"/>
        <v>0</v>
      </c>
      <c r="W846" s="426">
        <f t="shared" si="179"/>
        <v>0</v>
      </c>
      <c r="X846" s="313">
        <f t="shared" si="172"/>
        <v>0</v>
      </c>
    </row>
    <row r="847" spans="2:24" ht="18.75">
      <c r="B847" s="173"/>
      <c r="C847" s="144">
        <v>4301</v>
      </c>
      <c r="D847" s="163" t="s">
        <v>263</v>
      </c>
      <c r="E847" s="812"/>
      <c r="F847" s="449"/>
      <c r="G847" s="245"/>
      <c r="H847" s="245"/>
      <c r="I847" s="476">
        <f t="shared" ref="I847:I852" si="180">F847+G847+H847</f>
        <v>0</v>
      </c>
      <c r="J847" s="243" t="str">
        <f t="shared" si="171"/>
        <v/>
      </c>
      <c r="K847" s="244"/>
      <c r="L847" s="423"/>
      <c r="M847" s="252"/>
      <c r="N847" s="315">
        <f t="shared" ref="N847:N852" si="181">I847</f>
        <v>0</v>
      </c>
      <c r="O847" s="424">
        <f t="shared" ref="O847:O852" si="182">L847+M847-N847</f>
        <v>0</v>
      </c>
      <c r="P847" s="244"/>
      <c r="Q847" s="423"/>
      <c r="R847" s="252"/>
      <c r="S847" s="429">
        <f t="shared" ref="S847:S852" si="183">+IF(+(L847+M847)&gt;=I847,+M847,+(+I847-L847))</f>
        <v>0</v>
      </c>
      <c r="T847" s="315">
        <f t="shared" ref="T847:T852" si="184">Q847+R847-S847</f>
        <v>0</v>
      </c>
      <c r="U847" s="252"/>
      <c r="V847" s="252"/>
      <c r="W847" s="253"/>
      <c r="X847" s="313">
        <f t="shared" si="172"/>
        <v>0</v>
      </c>
    </row>
    <row r="848" spans="2:24" ht="18.75">
      <c r="B848" s="173"/>
      <c r="C848" s="137">
        <v>4302</v>
      </c>
      <c r="D848" s="139" t="s">
        <v>1082</v>
      </c>
      <c r="E848" s="812"/>
      <c r="F848" s="449"/>
      <c r="G848" s="245"/>
      <c r="H848" s="245"/>
      <c r="I848" s="476">
        <f t="shared" si="180"/>
        <v>0</v>
      </c>
      <c r="J848" s="243" t="str">
        <f t="shared" si="171"/>
        <v/>
      </c>
      <c r="K848" s="244"/>
      <c r="L848" s="423"/>
      <c r="M848" s="252"/>
      <c r="N848" s="315">
        <f t="shared" si="181"/>
        <v>0</v>
      </c>
      <c r="O848" s="424">
        <f t="shared" si="182"/>
        <v>0</v>
      </c>
      <c r="P848" s="244"/>
      <c r="Q848" s="423"/>
      <c r="R848" s="252"/>
      <c r="S848" s="429">
        <f t="shared" si="183"/>
        <v>0</v>
      </c>
      <c r="T848" s="315">
        <f t="shared" si="184"/>
        <v>0</v>
      </c>
      <c r="U848" s="252"/>
      <c r="V848" s="252"/>
      <c r="W848" s="253"/>
      <c r="X848" s="313">
        <f t="shared" si="172"/>
        <v>0</v>
      </c>
    </row>
    <row r="849" spans="2:24" ht="18.75">
      <c r="B849" s="173"/>
      <c r="C849" s="142">
        <v>4309</v>
      </c>
      <c r="D849" s="148" t="s">
        <v>265</v>
      </c>
      <c r="E849" s="812"/>
      <c r="F849" s="449"/>
      <c r="G849" s="245"/>
      <c r="H849" s="245"/>
      <c r="I849" s="476">
        <f t="shared" si="180"/>
        <v>0</v>
      </c>
      <c r="J849" s="243" t="str">
        <f t="shared" si="171"/>
        <v/>
      </c>
      <c r="K849" s="244"/>
      <c r="L849" s="423"/>
      <c r="M849" s="252"/>
      <c r="N849" s="315">
        <f t="shared" si="181"/>
        <v>0</v>
      </c>
      <c r="O849" s="424">
        <f t="shared" si="182"/>
        <v>0</v>
      </c>
      <c r="P849" s="244"/>
      <c r="Q849" s="423"/>
      <c r="R849" s="252"/>
      <c r="S849" s="429">
        <f t="shared" si="183"/>
        <v>0</v>
      </c>
      <c r="T849" s="315">
        <f t="shared" si="184"/>
        <v>0</v>
      </c>
      <c r="U849" s="252"/>
      <c r="V849" s="252"/>
      <c r="W849" s="253"/>
      <c r="X849" s="313">
        <f t="shared" si="172"/>
        <v>0</v>
      </c>
    </row>
    <row r="850" spans="2:24" ht="18.75">
      <c r="B850" s="794">
        <v>4400</v>
      </c>
      <c r="C850" s="963" t="s">
        <v>1714</v>
      </c>
      <c r="D850" s="963"/>
      <c r="E850" s="795"/>
      <c r="F850" s="798"/>
      <c r="G850" s="799"/>
      <c r="H850" s="799"/>
      <c r="I850" s="800">
        <f t="shared" si="180"/>
        <v>0</v>
      </c>
      <c r="J850" s="243" t="str">
        <f t="shared" si="171"/>
        <v/>
      </c>
      <c r="K850" s="244"/>
      <c r="L850" s="428"/>
      <c r="M850" s="254"/>
      <c r="N850" s="317">
        <f t="shared" si="181"/>
        <v>0</v>
      </c>
      <c r="O850" s="424">
        <f t="shared" si="182"/>
        <v>0</v>
      </c>
      <c r="P850" s="244"/>
      <c r="Q850" s="428"/>
      <c r="R850" s="254"/>
      <c r="S850" s="429">
        <f t="shared" si="183"/>
        <v>0</v>
      </c>
      <c r="T850" s="315">
        <f t="shared" si="184"/>
        <v>0</v>
      </c>
      <c r="U850" s="254"/>
      <c r="V850" s="254"/>
      <c r="W850" s="253"/>
      <c r="X850" s="313">
        <f t="shared" si="172"/>
        <v>0</v>
      </c>
    </row>
    <row r="851" spans="2:24" ht="18.75">
      <c r="B851" s="794">
        <v>4500</v>
      </c>
      <c r="C851" s="968" t="s">
        <v>1715</v>
      </c>
      <c r="D851" s="968"/>
      <c r="E851" s="795"/>
      <c r="F851" s="798"/>
      <c r="G851" s="799"/>
      <c r="H851" s="799"/>
      <c r="I851" s="800">
        <f t="shared" si="180"/>
        <v>0</v>
      </c>
      <c r="J851" s="243" t="str">
        <f t="shared" si="171"/>
        <v/>
      </c>
      <c r="K851" s="244"/>
      <c r="L851" s="428"/>
      <c r="M851" s="254"/>
      <c r="N851" s="317">
        <f t="shared" si="181"/>
        <v>0</v>
      </c>
      <c r="O851" s="424">
        <f t="shared" si="182"/>
        <v>0</v>
      </c>
      <c r="P851" s="244"/>
      <c r="Q851" s="428"/>
      <c r="R851" s="254"/>
      <c r="S851" s="429">
        <f t="shared" si="183"/>
        <v>0</v>
      </c>
      <c r="T851" s="315">
        <f t="shared" si="184"/>
        <v>0</v>
      </c>
      <c r="U851" s="254"/>
      <c r="V851" s="254"/>
      <c r="W851" s="253"/>
      <c r="X851" s="313">
        <f t="shared" si="172"/>
        <v>0</v>
      </c>
    </row>
    <row r="852" spans="2:24" ht="18.75">
      <c r="B852" s="794">
        <v>4600</v>
      </c>
      <c r="C852" s="969" t="s">
        <v>266</v>
      </c>
      <c r="D852" s="970"/>
      <c r="E852" s="795"/>
      <c r="F852" s="798"/>
      <c r="G852" s="799"/>
      <c r="H852" s="799"/>
      <c r="I852" s="800">
        <f t="shared" si="180"/>
        <v>0</v>
      </c>
      <c r="J852" s="243" t="str">
        <f t="shared" si="171"/>
        <v/>
      </c>
      <c r="K852" s="244"/>
      <c r="L852" s="428"/>
      <c r="M852" s="254"/>
      <c r="N852" s="317">
        <f t="shared" si="181"/>
        <v>0</v>
      </c>
      <c r="O852" s="424">
        <f t="shared" si="182"/>
        <v>0</v>
      </c>
      <c r="P852" s="244"/>
      <c r="Q852" s="428"/>
      <c r="R852" s="254"/>
      <c r="S852" s="429">
        <f t="shared" si="183"/>
        <v>0</v>
      </c>
      <c r="T852" s="315">
        <f t="shared" si="184"/>
        <v>0</v>
      </c>
      <c r="U852" s="254"/>
      <c r="V852" s="254"/>
      <c r="W852" s="253"/>
      <c r="X852" s="313">
        <f t="shared" si="172"/>
        <v>0</v>
      </c>
    </row>
    <row r="853" spans="2:24" ht="18.75">
      <c r="B853" s="794">
        <v>4900</v>
      </c>
      <c r="C853" s="966" t="s">
        <v>297</v>
      </c>
      <c r="D853" s="966"/>
      <c r="E853" s="795"/>
      <c r="F853" s="796">
        <f>+F854+F855</f>
        <v>0</v>
      </c>
      <c r="G853" s="797">
        <f>+G854+G855</f>
        <v>0</v>
      </c>
      <c r="H853" s="797">
        <f>+H854+H855</f>
        <v>0</v>
      </c>
      <c r="I853" s="797">
        <f>+I854+I855</f>
        <v>0</v>
      </c>
      <c r="J853" s="243" t="str">
        <f t="shared" si="171"/>
        <v/>
      </c>
      <c r="K853" s="244"/>
      <c r="L853" s="773"/>
      <c r="M853" s="774"/>
      <c r="N853" s="774"/>
      <c r="O853" s="820"/>
      <c r="P853" s="244"/>
      <c r="Q853" s="773"/>
      <c r="R853" s="774"/>
      <c r="S853" s="774"/>
      <c r="T853" s="774"/>
      <c r="U853" s="774"/>
      <c r="V853" s="774"/>
      <c r="W853" s="820"/>
      <c r="X853" s="313">
        <f t="shared" si="172"/>
        <v>0</v>
      </c>
    </row>
    <row r="854" spans="2:24" ht="18.75">
      <c r="B854" s="173"/>
      <c r="C854" s="144">
        <v>4901</v>
      </c>
      <c r="D854" s="174" t="s">
        <v>298</v>
      </c>
      <c r="E854" s="812"/>
      <c r="F854" s="449"/>
      <c r="G854" s="245"/>
      <c r="H854" s="245"/>
      <c r="I854" s="476">
        <f>F854+G854+H854</f>
        <v>0</v>
      </c>
      <c r="J854" s="243" t="str">
        <f t="shared" si="171"/>
        <v/>
      </c>
      <c r="K854" s="244"/>
      <c r="L854" s="771"/>
      <c r="M854" s="775"/>
      <c r="N854" s="775"/>
      <c r="O854" s="819"/>
      <c r="P854" s="244"/>
      <c r="Q854" s="771"/>
      <c r="R854" s="775"/>
      <c r="S854" s="775"/>
      <c r="T854" s="775"/>
      <c r="U854" s="775"/>
      <c r="V854" s="775"/>
      <c r="W854" s="819"/>
      <c r="X854" s="313">
        <f t="shared" si="172"/>
        <v>0</v>
      </c>
    </row>
    <row r="855" spans="2:24" ht="18.75">
      <c r="B855" s="173"/>
      <c r="C855" s="142">
        <v>4902</v>
      </c>
      <c r="D855" s="148" t="s">
        <v>299</v>
      </c>
      <c r="E855" s="812"/>
      <c r="F855" s="449"/>
      <c r="G855" s="245"/>
      <c r="H855" s="245"/>
      <c r="I855" s="476">
        <f>F855+G855+H855</f>
        <v>0</v>
      </c>
      <c r="J855" s="243" t="str">
        <f t="shared" si="171"/>
        <v/>
      </c>
      <c r="K855" s="244"/>
      <c r="L855" s="771"/>
      <c r="M855" s="775"/>
      <c r="N855" s="775"/>
      <c r="O855" s="819"/>
      <c r="P855" s="244"/>
      <c r="Q855" s="771"/>
      <c r="R855" s="775"/>
      <c r="S855" s="775"/>
      <c r="T855" s="775"/>
      <c r="U855" s="775"/>
      <c r="V855" s="775"/>
      <c r="W855" s="819"/>
      <c r="X855" s="313">
        <f t="shared" si="172"/>
        <v>0</v>
      </c>
    </row>
    <row r="856" spans="2:24" ht="18.75">
      <c r="B856" s="801">
        <v>5100</v>
      </c>
      <c r="C856" s="980" t="s">
        <v>267</v>
      </c>
      <c r="D856" s="980"/>
      <c r="E856" s="802"/>
      <c r="F856" s="803"/>
      <c r="G856" s="804"/>
      <c r="H856" s="804"/>
      <c r="I856" s="800">
        <f>F856+G856+H856</f>
        <v>0</v>
      </c>
      <c r="J856" s="243" t="str">
        <f t="shared" si="171"/>
        <v/>
      </c>
      <c r="K856" s="244"/>
      <c r="L856" s="430"/>
      <c r="M856" s="431"/>
      <c r="N856" s="327">
        <f>I856</f>
        <v>0</v>
      </c>
      <c r="O856" s="424">
        <f>L856+M856-N856</f>
        <v>0</v>
      </c>
      <c r="P856" s="244"/>
      <c r="Q856" s="430"/>
      <c r="R856" s="431"/>
      <c r="S856" s="429">
        <f>+IF(+(L856+M856)&gt;=I856,+M856,+(+I856-L856))</f>
        <v>0</v>
      </c>
      <c r="T856" s="315">
        <f>Q856+R856-S856</f>
        <v>0</v>
      </c>
      <c r="U856" s="431"/>
      <c r="V856" s="431"/>
      <c r="W856" s="253"/>
      <c r="X856" s="313">
        <f t="shared" si="172"/>
        <v>0</v>
      </c>
    </row>
    <row r="857" spans="2:24" ht="18.75">
      <c r="B857" s="801">
        <v>5200</v>
      </c>
      <c r="C857" s="965" t="s">
        <v>268</v>
      </c>
      <c r="D857" s="965"/>
      <c r="E857" s="802"/>
      <c r="F857" s="805">
        <f>SUM(F858:F864)</f>
        <v>0</v>
      </c>
      <c r="G857" s="806">
        <f>SUM(G858:G864)</f>
        <v>0</v>
      </c>
      <c r="H857" s="806">
        <f>SUM(H858:H864)</f>
        <v>0</v>
      </c>
      <c r="I857" s="806">
        <f>SUM(I858:I864)</f>
        <v>0</v>
      </c>
      <c r="J857" s="243" t="str">
        <f t="shared" si="171"/>
        <v/>
      </c>
      <c r="K857" s="244"/>
      <c r="L857" s="326">
        <f>SUM(L858:L864)</f>
        <v>0</v>
      </c>
      <c r="M857" s="327">
        <f>SUM(M858:M864)</f>
        <v>0</v>
      </c>
      <c r="N857" s="432">
        <f>SUM(N858:N864)</f>
        <v>0</v>
      </c>
      <c r="O857" s="433">
        <f>SUM(O858:O864)</f>
        <v>0</v>
      </c>
      <c r="P857" s="244"/>
      <c r="Q857" s="326">
        <f t="shared" ref="Q857:W857" si="185">SUM(Q858:Q864)</f>
        <v>0</v>
      </c>
      <c r="R857" s="327">
        <f t="shared" si="185"/>
        <v>0</v>
      </c>
      <c r="S857" s="327">
        <f t="shared" si="185"/>
        <v>0</v>
      </c>
      <c r="T857" s="327">
        <f t="shared" si="185"/>
        <v>0</v>
      </c>
      <c r="U857" s="327">
        <f t="shared" si="185"/>
        <v>0</v>
      </c>
      <c r="V857" s="327">
        <f t="shared" si="185"/>
        <v>0</v>
      </c>
      <c r="W857" s="433">
        <f t="shared" si="185"/>
        <v>0</v>
      </c>
      <c r="X857" s="313">
        <f t="shared" si="172"/>
        <v>0</v>
      </c>
    </row>
    <row r="858" spans="2:24" ht="18.75">
      <c r="B858" s="175"/>
      <c r="C858" s="176">
        <v>5201</v>
      </c>
      <c r="D858" s="177" t="s">
        <v>269</v>
      </c>
      <c r="E858" s="813"/>
      <c r="F858" s="473"/>
      <c r="G858" s="434"/>
      <c r="H858" s="434"/>
      <c r="I858" s="476">
        <f t="shared" ref="I858:I864" si="186">F858+G858+H858</f>
        <v>0</v>
      </c>
      <c r="J858" s="243" t="str">
        <f t="shared" si="171"/>
        <v/>
      </c>
      <c r="K858" s="244"/>
      <c r="L858" s="435"/>
      <c r="M858" s="436"/>
      <c r="N858" s="330">
        <f t="shared" ref="N858:N864" si="187">I858</f>
        <v>0</v>
      </c>
      <c r="O858" s="424">
        <f t="shared" ref="O858:O864" si="188">L858+M858-N858</f>
        <v>0</v>
      </c>
      <c r="P858" s="244"/>
      <c r="Q858" s="435"/>
      <c r="R858" s="436"/>
      <c r="S858" s="429">
        <f t="shared" ref="S858:S864" si="189">+IF(+(L858+M858)&gt;=I858,+M858,+(+I858-L858))</f>
        <v>0</v>
      </c>
      <c r="T858" s="315">
        <f t="shared" ref="T858:T864" si="190">Q858+R858-S858</f>
        <v>0</v>
      </c>
      <c r="U858" s="436"/>
      <c r="V858" s="436"/>
      <c r="W858" s="253"/>
      <c r="X858" s="313">
        <f t="shared" si="172"/>
        <v>0</v>
      </c>
    </row>
    <row r="859" spans="2:24" ht="18.75">
      <c r="B859" s="175"/>
      <c r="C859" s="178">
        <v>5202</v>
      </c>
      <c r="D859" s="179" t="s">
        <v>270</v>
      </c>
      <c r="E859" s="813"/>
      <c r="F859" s="473"/>
      <c r="G859" s="434"/>
      <c r="H859" s="434"/>
      <c r="I859" s="476">
        <f t="shared" si="186"/>
        <v>0</v>
      </c>
      <c r="J859" s="243" t="str">
        <f t="shared" si="171"/>
        <v/>
      </c>
      <c r="K859" s="244"/>
      <c r="L859" s="435"/>
      <c r="M859" s="436"/>
      <c r="N859" s="330">
        <f t="shared" si="187"/>
        <v>0</v>
      </c>
      <c r="O859" s="424">
        <f t="shared" si="188"/>
        <v>0</v>
      </c>
      <c r="P859" s="244"/>
      <c r="Q859" s="435"/>
      <c r="R859" s="436"/>
      <c r="S859" s="429">
        <f t="shared" si="189"/>
        <v>0</v>
      </c>
      <c r="T859" s="315">
        <f t="shared" si="190"/>
        <v>0</v>
      </c>
      <c r="U859" s="436"/>
      <c r="V859" s="436"/>
      <c r="W859" s="253"/>
      <c r="X859" s="313">
        <f t="shared" si="172"/>
        <v>0</v>
      </c>
    </row>
    <row r="860" spans="2:24" ht="18.75">
      <c r="B860" s="175"/>
      <c r="C860" s="178">
        <v>5203</v>
      </c>
      <c r="D860" s="179" t="s">
        <v>938</v>
      </c>
      <c r="E860" s="813"/>
      <c r="F860" s="473"/>
      <c r="G860" s="434"/>
      <c r="H860" s="434"/>
      <c r="I860" s="476">
        <f t="shared" si="186"/>
        <v>0</v>
      </c>
      <c r="J860" s="243" t="str">
        <f t="shared" si="171"/>
        <v/>
      </c>
      <c r="K860" s="244"/>
      <c r="L860" s="435"/>
      <c r="M860" s="436"/>
      <c r="N860" s="330">
        <f t="shared" si="187"/>
        <v>0</v>
      </c>
      <c r="O860" s="424">
        <f t="shared" si="188"/>
        <v>0</v>
      </c>
      <c r="P860" s="244"/>
      <c r="Q860" s="435"/>
      <c r="R860" s="436"/>
      <c r="S860" s="429">
        <f t="shared" si="189"/>
        <v>0</v>
      </c>
      <c r="T860" s="315">
        <f t="shared" si="190"/>
        <v>0</v>
      </c>
      <c r="U860" s="436"/>
      <c r="V860" s="436"/>
      <c r="W860" s="253"/>
      <c r="X860" s="313">
        <f t="shared" si="172"/>
        <v>0</v>
      </c>
    </row>
    <row r="861" spans="2:24" ht="18.75">
      <c r="B861" s="175"/>
      <c r="C861" s="178">
        <v>5204</v>
      </c>
      <c r="D861" s="179" t="s">
        <v>939</v>
      </c>
      <c r="E861" s="813"/>
      <c r="F861" s="473"/>
      <c r="G861" s="434"/>
      <c r="H861" s="434"/>
      <c r="I861" s="476">
        <f t="shared" si="186"/>
        <v>0</v>
      </c>
      <c r="J861" s="243" t="str">
        <f t="shared" si="171"/>
        <v/>
      </c>
      <c r="K861" s="244"/>
      <c r="L861" s="435"/>
      <c r="M861" s="436"/>
      <c r="N861" s="330">
        <f t="shared" si="187"/>
        <v>0</v>
      </c>
      <c r="O861" s="424">
        <f t="shared" si="188"/>
        <v>0</v>
      </c>
      <c r="P861" s="244"/>
      <c r="Q861" s="435"/>
      <c r="R861" s="436"/>
      <c r="S861" s="429">
        <f t="shared" si="189"/>
        <v>0</v>
      </c>
      <c r="T861" s="315">
        <f t="shared" si="190"/>
        <v>0</v>
      </c>
      <c r="U861" s="436"/>
      <c r="V861" s="436"/>
      <c r="W861" s="253"/>
      <c r="X861" s="313">
        <f t="shared" si="172"/>
        <v>0</v>
      </c>
    </row>
    <row r="862" spans="2:24" ht="18.75">
      <c r="B862" s="175"/>
      <c r="C862" s="178">
        <v>5205</v>
      </c>
      <c r="D862" s="179" t="s">
        <v>940</v>
      </c>
      <c r="E862" s="813"/>
      <c r="F862" s="473"/>
      <c r="G862" s="434"/>
      <c r="H862" s="434"/>
      <c r="I862" s="476">
        <f t="shared" si="186"/>
        <v>0</v>
      </c>
      <c r="J862" s="243" t="str">
        <f t="shared" si="171"/>
        <v/>
      </c>
      <c r="K862" s="244"/>
      <c r="L862" s="435"/>
      <c r="M862" s="436"/>
      <c r="N862" s="330">
        <f t="shared" si="187"/>
        <v>0</v>
      </c>
      <c r="O862" s="424">
        <f t="shared" si="188"/>
        <v>0</v>
      </c>
      <c r="P862" s="244"/>
      <c r="Q862" s="435"/>
      <c r="R862" s="436"/>
      <c r="S862" s="429">
        <f t="shared" si="189"/>
        <v>0</v>
      </c>
      <c r="T862" s="315">
        <f t="shared" si="190"/>
        <v>0</v>
      </c>
      <c r="U862" s="436"/>
      <c r="V862" s="436"/>
      <c r="W862" s="253"/>
      <c r="X862" s="313">
        <f t="shared" si="172"/>
        <v>0</v>
      </c>
    </row>
    <row r="863" spans="2:24" ht="18.75">
      <c r="B863" s="175"/>
      <c r="C863" s="178">
        <v>5206</v>
      </c>
      <c r="D863" s="179" t="s">
        <v>941</v>
      </c>
      <c r="E863" s="813"/>
      <c r="F863" s="473"/>
      <c r="G863" s="434"/>
      <c r="H863" s="434"/>
      <c r="I863" s="476">
        <f t="shared" si="186"/>
        <v>0</v>
      </c>
      <c r="J863" s="243" t="str">
        <f t="shared" si="171"/>
        <v/>
      </c>
      <c r="K863" s="244"/>
      <c r="L863" s="435"/>
      <c r="M863" s="436"/>
      <c r="N863" s="330">
        <f t="shared" si="187"/>
        <v>0</v>
      </c>
      <c r="O863" s="424">
        <f t="shared" si="188"/>
        <v>0</v>
      </c>
      <c r="P863" s="244"/>
      <c r="Q863" s="435"/>
      <c r="R863" s="436"/>
      <c r="S863" s="429">
        <f t="shared" si="189"/>
        <v>0</v>
      </c>
      <c r="T863" s="315">
        <f t="shared" si="190"/>
        <v>0</v>
      </c>
      <c r="U863" s="436"/>
      <c r="V863" s="436"/>
      <c r="W863" s="253"/>
      <c r="X863" s="313">
        <f t="shared" si="172"/>
        <v>0</v>
      </c>
    </row>
    <row r="864" spans="2:24" ht="18.75">
      <c r="B864" s="175"/>
      <c r="C864" s="180">
        <v>5219</v>
      </c>
      <c r="D864" s="181" t="s">
        <v>942</v>
      </c>
      <c r="E864" s="813"/>
      <c r="F864" s="473"/>
      <c r="G864" s="434"/>
      <c r="H864" s="434"/>
      <c r="I864" s="476">
        <f t="shared" si="186"/>
        <v>0</v>
      </c>
      <c r="J864" s="243" t="str">
        <f t="shared" ref="J864:J883" si="191">(IF($E864&lt;&gt;0,$J$2,IF($I864&lt;&gt;0,$J$2,"")))</f>
        <v/>
      </c>
      <c r="K864" s="244"/>
      <c r="L864" s="435"/>
      <c r="M864" s="436"/>
      <c r="N864" s="330">
        <f t="shared" si="187"/>
        <v>0</v>
      </c>
      <c r="O864" s="424">
        <f t="shared" si="188"/>
        <v>0</v>
      </c>
      <c r="P864" s="244"/>
      <c r="Q864" s="435"/>
      <c r="R864" s="436"/>
      <c r="S864" s="429">
        <f t="shared" si="189"/>
        <v>0</v>
      </c>
      <c r="T864" s="315">
        <f t="shared" si="190"/>
        <v>0</v>
      </c>
      <c r="U864" s="436"/>
      <c r="V864" s="436"/>
      <c r="W864" s="253"/>
      <c r="X864" s="313">
        <f t="shared" ref="X864:X877" si="192">T864-U864-V864-W864</f>
        <v>0</v>
      </c>
    </row>
    <row r="865" spans="2:24" ht="18.75">
      <c r="B865" s="801">
        <v>5300</v>
      </c>
      <c r="C865" s="971" t="s">
        <v>943</v>
      </c>
      <c r="D865" s="971"/>
      <c r="E865" s="802"/>
      <c r="F865" s="805">
        <f>SUM(F866:F867)</f>
        <v>0</v>
      </c>
      <c r="G865" s="806">
        <f>SUM(G866:G867)</f>
        <v>0</v>
      </c>
      <c r="H865" s="806">
        <f>SUM(H866:H867)</f>
        <v>0</v>
      </c>
      <c r="I865" s="806">
        <f>SUM(I866:I867)</f>
        <v>0</v>
      </c>
      <c r="J865" s="243" t="str">
        <f t="shared" si="191"/>
        <v/>
      </c>
      <c r="K865" s="244"/>
      <c r="L865" s="326">
        <f>SUM(L866:L867)</f>
        <v>0</v>
      </c>
      <c r="M865" s="327">
        <f>SUM(M866:M867)</f>
        <v>0</v>
      </c>
      <c r="N865" s="432">
        <f>SUM(N866:N867)</f>
        <v>0</v>
      </c>
      <c r="O865" s="433">
        <f>SUM(O866:O867)</f>
        <v>0</v>
      </c>
      <c r="P865" s="244"/>
      <c r="Q865" s="326">
        <f t="shared" ref="Q865:W865" si="193">SUM(Q866:Q867)</f>
        <v>0</v>
      </c>
      <c r="R865" s="327">
        <f t="shared" si="193"/>
        <v>0</v>
      </c>
      <c r="S865" s="327">
        <f t="shared" si="193"/>
        <v>0</v>
      </c>
      <c r="T865" s="327">
        <f t="shared" si="193"/>
        <v>0</v>
      </c>
      <c r="U865" s="327">
        <f t="shared" si="193"/>
        <v>0</v>
      </c>
      <c r="V865" s="327">
        <f t="shared" si="193"/>
        <v>0</v>
      </c>
      <c r="W865" s="433">
        <f t="shared" si="193"/>
        <v>0</v>
      </c>
      <c r="X865" s="313">
        <f t="shared" si="192"/>
        <v>0</v>
      </c>
    </row>
    <row r="866" spans="2:24" ht="18.75">
      <c r="B866" s="175"/>
      <c r="C866" s="176">
        <v>5301</v>
      </c>
      <c r="D866" s="177" t="s">
        <v>1462</v>
      </c>
      <c r="E866" s="813"/>
      <c r="F866" s="473"/>
      <c r="G866" s="434"/>
      <c r="H866" s="434"/>
      <c r="I866" s="476">
        <f>F866+G866+H866</f>
        <v>0</v>
      </c>
      <c r="J866" s="243" t="str">
        <f t="shared" si="191"/>
        <v/>
      </c>
      <c r="K866" s="244"/>
      <c r="L866" s="435"/>
      <c r="M866" s="436"/>
      <c r="N866" s="330">
        <f>I866</f>
        <v>0</v>
      </c>
      <c r="O866" s="424">
        <f>L866+M866-N866</f>
        <v>0</v>
      </c>
      <c r="P866" s="244"/>
      <c r="Q866" s="435"/>
      <c r="R866" s="436"/>
      <c r="S866" s="429">
        <f>+IF(+(L866+M866)&gt;=I866,+M866,+(+I866-L866))</f>
        <v>0</v>
      </c>
      <c r="T866" s="315">
        <f>Q866+R866-S866</f>
        <v>0</v>
      </c>
      <c r="U866" s="436"/>
      <c r="V866" s="436"/>
      <c r="W866" s="253"/>
      <c r="X866" s="313">
        <f t="shared" si="192"/>
        <v>0</v>
      </c>
    </row>
    <row r="867" spans="2:24" ht="18.75">
      <c r="B867" s="175"/>
      <c r="C867" s="180">
        <v>5309</v>
      </c>
      <c r="D867" s="181" t="s">
        <v>944</v>
      </c>
      <c r="E867" s="813"/>
      <c r="F867" s="473"/>
      <c r="G867" s="434"/>
      <c r="H867" s="434"/>
      <c r="I867" s="476">
        <f>F867+G867+H867</f>
        <v>0</v>
      </c>
      <c r="J867" s="243" t="str">
        <f t="shared" si="191"/>
        <v/>
      </c>
      <c r="K867" s="244"/>
      <c r="L867" s="435"/>
      <c r="M867" s="436"/>
      <c r="N867" s="330">
        <f>I867</f>
        <v>0</v>
      </c>
      <c r="O867" s="424">
        <f>L867+M867-N867</f>
        <v>0</v>
      </c>
      <c r="P867" s="244"/>
      <c r="Q867" s="435"/>
      <c r="R867" s="436"/>
      <c r="S867" s="429">
        <f>+IF(+(L867+M867)&gt;=I867,+M867,+(+I867-L867))</f>
        <v>0</v>
      </c>
      <c r="T867" s="315">
        <f>Q867+R867-S867</f>
        <v>0</v>
      </c>
      <c r="U867" s="436"/>
      <c r="V867" s="436"/>
      <c r="W867" s="253"/>
      <c r="X867" s="313">
        <f t="shared" si="192"/>
        <v>0</v>
      </c>
    </row>
    <row r="868" spans="2:24" ht="18.75">
      <c r="B868" s="801">
        <v>5400</v>
      </c>
      <c r="C868" s="980" t="s">
        <v>1031</v>
      </c>
      <c r="D868" s="980"/>
      <c r="E868" s="802"/>
      <c r="F868" s="803"/>
      <c r="G868" s="804"/>
      <c r="H868" s="804"/>
      <c r="I868" s="800">
        <f>F868+G868+H868</f>
        <v>0</v>
      </c>
      <c r="J868" s="243" t="str">
        <f t="shared" si="191"/>
        <v/>
      </c>
      <c r="K868" s="244"/>
      <c r="L868" s="430"/>
      <c r="M868" s="431"/>
      <c r="N868" s="327">
        <f>I868</f>
        <v>0</v>
      </c>
      <c r="O868" s="424">
        <f>L868+M868-N868</f>
        <v>0</v>
      </c>
      <c r="P868" s="244"/>
      <c r="Q868" s="430"/>
      <c r="R868" s="431"/>
      <c r="S868" s="429">
        <f>+IF(+(L868+M868)&gt;=I868,+M868,+(+I868-L868))</f>
        <v>0</v>
      </c>
      <c r="T868" s="315">
        <f>Q868+R868-S868</f>
        <v>0</v>
      </c>
      <c r="U868" s="431"/>
      <c r="V868" s="431"/>
      <c r="W868" s="253"/>
      <c r="X868" s="313">
        <f t="shared" si="192"/>
        <v>0</v>
      </c>
    </row>
    <row r="869" spans="2:24" ht="18.75">
      <c r="B869" s="794">
        <v>5500</v>
      </c>
      <c r="C869" s="966" t="s">
        <v>1032</v>
      </c>
      <c r="D869" s="966"/>
      <c r="E869" s="795"/>
      <c r="F869" s="796">
        <f>SUM(F870:F873)</f>
        <v>0</v>
      </c>
      <c r="G869" s="797">
        <f>SUM(G870:G873)</f>
        <v>0</v>
      </c>
      <c r="H869" s="797">
        <f>SUM(H870:H873)</f>
        <v>0</v>
      </c>
      <c r="I869" s="797">
        <f>SUM(I870:I873)</f>
        <v>0</v>
      </c>
      <c r="J869" s="243" t="str">
        <f t="shared" si="191"/>
        <v/>
      </c>
      <c r="K869" s="244"/>
      <c r="L869" s="316">
        <f>SUM(L870:L873)</f>
        <v>0</v>
      </c>
      <c r="M869" s="317">
        <f>SUM(M870:M873)</f>
        <v>0</v>
      </c>
      <c r="N869" s="425">
        <f>SUM(N870:N873)</f>
        <v>0</v>
      </c>
      <c r="O869" s="426">
        <f>SUM(O870:O873)</f>
        <v>0</v>
      </c>
      <c r="P869" s="244"/>
      <c r="Q869" s="316">
        <f t="shared" ref="Q869:W869" si="194">SUM(Q870:Q873)</f>
        <v>0</v>
      </c>
      <c r="R869" s="317">
        <f t="shared" si="194"/>
        <v>0</v>
      </c>
      <c r="S869" s="317">
        <f t="shared" si="194"/>
        <v>0</v>
      </c>
      <c r="T869" s="317">
        <f t="shared" si="194"/>
        <v>0</v>
      </c>
      <c r="U869" s="317">
        <f t="shared" si="194"/>
        <v>0</v>
      </c>
      <c r="V869" s="317">
        <f t="shared" si="194"/>
        <v>0</v>
      </c>
      <c r="W869" s="426">
        <f t="shared" si="194"/>
        <v>0</v>
      </c>
      <c r="X869" s="313">
        <f t="shared" si="192"/>
        <v>0</v>
      </c>
    </row>
    <row r="870" spans="2:24" ht="18.75">
      <c r="B870" s="173"/>
      <c r="C870" s="144">
        <v>5501</v>
      </c>
      <c r="D870" s="163" t="s">
        <v>1033</v>
      </c>
      <c r="E870" s="812"/>
      <c r="F870" s="449"/>
      <c r="G870" s="245"/>
      <c r="H870" s="245"/>
      <c r="I870" s="476">
        <f>F870+G870+H870</f>
        <v>0</v>
      </c>
      <c r="J870" s="243" t="str">
        <f t="shared" si="191"/>
        <v/>
      </c>
      <c r="K870" s="244"/>
      <c r="L870" s="423"/>
      <c r="M870" s="252"/>
      <c r="N870" s="315">
        <f>I870</f>
        <v>0</v>
      </c>
      <c r="O870" s="424">
        <f>L870+M870-N870</f>
        <v>0</v>
      </c>
      <c r="P870" s="244"/>
      <c r="Q870" s="423"/>
      <c r="R870" s="252"/>
      <c r="S870" s="429">
        <f>+IF(+(L870+M870)&gt;=I870,+M870,+(+I870-L870))</f>
        <v>0</v>
      </c>
      <c r="T870" s="315">
        <f>Q870+R870-S870</f>
        <v>0</v>
      </c>
      <c r="U870" s="252"/>
      <c r="V870" s="252"/>
      <c r="W870" s="253"/>
      <c r="X870" s="313">
        <f t="shared" si="192"/>
        <v>0</v>
      </c>
    </row>
    <row r="871" spans="2:24" ht="18.75">
      <c r="B871" s="173"/>
      <c r="C871" s="137">
        <v>5502</v>
      </c>
      <c r="D871" s="145" t="s">
        <v>1034</v>
      </c>
      <c r="E871" s="812"/>
      <c r="F871" s="449"/>
      <c r="G871" s="245"/>
      <c r="H871" s="245"/>
      <c r="I871" s="476">
        <f>F871+G871+H871</f>
        <v>0</v>
      </c>
      <c r="J871" s="243" t="str">
        <f t="shared" si="191"/>
        <v/>
      </c>
      <c r="K871" s="244"/>
      <c r="L871" s="423"/>
      <c r="M871" s="252"/>
      <c r="N871" s="315">
        <f>I871</f>
        <v>0</v>
      </c>
      <c r="O871" s="424">
        <f>L871+M871-N871</f>
        <v>0</v>
      </c>
      <c r="P871" s="244"/>
      <c r="Q871" s="423"/>
      <c r="R871" s="252"/>
      <c r="S871" s="429">
        <f>+IF(+(L871+M871)&gt;=I871,+M871,+(+I871-L871))</f>
        <v>0</v>
      </c>
      <c r="T871" s="315">
        <f>Q871+R871-S871</f>
        <v>0</v>
      </c>
      <c r="U871" s="252"/>
      <c r="V871" s="252"/>
      <c r="W871" s="253"/>
      <c r="X871" s="313">
        <f t="shared" si="192"/>
        <v>0</v>
      </c>
    </row>
    <row r="872" spans="2:24" ht="18.75">
      <c r="B872" s="173"/>
      <c r="C872" s="137">
        <v>5503</v>
      </c>
      <c r="D872" s="139" t="s">
        <v>1035</v>
      </c>
      <c r="E872" s="812"/>
      <c r="F872" s="449"/>
      <c r="G872" s="245"/>
      <c r="H872" s="245"/>
      <c r="I872" s="476">
        <f>F872+G872+H872</f>
        <v>0</v>
      </c>
      <c r="J872" s="243" t="str">
        <f t="shared" si="191"/>
        <v/>
      </c>
      <c r="K872" s="244"/>
      <c r="L872" s="423"/>
      <c r="M872" s="252"/>
      <c r="N872" s="315">
        <f>I872</f>
        <v>0</v>
      </c>
      <c r="O872" s="424">
        <f>L872+M872-N872</f>
        <v>0</v>
      </c>
      <c r="P872" s="244"/>
      <c r="Q872" s="423"/>
      <c r="R872" s="252"/>
      <c r="S872" s="429">
        <f>+IF(+(L872+M872)&gt;=I872,+M872,+(+I872-L872))</f>
        <v>0</v>
      </c>
      <c r="T872" s="315">
        <f>Q872+R872-S872</f>
        <v>0</v>
      </c>
      <c r="U872" s="252"/>
      <c r="V872" s="252"/>
      <c r="W872" s="253"/>
      <c r="X872" s="313">
        <f t="shared" si="192"/>
        <v>0</v>
      </c>
    </row>
    <row r="873" spans="2:24" ht="18.75">
      <c r="B873" s="173"/>
      <c r="C873" s="137">
        <v>5504</v>
      </c>
      <c r="D873" s="145" t="s">
        <v>1036</v>
      </c>
      <c r="E873" s="812"/>
      <c r="F873" s="449"/>
      <c r="G873" s="245"/>
      <c r="H873" s="245"/>
      <c r="I873" s="476">
        <f>F873+G873+H873</f>
        <v>0</v>
      </c>
      <c r="J873" s="243" t="str">
        <f t="shared" si="191"/>
        <v/>
      </c>
      <c r="K873" s="244"/>
      <c r="L873" s="423"/>
      <c r="M873" s="252"/>
      <c r="N873" s="315">
        <f>I873</f>
        <v>0</v>
      </c>
      <c r="O873" s="424">
        <f>L873+M873-N873</f>
        <v>0</v>
      </c>
      <c r="P873" s="244"/>
      <c r="Q873" s="423"/>
      <c r="R873" s="252"/>
      <c r="S873" s="429">
        <f>+IF(+(L873+M873)&gt;=I873,+M873,+(+I873-L873))</f>
        <v>0</v>
      </c>
      <c r="T873" s="315">
        <f>Q873+R873-S873</f>
        <v>0</v>
      </c>
      <c r="U873" s="252"/>
      <c r="V873" s="252"/>
      <c r="W873" s="253"/>
      <c r="X873" s="313">
        <f t="shared" si="192"/>
        <v>0</v>
      </c>
    </row>
    <row r="874" spans="2:24" ht="18.75">
      <c r="B874" s="794">
        <v>5700</v>
      </c>
      <c r="C874" s="981" t="s">
        <v>1037</v>
      </c>
      <c r="D874" s="982"/>
      <c r="E874" s="802"/>
      <c r="F874" s="781">
        <v>0</v>
      </c>
      <c r="G874" s="781">
        <v>0</v>
      </c>
      <c r="H874" s="781">
        <v>0</v>
      </c>
      <c r="I874" s="806">
        <f>SUM(I875:I877)</f>
        <v>0</v>
      </c>
      <c r="J874" s="243" t="str">
        <f t="shared" si="191"/>
        <v/>
      </c>
      <c r="K874" s="244"/>
      <c r="L874" s="326">
        <f>SUM(L875:L877)</f>
        <v>0</v>
      </c>
      <c r="M874" s="327">
        <f>SUM(M875:M877)</f>
        <v>0</v>
      </c>
      <c r="N874" s="432">
        <f>SUM(N875:N876)</f>
        <v>0</v>
      </c>
      <c r="O874" s="433">
        <f>SUM(O875:O877)</f>
        <v>0</v>
      </c>
      <c r="P874" s="244"/>
      <c r="Q874" s="326">
        <f>SUM(Q875:Q877)</f>
        <v>0</v>
      </c>
      <c r="R874" s="327">
        <f>SUM(R875:R877)</f>
        <v>0</v>
      </c>
      <c r="S874" s="327">
        <f>SUM(S875:S877)</f>
        <v>0</v>
      </c>
      <c r="T874" s="327">
        <f>SUM(T875:T877)</f>
        <v>0</v>
      </c>
      <c r="U874" s="327">
        <f>SUM(U875:U877)</f>
        <v>0</v>
      </c>
      <c r="V874" s="327">
        <f>SUM(V875:V876)</f>
        <v>0</v>
      </c>
      <c r="W874" s="433">
        <f>SUM(W875:W877)</f>
        <v>0</v>
      </c>
      <c r="X874" s="313">
        <f t="shared" si="192"/>
        <v>0</v>
      </c>
    </row>
    <row r="875" spans="2:24" ht="18.75">
      <c r="B875" s="175"/>
      <c r="C875" s="176">
        <v>5701</v>
      </c>
      <c r="D875" s="177" t="s">
        <v>1038</v>
      </c>
      <c r="E875" s="813"/>
      <c r="F875" s="700">
        <v>0</v>
      </c>
      <c r="G875" s="700">
        <v>0</v>
      </c>
      <c r="H875" s="700">
        <v>0</v>
      </c>
      <c r="I875" s="476">
        <f>F875+G875+H875</f>
        <v>0</v>
      </c>
      <c r="J875" s="243" t="str">
        <f t="shared" si="191"/>
        <v/>
      </c>
      <c r="K875" s="244"/>
      <c r="L875" s="435"/>
      <c r="M875" s="436"/>
      <c r="N875" s="330">
        <f>I875</f>
        <v>0</v>
      </c>
      <c r="O875" s="424">
        <f>L875+M875-N875</f>
        <v>0</v>
      </c>
      <c r="P875" s="244"/>
      <c r="Q875" s="435"/>
      <c r="R875" s="436"/>
      <c r="S875" s="429">
        <f>+IF(+(L875+M875)&gt;=I875,+M875,+(+I875-L875))</f>
        <v>0</v>
      </c>
      <c r="T875" s="315">
        <f>Q875+R875-S875</f>
        <v>0</v>
      </c>
      <c r="U875" s="436"/>
      <c r="V875" s="436"/>
      <c r="W875" s="253"/>
      <c r="X875" s="313">
        <f t="shared" si="192"/>
        <v>0</v>
      </c>
    </row>
    <row r="876" spans="2:24" ht="18.75">
      <c r="B876" s="175"/>
      <c r="C876" s="180">
        <v>5702</v>
      </c>
      <c r="D876" s="181" t="s">
        <v>1039</v>
      </c>
      <c r="E876" s="813"/>
      <c r="F876" s="700">
        <v>0</v>
      </c>
      <c r="G876" s="700">
        <v>0</v>
      </c>
      <c r="H876" s="700">
        <v>0</v>
      </c>
      <c r="I876" s="476">
        <f>F876+G876+H876</f>
        <v>0</v>
      </c>
      <c r="J876" s="243" t="str">
        <f t="shared" si="191"/>
        <v/>
      </c>
      <c r="K876" s="244"/>
      <c r="L876" s="435"/>
      <c r="M876" s="436"/>
      <c r="N876" s="330">
        <f>I876</f>
        <v>0</v>
      </c>
      <c r="O876" s="424">
        <f>L876+M876-N876</f>
        <v>0</v>
      </c>
      <c r="P876" s="244"/>
      <c r="Q876" s="435"/>
      <c r="R876" s="436"/>
      <c r="S876" s="429">
        <f>+IF(+(L876+M876)&gt;=I876,+M876,+(+I876-L876))</f>
        <v>0</v>
      </c>
      <c r="T876" s="315">
        <f>Q876+R876-S876</f>
        <v>0</v>
      </c>
      <c r="U876" s="436"/>
      <c r="V876" s="436"/>
      <c r="W876" s="253"/>
      <c r="X876" s="313">
        <f t="shared" si="192"/>
        <v>0</v>
      </c>
    </row>
    <row r="877" spans="2:24" ht="18.75">
      <c r="B877" s="136"/>
      <c r="C877" s="182">
        <v>4071</v>
      </c>
      <c r="D877" s="464" t="s">
        <v>1040</v>
      </c>
      <c r="E877" s="812"/>
      <c r="F877" s="700">
        <v>0</v>
      </c>
      <c r="G877" s="700">
        <v>0</v>
      </c>
      <c r="H877" s="700">
        <v>0</v>
      </c>
      <c r="I877" s="476">
        <f>F877+G877+H877</f>
        <v>0</v>
      </c>
      <c r="J877" s="243" t="str">
        <f t="shared" si="191"/>
        <v/>
      </c>
      <c r="K877" s="244"/>
      <c r="L877" s="821"/>
      <c r="M877" s="775"/>
      <c r="N877" s="775"/>
      <c r="O877" s="822"/>
      <c r="P877" s="244"/>
      <c r="Q877" s="771"/>
      <c r="R877" s="775"/>
      <c r="S877" s="775"/>
      <c r="T877" s="775"/>
      <c r="U877" s="775"/>
      <c r="V877" s="775"/>
      <c r="W877" s="819"/>
      <c r="X877" s="313">
        <f t="shared" si="192"/>
        <v>0</v>
      </c>
    </row>
    <row r="878" spans="2:24">
      <c r="B878" s="173"/>
      <c r="C878" s="183"/>
      <c r="D878" s="334"/>
      <c r="E878" s="814"/>
      <c r="F878" s="248"/>
      <c r="G878" s="248"/>
      <c r="H878" s="248"/>
      <c r="I878" s="249"/>
      <c r="J878" s="243" t="str">
        <f t="shared" si="191"/>
        <v/>
      </c>
      <c r="K878" s="244"/>
      <c r="L878" s="437"/>
      <c r="M878" s="438"/>
      <c r="N878" s="323"/>
      <c r="O878" s="324"/>
      <c r="P878" s="244"/>
      <c r="Q878" s="437"/>
      <c r="R878" s="438"/>
      <c r="S878" s="323"/>
      <c r="T878" s="323"/>
      <c r="U878" s="438"/>
      <c r="V878" s="323"/>
      <c r="W878" s="324"/>
      <c r="X878" s="324"/>
    </row>
    <row r="879" spans="2:24" ht="18.75">
      <c r="B879" s="807">
        <v>98</v>
      </c>
      <c r="C879" s="964" t="s">
        <v>1041</v>
      </c>
      <c r="D879" s="958"/>
      <c r="E879" s="795"/>
      <c r="F879" s="798"/>
      <c r="G879" s="799"/>
      <c r="H879" s="799"/>
      <c r="I879" s="800">
        <f>F879+G879+H879</f>
        <v>0</v>
      </c>
      <c r="J879" s="243" t="str">
        <f t="shared" si="191"/>
        <v/>
      </c>
      <c r="K879" s="244"/>
      <c r="L879" s="428"/>
      <c r="M879" s="254"/>
      <c r="N879" s="317">
        <f>I879</f>
        <v>0</v>
      </c>
      <c r="O879" s="424">
        <f>L879+M879-N879</f>
        <v>0</v>
      </c>
      <c r="P879" s="244"/>
      <c r="Q879" s="428"/>
      <c r="R879" s="254"/>
      <c r="S879" s="429">
        <f>+IF(+(L879+M879)&gt;=I879,+M879,+(+I879-L879))</f>
        <v>0</v>
      </c>
      <c r="T879" s="315">
        <f>Q879+R879-S879</f>
        <v>0</v>
      </c>
      <c r="U879" s="254"/>
      <c r="V879" s="254"/>
      <c r="W879" s="253"/>
      <c r="X879" s="313">
        <f>T879-U879-V879-W879</f>
        <v>0</v>
      </c>
    </row>
    <row r="880" spans="2:24">
      <c r="B880" s="184"/>
      <c r="C880" s="335" t="s">
        <v>1042</v>
      </c>
      <c r="D880" s="336"/>
      <c r="E880" s="395"/>
      <c r="F880" s="395"/>
      <c r="G880" s="395"/>
      <c r="H880" s="395"/>
      <c r="I880" s="337"/>
      <c r="J880" s="243" t="str">
        <f t="shared" si="191"/>
        <v/>
      </c>
      <c r="K880" s="244"/>
      <c r="L880" s="338"/>
      <c r="M880" s="339"/>
      <c r="N880" s="339"/>
      <c r="O880" s="340"/>
      <c r="P880" s="244"/>
      <c r="Q880" s="338"/>
      <c r="R880" s="339"/>
      <c r="S880" s="339"/>
      <c r="T880" s="339"/>
      <c r="U880" s="339"/>
      <c r="V880" s="339"/>
      <c r="W880" s="340"/>
      <c r="X880" s="340"/>
    </row>
    <row r="881" spans="2:24">
      <c r="B881" s="184"/>
      <c r="C881" s="341" t="s">
        <v>1043</v>
      </c>
      <c r="D881" s="334"/>
      <c r="E881" s="384"/>
      <c r="F881" s="384"/>
      <c r="G881" s="384"/>
      <c r="H881" s="384"/>
      <c r="I881" s="307"/>
      <c r="J881" s="243" t="str">
        <f t="shared" si="191"/>
        <v/>
      </c>
      <c r="K881" s="244"/>
      <c r="L881" s="342"/>
      <c r="M881" s="343"/>
      <c r="N881" s="343"/>
      <c r="O881" s="344"/>
      <c r="P881" s="244"/>
      <c r="Q881" s="342"/>
      <c r="R881" s="343"/>
      <c r="S881" s="343"/>
      <c r="T881" s="343"/>
      <c r="U881" s="343"/>
      <c r="V881" s="343"/>
      <c r="W881" s="344"/>
      <c r="X881" s="344"/>
    </row>
    <row r="882" spans="2:24">
      <c r="B882" s="185"/>
      <c r="C882" s="345" t="s">
        <v>1716</v>
      </c>
      <c r="D882" s="346"/>
      <c r="E882" s="396"/>
      <c r="F882" s="396"/>
      <c r="G882" s="396"/>
      <c r="H882" s="396"/>
      <c r="I882" s="309"/>
      <c r="J882" s="243" t="str">
        <f t="shared" si="191"/>
        <v/>
      </c>
      <c r="K882" s="244"/>
      <c r="L882" s="347"/>
      <c r="M882" s="348"/>
      <c r="N882" s="348"/>
      <c r="O882" s="349"/>
      <c r="P882" s="244"/>
      <c r="Q882" s="347"/>
      <c r="R882" s="348"/>
      <c r="S882" s="348"/>
      <c r="T882" s="348"/>
      <c r="U882" s="348"/>
      <c r="V882" s="348"/>
      <c r="W882" s="349"/>
      <c r="X882" s="349"/>
    </row>
    <row r="883" spans="2:24" ht="18.75">
      <c r="B883" s="715"/>
      <c r="C883" s="716" t="s">
        <v>1263</v>
      </c>
      <c r="D883" s="717" t="s">
        <v>1044</v>
      </c>
      <c r="E883" s="808"/>
      <c r="F883" s="808">
        <f>SUM(F768,F771,F777,F785,F786,F804,F808,F814,F817,F818,F819,F820,F821,F830,F836,F837,F838,F839,F846,F850,F851,F852,F853,F856,F857,F865,F868,F869,F874)+F879</f>
        <v>0</v>
      </c>
      <c r="G883" s="808">
        <f>SUM(G768,G771,G777,G785,G786,G804,G808,G814,G817,G818,G819,G820,G821,G830,G836,G837,G838,G839,G846,G850,G851,G852,G853,G856,G857,G865,G868,G869,G874)+G879</f>
        <v>462800</v>
      </c>
      <c r="H883" s="808">
        <f>SUM(H768,H771,H777,H785,H786,H804,H808,H814,H817,H818,H819,H820,H821,H830,H836,H837,H838,H839,H846,H850,H851,H852,H853,H856,H857,H865,H868,H869,H874)+H879</f>
        <v>0</v>
      </c>
      <c r="I883" s="808">
        <f>SUM(I768,I771,I777,I785,I786,I804,I808,I814,I817,I818,I819,I820,I821,I830,I836,I837,I838,I839,I846,I850,I851,I852,I853,I856,I857,I865,I868,I869,I874)+I879</f>
        <v>462800</v>
      </c>
      <c r="J883" s="243">
        <f t="shared" si="191"/>
        <v>1</v>
      </c>
      <c r="K883" s="439" t="str">
        <f>LEFT(C765,1)</f>
        <v>1</v>
      </c>
      <c r="L883" s="276">
        <f>SUM(L768,L771,L777,L785,L786,L804,L808,L814,L817,L818,L819,L820,L821,L830,L836,L837,L838,L839,L846,L850,L851,L852,L853,L856,L857,L865,L868,L869,L874)+L879</f>
        <v>0</v>
      </c>
      <c r="M883" s="276">
        <f>SUM(M768,M771,M777,M785,M786,M804,M808,M814,M817,M818,M819,M820,M821,M830,M836,M837,M838,M839,M846,M850,M851,M852,M853,M856,M857,M865,M868,M869,M874)+M879</f>
        <v>462800</v>
      </c>
      <c r="N883" s="276">
        <f>SUM(N768,N771,N777,N785,N786,N804,N808,N814,N817,N818,N819,N820,N821,N830,N836,N837,N838,N839,N846,N850,N851,N852,N853,N856,N857,N865,N868,N869,N874)+N879</f>
        <v>462800</v>
      </c>
      <c r="O883" s="276">
        <f>SUM(O768,O771,O777,O785,O786,O804,O808,O814,O817,O818,O819,O820,O821,O830,O836,O837,O838,O839,O846,O850,O851,O852,O853,O856,O857,O865,O868,O869,O874)+O879</f>
        <v>0</v>
      </c>
      <c r="P883" s="222"/>
      <c r="Q883" s="276">
        <f t="shared" ref="Q883:W883" si="195">SUM(Q768,Q771,Q777,Q785,Q786,Q804,Q808,Q814,Q817,Q818,Q819,Q820,Q821,Q830,Q836,Q837,Q838,Q839,Q846,Q850,Q851,Q852,Q853,Q856,Q857,Q865,Q868,Q869,Q874)+Q879</f>
        <v>0</v>
      </c>
      <c r="R883" s="276">
        <f t="shared" si="195"/>
        <v>122500</v>
      </c>
      <c r="S883" s="276">
        <f t="shared" si="195"/>
        <v>122500</v>
      </c>
      <c r="T883" s="276">
        <f t="shared" si="195"/>
        <v>0</v>
      </c>
      <c r="U883" s="276">
        <f t="shared" si="195"/>
        <v>0</v>
      </c>
      <c r="V883" s="276">
        <f t="shared" si="195"/>
        <v>0</v>
      </c>
      <c r="W883" s="276">
        <f t="shared" si="195"/>
        <v>0</v>
      </c>
      <c r="X883" s="313">
        <f>T883-U883-V883-W883</f>
        <v>0</v>
      </c>
    </row>
    <row r="884" spans="2:24">
      <c r="B884" s="660" t="s">
        <v>32</v>
      </c>
      <c r="C884" s="186"/>
      <c r="I884" s="219"/>
      <c r="J884" s="221">
        <f>J883</f>
        <v>1</v>
      </c>
      <c r="P884"/>
    </row>
    <row r="885" spans="2:24">
      <c r="B885" s="392"/>
      <c r="C885" s="392"/>
      <c r="D885" s="393"/>
      <c r="E885" s="392"/>
      <c r="F885" s="392"/>
      <c r="G885" s="392"/>
      <c r="H885" s="392"/>
      <c r="I885" s="394"/>
      <c r="J885" s="221">
        <f>J883</f>
        <v>1</v>
      </c>
      <c r="L885" s="392"/>
      <c r="M885" s="392"/>
      <c r="N885" s="394"/>
      <c r="O885" s="394"/>
      <c r="P885" s="394"/>
      <c r="Q885" s="392"/>
      <c r="R885" s="392"/>
      <c r="S885" s="394"/>
      <c r="T885" s="394"/>
      <c r="U885" s="392"/>
      <c r="V885" s="394"/>
      <c r="W885" s="394"/>
      <c r="X885" s="394"/>
    </row>
    <row r="886" spans="2:24" ht="18.75">
      <c r="B886" s="402"/>
      <c r="C886" s="402"/>
      <c r="D886" s="402"/>
      <c r="E886" s="402"/>
      <c r="F886" s="402"/>
      <c r="G886" s="402"/>
      <c r="H886" s="402"/>
      <c r="I886" s="484"/>
      <c r="J886" s="440">
        <f>(IF(E883&lt;&gt;0,$G$2,IF(I883&lt;&gt;0,$G$2,"")))</f>
        <v>0</v>
      </c>
    </row>
    <row r="887" spans="2:24" ht="18.75">
      <c r="B887" s="402"/>
      <c r="C887" s="402"/>
      <c r="D887" s="474"/>
      <c r="E887" s="402"/>
      <c r="F887" s="402"/>
      <c r="G887" s="402"/>
      <c r="H887" s="402"/>
      <c r="I887" s="484"/>
      <c r="J887" s="440" t="str">
        <f>(IF(E884&lt;&gt;0,$G$2,IF(I884&lt;&gt;0,$G$2,"")))</f>
        <v/>
      </c>
    </row>
    <row r="888" spans="2:24">
      <c r="E888" s="278"/>
      <c r="F888" s="278"/>
      <c r="G888" s="278"/>
      <c r="H888" s="278"/>
      <c r="I888" s="282"/>
      <c r="J888" s="221">
        <f>(IF($E1021&lt;&gt;0,$J$2,IF($I1021&lt;&gt;0,$J$2,"")))</f>
        <v>1</v>
      </c>
      <c r="L888" s="278"/>
      <c r="M888" s="278"/>
      <c r="N888" s="282"/>
      <c r="O888" s="282"/>
      <c r="P888" s="282"/>
      <c r="Q888" s="278"/>
      <c r="R888" s="278"/>
      <c r="S888" s="282"/>
      <c r="T888" s="282"/>
      <c r="U888" s="278"/>
      <c r="V888" s="282"/>
      <c r="W888" s="282"/>
    </row>
    <row r="889" spans="2:24">
      <c r="C889" s="227"/>
      <c r="D889" s="228"/>
      <c r="E889" s="278"/>
      <c r="F889" s="278"/>
      <c r="G889" s="278"/>
      <c r="H889" s="278"/>
      <c r="I889" s="282"/>
      <c r="J889" s="221">
        <f>(IF($E1021&lt;&gt;0,$J$2,IF($I1021&lt;&gt;0,$J$2,"")))</f>
        <v>1</v>
      </c>
      <c r="L889" s="278"/>
      <c r="M889" s="278"/>
      <c r="N889" s="282"/>
      <c r="O889" s="282"/>
      <c r="P889" s="282"/>
      <c r="Q889" s="278"/>
      <c r="R889" s="278"/>
      <c r="S889" s="282"/>
      <c r="T889" s="282"/>
      <c r="U889" s="278"/>
      <c r="V889" s="282"/>
      <c r="W889" s="282"/>
    </row>
    <row r="890" spans="2:24">
      <c r="B890" s="896" t="str">
        <f>$B$7</f>
        <v>БЮДЖЕТ - НАЧАЛЕН ПЛАН
ПО ПЪЛНА ЕДИННА БЮДЖЕТНА КЛАСИФИКАЦИЯ</v>
      </c>
      <c r="C890" s="897"/>
      <c r="D890" s="897"/>
      <c r="E890" s="278"/>
      <c r="F890" s="278"/>
      <c r="G890" s="278"/>
      <c r="H890" s="278"/>
      <c r="I890" s="282"/>
      <c r="J890" s="221">
        <f>(IF($E1021&lt;&gt;0,$J$2,IF($I1021&lt;&gt;0,$J$2,"")))</f>
        <v>1</v>
      </c>
      <c r="L890" s="278"/>
      <c r="M890" s="278"/>
      <c r="N890" s="282"/>
      <c r="O890" s="282"/>
      <c r="P890" s="282"/>
      <c r="Q890" s="278"/>
      <c r="R890" s="278"/>
      <c r="S890" s="282"/>
      <c r="T890" s="282"/>
      <c r="U890" s="278"/>
      <c r="V890" s="282"/>
      <c r="W890" s="282"/>
    </row>
    <row r="891" spans="2:24">
      <c r="C891" s="227"/>
      <c r="D891" s="228"/>
      <c r="E891" s="279" t="s">
        <v>1684</v>
      </c>
      <c r="F891" s="279" t="s">
        <v>1550</v>
      </c>
      <c r="G891" s="278"/>
      <c r="H891" s="278"/>
      <c r="I891" s="282"/>
      <c r="J891" s="221">
        <f>(IF($E1021&lt;&gt;0,$J$2,IF($I1021&lt;&gt;0,$J$2,"")))</f>
        <v>1</v>
      </c>
      <c r="L891" s="278"/>
      <c r="M891" s="278"/>
      <c r="N891" s="282"/>
      <c r="O891" s="282"/>
      <c r="P891" s="282"/>
      <c r="Q891" s="278"/>
      <c r="R891" s="278"/>
      <c r="S891" s="282"/>
      <c r="T891" s="282"/>
      <c r="U891" s="278"/>
      <c r="V891" s="282"/>
      <c r="W891" s="282"/>
    </row>
    <row r="892" spans="2:24" ht="18.75">
      <c r="B892" s="898" t="str">
        <f>$B$9</f>
        <v>Несебър</v>
      </c>
      <c r="C892" s="899"/>
      <c r="D892" s="900"/>
      <c r="E892" s="686">
        <f>$E$9</f>
        <v>43831</v>
      </c>
      <c r="F892" s="687">
        <f>$F$9</f>
        <v>44196</v>
      </c>
      <c r="G892" s="278"/>
      <c r="H892" s="278"/>
      <c r="I892" s="282"/>
      <c r="J892" s="221">
        <f>(IF($E1021&lt;&gt;0,$J$2,IF($I1021&lt;&gt;0,$J$2,"")))</f>
        <v>1</v>
      </c>
      <c r="L892" s="278"/>
      <c r="M892" s="278"/>
      <c r="N892" s="282"/>
      <c r="O892" s="282"/>
      <c r="P892" s="282"/>
      <c r="Q892" s="278"/>
      <c r="R892" s="278"/>
      <c r="S892" s="282"/>
      <c r="T892" s="282"/>
      <c r="U892" s="278"/>
      <c r="V892" s="282"/>
      <c r="W892" s="282"/>
    </row>
    <row r="893" spans="2:24">
      <c r="B893" s="230" t="str">
        <f>$B$10</f>
        <v>(наименование на разпоредителя с бюджет)</v>
      </c>
      <c r="E893" s="278"/>
      <c r="F893" s="280">
        <f>$F$10</f>
        <v>0</v>
      </c>
      <c r="G893" s="278"/>
      <c r="H893" s="278"/>
      <c r="I893" s="282"/>
      <c r="J893" s="221">
        <f>(IF($E1021&lt;&gt;0,$J$2,IF($I1021&lt;&gt;0,$J$2,"")))</f>
        <v>1</v>
      </c>
      <c r="L893" s="278"/>
      <c r="M893" s="278"/>
      <c r="N893" s="282"/>
      <c r="O893" s="282"/>
      <c r="P893" s="282"/>
      <c r="Q893" s="278"/>
      <c r="R893" s="278"/>
      <c r="S893" s="282"/>
      <c r="T893" s="282"/>
      <c r="U893" s="278"/>
      <c r="V893" s="282"/>
      <c r="W893" s="282"/>
    </row>
    <row r="894" spans="2:24">
      <c r="B894" s="230"/>
      <c r="E894" s="281"/>
      <c r="F894" s="278"/>
      <c r="G894" s="278"/>
      <c r="H894" s="278"/>
      <c r="I894" s="282"/>
      <c r="J894" s="221">
        <f>(IF($E1021&lt;&gt;0,$J$2,IF($I1021&lt;&gt;0,$J$2,"")))</f>
        <v>1</v>
      </c>
      <c r="L894" s="278"/>
      <c r="M894" s="278"/>
      <c r="N894" s="282"/>
      <c r="O894" s="282"/>
      <c r="P894" s="282"/>
      <c r="Q894" s="278"/>
      <c r="R894" s="278"/>
      <c r="S894" s="282"/>
      <c r="T894" s="282"/>
      <c r="U894" s="278"/>
      <c r="V894" s="282"/>
      <c r="W894" s="282"/>
    </row>
    <row r="895" spans="2:24" ht="19.5">
      <c r="B895" s="901" t="str">
        <f>$B$12</f>
        <v>Несебър</v>
      </c>
      <c r="C895" s="902"/>
      <c r="D895" s="903"/>
      <c r="E895" s="229" t="s">
        <v>1685</v>
      </c>
      <c r="F895" s="688" t="str">
        <f>$F$12</f>
        <v>5206</v>
      </c>
      <c r="G895" s="278"/>
      <c r="H895" s="278"/>
      <c r="I895" s="282"/>
      <c r="J895" s="221">
        <f>(IF($E1021&lt;&gt;0,$J$2,IF($I1021&lt;&gt;0,$J$2,"")))</f>
        <v>1</v>
      </c>
      <c r="L895" s="278"/>
      <c r="M895" s="278"/>
      <c r="N895" s="282"/>
      <c r="O895" s="282"/>
      <c r="P895" s="282"/>
      <c r="Q895" s="278"/>
      <c r="R895" s="278"/>
      <c r="S895" s="282"/>
      <c r="T895" s="282"/>
      <c r="U895" s="278"/>
      <c r="V895" s="282"/>
      <c r="W895" s="282"/>
    </row>
    <row r="896" spans="2:24">
      <c r="B896" s="689" t="str">
        <f>$B$13</f>
        <v>(наименование на първостепенния разпоредител с бюджет)</v>
      </c>
      <c r="E896" s="281" t="s">
        <v>1686</v>
      </c>
      <c r="F896" s="278"/>
      <c r="G896" s="278"/>
      <c r="H896" s="278"/>
      <c r="I896" s="282"/>
      <c r="J896" s="221">
        <f>(IF($E1021&lt;&gt;0,$J$2,IF($I1021&lt;&gt;0,$J$2,"")))</f>
        <v>1</v>
      </c>
      <c r="L896" s="278"/>
      <c r="M896" s="278"/>
      <c r="N896" s="282"/>
      <c r="O896" s="282"/>
      <c r="P896" s="282"/>
      <c r="Q896" s="278"/>
      <c r="R896" s="278"/>
      <c r="S896" s="282"/>
      <c r="T896" s="282"/>
      <c r="U896" s="278"/>
      <c r="V896" s="282"/>
      <c r="W896" s="282"/>
    </row>
    <row r="897" spans="2:24" ht="18.75">
      <c r="B897" s="230"/>
      <c r="D897" s="441"/>
      <c r="E897" s="277"/>
      <c r="F897" s="277"/>
      <c r="G897" s="277"/>
      <c r="H897" s="277"/>
      <c r="I897" s="384"/>
      <c r="J897" s="221">
        <f>(IF($E1021&lt;&gt;0,$J$2,IF($I1021&lt;&gt;0,$J$2,"")))</f>
        <v>1</v>
      </c>
      <c r="L897" s="278"/>
      <c r="M897" s="278"/>
      <c r="N897" s="282"/>
      <c r="O897" s="282"/>
      <c r="P897" s="282"/>
      <c r="Q897" s="278"/>
      <c r="R897" s="278"/>
      <c r="S897" s="282"/>
      <c r="T897" s="282"/>
      <c r="U897" s="278"/>
      <c r="V897" s="282"/>
      <c r="W897" s="282"/>
    </row>
    <row r="898" spans="2:24">
      <c r="C898" s="227"/>
      <c r="D898" s="228"/>
      <c r="E898" s="278"/>
      <c r="F898" s="281"/>
      <c r="G898" s="281"/>
      <c r="H898" s="281"/>
      <c r="I898" s="284" t="s">
        <v>1687</v>
      </c>
      <c r="J898" s="221">
        <f>(IF($E1021&lt;&gt;0,$J$2,IF($I1021&lt;&gt;0,$J$2,"")))</f>
        <v>1</v>
      </c>
      <c r="L898" s="283" t="s">
        <v>93</v>
      </c>
      <c r="M898" s="278"/>
      <c r="N898" s="282"/>
      <c r="O898" s="284" t="s">
        <v>1687</v>
      </c>
      <c r="P898" s="282"/>
      <c r="Q898" s="283" t="s">
        <v>94</v>
      </c>
      <c r="R898" s="278"/>
      <c r="S898" s="282"/>
      <c r="T898" s="284" t="s">
        <v>1687</v>
      </c>
      <c r="U898" s="278"/>
      <c r="V898" s="282"/>
      <c r="W898" s="284" t="s">
        <v>1687</v>
      </c>
    </row>
    <row r="899" spans="2:24" ht="18.75">
      <c r="B899" s="782"/>
      <c r="C899" s="783"/>
      <c r="D899" s="784" t="s">
        <v>1075</v>
      </c>
      <c r="E899" s="785"/>
      <c r="F899" s="973" t="s">
        <v>1486</v>
      </c>
      <c r="G899" s="974"/>
      <c r="H899" s="975"/>
      <c r="I899" s="976"/>
      <c r="J899" s="221">
        <f>(IF($E1021&lt;&gt;0,$J$2,IF($I1021&lt;&gt;0,$J$2,"")))</f>
        <v>1</v>
      </c>
      <c r="L899" s="920" t="s">
        <v>1804</v>
      </c>
      <c r="M899" s="920" t="s">
        <v>1805</v>
      </c>
      <c r="N899" s="922" t="s">
        <v>1806</v>
      </c>
      <c r="O899" s="922" t="s">
        <v>95</v>
      </c>
      <c r="P899" s="222"/>
      <c r="Q899" s="922" t="s">
        <v>1807</v>
      </c>
      <c r="R899" s="922" t="s">
        <v>1808</v>
      </c>
      <c r="S899" s="922" t="s">
        <v>1776</v>
      </c>
      <c r="T899" s="922" t="s">
        <v>96</v>
      </c>
      <c r="U899" s="409" t="s">
        <v>97</v>
      </c>
      <c r="V899" s="410"/>
      <c r="W899" s="411"/>
      <c r="X899" s="291"/>
    </row>
    <row r="900" spans="2:24" ht="31.5">
      <c r="B900" s="786" t="s">
        <v>1601</v>
      </c>
      <c r="C900" s="787" t="s">
        <v>1688</v>
      </c>
      <c r="D900" s="788" t="s">
        <v>1076</v>
      </c>
      <c r="E900" s="789"/>
      <c r="F900" s="713" t="s">
        <v>1487</v>
      </c>
      <c r="G900" s="713" t="s">
        <v>1488</v>
      </c>
      <c r="H900" s="713" t="s">
        <v>1485</v>
      </c>
      <c r="I900" s="713" t="s">
        <v>1069</v>
      </c>
      <c r="J900" s="221">
        <f>(IF($E1021&lt;&gt;0,$J$2,IF($I1021&lt;&gt;0,$J$2,"")))</f>
        <v>1</v>
      </c>
      <c r="L900" s="961"/>
      <c r="M900" s="972"/>
      <c r="N900" s="961"/>
      <c r="O900" s="972"/>
      <c r="P900" s="222"/>
      <c r="Q900" s="957"/>
      <c r="R900" s="957"/>
      <c r="S900" s="957"/>
      <c r="T900" s="957"/>
      <c r="U900" s="412">
        <v>2020</v>
      </c>
      <c r="V900" s="412">
        <v>2021</v>
      </c>
      <c r="W900" s="412" t="s">
        <v>1809</v>
      </c>
      <c r="X900" s="413" t="s">
        <v>98</v>
      </c>
    </row>
    <row r="901" spans="2:24" ht="18.75">
      <c r="B901" s="612"/>
      <c r="C901" s="397"/>
      <c r="D901" s="295" t="s">
        <v>1265</v>
      </c>
      <c r="E901" s="809"/>
      <c r="F901" s="296"/>
      <c r="G901" s="296"/>
      <c r="H901" s="296"/>
      <c r="I901" s="483"/>
      <c r="J901" s="221">
        <f>(IF($E1021&lt;&gt;0,$J$2,IF($I1021&lt;&gt;0,$J$2,"")))</f>
        <v>1</v>
      </c>
      <c r="L901" s="297" t="s">
        <v>99</v>
      </c>
      <c r="M901" s="297" t="s">
        <v>100</v>
      </c>
      <c r="N901" s="298" t="s">
        <v>101</v>
      </c>
      <c r="O901" s="298" t="s">
        <v>102</v>
      </c>
      <c r="P901" s="222"/>
      <c r="Q901" s="610" t="s">
        <v>103</v>
      </c>
      <c r="R901" s="610" t="s">
        <v>104</v>
      </c>
      <c r="S901" s="610" t="s">
        <v>105</v>
      </c>
      <c r="T901" s="610" t="s">
        <v>106</v>
      </c>
      <c r="U901" s="610" t="s">
        <v>1046</v>
      </c>
      <c r="V901" s="610" t="s">
        <v>1047</v>
      </c>
      <c r="W901" s="610" t="s">
        <v>1048</v>
      </c>
      <c r="X901" s="414" t="s">
        <v>1049</v>
      </c>
    </row>
    <row r="902" spans="2:24" ht="131.25">
      <c r="B902" s="236"/>
      <c r="C902" s="617" t="e">
        <f>VLOOKUP(D902,OP_LIST2,2,FALSE)</f>
        <v>#N/A</v>
      </c>
      <c r="D902" s="618" t="s">
        <v>958</v>
      </c>
      <c r="E902" s="810"/>
      <c r="F902" s="368"/>
      <c r="G902" s="368"/>
      <c r="H902" s="368"/>
      <c r="I902" s="303"/>
      <c r="J902" s="221">
        <f>(IF($E1021&lt;&gt;0,$J$2,IF($I1021&lt;&gt;0,$J$2,"")))</f>
        <v>1</v>
      </c>
      <c r="L902" s="415" t="s">
        <v>1050</v>
      </c>
      <c r="M902" s="415" t="s">
        <v>1050</v>
      </c>
      <c r="N902" s="415" t="s">
        <v>1051</v>
      </c>
      <c r="O902" s="415" t="s">
        <v>1052</v>
      </c>
      <c r="P902" s="222"/>
      <c r="Q902" s="415" t="s">
        <v>1050</v>
      </c>
      <c r="R902" s="415" t="s">
        <v>1050</v>
      </c>
      <c r="S902" s="415" t="s">
        <v>1077</v>
      </c>
      <c r="T902" s="415" t="s">
        <v>1054</v>
      </c>
      <c r="U902" s="415" t="s">
        <v>1050</v>
      </c>
      <c r="V902" s="415" t="s">
        <v>1050</v>
      </c>
      <c r="W902" s="415" t="s">
        <v>1050</v>
      </c>
      <c r="X902" s="306" t="s">
        <v>1055</v>
      </c>
    </row>
    <row r="903" spans="2:24" ht="18.75">
      <c r="B903" s="616"/>
      <c r="C903" s="619">
        <f>VLOOKUP(D904,EBK_DEIN2,2,FALSE)</f>
        <v>2239</v>
      </c>
      <c r="D903" s="611" t="s">
        <v>1465</v>
      </c>
      <c r="E903" s="811"/>
      <c r="F903" s="368"/>
      <c r="G903" s="368"/>
      <c r="H903" s="368"/>
      <c r="I903" s="303"/>
      <c r="J903" s="221">
        <f>(IF($E1021&lt;&gt;0,$J$2,IF($I1021&lt;&gt;0,$J$2,"")))</f>
        <v>1</v>
      </c>
      <c r="L903" s="416"/>
      <c r="M903" s="416"/>
      <c r="N903" s="344"/>
      <c r="O903" s="417"/>
      <c r="P903" s="222"/>
      <c r="Q903" s="416"/>
      <c r="R903" s="416"/>
      <c r="S903" s="344"/>
      <c r="T903" s="417"/>
      <c r="U903" s="416"/>
      <c r="V903" s="344"/>
      <c r="W903" s="417"/>
      <c r="X903" s="418"/>
    </row>
    <row r="904" spans="2:24" ht="18.75">
      <c r="B904" s="419"/>
      <c r="C904" s="238"/>
      <c r="D904" s="523" t="s">
        <v>717</v>
      </c>
      <c r="E904" s="811"/>
      <c r="F904" s="368"/>
      <c r="G904" s="368"/>
      <c r="H904" s="368"/>
      <c r="I904" s="303"/>
      <c r="J904" s="221">
        <f>(IF($E1021&lt;&gt;0,$J$2,IF($I1021&lt;&gt;0,$J$2,"")))</f>
        <v>1</v>
      </c>
      <c r="L904" s="416"/>
      <c r="M904" s="416"/>
      <c r="N904" s="344"/>
      <c r="O904" s="420">
        <f>SUMIF(O907:O908,"&lt;0")+SUMIF(O910:O914,"&lt;0")+SUMIF(O916:O923,"&lt;0")+SUMIF(O925:O941,"&lt;0")+SUMIF(O947:O951,"&lt;0")+SUMIF(O953:O958,"&lt;0")+SUMIF(O961:O967,"&lt;0")+SUMIF(O974:O975,"&lt;0")+SUMIF(O978:O983,"&lt;0")+SUMIF(O985:O990,"&lt;0")+SUMIF(O994,"&lt;0")+SUMIF(O996:O1002,"&lt;0")+SUMIF(O1004:O1006,"&lt;0")+SUMIF(O1008:O1011,"&lt;0")+SUMIF(O1013:O1014,"&lt;0")+SUMIF(O1017,"&lt;0")</f>
        <v>0</v>
      </c>
      <c r="P904" s="222"/>
      <c r="Q904" s="416"/>
      <c r="R904" s="416"/>
      <c r="S904" s="344"/>
      <c r="T904" s="420">
        <f>SUMIF(T907:T908,"&lt;0")+SUMIF(T910:T914,"&lt;0")+SUMIF(T916:T923,"&lt;0")+SUMIF(T925:T941,"&lt;0")+SUMIF(T947:T951,"&lt;0")+SUMIF(T953:T958,"&lt;0")+SUMIF(T961:T967,"&lt;0")+SUMIF(T974:T975,"&lt;0")+SUMIF(T978:T983,"&lt;0")+SUMIF(T985:T990,"&lt;0")+SUMIF(T994,"&lt;0")+SUMIF(T996:T1002,"&lt;0")+SUMIF(T1004:T1006,"&lt;0")+SUMIF(T1008:T1011,"&lt;0")+SUMIF(T1013:T1014,"&lt;0")+SUMIF(T1017,"&lt;0")</f>
        <v>0</v>
      </c>
      <c r="U904" s="416"/>
      <c r="V904" s="344"/>
      <c r="W904" s="417"/>
      <c r="X904" s="308"/>
    </row>
    <row r="905" spans="2:24" ht="18.75">
      <c r="B905" s="354"/>
      <c r="C905" s="238"/>
      <c r="D905" s="292" t="s">
        <v>1078</v>
      </c>
      <c r="E905" s="811"/>
      <c r="F905" s="368"/>
      <c r="G905" s="368"/>
      <c r="H905" s="368"/>
      <c r="I905" s="303"/>
      <c r="J905" s="221">
        <f>(IF($E1021&lt;&gt;0,$J$2,IF($I1021&lt;&gt;0,$J$2,"")))</f>
        <v>1</v>
      </c>
      <c r="L905" s="416"/>
      <c r="M905" s="416"/>
      <c r="N905" s="344"/>
      <c r="O905" s="417"/>
      <c r="P905" s="222"/>
      <c r="Q905" s="416"/>
      <c r="R905" s="416"/>
      <c r="S905" s="344"/>
      <c r="T905" s="417"/>
      <c r="U905" s="416"/>
      <c r="V905" s="344"/>
      <c r="W905" s="417"/>
      <c r="X905" s="310"/>
    </row>
    <row r="906" spans="2:24" ht="18.75">
      <c r="B906" s="790">
        <v>100</v>
      </c>
      <c r="C906" s="977" t="s">
        <v>1266</v>
      </c>
      <c r="D906" s="978"/>
      <c r="E906" s="791"/>
      <c r="F906" s="792">
        <f>SUM(F907:F908)</f>
        <v>0</v>
      </c>
      <c r="G906" s="793">
        <f>SUM(G907:G908)</f>
        <v>0</v>
      </c>
      <c r="H906" s="793">
        <f>SUM(H907:H908)</f>
        <v>0</v>
      </c>
      <c r="I906" s="793">
        <f>SUM(I907:I908)</f>
        <v>0</v>
      </c>
      <c r="J906" s="243" t="str">
        <f t="shared" ref="J906:J937" si="196">(IF($E906&lt;&gt;0,$J$2,IF($I906&lt;&gt;0,$J$2,"")))</f>
        <v/>
      </c>
      <c r="K906" s="244"/>
      <c r="L906" s="311">
        <f>SUM(L907:L908)</f>
        <v>0</v>
      </c>
      <c r="M906" s="312">
        <f>SUM(M907:M908)</f>
        <v>0</v>
      </c>
      <c r="N906" s="421">
        <f>SUM(N907:N908)</f>
        <v>0</v>
      </c>
      <c r="O906" s="422">
        <f>SUM(O907:O908)</f>
        <v>0</v>
      </c>
      <c r="P906" s="244"/>
      <c r="Q906" s="815"/>
      <c r="R906" s="816"/>
      <c r="S906" s="817"/>
      <c r="T906" s="816"/>
      <c r="U906" s="816"/>
      <c r="V906" s="816"/>
      <c r="W906" s="818"/>
      <c r="X906" s="313">
        <f t="shared" ref="X906:X937" si="197">T906-U906-V906-W906</f>
        <v>0</v>
      </c>
    </row>
    <row r="907" spans="2:24" ht="18.75">
      <c r="B907" s="140"/>
      <c r="C907" s="144">
        <v>101</v>
      </c>
      <c r="D907" s="138" t="s">
        <v>1267</v>
      </c>
      <c r="E907" s="812"/>
      <c r="F907" s="449"/>
      <c r="G907" s="245"/>
      <c r="H907" s="245"/>
      <c r="I907" s="476">
        <f>F907+G907+H907</f>
        <v>0</v>
      </c>
      <c r="J907" s="243" t="str">
        <f t="shared" si="196"/>
        <v/>
      </c>
      <c r="K907" s="244"/>
      <c r="L907" s="423"/>
      <c r="M907" s="252"/>
      <c r="N907" s="315">
        <f>I907</f>
        <v>0</v>
      </c>
      <c r="O907" s="424">
        <f>L907+M907-N907</f>
        <v>0</v>
      </c>
      <c r="P907" s="244"/>
      <c r="Q907" s="771"/>
      <c r="R907" s="775"/>
      <c r="S907" s="775"/>
      <c r="T907" s="775"/>
      <c r="U907" s="775"/>
      <c r="V907" s="775"/>
      <c r="W907" s="819"/>
      <c r="X907" s="313">
        <f t="shared" si="197"/>
        <v>0</v>
      </c>
    </row>
    <row r="908" spans="2:24" ht="18.75">
      <c r="B908" s="140"/>
      <c r="C908" s="137">
        <v>102</v>
      </c>
      <c r="D908" s="139" t="s">
        <v>1268</v>
      </c>
      <c r="E908" s="812"/>
      <c r="F908" s="449"/>
      <c r="G908" s="245"/>
      <c r="H908" s="245"/>
      <c r="I908" s="476">
        <f>F908+G908+H908</f>
        <v>0</v>
      </c>
      <c r="J908" s="243" t="str">
        <f t="shared" si="196"/>
        <v/>
      </c>
      <c r="K908" s="244"/>
      <c r="L908" s="423"/>
      <c r="M908" s="252"/>
      <c r="N908" s="315">
        <f>I908</f>
        <v>0</v>
      </c>
      <c r="O908" s="424">
        <f>L908+M908-N908</f>
        <v>0</v>
      </c>
      <c r="P908" s="244"/>
      <c r="Q908" s="771"/>
      <c r="R908" s="775"/>
      <c r="S908" s="775"/>
      <c r="T908" s="775"/>
      <c r="U908" s="775"/>
      <c r="V908" s="775"/>
      <c r="W908" s="819"/>
      <c r="X908" s="313">
        <f t="shared" si="197"/>
        <v>0</v>
      </c>
    </row>
    <row r="909" spans="2:24" ht="18.75">
      <c r="B909" s="794">
        <v>200</v>
      </c>
      <c r="C909" s="959" t="s">
        <v>1269</v>
      </c>
      <c r="D909" s="959"/>
      <c r="E909" s="795"/>
      <c r="F909" s="796">
        <f>SUM(F910:F914)</f>
        <v>6000</v>
      </c>
      <c r="G909" s="797">
        <f>SUM(G910:G914)</f>
        <v>0</v>
      </c>
      <c r="H909" s="797">
        <f>SUM(H910:H914)</f>
        <v>0</v>
      </c>
      <c r="I909" s="797">
        <f>SUM(I910:I914)</f>
        <v>6000</v>
      </c>
      <c r="J909" s="243">
        <f t="shared" si="196"/>
        <v>1</v>
      </c>
      <c r="K909" s="244"/>
      <c r="L909" s="316">
        <f>SUM(L910:L914)</f>
        <v>0</v>
      </c>
      <c r="M909" s="317">
        <f>SUM(M910:M914)</f>
        <v>6000</v>
      </c>
      <c r="N909" s="425">
        <f>SUM(N910:N914)</f>
        <v>6000</v>
      </c>
      <c r="O909" s="426">
        <f>SUM(O910:O914)</f>
        <v>0</v>
      </c>
      <c r="P909" s="244"/>
      <c r="Q909" s="773"/>
      <c r="R909" s="774"/>
      <c r="S909" s="774"/>
      <c r="T909" s="774"/>
      <c r="U909" s="774"/>
      <c r="V909" s="774"/>
      <c r="W909" s="820"/>
      <c r="X909" s="313">
        <f t="shared" si="197"/>
        <v>0</v>
      </c>
    </row>
    <row r="910" spans="2:24" ht="18.75">
      <c r="B910" s="143"/>
      <c r="C910" s="144">
        <v>201</v>
      </c>
      <c r="D910" s="138" t="s">
        <v>1270</v>
      </c>
      <c r="E910" s="812"/>
      <c r="F910" s="449"/>
      <c r="G910" s="245"/>
      <c r="H910" s="245"/>
      <c r="I910" s="476">
        <f>F910+G910+H910</f>
        <v>0</v>
      </c>
      <c r="J910" s="243" t="str">
        <f t="shared" si="196"/>
        <v/>
      </c>
      <c r="K910" s="244"/>
      <c r="L910" s="423"/>
      <c r="M910" s="252"/>
      <c r="N910" s="315">
        <f>I910</f>
        <v>0</v>
      </c>
      <c r="O910" s="424">
        <f>L910+M910-N910</f>
        <v>0</v>
      </c>
      <c r="P910" s="244"/>
      <c r="Q910" s="771"/>
      <c r="R910" s="775"/>
      <c r="S910" s="775"/>
      <c r="T910" s="775"/>
      <c r="U910" s="775"/>
      <c r="V910" s="775"/>
      <c r="W910" s="819"/>
      <c r="X910" s="313">
        <f t="shared" si="197"/>
        <v>0</v>
      </c>
    </row>
    <row r="911" spans="2:24" ht="18.75">
      <c r="B911" s="136"/>
      <c r="C911" s="137">
        <v>202</v>
      </c>
      <c r="D911" s="145" t="s">
        <v>1271</v>
      </c>
      <c r="E911" s="812"/>
      <c r="F911" s="449">
        <v>6000</v>
      </c>
      <c r="G911" s="245"/>
      <c r="H911" s="245"/>
      <c r="I911" s="476">
        <f>F911+G911+H911</f>
        <v>6000</v>
      </c>
      <c r="J911" s="243">
        <f t="shared" si="196"/>
        <v>1</v>
      </c>
      <c r="K911" s="244"/>
      <c r="L911" s="423"/>
      <c r="M911" s="252">
        <v>6000</v>
      </c>
      <c r="N911" s="315">
        <f>I911</f>
        <v>6000</v>
      </c>
      <c r="O911" s="424">
        <f>L911+M911-N911</f>
        <v>0</v>
      </c>
      <c r="P911" s="244"/>
      <c r="Q911" s="771"/>
      <c r="R911" s="775"/>
      <c r="S911" s="775"/>
      <c r="T911" s="775"/>
      <c r="U911" s="775"/>
      <c r="V911" s="775"/>
      <c r="W911" s="819"/>
      <c r="X911" s="313">
        <f t="shared" si="197"/>
        <v>0</v>
      </c>
    </row>
    <row r="912" spans="2:24" ht="31.5">
      <c r="B912" s="152"/>
      <c r="C912" s="137">
        <v>205</v>
      </c>
      <c r="D912" s="145" t="s">
        <v>915</v>
      </c>
      <c r="E912" s="812"/>
      <c r="F912" s="449"/>
      <c r="G912" s="245"/>
      <c r="H912" s="245"/>
      <c r="I912" s="476">
        <f>F912+G912+H912</f>
        <v>0</v>
      </c>
      <c r="J912" s="243" t="str">
        <f t="shared" si="196"/>
        <v/>
      </c>
      <c r="K912" s="244"/>
      <c r="L912" s="423"/>
      <c r="M912" s="252"/>
      <c r="N912" s="315">
        <f>I912</f>
        <v>0</v>
      </c>
      <c r="O912" s="424">
        <f>L912+M912-N912</f>
        <v>0</v>
      </c>
      <c r="P912" s="244"/>
      <c r="Q912" s="771"/>
      <c r="R912" s="775"/>
      <c r="S912" s="775"/>
      <c r="T912" s="775"/>
      <c r="U912" s="775"/>
      <c r="V912" s="775"/>
      <c r="W912" s="819"/>
      <c r="X912" s="313">
        <f t="shared" si="197"/>
        <v>0</v>
      </c>
    </row>
    <row r="913" spans="2:24" ht="18.75">
      <c r="B913" s="152"/>
      <c r="C913" s="137">
        <v>208</v>
      </c>
      <c r="D913" s="159" t="s">
        <v>916</v>
      </c>
      <c r="E913" s="812"/>
      <c r="F913" s="449"/>
      <c r="G913" s="245"/>
      <c r="H913" s="245"/>
      <c r="I913" s="476">
        <f>F913+G913+H913</f>
        <v>0</v>
      </c>
      <c r="J913" s="243" t="str">
        <f t="shared" si="196"/>
        <v/>
      </c>
      <c r="K913" s="244"/>
      <c r="L913" s="423"/>
      <c r="M913" s="252"/>
      <c r="N913" s="315">
        <f>I913</f>
        <v>0</v>
      </c>
      <c r="O913" s="424">
        <f>L913+M913-N913</f>
        <v>0</v>
      </c>
      <c r="P913" s="244"/>
      <c r="Q913" s="771"/>
      <c r="R913" s="775"/>
      <c r="S913" s="775"/>
      <c r="T913" s="775"/>
      <c r="U913" s="775"/>
      <c r="V913" s="775"/>
      <c r="W913" s="819"/>
      <c r="X913" s="313">
        <f t="shared" si="197"/>
        <v>0</v>
      </c>
    </row>
    <row r="914" spans="2:24" ht="18.75">
      <c r="B914" s="143"/>
      <c r="C914" s="142">
        <v>209</v>
      </c>
      <c r="D914" s="148" t="s">
        <v>917</v>
      </c>
      <c r="E914" s="812"/>
      <c r="F914" s="449"/>
      <c r="G914" s="245"/>
      <c r="H914" s="245"/>
      <c r="I914" s="476">
        <f>F914+G914+H914</f>
        <v>0</v>
      </c>
      <c r="J914" s="243" t="str">
        <f t="shared" si="196"/>
        <v/>
      </c>
      <c r="K914" s="244"/>
      <c r="L914" s="423"/>
      <c r="M914" s="252"/>
      <c r="N914" s="315">
        <f>I914</f>
        <v>0</v>
      </c>
      <c r="O914" s="424">
        <f>L914+M914-N914</f>
        <v>0</v>
      </c>
      <c r="P914" s="244"/>
      <c r="Q914" s="771"/>
      <c r="R914" s="775"/>
      <c r="S914" s="775"/>
      <c r="T914" s="775"/>
      <c r="U914" s="775"/>
      <c r="V914" s="775"/>
      <c r="W914" s="819"/>
      <c r="X914" s="313">
        <f t="shared" si="197"/>
        <v>0</v>
      </c>
    </row>
    <row r="915" spans="2:24" ht="18.75">
      <c r="B915" s="794">
        <v>500</v>
      </c>
      <c r="C915" s="960" t="s">
        <v>209</v>
      </c>
      <c r="D915" s="960"/>
      <c r="E915" s="795"/>
      <c r="F915" s="796">
        <f>SUM(F916:F922)</f>
        <v>1000</v>
      </c>
      <c r="G915" s="797">
        <f>SUM(G916:G922)</f>
        <v>0</v>
      </c>
      <c r="H915" s="797">
        <f>SUM(H916:H922)</f>
        <v>0</v>
      </c>
      <c r="I915" s="797">
        <f>SUM(I916:I922)</f>
        <v>1000</v>
      </c>
      <c r="J915" s="243">
        <f t="shared" si="196"/>
        <v>1</v>
      </c>
      <c r="K915" s="244"/>
      <c r="L915" s="316">
        <f>SUM(L916:L922)</f>
        <v>0</v>
      </c>
      <c r="M915" s="317">
        <f>SUM(M916:M922)</f>
        <v>1000</v>
      </c>
      <c r="N915" s="425">
        <f>SUM(N916:N922)</f>
        <v>1000</v>
      </c>
      <c r="O915" s="426">
        <f>SUM(O916:O922)</f>
        <v>0</v>
      </c>
      <c r="P915" s="244"/>
      <c r="Q915" s="773"/>
      <c r="R915" s="774"/>
      <c r="S915" s="775"/>
      <c r="T915" s="774"/>
      <c r="U915" s="774"/>
      <c r="V915" s="774"/>
      <c r="W915" s="820"/>
      <c r="X915" s="313">
        <f t="shared" si="197"/>
        <v>0</v>
      </c>
    </row>
    <row r="916" spans="2:24" ht="18.75">
      <c r="B916" s="143"/>
      <c r="C916" s="160">
        <v>551</v>
      </c>
      <c r="D916" s="456" t="s">
        <v>210</v>
      </c>
      <c r="E916" s="812"/>
      <c r="F916" s="449">
        <v>500</v>
      </c>
      <c r="G916" s="245"/>
      <c r="H916" s="245"/>
      <c r="I916" s="476">
        <f t="shared" ref="I916:I923" si="198">F916+G916+H916</f>
        <v>500</v>
      </c>
      <c r="J916" s="243">
        <f t="shared" si="196"/>
        <v>1</v>
      </c>
      <c r="K916" s="244"/>
      <c r="L916" s="423"/>
      <c r="M916" s="252">
        <v>500</v>
      </c>
      <c r="N916" s="315">
        <f t="shared" ref="N916:N923" si="199">I916</f>
        <v>500</v>
      </c>
      <c r="O916" s="424">
        <f t="shared" ref="O916:O923" si="200">L916+M916-N916</f>
        <v>0</v>
      </c>
      <c r="P916" s="244"/>
      <c r="Q916" s="771"/>
      <c r="R916" s="775"/>
      <c r="S916" s="775"/>
      <c r="T916" s="775"/>
      <c r="U916" s="775"/>
      <c r="V916" s="775"/>
      <c r="W916" s="819"/>
      <c r="X916" s="313">
        <f t="shared" si="197"/>
        <v>0</v>
      </c>
    </row>
    <row r="917" spans="2:24" ht="18.75">
      <c r="B917" s="143"/>
      <c r="C917" s="161">
        <v>552</v>
      </c>
      <c r="D917" s="457" t="s">
        <v>211</v>
      </c>
      <c r="E917" s="812"/>
      <c r="F917" s="449"/>
      <c r="G917" s="245"/>
      <c r="H917" s="245"/>
      <c r="I917" s="476">
        <f t="shared" si="198"/>
        <v>0</v>
      </c>
      <c r="J917" s="243" t="str">
        <f t="shared" si="196"/>
        <v/>
      </c>
      <c r="K917" s="244"/>
      <c r="L917" s="423"/>
      <c r="M917" s="252"/>
      <c r="N917" s="315">
        <f t="shared" si="199"/>
        <v>0</v>
      </c>
      <c r="O917" s="424">
        <f t="shared" si="200"/>
        <v>0</v>
      </c>
      <c r="P917" s="244"/>
      <c r="Q917" s="771"/>
      <c r="R917" s="775"/>
      <c r="S917" s="775"/>
      <c r="T917" s="775"/>
      <c r="U917" s="775"/>
      <c r="V917" s="775"/>
      <c r="W917" s="819"/>
      <c r="X917" s="313">
        <f t="shared" si="197"/>
        <v>0</v>
      </c>
    </row>
    <row r="918" spans="2:24" ht="18.75">
      <c r="B918" s="143"/>
      <c r="C918" s="161">
        <v>558</v>
      </c>
      <c r="D918" s="457" t="s">
        <v>1704</v>
      </c>
      <c r="E918" s="812"/>
      <c r="F918" s="700">
        <v>0</v>
      </c>
      <c r="G918" s="700">
        <v>0</v>
      </c>
      <c r="H918" s="700">
        <v>0</v>
      </c>
      <c r="I918" s="476">
        <f t="shared" si="198"/>
        <v>0</v>
      </c>
      <c r="J918" s="243" t="str">
        <f t="shared" si="196"/>
        <v/>
      </c>
      <c r="K918" s="244"/>
      <c r="L918" s="423"/>
      <c r="M918" s="252"/>
      <c r="N918" s="315">
        <f t="shared" si="199"/>
        <v>0</v>
      </c>
      <c r="O918" s="424">
        <f t="shared" si="200"/>
        <v>0</v>
      </c>
      <c r="P918" s="244"/>
      <c r="Q918" s="771"/>
      <c r="R918" s="775"/>
      <c r="S918" s="775"/>
      <c r="T918" s="775"/>
      <c r="U918" s="775"/>
      <c r="V918" s="775"/>
      <c r="W918" s="819"/>
      <c r="X918" s="313">
        <f t="shared" si="197"/>
        <v>0</v>
      </c>
    </row>
    <row r="919" spans="2:24" ht="18.75">
      <c r="B919" s="143"/>
      <c r="C919" s="161">
        <v>560</v>
      </c>
      <c r="D919" s="458" t="s">
        <v>212</v>
      </c>
      <c r="E919" s="812"/>
      <c r="F919" s="449">
        <v>300</v>
      </c>
      <c r="G919" s="245"/>
      <c r="H919" s="245"/>
      <c r="I919" s="476">
        <f t="shared" si="198"/>
        <v>300</v>
      </c>
      <c r="J919" s="243">
        <f t="shared" si="196"/>
        <v>1</v>
      </c>
      <c r="K919" s="244"/>
      <c r="L919" s="423"/>
      <c r="M919" s="252">
        <v>300</v>
      </c>
      <c r="N919" s="315">
        <f t="shared" si="199"/>
        <v>300</v>
      </c>
      <c r="O919" s="424">
        <f t="shared" si="200"/>
        <v>0</v>
      </c>
      <c r="P919" s="244"/>
      <c r="Q919" s="771"/>
      <c r="R919" s="775"/>
      <c r="S919" s="775"/>
      <c r="T919" s="775"/>
      <c r="U919" s="775"/>
      <c r="V919" s="775"/>
      <c r="W919" s="819"/>
      <c r="X919" s="313">
        <f t="shared" si="197"/>
        <v>0</v>
      </c>
    </row>
    <row r="920" spans="2:24" ht="18.75">
      <c r="B920" s="143"/>
      <c r="C920" s="161">
        <v>580</v>
      </c>
      <c r="D920" s="457" t="s">
        <v>213</v>
      </c>
      <c r="E920" s="812"/>
      <c r="F920" s="449">
        <v>200</v>
      </c>
      <c r="G920" s="245"/>
      <c r="H920" s="245"/>
      <c r="I920" s="476">
        <f t="shared" si="198"/>
        <v>200</v>
      </c>
      <c r="J920" s="243">
        <f t="shared" si="196"/>
        <v>1</v>
      </c>
      <c r="K920" s="244"/>
      <c r="L920" s="423"/>
      <c r="M920" s="252">
        <v>200</v>
      </c>
      <c r="N920" s="315">
        <f t="shared" si="199"/>
        <v>200</v>
      </c>
      <c r="O920" s="424">
        <f t="shared" si="200"/>
        <v>0</v>
      </c>
      <c r="P920" s="244"/>
      <c r="Q920" s="771"/>
      <c r="R920" s="775"/>
      <c r="S920" s="775"/>
      <c r="T920" s="775"/>
      <c r="U920" s="775"/>
      <c r="V920" s="775"/>
      <c r="W920" s="819"/>
      <c r="X920" s="313">
        <f t="shared" si="197"/>
        <v>0</v>
      </c>
    </row>
    <row r="921" spans="2:24" ht="18.75">
      <c r="B921" s="143"/>
      <c r="C921" s="161">
        <v>588</v>
      </c>
      <c r="D921" s="457" t="s">
        <v>1709</v>
      </c>
      <c r="E921" s="812"/>
      <c r="F921" s="700">
        <v>0</v>
      </c>
      <c r="G921" s="700">
        <v>0</v>
      </c>
      <c r="H921" s="700">
        <v>0</v>
      </c>
      <c r="I921" s="476">
        <f t="shared" si="198"/>
        <v>0</v>
      </c>
      <c r="J921" s="243" t="str">
        <f t="shared" si="196"/>
        <v/>
      </c>
      <c r="K921" s="244"/>
      <c r="L921" s="423"/>
      <c r="M921" s="252"/>
      <c r="N921" s="315">
        <f t="shared" si="199"/>
        <v>0</v>
      </c>
      <c r="O921" s="424">
        <f t="shared" si="200"/>
        <v>0</v>
      </c>
      <c r="P921" s="244"/>
      <c r="Q921" s="771"/>
      <c r="R921" s="775"/>
      <c r="S921" s="775"/>
      <c r="T921" s="775"/>
      <c r="U921" s="775"/>
      <c r="V921" s="775"/>
      <c r="W921" s="819"/>
      <c r="X921" s="313">
        <f t="shared" si="197"/>
        <v>0</v>
      </c>
    </row>
    <row r="922" spans="2:24" ht="31.5">
      <c r="B922" s="143"/>
      <c r="C922" s="162">
        <v>590</v>
      </c>
      <c r="D922" s="459" t="s">
        <v>214</v>
      </c>
      <c r="E922" s="812"/>
      <c r="F922" s="449"/>
      <c r="G922" s="245"/>
      <c r="H922" s="245"/>
      <c r="I922" s="476">
        <f t="shared" si="198"/>
        <v>0</v>
      </c>
      <c r="J922" s="243" t="str">
        <f t="shared" si="196"/>
        <v/>
      </c>
      <c r="K922" s="244"/>
      <c r="L922" s="423"/>
      <c r="M922" s="252"/>
      <c r="N922" s="315">
        <f t="shared" si="199"/>
        <v>0</v>
      </c>
      <c r="O922" s="424">
        <f t="shared" si="200"/>
        <v>0</v>
      </c>
      <c r="P922" s="244"/>
      <c r="Q922" s="771"/>
      <c r="R922" s="775"/>
      <c r="S922" s="775"/>
      <c r="T922" s="775"/>
      <c r="U922" s="775"/>
      <c r="V922" s="775"/>
      <c r="W922" s="819"/>
      <c r="X922" s="313">
        <f t="shared" si="197"/>
        <v>0</v>
      </c>
    </row>
    <row r="923" spans="2:24" ht="18.75">
      <c r="B923" s="794">
        <v>800</v>
      </c>
      <c r="C923" s="960" t="s">
        <v>1079</v>
      </c>
      <c r="D923" s="960"/>
      <c r="E923" s="795"/>
      <c r="F923" s="798"/>
      <c r="G923" s="799"/>
      <c r="H923" s="799"/>
      <c r="I923" s="800">
        <f t="shared" si="198"/>
        <v>0</v>
      </c>
      <c r="J923" s="243" t="str">
        <f t="shared" si="196"/>
        <v/>
      </c>
      <c r="K923" s="244"/>
      <c r="L923" s="428"/>
      <c r="M923" s="254"/>
      <c r="N923" s="315">
        <f t="shared" si="199"/>
        <v>0</v>
      </c>
      <c r="O923" s="424">
        <f t="shared" si="200"/>
        <v>0</v>
      </c>
      <c r="P923" s="244"/>
      <c r="Q923" s="773"/>
      <c r="R923" s="774"/>
      <c r="S923" s="775"/>
      <c r="T923" s="775"/>
      <c r="U923" s="774"/>
      <c r="V923" s="775"/>
      <c r="W923" s="819"/>
      <c r="X923" s="313">
        <f t="shared" si="197"/>
        <v>0</v>
      </c>
    </row>
    <row r="924" spans="2:24" ht="18.75">
      <c r="B924" s="794">
        <v>1000</v>
      </c>
      <c r="C924" s="962" t="s">
        <v>216</v>
      </c>
      <c r="D924" s="962"/>
      <c r="E924" s="795"/>
      <c r="F924" s="796">
        <f>SUM(F925:F941)</f>
        <v>40481</v>
      </c>
      <c r="G924" s="797">
        <f>SUM(G925:G941)</f>
        <v>638000</v>
      </c>
      <c r="H924" s="797">
        <f>SUM(H925:H941)</f>
        <v>0</v>
      </c>
      <c r="I924" s="797">
        <f>SUM(I925:I941)</f>
        <v>678481</v>
      </c>
      <c r="J924" s="243">
        <f t="shared" si="196"/>
        <v>1</v>
      </c>
      <c r="K924" s="244"/>
      <c r="L924" s="316">
        <f>SUM(L925:L941)</f>
        <v>0</v>
      </c>
      <c r="M924" s="317">
        <f>SUM(M925:M941)</f>
        <v>678481</v>
      </c>
      <c r="N924" s="425">
        <f>SUM(N925:N941)</f>
        <v>678481</v>
      </c>
      <c r="O924" s="426">
        <f>SUM(O925:O941)</f>
        <v>0</v>
      </c>
      <c r="P924" s="244"/>
      <c r="Q924" s="316">
        <f t="shared" ref="Q924:W924" si="201">SUM(Q925:Q941)</f>
        <v>0</v>
      </c>
      <c r="R924" s="317">
        <f t="shared" si="201"/>
        <v>673000</v>
      </c>
      <c r="S924" s="317">
        <f t="shared" si="201"/>
        <v>673000</v>
      </c>
      <c r="T924" s="317">
        <f t="shared" si="201"/>
        <v>0</v>
      </c>
      <c r="U924" s="317">
        <f t="shared" si="201"/>
        <v>0</v>
      </c>
      <c r="V924" s="317">
        <f t="shared" si="201"/>
        <v>0</v>
      </c>
      <c r="W924" s="426">
        <f t="shared" si="201"/>
        <v>0</v>
      </c>
      <c r="X924" s="313">
        <f t="shared" si="197"/>
        <v>0</v>
      </c>
    </row>
    <row r="925" spans="2:24" ht="18.75">
      <c r="B925" s="136"/>
      <c r="C925" s="144">
        <v>1011</v>
      </c>
      <c r="D925" s="163" t="s">
        <v>217</v>
      </c>
      <c r="E925" s="812"/>
      <c r="F925" s="449"/>
      <c r="G925" s="245"/>
      <c r="H925" s="245"/>
      <c r="I925" s="476">
        <f t="shared" ref="I925:I941" si="202">F925+G925+H925</f>
        <v>0</v>
      </c>
      <c r="J925" s="243" t="str">
        <f t="shared" si="196"/>
        <v/>
      </c>
      <c r="K925" s="244"/>
      <c r="L925" s="423"/>
      <c r="M925" s="252"/>
      <c r="N925" s="315">
        <f t="shared" ref="N925:N941" si="203">I925</f>
        <v>0</v>
      </c>
      <c r="O925" s="424">
        <f t="shared" ref="O925:O941" si="204">L925+M925-N925</f>
        <v>0</v>
      </c>
      <c r="P925" s="244"/>
      <c r="Q925" s="423"/>
      <c r="R925" s="252"/>
      <c r="S925" s="429">
        <f t="shared" ref="S925:S932" si="205">+IF(+(L925+M925)&gt;=I925,+M925,+(+I925-L925))</f>
        <v>0</v>
      </c>
      <c r="T925" s="315">
        <f t="shared" ref="T925:T932" si="206">Q925+R925-S925</f>
        <v>0</v>
      </c>
      <c r="U925" s="252"/>
      <c r="V925" s="252"/>
      <c r="W925" s="253"/>
      <c r="X925" s="313">
        <f t="shared" si="197"/>
        <v>0</v>
      </c>
    </row>
    <row r="926" spans="2:24" ht="18.75">
      <c r="B926" s="136"/>
      <c r="C926" s="137">
        <v>1012</v>
      </c>
      <c r="D926" s="145" t="s">
        <v>218</v>
      </c>
      <c r="E926" s="812"/>
      <c r="F926" s="449"/>
      <c r="G926" s="245"/>
      <c r="H926" s="245"/>
      <c r="I926" s="476">
        <f t="shared" si="202"/>
        <v>0</v>
      </c>
      <c r="J926" s="243" t="str">
        <f t="shared" si="196"/>
        <v/>
      </c>
      <c r="K926" s="244"/>
      <c r="L926" s="423"/>
      <c r="M926" s="252"/>
      <c r="N926" s="315">
        <f t="shared" si="203"/>
        <v>0</v>
      </c>
      <c r="O926" s="424">
        <f t="shared" si="204"/>
        <v>0</v>
      </c>
      <c r="P926" s="244"/>
      <c r="Q926" s="423"/>
      <c r="R926" s="252"/>
      <c r="S926" s="429">
        <f t="shared" si="205"/>
        <v>0</v>
      </c>
      <c r="T926" s="315">
        <f t="shared" si="206"/>
        <v>0</v>
      </c>
      <c r="U926" s="252"/>
      <c r="V926" s="252"/>
      <c r="W926" s="253"/>
      <c r="X926" s="313">
        <f t="shared" si="197"/>
        <v>0</v>
      </c>
    </row>
    <row r="927" spans="2:24" ht="18.75">
      <c r="B927" s="136"/>
      <c r="C927" s="137">
        <v>1013</v>
      </c>
      <c r="D927" s="145" t="s">
        <v>219</v>
      </c>
      <c r="E927" s="812"/>
      <c r="F927" s="449"/>
      <c r="G927" s="245"/>
      <c r="H927" s="245"/>
      <c r="I927" s="476">
        <f t="shared" si="202"/>
        <v>0</v>
      </c>
      <c r="J927" s="243" t="str">
        <f t="shared" si="196"/>
        <v/>
      </c>
      <c r="K927" s="244"/>
      <c r="L927" s="423"/>
      <c r="M927" s="252"/>
      <c r="N927" s="315">
        <f t="shared" si="203"/>
        <v>0</v>
      </c>
      <c r="O927" s="424">
        <f t="shared" si="204"/>
        <v>0</v>
      </c>
      <c r="P927" s="244"/>
      <c r="Q927" s="423"/>
      <c r="R927" s="252"/>
      <c r="S927" s="429">
        <f t="shared" si="205"/>
        <v>0</v>
      </c>
      <c r="T927" s="315">
        <f t="shared" si="206"/>
        <v>0</v>
      </c>
      <c r="U927" s="252"/>
      <c r="V927" s="252"/>
      <c r="W927" s="253"/>
      <c r="X927" s="313">
        <f t="shared" si="197"/>
        <v>0</v>
      </c>
    </row>
    <row r="928" spans="2:24" ht="18.75">
      <c r="B928" s="136"/>
      <c r="C928" s="137">
        <v>1014</v>
      </c>
      <c r="D928" s="145" t="s">
        <v>220</v>
      </c>
      <c r="E928" s="812"/>
      <c r="F928" s="449"/>
      <c r="G928" s="245"/>
      <c r="H928" s="245"/>
      <c r="I928" s="476">
        <f t="shared" si="202"/>
        <v>0</v>
      </c>
      <c r="J928" s="243" t="str">
        <f t="shared" si="196"/>
        <v/>
      </c>
      <c r="K928" s="244"/>
      <c r="L928" s="423"/>
      <c r="M928" s="252"/>
      <c r="N928" s="315">
        <f t="shared" si="203"/>
        <v>0</v>
      </c>
      <c r="O928" s="424">
        <f t="shared" si="204"/>
        <v>0</v>
      </c>
      <c r="P928" s="244"/>
      <c r="Q928" s="423"/>
      <c r="R928" s="252"/>
      <c r="S928" s="429">
        <f t="shared" si="205"/>
        <v>0</v>
      </c>
      <c r="T928" s="315">
        <f t="shared" si="206"/>
        <v>0</v>
      </c>
      <c r="U928" s="252"/>
      <c r="V928" s="252"/>
      <c r="W928" s="253"/>
      <c r="X928" s="313">
        <f t="shared" si="197"/>
        <v>0</v>
      </c>
    </row>
    <row r="929" spans="2:24" ht="18.75">
      <c r="B929" s="136"/>
      <c r="C929" s="137">
        <v>1015</v>
      </c>
      <c r="D929" s="145" t="s">
        <v>221</v>
      </c>
      <c r="E929" s="812"/>
      <c r="F929" s="449">
        <v>20000</v>
      </c>
      <c r="G929" s="245">
        <v>48000</v>
      </c>
      <c r="H929" s="245"/>
      <c r="I929" s="476">
        <f t="shared" si="202"/>
        <v>68000</v>
      </c>
      <c r="J929" s="243">
        <f t="shared" si="196"/>
        <v>1</v>
      </c>
      <c r="K929" s="244"/>
      <c r="L929" s="423"/>
      <c r="M929" s="252">
        <v>68000</v>
      </c>
      <c r="N929" s="315">
        <f t="shared" si="203"/>
        <v>68000</v>
      </c>
      <c r="O929" s="424">
        <f t="shared" si="204"/>
        <v>0</v>
      </c>
      <c r="P929" s="244"/>
      <c r="Q929" s="423"/>
      <c r="R929" s="252">
        <v>68000</v>
      </c>
      <c r="S929" s="429">
        <f t="shared" si="205"/>
        <v>68000</v>
      </c>
      <c r="T929" s="315">
        <f t="shared" si="206"/>
        <v>0</v>
      </c>
      <c r="U929" s="252"/>
      <c r="V929" s="252"/>
      <c r="W929" s="253"/>
      <c r="X929" s="313">
        <f t="shared" si="197"/>
        <v>0</v>
      </c>
    </row>
    <row r="930" spans="2:24" ht="18.75">
      <c r="B930" s="136"/>
      <c r="C930" s="137">
        <v>1016</v>
      </c>
      <c r="D930" s="145" t="s">
        <v>222</v>
      </c>
      <c r="E930" s="812"/>
      <c r="F930" s="449"/>
      <c r="G930" s="245">
        <v>64000</v>
      </c>
      <c r="H930" s="245"/>
      <c r="I930" s="476">
        <f t="shared" si="202"/>
        <v>64000</v>
      </c>
      <c r="J930" s="243">
        <f t="shared" si="196"/>
        <v>1</v>
      </c>
      <c r="K930" s="244"/>
      <c r="L930" s="423"/>
      <c r="M930" s="252">
        <v>64000</v>
      </c>
      <c r="N930" s="315">
        <f t="shared" si="203"/>
        <v>64000</v>
      </c>
      <c r="O930" s="424">
        <f t="shared" si="204"/>
        <v>0</v>
      </c>
      <c r="P930" s="244"/>
      <c r="Q930" s="423"/>
      <c r="R930" s="252">
        <v>64000</v>
      </c>
      <c r="S930" s="429">
        <f t="shared" si="205"/>
        <v>64000</v>
      </c>
      <c r="T930" s="315">
        <f t="shared" si="206"/>
        <v>0</v>
      </c>
      <c r="U930" s="252"/>
      <c r="V930" s="252"/>
      <c r="W930" s="253"/>
      <c r="X930" s="313">
        <f t="shared" si="197"/>
        <v>0</v>
      </c>
    </row>
    <row r="931" spans="2:24" ht="18.75">
      <c r="B931" s="140"/>
      <c r="C931" s="164">
        <v>1020</v>
      </c>
      <c r="D931" s="165" t="s">
        <v>223</v>
      </c>
      <c r="E931" s="812"/>
      <c r="F931" s="449">
        <v>15000</v>
      </c>
      <c r="G931" s="245">
        <v>526000</v>
      </c>
      <c r="H931" s="245"/>
      <c r="I931" s="476">
        <f t="shared" si="202"/>
        <v>541000</v>
      </c>
      <c r="J931" s="243">
        <f t="shared" si="196"/>
        <v>1</v>
      </c>
      <c r="K931" s="244"/>
      <c r="L931" s="423"/>
      <c r="M931" s="252">
        <v>541000</v>
      </c>
      <c r="N931" s="315">
        <f t="shared" si="203"/>
        <v>541000</v>
      </c>
      <c r="O931" s="424">
        <f t="shared" si="204"/>
        <v>0</v>
      </c>
      <c r="P931" s="244"/>
      <c r="Q931" s="423"/>
      <c r="R931" s="252">
        <v>541000</v>
      </c>
      <c r="S931" s="429">
        <f t="shared" si="205"/>
        <v>541000</v>
      </c>
      <c r="T931" s="315">
        <f t="shared" si="206"/>
        <v>0</v>
      </c>
      <c r="U931" s="252"/>
      <c r="V931" s="252"/>
      <c r="W931" s="253"/>
      <c r="X931" s="313">
        <f t="shared" si="197"/>
        <v>0</v>
      </c>
    </row>
    <row r="932" spans="2:24" ht="18.75">
      <c r="B932" s="136"/>
      <c r="C932" s="137">
        <v>1030</v>
      </c>
      <c r="D932" s="145" t="s">
        <v>224</v>
      </c>
      <c r="E932" s="812"/>
      <c r="F932" s="449"/>
      <c r="G932" s="245"/>
      <c r="H932" s="245"/>
      <c r="I932" s="476">
        <f t="shared" si="202"/>
        <v>0</v>
      </c>
      <c r="J932" s="243" t="str">
        <f t="shared" si="196"/>
        <v/>
      </c>
      <c r="K932" s="244"/>
      <c r="L932" s="423"/>
      <c r="M932" s="252"/>
      <c r="N932" s="315">
        <f t="shared" si="203"/>
        <v>0</v>
      </c>
      <c r="O932" s="424">
        <f t="shared" si="204"/>
        <v>0</v>
      </c>
      <c r="P932" s="244"/>
      <c r="Q932" s="423"/>
      <c r="R932" s="252"/>
      <c r="S932" s="429">
        <f t="shared" si="205"/>
        <v>0</v>
      </c>
      <c r="T932" s="315">
        <f t="shared" si="206"/>
        <v>0</v>
      </c>
      <c r="U932" s="252"/>
      <c r="V932" s="252"/>
      <c r="W932" s="253"/>
      <c r="X932" s="313">
        <f t="shared" si="197"/>
        <v>0</v>
      </c>
    </row>
    <row r="933" spans="2:24" ht="18.75">
      <c r="B933" s="136"/>
      <c r="C933" s="164">
        <v>1051</v>
      </c>
      <c r="D933" s="167" t="s">
        <v>225</v>
      </c>
      <c r="E933" s="812"/>
      <c r="F933" s="449">
        <v>5481</v>
      </c>
      <c r="G933" s="245"/>
      <c r="H933" s="245"/>
      <c r="I933" s="476">
        <f t="shared" si="202"/>
        <v>5481</v>
      </c>
      <c r="J933" s="243">
        <f t="shared" si="196"/>
        <v>1</v>
      </c>
      <c r="K933" s="244"/>
      <c r="L933" s="423"/>
      <c r="M933" s="252">
        <v>5481</v>
      </c>
      <c r="N933" s="315">
        <f t="shared" si="203"/>
        <v>5481</v>
      </c>
      <c r="O933" s="424">
        <f t="shared" si="204"/>
        <v>0</v>
      </c>
      <c r="P933" s="244"/>
      <c r="Q933" s="771"/>
      <c r="R933" s="775"/>
      <c r="S933" s="775"/>
      <c r="T933" s="775"/>
      <c r="U933" s="775"/>
      <c r="V933" s="775"/>
      <c r="W933" s="819"/>
      <c r="X933" s="313">
        <f t="shared" si="197"/>
        <v>0</v>
      </c>
    </row>
    <row r="934" spans="2:24" ht="18.75">
      <c r="B934" s="136"/>
      <c r="C934" s="137">
        <v>1052</v>
      </c>
      <c r="D934" s="145" t="s">
        <v>226</v>
      </c>
      <c r="E934" s="812"/>
      <c r="F934" s="449"/>
      <c r="G934" s="245"/>
      <c r="H934" s="245"/>
      <c r="I934" s="476">
        <f t="shared" si="202"/>
        <v>0</v>
      </c>
      <c r="J934" s="243" t="str">
        <f t="shared" si="196"/>
        <v/>
      </c>
      <c r="K934" s="244"/>
      <c r="L934" s="423"/>
      <c r="M934" s="252"/>
      <c r="N934" s="315">
        <f t="shared" si="203"/>
        <v>0</v>
      </c>
      <c r="O934" s="424">
        <f t="shared" si="204"/>
        <v>0</v>
      </c>
      <c r="P934" s="244"/>
      <c r="Q934" s="771"/>
      <c r="R934" s="775"/>
      <c r="S934" s="775"/>
      <c r="T934" s="775"/>
      <c r="U934" s="775"/>
      <c r="V934" s="775"/>
      <c r="W934" s="819"/>
      <c r="X934" s="313">
        <f t="shared" si="197"/>
        <v>0</v>
      </c>
    </row>
    <row r="935" spans="2:24" ht="18.75">
      <c r="B935" s="136"/>
      <c r="C935" s="168">
        <v>1053</v>
      </c>
      <c r="D935" s="169" t="s">
        <v>1710</v>
      </c>
      <c r="E935" s="812"/>
      <c r="F935" s="449"/>
      <c r="G935" s="245"/>
      <c r="H935" s="245"/>
      <c r="I935" s="476">
        <f t="shared" si="202"/>
        <v>0</v>
      </c>
      <c r="J935" s="243" t="str">
        <f t="shared" si="196"/>
        <v/>
      </c>
      <c r="K935" s="244"/>
      <c r="L935" s="423"/>
      <c r="M935" s="252"/>
      <c r="N935" s="315">
        <f t="shared" si="203"/>
        <v>0</v>
      </c>
      <c r="O935" s="424">
        <f t="shared" si="204"/>
        <v>0</v>
      </c>
      <c r="P935" s="244"/>
      <c r="Q935" s="771"/>
      <c r="R935" s="775"/>
      <c r="S935" s="775"/>
      <c r="T935" s="775"/>
      <c r="U935" s="775"/>
      <c r="V935" s="775"/>
      <c r="W935" s="819"/>
      <c r="X935" s="313">
        <f t="shared" si="197"/>
        <v>0</v>
      </c>
    </row>
    <row r="936" spans="2:24" ht="18.75">
      <c r="B936" s="136"/>
      <c r="C936" s="137">
        <v>1062</v>
      </c>
      <c r="D936" s="139" t="s">
        <v>227</v>
      </c>
      <c r="E936" s="812"/>
      <c r="F936" s="449"/>
      <c r="G936" s="245"/>
      <c r="H936" s="245"/>
      <c r="I936" s="476">
        <f t="shared" si="202"/>
        <v>0</v>
      </c>
      <c r="J936" s="243" t="str">
        <f t="shared" si="196"/>
        <v/>
      </c>
      <c r="K936" s="244"/>
      <c r="L936" s="423"/>
      <c r="M936" s="252"/>
      <c r="N936" s="315">
        <f t="shared" si="203"/>
        <v>0</v>
      </c>
      <c r="O936" s="424">
        <f t="shared" si="204"/>
        <v>0</v>
      </c>
      <c r="P936" s="244"/>
      <c r="Q936" s="423"/>
      <c r="R936" s="252"/>
      <c r="S936" s="429">
        <f>+IF(+(L936+M936)&gt;=I936,+M936,+(+I936-L936))</f>
        <v>0</v>
      </c>
      <c r="T936" s="315">
        <f>Q936+R936-S936</f>
        <v>0</v>
      </c>
      <c r="U936" s="252"/>
      <c r="V936" s="252"/>
      <c r="W936" s="253"/>
      <c r="X936" s="313">
        <f t="shared" si="197"/>
        <v>0</v>
      </c>
    </row>
    <row r="937" spans="2:24" ht="18.75">
      <c r="B937" s="136"/>
      <c r="C937" s="137">
        <v>1063</v>
      </c>
      <c r="D937" s="139" t="s">
        <v>228</v>
      </c>
      <c r="E937" s="812"/>
      <c r="F937" s="449"/>
      <c r="G937" s="245"/>
      <c r="H937" s="245"/>
      <c r="I937" s="476">
        <f t="shared" si="202"/>
        <v>0</v>
      </c>
      <c r="J937" s="243" t="str">
        <f t="shared" si="196"/>
        <v/>
      </c>
      <c r="K937" s="244"/>
      <c r="L937" s="423"/>
      <c r="M937" s="252"/>
      <c r="N937" s="315">
        <f t="shared" si="203"/>
        <v>0</v>
      </c>
      <c r="O937" s="424">
        <f t="shared" si="204"/>
        <v>0</v>
      </c>
      <c r="P937" s="244"/>
      <c r="Q937" s="771"/>
      <c r="R937" s="775"/>
      <c r="S937" s="775"/>
      <c r="T937" s="775"/>
      <c r="U937" s="775"/>
      <c r="V937" s="775"/>
      <c r="W937" s="819"/>
      <c r="X937" s="313">
        <f t="shared" si="197"/>
        <v>0</v>
      </c>
    </row>
    <row r="938" spans="2:24" ht="18.75">
      <c r="B938" s="136"/>
      <c r="C938" s="168">
        <v>1069</v>
      </c>
      <c r="D938" s="170" t="s">
        <v>229</v>
      </c>
      <c r="E938" s="812"/>
      <c r="F938" s="449"/>
      <c r="G938" s="245"/>
      <c r="H938" s="245"/>
      <c r="I938" s="476">
        <f t="shared" si="202"/>
        <v>0</v>
      </c>
      <c r="J938" s="243" t="str">
        <f t="shared" ref="J938:J969" si="207">(IF($E938&lt;&gt;0,$J$2,IF($I938&lt;&gt;0,$J$2,"")))</f>
        <v/>
      </c>
      <c r="K938" s="244"/>
      <c r="L938" s="423"/>
      <c r="M938" s="252"/>
      <c r="N938" s="315">
        <f t="shared" si="203"/>
        <v>0</v>
      </c>
      <c r="O938" s="424">
        <f t="shared" si="204"/>
        <v>0</v>
      </c>
      <c r="P938" s="244"/>
      <c r="Q938" s="423"/>
      <c r="R938" s="252"/>
      <c r="S938" s="429">
        <f>+IF(+(L938+M938)&gt;=I938,+M938,+(+I938-L938))</f>
        <v>0</v>
      </c>
      <c r="T938" s="315">
        <f>Q938+R938-S938</f>
        <v>0</v>
      </c>
      <c r="U938" s="252"/>
      <c r="V938" s="252"/>
      <c r="W938" s="253"/>
      <c r="X938" s="313">
        <f t="shared" ref="X938:X969" si="208">T938-U938-V938-W938</f>
        <v>0</v>
      </c>
    </row>
    <row r="939" spans="2:24" ht="31.5">
      <c r="B939" s="140"/>
      <c r="C939" s="137">
        <v>1091</v>
      </c>
      <c r="D939" s="145" t="s">
        <v>230</v>
      </c>
      <c r="E939" s="812"/>
      <c r="F939" s="449"/>
      <c r="G939" s="245"/>
      <c r="H939" s="245"/>
      <c r="I939" s="476">
        <f t="shared" si="202"/>
        <v>0</v>
      </c>
      <c r="J939" s="243" t="str">
        <f t="shared" si="207"/>
        <v/>
      </c>
      <c r="K939" s="244"/>
      <c r="L939" s="423"/>
      <c r="M939" s="252"/>
      <c r="N939" s="315">
        <f t="shared" si="203"/>
        <v>0</v>
      </c>
      <c r="O939" s="424">
        <f t="shared" si="204"/>
        <v>0</v>
      </c>
      <c r="P939" s="244"/>
      <c r="Q939" s="423"/>
      <c r="R939" s="252"/>
      <c r="S939" s="429">
        <f>+IF(+(L939+M939)&gt;=I939,+M939,+(+I939-L939))</f>
        <v>0</v>
      </c>
      <c r="T939" s="315">
        <f>Q939+R939-S939</f>
        <v>0</v>
      </c>
      <c r="U939" s="252"/>
      <c r="V939" s="252"/>
      <c r="W939" s="253"/>
      <c r="X939" s="313">
        <f t="shared" si="208"/>
        <v>0</v>
      </c>
    </row>
    <row r="940" spans="2:24" ht="18.75">
      <c r="B940" s="136"/>
      <c r="C940" s="137">
        <v>1092</v>
      </c>
      <c r="D940" s="145" t="s">
        <v>359</v>
      </c>
      <c r="E940" s="812"/>
      <c r="F940" s="449"/>
      <c r="G940" s="245"/>
      <c r="H940" s="245"/>
      <c r="I940" s="476">
        <f t="shared" si="202"/>
        <v>0</v>
      </c>
      <c r="J940" s="243" t="str">
        <f t="shared" si="207"/>
        <v/>
      </c>
      <c r="K940" s="244"/>
      <c r="L940" s="423"/>
      <c r="M940" s="252"/>
      <c r="N940" s="315">
        <f t="shared" si="203"/>
        <v>0</v>
      </c>
      <c r="O940" s="424">
        <f t="shared" si="204"/>
        <v>0</v>
      </c>
      <c r="P940" s="244"/>
      <c r="Q940" s="771"/>
      <c r="R940" s="775"/>
      <c r="S940" s="775"/>
      <c r="T940" s="775"/>
      <c r="U940" s="775"/>
      <c r="V940" s="775"/>
      <c r="W940" s="819"/>
      <c r="X940" s="313">
        <f t="shared" si="208"/>
        <v>0</v>
      </c>
    </row>
    <row r="941" spans="2:24" ht="18.75">
      <c r="B941" s="136"/>
      <c r="C941" s="142">
        <v>1098</v>
      </c>
      <c r="D941" s="146" t="s">
        <v>231</v>
      </c>
      <c r="E941" s="812"/>
      <c r="F941" s="449"/>
      <c r="G941" s="245"/>
      <c r="H941" s="245"/>
      <c r="I941" s="476">
        <f t="shared" si="202"/>
        <v>0</v>
      </c>
      <c r="J941" s="243" t="str">
        <f t="shared" si="207"/>
        <v/>
      </c>
      <c r="K941" s="244"/>
      <c r="L941" s="423"/>
      <c r="M941" s="252"/>
      <c r="N941" s="315">
        <f t="shared" si="203"/>
        <v>0</v>
      </c>
      <c r="O941" s="424">
        <f t="shared" si="204"/>
        <v>0</v>
      </c>
      <c r="P941" s="244"/>
      <c r="Q941" s="423"/>
      <c r="R941" s="252"/>
      <c r="S941" s="429">
        <f>+IF(+(L941+M941)&gt;=I941,+M941,+(+I941-L941))</f>
        <v>0</v>
      </c>
      <c r="T941" s="315">
        <f>Q941+R941-S941</f>
        <v>0</v>
      </c>
      <c r="U941" s="252"/>
      <c r="V941" s="252"/>
      <c r="W941" s="253"/>
      <c r="X941" s="313">
        <f t="shared" si="208"/>
        <v>0</v>
      </c>
    </row>
    <row r="942" spans="2:24" ht="18.75">
      <c r="B942" s="794">
        <v>1900</v>
      </c>
      <c r="C942" s="958" t="s">
        <v>293</v>
      </c>
      <c r="D942" s="958"/>
      <c r="E942" s="795"/>
      <c r="F942" s="796">
        <f>SUM(F943:F945)</f>
        <v>0</v>
      </c>
      <c r="G942" s="797">
        <f>SUM(G943:G945)</f>
        <v>0</v>
      </c>
      <c r="H942" s="797">
        <f>SUM(H943:H945)</f>
        <v>0</v>
      </c>
      <c r="I942" s="797">
        <f>SUM(I943:I945)</f>
        <v>0</v>
      </c>
      <c r="J942" s="243" t="str">
        <f t="shared" si="207"/>
        <v/>
      </c>
      <c r="K942" s="244"/>
      <c r="L942" s="316">
        <f>SUM(L943:L945)</f>
        <v>0</v>
      </c>
      <c r="M942" s="317">
        <f>SUM(M943:M945)</f>
        <v>0</v>
      </c>
      <c r="N942" s="425">
        <f>SUM(N943:N945)</f>
        <v>0</v>
      </c>
      <c r="O942" s="426">
        <f>SUM(O943:O945)</f>
        <v>0</v>
      </c>
      <c r="P942" s="244"/>
      <c r="Q942" s="773"/>
      <c r="R942" s="774"/>
      <c r="S942" s="774"/>
      <c r="T942" s="774"/>
      <c r="U942" s="774"/>
      <c r="V942" s="774"/>
      <c r="W942" s="820"/>
      <c r="X942" s="313">
        <f t="shared" si="208"/>
        <v>0</v>
      </c>
    </row>
    <row r="943" spans="2:24" ht="18.75">
      <c r="B943" s="136"/>
      <c r="C943" s="144">
        <v>1901</v>
      </c>
      <c r="D943" s="138" t="s">
        <v>294</v>
      </c>
      <c r="E943" s="812"/>
      <c r="F943" s="449"/>
      <c r="G943" s="245"/>
      <c r="H943" s="245"/>
      <c r="I943" s="476">
        <f>F943+G943+H943</f>
        <v>0</v>
      </c>
      <c r="J943" s="243" t="str">
        <f t="shared" si="207"/>
        <v/>
      </c>
      <c r="K943" s="244"/>
      <c r="L943" s="423"/>
      <c r="M943" s="252"/>
      <c r="N943" s="315">
        <f>I943</f>
        <v>0</v>
      </c>
      <c r="O943" s="424">
        <f>L943+M943-N943</f>
        <v>0</v>
      </c>
      <c r="P943" s="244"/>
      <c r="Q943" s="771"/>
      <c r="R943" s="775"/>
      <c r="S943" s="775"/>
      <c r="T943" s="775"/>
      <c r="U943" s="775"/>
      <c r="V943" s="775"/>
      <c r="W943" s="819"/>
      <c r="X943" s="313">
        <f t="shared" si="208"/>
        <v>0</v>
      </c>
    </row>
    <row r="944" spans="2:24" ht="18.75">
      <c r="B944" s="136"/>
      <c r="C944" s="137">
        <v>1981</v>
      </c>
      <c r="D944" s="139" t="s">
        <v>295</v>
      </c>
      <c r="E944" s="812"/>
      <c r="F944" s="449"/>
      <c r="G944" s="245"/>
      <c r="H944" s="245"/>
      <c r="I944" s="476">
        <f>F944+G944+H944</f>
        <v>0</v>
      </c>
      <c r="J944" s="243" t="str">
        <f t="shared" si="207"/>
        <v/>
      </c>
      <c r="K944" s="244"/>
      <c r="L944" s="423"/>
      <c r="M944" s="252"/>
      <c r="N944" s="315">
        <f>I944</f>
        <v>0</v>
      </c>
      <c r="O944" s="424">
        <f>L944+M944-N944</f>
        <v>0</v>
      </c>
      <c r="P944" s="244"/>
      <c r="Q944" s="771"/>
      <c r="R944" s="775"/>
      <c r="S944" s="775"/>
      <c r="T944" s="775"/>
      <c r="U944" s="775"/>
      <c r="V944" s="775"/>
      <c r="W944" s="819"/>
      <c r="X944" s="313">
        <f t="shared" si="208"/>
        <v>0</v>
      </c>
    </row>
    <row r="945" spans="2:24" ht="18.75">
      <c r="B945" s="136"/>
      <c r="C945" s="142">
        <v>1991</v>
      </c>
      <c r="D945" s="141" t="s">
        <v>296</v>
      </c>
      <c r="E945" s="812"/>
      <c r="F945" s="449"/>
      <c r="G945" s="245"/>
      <c r="H945" s="245"/>
      <c r="I945" s="476">
        <f>F945+G945+H945</f>
        <v>0</v>
      </c>
      <c r="J945" s="243" t="str">
        <f t="shared" si="207"/>
        <v/>
      </c>
      <c r="K945" s="244"/>
      <c r="L945" s="423"/>
      <c r="M945" s="252"/>
      <c r="N945" s="315">
        <f>I945</f>
        <v>0</v>
      </c>
      <c r="O945" s="424">
        <f>L945+M945-N945</f>
        <v>0</v>
      </c>
      <c r="P945" s="244"/>
      <c r="Q945" s="771"/>
      <c r="R945" s="775"/>
      <c r="S945" s="775"/>
      <c r="T945" s="775"/>
      <c r="U945" s="775"/>
      <c r="V945" s="775"/>
      <c r="W945" s="819"/>
      <c r="X945" s="313">
        <f t="shared" si="208"/>
        <v>0</v>
      </c>
    </row>
    <row r="946" spans="2:24" ht="18.75">
      <c r="B946" s="794">
        <v>2100</v>
      </c>
      <c r="C946" s="958" t="s">
        <v>1088</v>
      </c>
      <c r="D946" s="958"/>
      <c r="E946" s="795"/>
      <c r="F946" s="796">
        <f>SUM(F947:F951)</f>
        <v>0</v>
      </c>
      <c r="G946" s="797">
        <f>SUM(G947:G951)</f>
        <v>0</v>
      </c>
      <c r="H946" s="797">
        <f>SUM(H947:H951)</f>
        <v>0</v>
      </c>
      <c r="I946" s="797">
        <f>SUM(I947:I951)</f>
        <v>0</v>
      </c>
      <c r="J946" s="243" t="str">
        <f t="shared" si="207"/>
        <v/>
      </c>
      <c r="K946" s="244"/>
      <c r="L946" s="316">
        <f>SUM(L947:L951)</f>
        <v>0</v>
      </c>
      <c r="M946" s="317">
        <f>SUM(M947:M951)</f>
        <v>0</v>
      </c>
      <c r="N946" s="425">
        <f>SUM(N947:N951)</f>
        <v>0</v>
      </c>
      <c r="O946" s="426">
        <f>SUM(O947:O951)</f>
        <v>0</v>
      </c>
      <c r="P946" s="244"/>
      <c r="Q946" s="773"/>
      <c r="R946" s="774"/>
      <c r="S946" s="774"/>
      <c r="T946" s="774"/>
      <c r="U946" s="774"/>
      <c r="V946" s="774"/>
      <c r="W946" s="820"/>
      <c r="X946" s="313">
        <f t="shared" si="208"/>
        <v>0</v>
      </c>
    </row>
    <row r="947" spans="2:24" ht="18.75">
      <c r="B947" s="136"/>
      <c r="C947" s="144">
        <v>2110</v>
      </c>
      <c r="D947" s="147" t="s">
        <v>232</v>
      </c>
      <c r="E947" s="812"/>
      <c r="F947" s="449"/>
      <c r="G947" s="245"/>
      <c r="H947" s="245"/>
      <c r="I947" s="476">
        <f>F947+G947+H947</f>
        <v>0</v>
      </c>
      <c r="J947" s="243" t="str">
        <f t="shared" si="207"/>
        <v/>
      </c>
      <c r="K947" s="244"/>
      <c r="L947" s="423"/>
      <c r="M947" s="252"/>
      <c r="N947" s="315">
        <f>I947</f>
        <v>0</v>
      </c>
      <c r="O947" s="424">
        <f>L947+M947-N947</f>
        <v>0</v>
      </c>
      <c r="P947" s="244"/>
      <c r="Q947" s="771"/>
      <c r="R947" s="775"/>
      <c r="S947" s="775"/>
      <c r="T947" s="775"/>
      <c r="U947" s="775"/>
      <c r="V947" s="775"/>
      <c r="W947" s="819"/>
      <c r="X947" s="313">
        <f t="shared" si="208"/>
        <v>0</v>
      </c>
    </row>
    <row r="948" spans="2:24" ht="18.75">
      <c r="B948" s="171"/>
      <c r="C948" s="137">
        <v>2120</v>
      </c>
      <c r="D948" s="159" t="s">
        <v>233</v>
      </c>
      <c r="E948" s="812"/>
      <c r="F948" s="449"/>
      <c r="G948" s="245"/>
      <c r="H948" s="245"/>
      <c r="I948" s="476">
        <f>F948+G948+H948</f>
        <v>0</v>
      </c>
      <c r="J948" s="243" t="str">
        <f t="shared" si="207"/>
        <v/>
      </c>
      <c r="K948" s="244"/>
      <c r="L948" s="423"/>
      <c r="M948" s="252"/>
      <c r="N948" s="315">
        <f>I948</f>
        <v>0</v>
      </c>
      <c r="O948" s="424">
        <f>L948+M948-N948</f>
        <v>0</v>
      </c>
      <c r="P948" s="244"/>
      <c r="Q948" s="771"/>
      <c r="R948" s="775"/>
      <c r="S948" s="775"/>
      <c r="T948" s="775"/>
      <c r="U948" s="775"/>
      <c r="V948" s="775"/>
      <c r="W948" s="819"/>
      <c r="X948" s="313">
        <f t="shared" si="208"/>
        <v>0</v>
      </c>
    </row>
    <row r="949" spans="2:24" ht="18.75">
      <c r="B949" s="171"/>
      <c r="C949" s="137">
        <v>2125</v>
      </c>
      <c r="D949" s="156" t="s">
        <v>1080</v>
      </c>
      <c r="E949" s="812"/>
      <c r="F949" s="700">
        <v>0</v>
      </c>
      <c r="G949" s="700">
        <v>0</v>
      </c>
      <c r="H949" s="700">
        <v>0</v>
      </c>
      <c r="I949" s="476">
        <f>F949+G949+H949</f>
        <v>0</v>
      </c>
      <c r="J949" s="243" t="str">
        <f t="shared" si="207"/>
        <v/>
      </c>
      <c r="K949" s="244"/>
      <c r="L949" s="423"/>
      <c r="M949" s="252"/>
      <c r="N949" s="315">
        <f>I949</f>
        <v>0</v>
      </c>
      <c r="O949" s="424">
        <f>L949+M949-N949</f>
        <v>0</v>
      </c>
      <c r="P949" s="244"/>
      <c r="Q949" s="771"/>
      <c r="R949" s="775"/>
      <c r="S949" s="775"/>
      <c r="T949" s="775"/>
      <c r="U949" s="775"/>
      <c r="V949" s="775"/>
      <c r="W949" s="819"/>
      <c r="X949" s="313">
        <f t="shared" si="208"/>
        <v>0</v>
      </c>
    </row>
    <row r="950" spans="2:24" ht="18.75">
      <c r="B950" s="143"/>
      <c r="C950" s="137">
        <v>2140</v>
      </c>
      <c r="D950" s="159" t="s">
        <v>235</v>
      </c>
      <c r="E950" s="812"/>
      <c r="F950" s="700">
        <v>0</v>
      </c>
      <c r="G950" s="700">
        <v>0</v>
      </c>
      <c r="H950" s="700">
        <v>0</v>
      </c>
      <c r="I950" s="476">
        <f>F950+G950+H950</f>
        <v>0</v>
      </c>
      <c r="J950" s="243" t="str">
        <f t="shared" si="207"/>
        <v/>
      </c>
      <c r="K950" s="244"/>
      <c r="L950" s="423"/>
      <c r="M950" s="252"/>
      <c r="N950" s="315">
        <f>I950</f>
        <v>0</v>
      </c>
      <c r="O950" s="424">
        <f>L950+M950-N950</f>
        <v>0</v>
      </c>
      <c r="P950" s="244"/>
      <c r="Q950" s="771"/>
      <c r="R950" s="775"/>
      <c r="S950" s="775"/>
      <c r="T950" s="775"/>
      <c r="U950" s="775"/>
      <c r="V950" s="775"/>
      <c r="W950" s="819"/>
      <c r="X950" s="313">
        <f t="shared" si="208"/>
        <v>0</v>
      </c>
    </row>
    <row r="951" spans="2:24" ht="18.75">
      <c r="B951" s="136"/>
      <c r="C951" s="142">
        <v>2190</v>
      </c>
      <c r="D951" s="512" t="s">
        <v>236</v>
      </c>
      <c r="E951" s="812"/>
      <c r="F951" s="449"/>
      <c r="G951" s="245"/>
      <c r="H951" s="245"/>
      <c r="I951" s="476">
        <f>F951+G951+H951</f>
        <v>0</v>
      </c>
      <c r="J951" s="243" t="str">
        <f t="shared" si="207"/>
        <v/>
      </c>
      <c r="K951" s="244"/>
      <c r="L951" s="423"/>
      <c r="M951" s="252"/>
      <c r="N951" s="315">
        <f>I951</f>
        <v>0</v>
      </c>
      <c r="O951" s="424">
        <f>L951+M951-N951</f>
        <v>0</v>
      </c>
      <c r="P951" s="244"/>
      <c r="Q951" s="771"/>
      <c r="R951" s="775"/>
      <c r="S951" s="775"/>
      <c r="T951" s="775"/>
      <c r="U951" s="775"/>
      <c r="V951" s="775"/>
      <c r="W951" s="819"/>
      <c r="X951" s="313">
        <f t="shared" si="208"/>
        <v>0</v>
      </c>
    </row>
    <row r="952" spans="2:24" ht="18.75">
      <c r="B952" s="794">
        <v>2200</v>
      </c>
      <c r="C952" s="958" t="s">
        <v>237</v>
      </c>
      <c r="D952" s="958"/>
      <c r="E952" s="795"/>
      <c r="F952" s="796">
        <f>SUM(F953:F954)</f>
        <v>0</v>
      </c>
      <c r="G952" s="797">
        <f>SUM(G953:G954)</f>
        <v>0</v>
      </c>
      <c r="H952" s="797">
        <f>SUM(H953:H954)</f>
        <v>0</v>
      </c>
      <c r="I952" s="797">
        <f>SUM(I953:I954)</f>
        <v>0</v>
      </c>
      <c r="J952" s="243" t="str">
        <f t="shared" si="207"/>
        <v/>
      </c>
      <c r="K952" s="244"/>
      <c r="L952" s="316">
        <f>SUM(L953:L954)</f>
        <v>0</v>
      </c>
      <c r="M952" s="317">
        <f>SUM(M953:M954)</f>
        <v>0</v>
      </c>
      <c r="N952" s="425">
        <f>SUM(N953:N954)</f>
        <v>0</v>
      </c>
      <c r="O952" s="426">
        <f>SUM(O953:O954)</f>
        <v>0</v>
      </c>
      <c r="P952" s="244"/>
      <c r="Q952" s="773"/>
      <c r="R952" s="774"/>
      <c r="S952" s="774"/>
      <c r="T952" s="774"/>
      <c r="U952" s="774"/>
      <c r="V952" s="774"/>
      <c r="W952" s="820"/>
      <c r="X952" s="313">
        <f t="shared" si="208"/>
        <v>0</v>
      </c>
    </row>
    <row r="953" spans="2:24" ht="18.75">
      <c r="B953" s="136"/>
      <c r="C953" s="137">
        <v>2221</v>
      </c>
      <c r="D953" s="139" t="s">
        <v>1461</v>
      </c>
      <c r="E953" s="812"/>
      <c r="F953" s="449"/>
      <c r="G953" s="245"/>
      <c r="H953" s="245"/>
      <c r="I953" s="476">
        <f t="shared" ref="I953:I958" si="209">F953+G953+H953</f>
        <v>0</v>
      </c>
      <c r="J953" s="243" t="str">
        <f t="shared" si="207"/>
        <v/>
      </c>
      <c r="K953" s="244"/>
      <c r="L953" s="423"/>
      <c r="M953" s="252"/>
      <c r="N953" s="315">
        <f t="shared" ref="N953:N958" si="210">I953</f>
        <v>0</v>
      </c>
      <c r="O953" s="424">
        <f t="shared" ref="O953:O958" si="211">L953+M953-N953</f>
        <v>0</v>
      </c>
      <c r="P953" s="244"/>
      <c r="Q953" s="771"/>
      <c r="R953" s="775"/>
      <c r="S953" s="775"/>
      <c r="T953" s="775"/>
      <c r="U953" s="775"/>
      <c r="V953" s="775"/>
      <c r="W953" s="819"/>
      <c r="X953" s="313">
        <f t="shared" si="208"/>
        <v>0</v>
      </c>
    </row>
    <row r="954" spans="2:24" ht="18.75">
      <c r="B954" s="136"/>
      <c r="C954" s="142">
        <v>2224</v>
      </c>
      <c r="D954" s="141" t="s">
        <v>238</v>
      </c>
      <c r="E954" s="812"/>
      <c r="F954" s="449"/>
      <c r="G954" s="245"/>
      <c r="H954" s="245"/>
      <c r="I954" s="476">
        <f t="shared" si="209"/>
        <v>0</v>
      </c>
      <c r="J954" s="243" t="str">
        <f t="shared" si="207"/>
        <v/>
      </c>
      <c r="K954" s="244"/>
      <c r="L954" s="423"/>
      <c r="M954" s="252"/>
      <c r="N954" s="315">
        <f t="shared" si="210"/>
        <v>0</v>
      </c>
      <c r="O954" s="424">
        <f t="shared" si="211"/>
        <v>0</v>
      </c>
      <c r="P954" s="244"/>
      <c r="Q954" s="771"/>
      <c r="R954" s="775"/>
      <c r="S954" s="775"/>
      <c r="T954" s="775"/>
      <c r="U954" s="775"/>
      <c r="V954" s="775"/>
      <c r="W954" s="819"/>
      <c r="X954" s="313">
        <f t="shared" si="208"/>
        <v>0</v>
      </c>
    </row>
    <row r="955" spans="2:24" ht="18.75">
      <c r="B955" s="794">
        <v>2500</v>
      </c>
      <c r="C955" s="963" t="s">
        <v>239</v>
      </c>
      <c r="D955" s="963"/>
      <c r="E955" s="795"/>
      <c r="F955" s="798"/>
      <c r="G955" s="799"/>
      <c r="H955" s="799"/>
      <c r="I955" s="800">
        <f t="shared" si="209"/>
        <v>0</v>
      </c>
      <c r="J955" s="243" t="str">
        <f t="shared" si="207"/>
        <v/>
      </c>
      <c r="K955" s="244"/>
      <c r="L955" s="428"/>
      <c r="M955" s="254"/>
      <c r="N955" s="315">
        <f t="shared" si="210"/>
        <v>0</v>
      </c>
      <c r="O955" s="424">
        <f t="shared" si="211"/>
        <v>0</v>
      </c>
      <c r="P955" s="244"/>
      <c r="Q955" s="773"/>
      <c r="R955" s="774"/>
      <c r="S955" s="775"/>
      <c r="T955" s="775"/>
      <c r="U955" s="774"/>
      <c r="V955" s="775"/>
      <c r="W955" s="819"/>
      <c r="X955" s="313">
        <f t="shared" si="208"/>
        <v>0</v>
      </c>
    </row>
    <row r="956" spans="2:24" ht="18.75">
      <c r="B956" s="794">
        <v>2600</v>
      </c>
      <c r="C956" s="969" t="s">
        <v>240</v>
      </c>
      <c r="D956" s="979"/>
      <c r="E956" s="795"/>
      <c r="F956" s="798"/>
      <c r="G956" s="799"/>
      <c r="H956" s="799"/>
      <c r="I956" s="800">
        <f t="shared" si="209"/>
        <v>0</v>
      </c>
      <c r="J956" s="243" t="str">
        <f t="shared" si="207"/>
        <v/>
      </c>
      <c r="K956" s="244"/>
      <c r="L956" s="428"/>
      <c r="M956" s="254"/>
      <c r="N956" s="315">
        <f t="shared" si="210"/>
        <v>0</v>
      </c>
      <c r="O956" s="424">
        <f t="shared" si="211"/>
        <v>0</v>
      </c>
      <c r="P956" s="244"/>
      <c r="Q956" s="773"/>
      <c r="R956" s="774"/>
      <c r="S956" s="775"/>
      <c r="T956" s="775"/>
      <c r="U956" s="774"/>
      <c r="V956" s="775"/>
      <c r="W956" s="819"/>
      <c r="X956" s="313">
        <f t="shared" si="208"/>
        <v>0</v>
      </c>
    </row>
    <row r="957" spans="2:24" ht="18.75">
      <c r="B957" s="794">
        <v>2700</v>
      </c>
      <c r="C957" s="969" t="s">
        <v>241</v>
      </c>
      <c r="D957" s="979"/>
      <c r="E957" s="795"/>
      <c r="F957" s="798"/>
      <c r="G957" s="799"/>
      <c r="H957" s="799"/>
      <c r="I957" s="800">
        <f t="shared" si="209"/>
        <v>0</v>
      </c>
      <c r="J957" s="243" t="str">
        <f t="shared" si="207"/>
        <v/>
      </c>
      <c r="K957" s="244"/>
      <c r="L957" s="428"/>
      <c r="M957" s="254"/>
      <c r="N957" s="315">
        <f t="shared" si="210"/>
        <v>0</v>
      </c>
      <c r="O957" s="424">
        <f t="shared" si="211"/>
        <v>0</v>
      </c>
      <c r="P957" s="244"/>
      <c r="Q957" s="773"/>
      <c r="R957" s="774"/>
      <c r="S957" s="775"/>
      <c r="T957" s="775"/>
      <c r="U957" s="774"/>
      <c r="V957" s="775"/>
      <c r="W957" s="819"/>
      <c r="X957" s="313">
        <f t="shared" si="208"/>
        <v>0</v>
      </c>
    </row>
    <row r="958" spans="2:24" ht="18.75">
      <c r="B958" s="794">
        <v>2800</v>
      </c>
      <c r="C958" s="969" t="s">
        <v>1711</v>
      </c>
      <c r="D958" s="979"/>
      <c r="E958" s="795"/>
      <c r="F958" s="798"/>
      <c r="G958" s="799"/>
      <c r="H958" s="799"/>
      <c r="I958" s="800">
        <f t="shared" si="209"/>
        <v>0</v>
      </c>
      <c r="J958" s="243" t="str">
        <f t="shared" si="207"/>
        <v/>
      </c>
      <c r="K958" s="244"/>
      <c r="L958" s="428"/>
      <c r="M958" s="254"/>
      <c r="N958" s="315">
        <f t="shared" si="210"/>
        <v>0</v>
      </c>
      <c r="O958" s="424">
        <f t="shared" si="211"/>
        <v>0</v>
      </c>
      <c r="P958" s="244"/>
      <c r="Q958" s="773"/>
      <c r="R958" s="774"/>
      <c r="S958" s="775"/>
      <c r="T958" s="775"/>
      <c r="U958" s="774"/>
      <c r="V958" s="775"/>
      <c r="W958" s="819"/>
      <c r="X958" s="313">
        <f t="shared" si="208"/>
        <v>0</v>
      </c>
    </row>
    <row r="959" spans="2:24" ht="18.75">
      <c r="B959" s="794">
        <v>2900</v>
      </c>
      <c r="C959" s="966" t="s">
        <v>242</v>
      </c>
      <c r="D959" s="983"/>
      <c r="E959" s="795"/>
      <c r="F959" s="796">
        <f>SUM(F960:F967)</f>
        <v>0</v>
      </c>
      <c r="G959" s="797">
        <f>SUM(G960:G967)</f>
        <v>0</v>
      </c>
      <c r="H959" s="797">
        <f>SUM(H960:H967)</f>
        <v>0</v>
      </c>
      <c r="I959" s="797">
        <f>SUM(I960:I967)</f>
        <v>0</v>
      </c>
      <c r="J959" s="243" t="str">
        <f t="shared" si="207"/>
        <v/>
      </c>
      <c r="K959" s="244"/>
      <c r="L959" s="316">
        <f>SUM(L960:L967)</f>
        <v>0</v>
      </c>
      <c r="M959" s="317">
        <f>SUM(M960:M967)</f>
        <v>0</v>
      </c>
      <c r="N959" s="425">
        <f>SUM(N960:N967)</f>
        <v>0</v>
      </c>
      <c r="O959" s="426">
        <f>SUM(O960:O967)</f>
        <v>0</v>
      </c>
      <c r="P959" s="244"/>
      <c r="Q959" s="773"/>
      <c r="R959" s="774"/>
      <c r="S959" s="774"/>
      <c r="T959" s="774"/>
      <c r="U959" s="774"/>
      <c r="V959" s="774"/>
      <c r="W959" s="820"/>
      <c r="X959" s="313">
        <f t="shared" si="208"/>
        <v>0</v>
      </c>
    </row>
    <row r="960" spans="2:24" ht="18.75">
      <c r="B960" s="172"/>
      <c r="C960" s="144">
        <v>2910</v>
      </c>
      <c r="D960" s="319" t="s">
        <v>1751</v>
      </c>
      <c r="E960" s="812"/>
      <c r="F960" s="449"/>
      <c r="G960" s="245"/>
      <c r="H960" s="245"/>
      <c r="I960" s="476">
        <f t="shared" ref="I960:I967" si="212">F960+G960+H960</f>
        <v>0</v>
      </c>
      <c r="J960" s="243" t="str">
        <f t="shared" si="207"/>
        <v/>
      </c>
      <c r="K960" s="244"/>
      <c r="L960" s="423"/>
      <c r="M960" s="252"/>
      <c r="N960" s="315">
        <f t="shared" ref="N960:N967" si="213">I960</f>
        <v>0</v>
      </c>
      <c r="O960" s="424">
        <f t="shared" ref="O960:O967" si="214">L960+M960-N960</f>
        <v>0</v>
      </c>
      <c r="P960" s="244"/>
      <c r="Q960" s="771"/>
      <c r="R960" s="775"/>
      <c r="S960" s="775"/>
      <c r="T960" s="775"/>
      <c r="U960" s="775"/>
      <c r="V960" s="775"/>
      <c r="W960" s="819"/>
      <c r="X960" s="313">
        <f t="shared" si="208"/>
        <v>0</v>
      </c>
    </row>
    <row r="961" spans="2:24" ht="18.75">
      <c r="B961" s="172"/>
      <c r="C961" s="144">
        <v>2920</v>
      </c>
      <c r="D961" s="319" t="s">
        <v>243</v>
      </c>
      <c r="E961" s="812"/>
      <c r="F961" s="449"/>
      <c r="G961" s="245"/>
      <c r="H961" s="245"/>
      <c r="I961" s="476">
        <f t="shared" si="212"/>
        <v>0</v>
      </c>
      <c r="J961" s="243" t="str">
        <f t="shared" si="207"/>
        <v/>
      </c>
      <c r="K961" s="244"/>
      <c r="L961" s="423"/>
      <c r="M961" s="252"/>
      <c r="N961" s="315">
        <f t="shared" si="213"/>
        <v>0</v>
      </c>
      <c r="O961" s="424">
        <f t="shared" si="214"/>
        <v>0</v>
      </c>
      <c r="P961" s="244"/>
      <c r="Q961" s="771"/>
      <c r="R961" s="775"/>
      <c r="S961" s="775"/>
      <c r="T961" s="775"/>
      <c r="U961" s="775"/>
      <c r="V961" s="775"/>
      <c r="W961" s="819"/>
      <c r="X961" s="313">
        <f t="shared" si="208"/>
        <v>0</v>
      </c>
    </row>
    <row r="962" spans="2:24" ht="31.5">
      <c r="B962" s="172"/>
      <c r="C962" s="168">
        <v>2969</v>
      </c>
      <c r="D962" s="320" t="s">
        <v>244</v>
      </c>
      <c r="E962" s="812"/>
      <c r="F962" s="449"/>
      <c r="G962" s="245"/>
      <c r="H962" s="245"/>
      <c r="I962" s="476">
        <f t="shared" si="212"/>
        <v>0</v>
      </c>
      <c r="J962" s="243" t="str">
        <f t="shared" si="207"/>
        <v/>
      </c>
      <c r="K962" s="244"/>
      <c r="L962" s="423"/>
      <c r="M962" s="252"/>
      <c r="N962" s="315">
        <f t="shared" si="213"/>
        <v>0</v>
      </c>
      <c r="O962" s="424">
        <f t="shared" si="214"/>
        <v>0</v>
      </c>
      <c r="P962" s="244"/>
      <c r="Q962" s="771"/>
      <c r="R962" s="775"/>
      <c r="S962" s="775"/>
      <c r="T962" s="775"/>
      <c r="U962" s="775"/>
      <c r="V962" s="775"/>
      <c r="W962" s="819"/>
      <c r="X962" s="313">
        <f t="shared" si="208"/>
        <v>0</v>
      </c>
    </row>
    <row r="963" spans="2:24" ht="31.5">
      <c r="B963" s="172"/>
      <c r="C963" s="168">
        <v>2970</v>
      </c>
      <c r="D963" s="320" t="s">
        <v>245</v>
      </c>
      <c r="E963" s="812"/>
      <c r="F963" s="449"/>
      <c r="G963" s="245"/>
      <c r="H963" s="245"/>
      <c r="I963" s="476">
        <f t="shared" si="212"/>
        <v>0</v>
      </c>
      <c r="J963" s="243" t="str">
        <f t="shared" si="207"/>
        <v/>
      </c>
      <c r="K963" s="244"/>
      <c r="L963" s="423"/>
      <c r="M963" s="252"/>
      <c r="N963" s="315">
        <f t="shared" si="213"/>
        <v>0</v>
      </c>
      <c r="O963" s="424">
        <f t="shared" si="214"/>
        <v>0</v>
      </c>
      <c r="P963" s="244"/>
      <c r="Q963" s="771"/>
      <c r="R963" s="775"/>
      <c r="S963" s="775"/>
      <c r="T963" s="775"/>
      <c r="U963" s="775"/>
      <c r="V963" s="775"/>
      <c r="W963" s="819"/>
      <c r="X963" s="313">
        <f t="shared" si="208"/>
        <v>0</v>
      </c>
    </row>
    <row r="964" spans="2:24" ht="18.75">
      <c r="B964" s="172"/>
      <c r="C964" s="166">
        <v>2989</v>
      </c>
      <c r="D964" s="321" t="s">
        <v>246</v>
      </c>
      <c r="E964" s="812"/>
      <c r="F964" s="449"/>
      <c r="G964" s="245"/>
      <c r="H964" s="245"/>
      <c r="I964" s="476">
        <f t="shared" si="212"/>
        <v>0</v>
      </c>
      <c r="J964" s="243" t="str">
        <f t="shared" si="207"/>
        <v/>
      </c>
      <c r="K964" s="244"/>
      <c r="L964" s="423"/>
      <c r="M964" s="252"/>
      <c r="N964" s="315">
        <f t="shared" si="213"/>
        <v>0</v>
      </c>
      <c r="O964" s="424">
        <f t="shared" si="214"/>
        <v>0</v>
      </c>
      <c r="P964" s="244"/>
      <c r="Q964" s="771"/>
      <c r="R964" s="775"/>
      <c r="S964" s="775"/>
      <c r="T964" s="775"/>
      <c r="U964" s="775"/>
      <c r="V964" s="775"/>
      <c r="W964" s="819"/>
      <c r="X964" s="313">
        <f t="shared" si="208"/>
        <v>0</v>
      </c>
    </row>
    <row r="965" spans="2:24" ht="31.5">
      <c r="B965" s="136"/>
      <c r="C965" s="137">
        <v>2990</v>
      </c>
      <c r="D965" s="322" t="s">
        <v>1732</v>
      </c>
      <c r="E965" s="812"/>
      <c r="F965" s="449"/>
      <c r="G965" s="245"/>
      <c r="H965" s="245"/>
      <c r="I965" s="476">
        <f t="shared" si="212"/>
        <v>0</v>
      </c>
      <c r="J965" s="243" t="str">
        <f t="shared" si="207"/>
        <v/>
      </c>
      <c r="K965" s="244"/>
      <c r="L965" s="423"/>
      <c r="M965" s="252"/>
      <c r="N965" s="315">
        <f t="shared" si="213"/>
        <v>0</v>
      </c>
      <c r="O965" s="424">
        <f t="shared" si="214"/>
        <v>0</v>
      </c>
      <c r="P965" s="244"/>
      <c r="Q965" s="771"/>
      <c r="R965" s="775"/>
      <c r="S965" s="775"/>
      <c r="T965" s="775"/>
      <c r="U965" s="775"/>
      <c r="V965" s="775"/>
      <c r="W965" s="819"/>
      <c r="X965" s="313">
        <f t="shared" si="208"/>
        <v>0</v>
      </c>
    </row>
    <row r="966" spans="2:24" ht="18.75">
      <c r="B966" s="136"/>
      <c r="C966" s="137">
        <v>2991</v>
      </c>
      <c r="D966" s="322" t="s">
        <v>247</v>
      </c>
      <c r="E966" s="812"/>
      <c r="F966" s="449"/>
      <c r="G966" s="245"/>
      <c r="H966" s="245"/>
      <c r="I966" s="476">
        <f t="shared" si="212"/>
        <v>0</v>
      </c>
      <c r="J966" s="243" t="str">
        <f t="shared" si="207"/>
        <v/>
      </c>
      <c r="K966" s="244"/>
      <c r="L966" s="423"/>
      <c r="M966" s="252"/>
      <c r="N966" s="315">
        <f t="shared" si="213"/>
        <v>0</v>
      </c>
      <c r="O966" s="424">
        <f t="shared" si="214"/>
        <v>0</v>
      </c>
      <c r="P966" s="244"/>
      <c r="Q966" s="771"/>
      <c r="R966" s="775"/>
      <c r="S966" s="775"/>
      <c r="T966" s="775"/>
      <c r="U966" s="775"/>
      <c r="V966" s="775"/>
      <c r="W966" s="819"/>
      <c r="X966" s="313">
        <f t="shared" si="208"/>
        <v>0</v>
      </c>
    </row>
    <row r="967" spans="2:24" ht="18.75">
      <c r="B967" s="136"/>
      <c r="C967" s="142">
        <v>2992</v>
      </c>
      <c r="D967" s="154" t="s">
        <v>248</v>
      </c>
      <c r="E967" s="812"/>
      <c r="F967" s="449"/>
      <c r="G967" s="245"/>
      <c r="H967" s="245"/>
      <c r="I967" s="476">
        <f t="shared" si="212"/>
        <v>0</v>
      </c>
      <c r="J967" s="243" t="str">
        <f t="shared" si="207"/>
        <v/>
      </c>
      <c r="K967" s="244"/>
      <c r="L967" s="423"/>
      <c r="M967" s="252"/>
      <c r="N967" s="315">
        <f t="shared" si="213"/>
        <v>0</v>
      </c>
      <c r="O967" s="424">
        <f t="shared" si="214"/>
        <v>0</v>
      </c>
      <c r="P967" s="244"/>
      <c r="Q967" s="771"/>
      <c r="R967" s="775"/>
      <c r="S967" s="775"/>
      <c r="T967" s="775"/>
      <c r="U967" s="775"/>
      <c r="V967" s="775"/>
      <c r="W967" s="819"/>
      <c r="X967" s="313">
        <f t="shared" si="208"/>
        <v>0</v>
      </c>
    </row>
    <row r="968" spans="2:24" ht="18.75">
      <c r="B968" s="794">
        <v>3300</v>
      </c>
      <c r="C968" s="966" t="s">
        <v>1773</v>
      </c>
      <c r="D968" s="966"/>
      <c r="E968" s="795"/>
      <c r="F968" s="781">
        <v>0</v>
      </c>
      <c r="G968" s="781">
        <v>0</v>
      </c>
      <c r="H968" s="781">
        <v>0</v>
      </c>
      <c r="I968" s="797">
        <f>SUM(I969:I973)</f>
        <v>0</v>
      </c>
      <c r="J968" s="243" t="str">
        <f t="shared" si="207"/>
        <v/>
      </c>
      <c r="K968" s="244"/>
      <c r="L968" s="773"/>
      <c r="M968" s="774"/>
      <c r="N968" s="774"/>
      <c r="O968" s="820"/>
      <c r="P968" s="244"/>
      <c r="Q968" s="773"/>
      <c r="R968" s="774"/>
      <c r="S968" s="774"/>
      <c r="T968" s="774"/>
      <c r="U968" s="774"/>
      <c r="V968" s="774"/>
      <c r="W968" s="820"/>
      <c r="X968" s="313">
        <f t="shared" si="208"/>
        <v>0</v>
      </c>
    </row>
    <row r="969" spans="2:24" ht="18.75">
      <c r="B969" s="143"/>
      <c r="C969" s="144">
        <v>3301</v>
      </c>
      <c r="D969" s="460" t="s">
        <v>249</v>
      </c>
      <c r="E969" s="812"/>
      <c r="F969" s="700">
        <v>0</v>
      </c>
      <c r="G969" s="700">
        <v>0</v>
      </c>
      <c r="H969" s="700">
        <v>0</v>
      </c>
      <c r="I969" s="476">
        <f t="shared" ref="I969:I976" si="215">F969+G969+H969</f>
        <v>0</v>
      </c>
      <c r="J969" s="243" t="str">
        <f t="shared" si="207"/>
        <v/>
      </c>
      <c r="K969" s="244"/>
      <c r="L969" s="771"/>
      <c r="M969" s="775"/>
      <c r="N969" s="775"/>
      <c r="O969" s="819"/>
      <c r="P969" s="244"/>
      <c r="Q969" s="771"/>
      <c r="R969" s="775"/>
      <c r="S969" s="775"/>
      <c r="T969" s="775"/>
      <c r="U969" s="775"/>
      <c r="V969" s="775"/>
      <c r="W969" s="819"/>
      <c r="X969" s="313">
        <f t="shared" si="208"/>
        <v>0</v>
      </c>
    </row>
    <row r="970" spans="2:24" ht="18.75">
      <c r="B970" s="143"/>
      <c r="C970" s="168">
        <v>3302</v>
      </c>
      <c r="D970" s="461" t="s">
        <v>1081</v>
      </c>
      <c r="E970" s="812"/>
      <c r="F970" s="700">
        <v>0</v>
      </c>
      <c r="G970" s="700">
        <v>0</v>
      </c>
      <c r="H970" s="700">
        <v>0</v>
      </c>
      <c r="I970" s="476">
        <f t="shared" si="215"/>
        <v>0</v>
      </c>
      <c r="J970" s="243" t="str">
        <f t="shared" ref="J970:J1001" si="216">(IF($E970&lt;&gt;0,$J$2,IF($I970&lt;&gt;0,$J$2,"")))</f>
        <v/>
      </c>
      <c r="K970" s="244"/>
      <c r="L970" s="771"/>
      <c r="M970" s="775"/>
      <c r="N970" s="775"/>
      <c r="O970" s="819"/>
      <c r="P970" s="244"/>
      <c r="Q970" s="771"/>
      <c r="R970" s="775"/>
      <c r="S970" s="775"/>
      <c r="T970" s="775"/>
      <c r="U970" s="775"/>
      <c r="V970" s="775"/>
      <c r="W970" s="819"/>
      <c r="X970" s="313">
        <f t="shared" ref="X970:X1001" si="217">T970-U970-V970-W970</f>
        <v>0</v>
      </c>
    </row>
    <row r="971" spans="2:24" ht="18.75">
      <c r="B971" s="143"/>
      <c r="C971" s="168">
        <v>3303</v>
      </c>
      <c r="D971" s="461" t="s">
        <v>251</v>
      </c>
      <c r="E971" s="812"/>
      <c r="F971" s="700">
        <v>0</v>
      </c>
      <c r="G971" s="700">
        <v>0</v>
      </c>
      <c r="H971" s="700">
        <v>0</v>
      </c>
      <c r="I971" s="476">
        <f t="shared" si="215"/>
        <v>0</v>
      </c>
      <c r="J971" s="243" t="str">
        <f t="shared" si="216"/>
        <v/>
      </c>
      <c r="K971" s="244"/>
      <c r="L971" s="771"/>
      <c r="M971" s="775"/>
      <c r="N971" s="775"/>
      <c r="O971" s="819"/>
      <c r="P971" s="244"/>
      <c r="Q971" s="771"/>
      <c r="R971" s="775"/>
      <c r="S971" s="775"/>
      <c r="T971" s="775"/>
      <c r="U971" s="775"/>
      <c r="V971" s="775"/>
      <c r="W971" s="819"/>
      <c r="X971" s="313">
        <f t="shared" si="217"/>
        <v>0</v>
      </c>
    </row>
    <row r="972" spans="2:24" ht="18.75">
      <c r="B972" s="143"/>
      <c r="C972" s="166">
        <v>3304</v>
      </c>
      <c r="D972" s="462" t="s">
        <v>252</v>
      </c>
      <c r="E972" s="812"/>
      <c r="F972" s="700">
        <v>0</v>
      </c>
      <c r="G972" s="700">
        <v>0</v>
      </c>
      <c r="H972" s="700">
        <v>0</v>
      </c>
      <c r="I972" s="476">
        <f t="shared" si="215"/>
        <v>0</v>
      </c>
      <c r="J972" s="243" t="str">
        <f t="shared" si="216"/>
        <v/>
      </c>
      <c r="K972" s="244"/>
      <c r="L972" s="771"/>
      <c r="M972" s="775"/>
      <c r="N972" s="775"/>
      <c r="O972" s="819"/>
      <c r="P972" s="244"/>
      <c r="Q972" s="771"/>
      <c r="R972" s="775"/>
      <c r="S972" s="775"/>
      <c r="T972" s="775"/>
      <c r="U972" s="775"/>
      <c r="V972" s="775"/>
      <c r="W972" s="819"/>
      <c r="X972" s="313">
        <f t="shared" si="217"/>
        <v>0</v>
      </c>
    </row>
    <row r="973" spans="2:24" ht="31.5">
      <c r="B973" s="143"/>
      <c r="C973" s="142">
        <v>3306</v>
      </c>
      <c r="D973" s="463" t="s">
        <v>1712</v>
      </c>
      <c r="E973" s="812"/>
      <c r="F973" s="700">
        <v>0</v>
      </c>
      <c r="G973" s="700">
        <v>0</v>
      </c>
      <c r="H973" s="700">
        <v>0</v>
      </c>
      <c r="I973" s="476">
        <f t="shared" si="215"/>
        <v>0</v>
      </c>
      <c r="J973" s="243" t="str">
        <f t="shared" si="216"/>
        <v/>
      </c>
      <c r="K973" s="244"/>
      <c r="L973" s="771"/>
      <c r="M973" s="775"/>
      <c r="N973" s="775"/>
      <c r="O973" s="819"/>
      <c r="P973" s="244"/>
      <c r="Q973" s="771"/>
      <c r="R973" s="775"/>
      <c r="S973" s="775"/>
      <c r="T973" s="775"/>
      <c r="U973" s="775"/>
      <c r="V973" s="775"/>
      <c r="W973" s="819"/>
      <c r="X973" s="313">
        <f t="shared" si="217"/>
        <v>0</v>
      </c>
    </row>
    <row r="974" spans="2:24" ht="18.75">
      <c r="B974" s="794">
        <v>3900</v>
      </c>
      <c r="C974" s="963" t="s">
        <v>253</v>
      </c>
      <c r="D974" s="967"/>
      <c r="E974" s="795"/>
      <c r="F974" s="781">
        <v>0</v>
      </c>
      <c r="G974" s="781">
        <v>0</v>
      </c>
      <c r="H974" s="781">
        <v>0</v>
      </c>
      <c r="I974" s="800">
        <f t="shared" si="215"/>
        <v>0</v>
      </c>
      <c r="J974" s="243" t="str">
        <f t="shared" si="216"/>
        <v/>
      </c>
      <c r="K974" s="244"/>
      <c r="L974" s="428"/>
      <c r="M974" s="254"/>
      <c r="N974" s="317">
        <f>I974</f>
        <v>0</v>
      </c>
      <c r="O974" s="424">
        <f>L974+M974-N974</f>
        <v>0</v>
      </c>
      <c r="P974" s="244"/>
      <c r="Q974" s="428"/>
      <c r="R974" s="254"/>
      <c r="S974" s="429">
        <f>+IF(+(L974+M974)&gt;=I974,+M974,+(+I974-L974))</f>
        <v>0</v>
      </c>
      <c r="T974" s="315">
        <f>Q974+R974-S974</f>
        <v>0</v>
      </c>
      <c r="U974" s="254"/>
      <c r="V974" s="254"/>
      <c r="W974" s="253"/>
      <c r="X974" s="313">
        <f t="shared" si="217"/>
        <v>0</v>
      </c>
    </row>
    <row r="975" spans="2:24" ht="18.75">
      <c r="B975" s="794">
        <v>4000</v>
      </c>
      <c r="C975" s="968" t="s">
        <v>254</v>
      </c>
      <c r="D975" s="968"/>
      <c r="E975" s="795"/>
      <c r="F975" s="798"/>
      <c r="G975" s="799"/>
      <c r="H975" s="799"/>
      <c r="I975" s="800">
        <f t="shared" si="215"/>
        <v>0</v>
      </c>
      <c r="J975" s="243" t="str">
        <f t="shared" si="216"/>
        <v/>
      </c>
      <c r="K975" s="244"/>
      <c r="L975" s="428"/>
      <c r="M975" s="254"/>
      <c r="N975" s="317">
        <f>I975</f>
        <v>0</v>
      </c>
      <c r="O975" s="424">
        <f>L975+M975-N975</f>
        <v>0</v>
      </c>
      <c r="P975" s="244"/>
      <c r="Q975" s="773"/>
      <c r="R975" s="774"/>
      <c r="S975" s="774"/>
      <c r="T975" s="775"/>
      <c r="U975" s="774"/>
      <c r="V975" s="774"/>
      <c r="W975" s="819"/>
      <c r="X975" s="313">
        <f t="shared" si="217"/>
        <v>0</v>
      </c>
    </row>
    <row r="976" spans="2:24" ht="18.75">
      <c r="B976" s="794">
        <v>4100</v>
      </c>
      <c r="C976" s="968" t="s">
        <v>255</v>
      </c>
      <c r="D976" s="968"/>
      <c r="E976" s="795"/>
      <c r="F976" s="781">
        <v>0</v>
      </c>
      <c r="G976" s="781">
        <v>0</v>
      </c>
      <c r="H976" s="781">
        <v>0</v>
      </c>
      <c r="I976" s="800">
        <f t="shared" si="215"/>
        <v>0</v>
      </c>
      <c r="J976" s="243" t="str">
        <f t="shared" si="216"/>
        <v/>
      </c>
      <c r="K976" s="244"/>
      <c r="L976" s="773"/>
      <c r="M976" s="774"/>
      <c r="N976" s="774"/>
      <c r="O976" s="820"/>
      <c r="P976" s="244"/>
      <c r="Q976" s="773"/>
      <c r="R976" s="774"/>
      <c r="S976" s="774"/>
      <c r="T976" s="774"/>
      <c r="U976" s="774"/>
      <c r="V976" s="774"/>
      <c r="W976" s="820"/>
      <c r="X976" s="313">
        <f t="shared" si="217"/>
        <v>0</v>
      </c>
    </row>
    <row r="977" spans="2:24" ht="18.75">
      <c r="B977" s="794">
        <v>4200</v>
      </c>
      <c r="C977" s="966" t="s">
        <v>256</v>
      </c>
      <c r="D977" s="983"/>
      <c r="E977" s="795"/>
      <c r="F977" s="796">
        <f>SUM(F978:F983)</f>
        <v>0</v>
      </c>
      <c r="G977" s="797">
        <f>SUM(G978:G983)</f>
        <v>0</v>
      </c>
      <c r="H977" s="797">
        <f>SUM(H978:H983)</f>
        <v>0</v>
      </c>
      <c r="I977" s="797">
        <f>SUM(I978:I983)</f>
        <v>0</v>
      </c>
      <c r="J977" s="243" t="str">
        <f t="shared" si="216"/>
        <v/>
      </c>
      <c r="K977" s="244"/>
      <c r="L977" s="316">
        <f>SUM(L978:L983)</f>
        <v>0</v>
      </c>
      <c r="M977" s="317">
        <f>SUM(M978:M983)</f>
        <v>0</v>
      </c>
      <c r="N977" s="425">
        <f>SUM(N978:N983)</f>
        <v>0</v>
      </c>
      <c r="O977" s="426">
        <f>SUM(O978:O983)</f>
        <v>0</v>
      </c>
      <c r="P977" s="244"/>
      <c r="Q977" s="316">
        <f t="shared" ref="Q977:W977" si="218">SUM(Q978:Q983)</f>
        <v>0</v>
      </c>
      <c r="R977" s="317">
        <f t="shared" si="218"/>
        <v>0</v>
      </c>
      <c r="S977" s="317">
        <f t="shared" si="218"/>
        <v>0</v>
      </c>
      <c r="T977" s="317">
        <f t="shared" si="218"/>
        <v>0</v>
      </c>
      <c r="U977" s="317">
        <f t="shared" si="218"/>
        <v>0</v>
      </c>
      <c r="V977" s="317">
        <f t="shared" si="218"/>
        <v>0</v>
      </c>
      <c r="W977" s="426">
        <f t="shared" si="218"/>
        <v>0</v>
      </c>
      <c r="X977" s="313">
        <f t="shared" si="217"/>
        <v>0</v>
      </c>
    </row>
    <row r="978" spans="2:24" ht="18.75">
      <c r="B978" s="173"/>
      <c r="C978" s="144">
        <v>4201</v>
      </c>
      <c r="D978" s="138" t="s">
        <v>257</v>
      </c>
      <c r="E978" s="812"/>
      <c r="F978" s="449"/>
      <c r="G978" s="245"/>
      <c r="H978" s="245"/>
      <c r="I978" s="476">
        <f t="shared" ref="I978:I983" si="219">F978+G978+H978</f>
        <v>0</v>
      </c>
      <c r="J978" s="243" t="str">
        <f t="shared" si="216"/>
        <v/>
      </c>
      <c r="K978" s="244"/>
      <c r="L978" s="423"/>
      <c r="M978" s="252"/>
      <c r="N978" s="315">
        <f t="shared" ref="N978:N983" si="220">I978</f>
        <v>0</v>
      </c>
      <c r="O978" s="424">
        <f t="shared" ref="O978:O983" si="221">L978+M978-N978</f>
        <v>0</v>
      </c>
      <c r="P978" s="244"/>
      <c r="Q978" s="423"/>
      <c r="R978" s="252"/>
      <c r="S978" s="429">
        <f t="shared" ref="S978:S983" si="222">+IF(+(L978+M978)&gt;=I978,+M978,+(+I978-L978))</f>
        <v>0</v>
      </c>
      <c r="T978" s="315">
        <f t="shared" ref="T978:T983" si="223">Q978+R978-S978</f>
        <v>0</v>
      </c>
      <c r="U978" s="252"/>
      <c r="V978" s="252"/>
      <c r="W978" s="253"/>
      <c r="X978" s="313">
        <f t="shared" si="217"/>
        <v>0</v>
      </c>
    </row>
    <row r="979" spans="2:24" ht="18.75">
      <c r="B979" s="173"/>
      <c r="C979" s="137">
        <v>4202</v>
      </c>
      <c r="D979" s="139" t="s">
        <v>258</v>
      </c>
      <c r="E979" s="812"/>
      <c r="F979" s="449"/>
      <c r="G979" s="245"/>
      <c r="H979" s="245"/>
      <c r="I979" s="476">
        <f t="shared" si="219"/>
        <v>0</v>
      </c>
      <c r="J979" s="243" t="str">
        <f t="shared" si="216"/>
        <v/>
      </c>
      <c r="K979" s="244"/>
      <c r="L979" s="423"/>
      <c r="M979" s="252"/>
      <c r="N979" s="315">
        <f t="shared" si="220"/>
        <v>0</v>
      </c>
      <c r="O979" s="424">
        <f t="shared" si="221"/>
        <v>0</v>
      </c>
      <c r="P979" s="244"/>
      <c r="Q979" s="423"/>
      <c r="R979" s="252"/>
      <c r="S979" s="429">
        <f t="shared" si="222"/>
        <v>0</v>
      </c>
      <c r="T979" s="315">
        <f t="shared" si="223"/>
        <v>0</v>
      </c>
      <c r="U979" s="252"/>
      <c r="V979" s="252"/>
      <c r="W979" s="253"/>
      <c r="X979" s="313">
        <f t="shared" si="217"/>
        <v>0</v>
      </c>
    </row>
    <row r="980" spans="2:24" ht="18.75">
      <c r="B980" s="173"/>
      <c r="C980" s="137">
        <v>4214</v>
      </c>
      <c r="D980" s="139" t="s">
        <v>259</v>
      </c>
      <c r="E980" s="812"/>
      <c r="F980" s="449"/>
      <c r="G980" s="245"/>
      <c r="H980" s="245"/>
      <c r="I980" s="476">
        <f t="shared" si="219"/>
        <v>0</v>
      </c>
      <c r="J980" s="243" t="str">
        <f t="shared" si="216"/>
        <v/>
      </c>
      <c r="K980" s="244"/>
      <c r="L980" s="423"/>
      <c r="M980" s="252"/>
      <c r="N980" s="315">
        <f t="shared" si="220"/>
        <v>0</v>
      </c>
      <c r="O980" s="424">
        <f t="shared" si="221"/>
        <v>0</v>
      </c>
      <c r="P980" s="244"/>
      <c r="Q980" s="423"/>
      <c r="R980" s="252"/>
      <c r="S980" s="429">
        <f t="shared" si="222"/>
        <v>0</v>
      </c>
      <c r="T980" s="315">
        <f t="shared" si="223"/>
        <v>0</v>
      </c>
      <c r="U980" s="252"/>
      <c r="V980" s="252"/>
      <c r="W980" s="253"/>
      <c r="X980" s="313">
        <f t="shared" si="217"/>
        <v>0</v>
      </c>
    </row>
    <row r="981" spans="2:24" ht="18.75">
      <c r="B981" s="173"/>
      <c r="C981" s="137">
        <v>4217</v>
      </c>
      <c r="D981" s="139" t="s">
        <v>260</v>
      </c>
      <c r="E981" s="812"/>
      <c r="F981" s="449"/>
      <c r="G981" s="245"/>
      <c r="H981" s="245"/>
      <c r="I981" s="476">
        <f t="shared" si="219"/>
        <v>0</v>
      </c>
      <c r="J981" s="243" t="str">
        <f t="shared" si="216"/>
        <v/>
      </c>
      <c r="K981" s="244"/>
      <c r="L981" s="423"/>
      <c r="M981" s="252"/>
      <c r="N981" s="315">
        <f t="shared" si="220"/>
        <v>0</v>
      </c>
      <c r="O981" s="424">
        <f t="shared" si="221"/>
        <v>0</v>
      </c>
      <c r="P981" s="244"/>
      <c r="Q981" s="423"/>
      <c r="R981" s="252"/>
      <c r="S981" s="429">
        <f t="shared" si="222"/>
        <v>0</v>
      </c>
      <c r="T981" s="315">
        <f t="shared" si="223"/>
        <v>0</v>
      </c>
      <c r="U981" s="252"/>
      <c r="V981" s="252"/>
      <c r="W981" s="253"/>
      <c r="X981" s="313">
        <f t="shared" si="217"/>
        <v>0</v>
      </c>
    </row>
    <row r="982" spans="2:24" ht="18.75">
      <c r="B982" s="173"/>
      <c r="C982" s="137">
        <v>4218</v>
      </c>
      <c r="D982" s="145" t="s">
        <v>261</v>
      </c>
      <c r="E982" s="812"/>
      <c r="F982" s="449"/>
      <c r="G982" s="245"/>
      <c r="H982" s="245"/>
      <c r="I982" s="476">
        <f t="shared" si="219"/>
        <v>0</v>
      </c>
      <c r="J982" s="243" t="str">
        <f t="shared" si="216"/>
        <v/>
      </c>
      <c r="K982" s="244"/>
      <c r="L982" s="423"/>
      <c r="M982" s="252"/>
      <c r="N982" s="315">
        <f t="shared" si="220"/>
        <v>0</v>
      </c>
      <c r="O982" s="424">
        <f t="shared" si="221"/>
        <v>0</v>
      </c>
      <c r="P982" s="244"/>
      <c r="Q982" s="423"/>
      <c r="R982" s="252"/>
      <c r="S982" s="429">
        <f t="shared" si="222"/>
        <v>0</v>
      </c>
      <c r="T982" s="315">
        <f t="shared" si="223"/>
        <v>0</v>
      </c>
      <c r="U982" s="252"/>
      <c r="V982" s="252"/>
      <c r="W982" s="253"/>
      <c r="X982" s="313">
        <f t="shared" si="217"/>
        <v>0</v>
      </c>
    </row>
    <row r="983" spans="2:24" ht="18.75">
      <c r="B983" s="173"/>
      <c r="C983" s="137">
        <v>4219</v>
      </c>
      <c r="D983" s="156" t="s">
        <v>262</v>
      </c>
      <c r="E983" s="812"/>
      <c r="F983" s="449"/>
      <c r="G983" s="245"/>
      <c r="H983" s="245"/>
      <c r="I983" s="476">
        <f t="shared" si="219"/>
        <v>0</v>
      </c>
      <c r="J983" s="243" t="str">
        <f t="shared" si="216"/>
        <v/>
      </c>
      <c r="K983" s="244"/>
      <c r="L983" s="423"/>
      <c r="M983" s="252"/>
      <c r="N983" s="315">
        <f t="shared" si="220"/>
        <v>0</v>
      </c>
      <c r="O983" s="424">
        <f t="shared" si="221"/>
        <v>0</v>
      </c>
      <c r="P983" s="244"/>
      <c r="Q983" s="423"/>
      <c r="R983" s="252"/>
      <c r="S983" s="429">
        <f t="shared" si="222"/>
        <v>0</v>
      </c>
      <c r="T983" s="315">
        <f t="shared" si="223"/>
        <v>0</v>
      </c>
      <c r="U983" s="252"/>
      <c r="V983" s="252"/>
      <c r="W983" s="253"/>
      <c r="X983" s="313">
        <f t="shared" si="217"/>
        <v>0</v>
      </c>
    </row>
    <row r="984" spans="2:24" ht="18.75">
      <c r="B984" s="794">
        <v>4300</v>
      </c>
      <c r="C984" s="958" t="s">
        <v>1713</v>
      </c>
      <c r="D984" s="958"/>
      <c r="E984" s="795"/>
      <c r="F984" s="796">
        <f>SUM(F985:F987)</f>
        <v>0</v>
      </c>
      <c r="G984" s="797">
        <f>SUM(G985:G987)</f>
        <v>0</v>
      </c>
      <c r="H984" s="797">
        <f>SUM(H985:H987)</f>
        <v>0</v>
      </c>
      <c r="I984" s="797">
        <f>SUM(I985:I987)</f>
        <v>0</v>
      </c>
      <c r="J984" s="243" t="str">
        <f t="shared" si="216"/>
        <v/>
      </c>
      <c r="K984" s="244"/>
      <c r="L984" s="316">
        <f>SUM(L985:L987)</f>
        <v>0</v>
      </c>
      <c r="M984" s="317">
        <f>SUM(M985:M987)</f>
        <v>0</v>
      </c>
      <c r="N984" s="425">
        <f>SUM(N985:N987)</f>
        <v>0</v>
      </c>
      <c r="O984" s="426">
        <f>SUM(O985:O987)</f>
        <v>0</v>
      </c>
      <c r="P984" s="244"/>
      <c r="Q984" s="316">
        <f t="shared" ref="Q984:W984" si="224">SUM(Q985:Q987)</f>
        <v>0</v>
      </c>
      <c r="R984" s="317">
        <f t="shared" si="224"/>
        <v>0</v>
      </c>
      <c r="S984" s="317">
        <f t="shared" si="224"/>
        <v>0</v>
      </c>
      <c r="T984" s="317">
        <f t="shared" si="224"/>
        <v>0</v>
      </c>
      <c r="U984" s="317">
        <f t="shared" si="224"/>
        <v>0</v>
      </c>
      <c r="V984" s="317">
        <f t="shared" si="224"/>
        <v>0</v>
      </c>
      <c r="W984" s="426">
        <f t="shared" si="224"/>
        <v>0</v>
      </c>
      <c r="X984" s="313">
        <f t="shared" si="217"/>
        <v>0</v>
      </c>
    </row>
    <row r="985" spans="2:24" ht="18.75">
      <c r="B985" s="173"/>
      <c r="C985" s="144">
        <v>4301</v>
      </c>
      <c r="D985" s="163" t="s">
        <v>263</v>
      </c>
      <c r="E985" s="812"/>
      <c r="F985" s="449"/>
      <c r="G985" s="245"/>
      <c r="H985" s="245"/>
      <c r="I985" s="476">
        <f t="shared" ref="I985:I990" si="225">F985+G985+H985</f>
        <v>0</v>
      </c>
      <c r="J985" s="243" t="str">
        <f t="shared" si="216"/>
        <v/>
      </c>
      <c r="K985" s="244"/>
      <c r="L985" s="423"/>
      <c r="M985" s="252"/>
      <c r="N985" s="315">
        <f t="shared" ref="N985:N990" si="226">I985</f>
        <v>0</v>
      </c>
      <c r="O985" s="424">
        <f t="shared" ref="O985:O990" si="227">L985+M985-N985</f>
        <v>0</v>
      </c>
      <c r="P985" s="244"/>
      <c r="Q985" s="423"/>
      <c r="R985" s="252"/>
      <c r="S985" s="429">
        <f t="shared" ref="S985:S990" si="228">+IF(+(L985+M985)&gt;=I985,+M985,+(+I985-L985))</f>
        <v>0</v>
      </c>
      <c r="T985" s="315">
        <f t="shared" ref="T985:T990" si="229">Q985+R985-S985</f>
        <v>0</v>
      </c>
      <c r="U985" s="252"/>
      <c r="V985" s="252"/>
      <c r="W985" s="253"/>
      <c r="X985" s="313">
        <f t="shared" si="217"/>
        <v>0</v>
      </c>
    </row>
    <row r="986" spans="2:24" ht="18.75">
      <c r="B986" s="173"/>
      <c r="C986" s="137">
        <v>4302</v>
      </c>
      <c r="D986" s="139" t="s">
        <v>1082</v>
      </c>
      <c r="E986" s="812"/>
      <c r="F986" s="449"/>
      <c r="G986" s="245"/>
      <c r="H986" s="245"/>
      <c r="I986" s="476">
        <f t="shared" si="225"/>
        <v>0</v>
      </c>
      <c r="J986" s="243" t="str">
        <f t="shared" si="216"/>
        <v/>
      </c>
      <c r="K986" s="244"/>
      <c r="L986" s="423"/>
      <c r="M986" s="252"/>
      <c r="N986" s="315">
        <f t="shared" si="226"/>
        <v>0</v>
      </c>
      <c r="O986" s="424">
        <f t="shared" si="227"/>
        <v>0</v>
      </c>
      <c r="P986" s="244"/>
      <c r="Q986" s="423"/>
      <c r="R986" s="252"/>
      <c r="S986" s="429">
        <f t="shared" si="228"/>
        <v>0</v>
      </c>
      <c r="T986" s="315">
        <f t="shared" si="229"/>
        <v>0</v>
      </c>
      <c r="U986" s="252"/>
      <c r="V986" s="252"/>
      <c r="W986" s="253"/>
      <c r="X986" s="313">
        <f t="shared" si="217"/>
        <v>0</v>
      </c>
    </row>
    <row r="987" spans="2:24" ht="18.75">
      <c r="B987" s="173"/>
      <c r="C987" s="142">
        <v>4309</v>
      </c>
      <c r="D987" s="148" t="s">
        <v>265</v>
      </c>
      <c r="E987" s="812"/>
      <c r="F987" s="449"/>
      <c r="G987" s="245"/>
      <c r="H987" s="245"/>
      <c r="I987" s="476">
        <f t="shared" si="225"/>
        <v>0</v>
      </c>
      <c r="J987" s="243" t="str">
        <f t="shared" si="216"/>
        <v/>
      </c>
      <c r="K987" s="244"/>
      <c r="L987" s="423"/>
      <c r="M987" s="252"/>
      <c r="N987" s="315">
        <f t="shared" si="226"/>
        <v>0</v>
      </c>
      <c r="O987" s="424">
        <f t="shared" si="227"/>
        <v>0</v>
      </c>
      <c r="P987" s="244"/>
      <c r="Q987" s="423"/>
      <c r="R987" s="252"/>
      <c r="S987" s="429">
        <f t="shared" si="228"/>
        <v>0</v>
      </c>
      <c r="T987" s="315">
        <f t="shared" si="229"/>
        <v>0</v>
      </c>
      <c r="U987" s="252"/>
      <c r="V987" s="252"/>
      <c r="W987" s="253"/>
      <c r="X987" s="313">
        <f t="shared" si="217"/>
        <v>0</v>
      </c>
    </row>
    <row r="988" spans="2:24" ht="18.75">
      <c r="B988" s="794">
        <v>4400</v>
      </c>
      <c r="C988" s="963" t="s">
        <v>1714</v>
      </c>
      <c r="D988" s="963"/>
      <c r="E988" s="795"/>
      <c r="F988" s="798"/>
      <c r="G988" s="799"/>
      <c r="H988" s="799"/>
      <c r="I988" s="800">
        <f t="shared" si="225"/>
        <v>0</v>
      </c>
      <c r="J988" s="243" t="str">
        <f t="shared" si="216"/>
        <v/>
      </c>
      <c r="K988" s="244"/>
      <c r="L988" s="428"/>
      <c r="M988" s="254"/>
      <c r="N988" s="317">
        <f t="shared" si="226"/>
        <v>0</v>
      </c>
      <c r="O988" s="424">
        <f t="shared" si="227"/>
        <v>0</v>
      </c>
      <c r="P988" s="244"/>
      <c r="Q988" s="428"/>
      <c r="R988" s="254"/>
      <c r="S988" s="429">
        <f t="shared" si="228"/>
        <v>0</v>
      </c>
      <c r="T988" s="315">
        <f t="shared" si="229"/>
        <v>0</v>
      </c>
      <c r="U988" s="254"/>
      <c r="V988" s="254"/>
      <c r="W988" s="253"/>
      <c r="X988" s="313">
        <f t="shared" si="217"/>
        <v>0</v>
      </c>
    </row>
    <row r="989" spans="2:24" ht="18.75">
      <c r="B989" s="794">
        <v>4500</v>
      </c>
      <c r="C989" s="968" t="s">
        <v>1715</v>
      </c>
      <c r="D989" s="968"/>
      <c r="E989" s="795"/>
      <c r="F989" s="798"/>
      <c r="G989" s="799"/>
      <c r="H989" s="799"/>
      <c r="I989" s="800">
        <f t="shared" si="225"/>
        <v>0</v>
      </c>
      <c r="J989" s="243" t="str">
        <f t="shared" si="216"/>
        <v/>
      </c>
      <c r="K989" s="244"/>
      <c r="L989" s="428"/>
      <c r="M989" s="254"/>
      <c r="N989" s="317">
        <f t="shared" si="226"/>
        <v>0</v>
      </c>
      <c r="O989" s="424">
        <f t="shared" si="227"/>
        <v>0</v>
      </c>
      <c r="P989" s="244"/>
      <c r="Q989" s="428"/>
      <c r="R989" s="254"/>
      <c r="S989" s="429">
        <f t="shared" si="228"/>
        <v>0</v>
      </c>
      <c r="T989" s="315">
        <f t="shared" si="229"/>
        <v>0</v>
      </c>
      <c r="U989" s="254"/>
      <c r="V989" s="254"/>
      <c r="W989" s="253"/>
      <c r="X989" s="313">
        <f t="shared" si="217"/>
        <v>0</v>
      </c>
    </row>
    <row r="990" spans="2:24" ht="18.75">
      <c r="B990" s="794">
        <v>4600</v>
      </c>
      <c r="C990" s="969" t="s">
        <v>266</v>
      </c>
      <c r="D990" s="970"/>
      <c r="E990" s="795"/>
      <c r="F990" s="798"/>
      <c r="G990" s="799"/>
      <c r="H990" s="799"/>
      <c r="I990" s="800">
        <f t="shared" si="225"/>
        <v>0</v>
      </c>
      <c r="J990" s="243" t="str">
        <f t="shared" si="216"/>
        <v/>
      </c>
      <c r="K990" s="244"/>
      <c r="L990" s="428"/>
      <c r="M990" s="254"/>
      <c r="N990" s="317">
        <f t="shared" si="226"/>
        <v>0</v>
      </c>
      <c r="O990" s="424">
        <f t="shared" si="227"/>
        <v>0</v>
      </c>
      <c r="P990" s="244"/>
      <c r="Q990" s="428"/>
      <c r="R990" s="254"/>
      <c r="S990" s="429">
        <f t="shared" si="228"/>
        <v>0</v>
      </c>
      <c r="T990" s="315">
        <f t="shared" si="229"/>
        <v>0</v>
      </c>
      <c r="U990" s="254"/>
      <c r="V990" s="254"/>
      <c r="W990" s="253"/>
      <c r="X990" s="313">
        <f t="shared" si="217"/>
        <v>0</v>
      </c>
    </row>
    <row r="991" spans="2:24" ht="18.75">
      <c r="B991" s="794">
        <v>4900</v>
      </c>
      <c r="C991" s="966" t="s">
        <v>297</v>
      </c>
      <c r="D991" s="966"/>
      <c r="E991" s="795"/>
      <c r="F991" s="796">
        <f>+F992+F993</f>
        <v>0</v>
      </c>
      <c r="G991" s="797">
        <f>+G992+G993</f>
        <v>0</v>
      </c>
      <c r="H991" s="797">
        <f>+H992+H993</f>
        <v>0</v>
      </c>
      <c r="I991" s="797">
        <f>+I992+I993</f>
        <v>0</v>
      </c>
      <c r="J991" s="243" t="str">
        <f t="shared" si="216"/>
        <v/>
      </c>
      <c r="K991" s="244"/>
      <c r="L991" s="773"/>
      <c r="M991" s="774"/>
      <c r="N991" s="774"/>
      <c r="O991" s="820"/>
      <c r="P991" s="244"/>
      <c r="Q991" s="773"/>
      <c r="R991" s="774"/>
      <c r="S991" s="774"/>
      <c r="T991" s="774"/>
      <c r="U991" s="774"/>
      <c r="V991" s="774"/>
      <c r="W991" s="820"/>
      <c r="X991" s="313">
        <f t="shared" si="217"/>
        <v>0</v>
      </c>
    </row>
    <row r="992" spans="2:24" ht="18.75">
      <c r="B992" s="173"/>
      <c r="C992" s="144">
        <v>4901</v>
      </c>
      <c r="D992" s="174" t="s">
        <v>298</v>
      </c>
      <c r="E992" s="812"/>
      <c r="F992" s="449"/>
      <c r="G992" s="245"/>
      <c r="H992" s="245"/>
      <c r="I992" s="476">
        <f>F992+G992+H992</f>
        <v>0</v>
      </c>
      <c r="J992" s="243" t="str">
        <f t="shared" si="216"/>
        <v/>
      </c>
      <c r="K992" s="244"/>
      <c r="L992" s="771"/>
      <c r="M992" s="775"/>
      <c r="N992" s="775"/>
      <c r="O992" s="819"/>
      <c r="P992" s="244"/>
      <c r="Q992" s="771"/>
      <c r="R992" s="775"/>
      <c r="S992" s="775"/>
      <c r="T992" s="775"/>
      <c r="U992" s="775"/>
      <c r="V992" s="775"/>
      <c r="W992" s="819"/>
      <c r="X992" s="313">
        <f t="shared" si="217"/>
        <v>0</v>
      </c>
    </row>
    <row r="993" spans="2:24" ht="18.75">
      <c r="B993" s="173"/>
      <c r="C993" s="142">
        <v>4902</v>
      </c>
      <c r="D993" s="148" t="s">
        <v>299</v>
      </c>
      <c r="E993" s="812"/>
      <c r="F993" s="449"/>
      <c r="G993" s="245"/>
      <c r="H993" s="245"/>
      <c r="I993" s="476">
        <f>F993+G993+H993</f>
        <v>0</v>
      </c>
      <c r="J993" s="243" t="str">
        <f t="shared" si="216"/>
        <v/>
      </c>
      <c r="K993" s="244"/>
      <c r="L993" s="771"/>
      <c r="M993" s="775"/>
      <c r="N993" s="775"/>
      <c r="O993" s="819"/>
      <c r="P993" s="244"/>
      <c r="Q993" s="771"/>
      <c r="R993" s="775"/>
      <c r="S993" s="775"/>
      <c r="T993" s="775"/>
      <c r="U993" s="775"/>
      <c r="V993" s="775"/>
      <c r="W993" s="819"/>
      <c r="X993" s="313">
        <f t="shared" si="217"/>
        <v>0</v>
      </c>
    </row>
    <row r="994" spans="2:24" ht="18.75">
      <c r="B994" s="801">
        <v>5100</v>
      </c>
      <c r="C994" s="980" t="s">
        <v>267</v>
      </c>
      <c r="D994" s="980"/>
      <c r="E994" s="802"/>
      <c r="F994" s="803"/>
      <c r="G994" s="804"/>
      <c r="H994" s="804"/>
      <c r="I994" s="800">
        <f>F994+G994+H994</f>
        <v>0</v>
      </c>
      <c r="J994" s="243" t="str">
        <f t="shared" si="216"/>
        <v/>
      </c>
      <c r="K994" s="244"/>
      <c r="L994" s="430"/>
      <c r="M994" s="431"/>
      <c r="N994" s="327">
        <f>I994</f>
        <v>0</v>
      </c>
      <c r="O994" s="424">
        <f>L994+M994-N994</f>
        <v>0</v>
      </c>
      <c r="P994" s="244"/>
      <c r="Q994" s="430"/>
      <c r="R994" s="431"/>
      <c r="S994" s="429">
        <f>+IF(+(L994+M994)&gt;=I994,+M994,+(+I994-L994))</f>
        <v>0</v>
      </c>
      <c r="T994" s="315">
        <f>Q994+R994-S994</f>
        <v>0</v>
      </c>
      <c r="U994" s="431"/>
      <c r="V994" s="431"/>
      <c r="W994" s="253"/>
      <c r="X994" s="313">
        <f t="shared" si="217"/>
        <v>0</v>
      </c>
    </row>
    <row r="995" spans="2:24" ht="18.75">
      <c r="B995" s="801">
        <v>5200</v>
      </c>
      <c r="C995" s="965" t="s">
        <v>268</v>
      </c>
      <c r="D995" s="965"/>
      <c r="E995" s="802"/>
      <c r="F995" s="805">
        <f>SUM(F996:F1002)</f>
        <v>0</v>
      </c>
      <c r="G995" s="806">
        <f>SUM(G996:G1002)</f>
        <v>0</v>
      </c>
      <c r="H995" s="806">
        <f>SUM(H996:H1002)</f>
        <v>0</v>
      </c>
      <c r="I995" s="806">
        <f>SUM(I996:I1002)</f>
        <v>0</v>
      </c>
      <c r="J995" s="243" t="str">
        <f t="shared" si="216"/>
        <v/>
      </c>
      <c r="K995" s="244"/>
      <c r="L995" s="326">
        <f>SUM(L996:L1002)</f>
        <v>0</v>
      </c>
      <c r="M995" s="327">
        <f>SUM(M996:M1002)</f>
        <v>0</v>
      </c>
      <c r="N995" s="432">
        <f>SUM(N996:N1002)</f>
        <v>0</v>
      </c>
      <c r="O995" s="433">
        <f>SUM(O996:O1002)</f>
        <v>0</v>
      </c>
      <c r="P995" s="244"/>
      <c r="Q995" s="326">
        <f t="shared" ref="Q995:W995" si="230">SUM(Q996:Q1002)</f>
        <v>0</v>
      </c>
      <c r="R995" s="327">
        <f t="shared" si="230"/>
        <v>0</v>
      </c>
      <c r="S995" s="327">
        <f t="shared" si="230"/>
        <v>0</v>
      </c>
      <c r="T995" s="327">
        <f t="shared" si="230"/>
        <v>0</v>
      </c>
      <c r="U995" s="327">
        <f t="shared" si="230"/>
        <v>0</v>
      </c>
      <c r="V995" s="327">
        <f t="shared" si="230"/>
        <v>0</v>
      </c>
      <c r="W995" s="433">
        <f t="shared" si="230"/>
        <v>0</v>
      </c>
      <c r="X995" s="313">
        <f t="shared" si="217"/>
        <v>0</v>
      </c>
    </row>
    <row r="996" spans="2:24" ht="18.75">
      <c r="B996" s="175"/>
      <c r="C996" s="176">
        <v>5201</v>
      </c>
      <c r="D996" s="177" t="s">
        <v>269</v>
      </c>
      <c r="E996" s="813"/>
      <c r="F996" s="473"/>
      <c r="G996" s="434"/>
      <c r="H996" s="434"/>
      <c r="I996" s="476">
        <f t="shared" ref="I996:I1002" si="231">F996+G996+H996</f>
        <v>0</v>
      </c>
      <c r="J996" s="243" t="str">
        <f t="shared" si="216"/>
        <v/>
      </c>
      <c r="K996" s="244"/>
      <c r="L996" s="435"/>
      <c r="M996" s="436"/>
      <c r="N996" s="330">
        <f t="shared" ref="N996:N1002" si="232">I996</f>
        <v>0</v>
      </c>
      <c r="O996" s="424">
        <f t="shared" ref="O996:O1002" si="233">L996+M996-N996</f>
        <v>0</v>
      </c>
      <c r="P996" s="244"/>
      <c r="Q996" s="435"/>
      <c r="R996" s="436"/>
      <c r="S996" s="429">
        <f t="shared" ref="S996:S1002" si="234">+IF(+(L996+M996)&gt;=I996,+M996,+(+I996-L996))</f>
        <v>0</v>
      </c>
      <c r="T996" s="315">
        <f t="shared" ref="T996:T1002" si="235">Q996+R996-S996</f>
        <v>0</v>
      </c>
      <c r="U996" s="436"/>
      <c r="V996" s="436"/>
      <c r="W996" s="253"/>
      <c r="X996" s="313">
        <f t="shared" si="217"/>
        <v>0</v>
      </c>
    </row>
    <row r="997" spans="2:24" ht="18.75">
      <c r="B997" s="175"/>
      <c r="C997" s="178">
        <v>5202</v>
      </c>
      <c r="D997" s="179" t="s">
        <v>270</v>
      </c>
      <c r="E997" s="813"/>
      <c r="F997" s="473"/>
      <c r="G997" s="434"/>
      <c r="H997" s="434"/>
      <c r="I997" s="476">
        <f t="shared" si="231"/>
        <v>0</v>
      </c>
      <c r="J997" s="243" t="str">
        <f t="shared" si="216"/>
        <v/>
      </c>
      <c r="K997" s="244"/>
      <c r="L997" s="435"/>
      <c r="M997" s="436"/>
      <c r="N997" s="330">
        <f t="shared" si="232"/>
        <v>0</v>
      </c>
      <c r="O997" s="424">
        <f t="shared" si="233"/>
        <v>0</v>
      </c>
      <c r="P997" s="244"/>
      <c r="Q997" s="435"/>
      <c r="R997" s="436"/>
      <c r="S997" s="429">
        <f t="shared" si="234"/>
        <v>0</v>
      </c>
      <c r="T997" s="315">
        <f t="shared" si="235"/>
        <v>0</v>
      </c>
      <c r="U997" s="436"/>
      <c r="V997" s="436"/>
      <c r="W997" s="253"/>
      <c r="X997" s="313">
        <f t="shared" si="217"/>
        <v>0</v>
      </c>
    </row>
    <row r="998" spans="2:24" ht="18.75">
      <c r="B998" s="175"/>
      <c r="C998" s="178">
        <v>5203</v>
      </c>
      <c r="D998" s="179" t="s">
        <v>938</v>
      </c>
      <c r="E998" s="813"/>
      <c r="F998" s="473"/>
      <c r="G998" s="434"/>
      <c r="H998" s="434"/>
      <c r="I998" s="476">
        <f t="shared" si="231"/>
        <v>0</v>
      </c>
      <c r="J998" s="243" t="str">
        <f t="shared" si="216"/>
        <v/>
      </c>
      <c r="K998" s="244"/>
      <c r="L998" s="435"/>
      <c r="M998" s="436"/>
      <c r="N998" s="330">
        <f t="shared" si="232"/>
        <v>0</v>
      </c>
      <c r="O998" s="424">
        <f t="shared" si="233"/>
        <v>0</v>
      </c>
      <c r="P998" s="244"/>
      <c r="Q998" s="435"/>
      <c r="R998" s="436"/>
      <c r="S998" s="429">
        <f t="shared" si="234"/>
        <v>0</v>
      </c>
      <c r="T998" s="315">
        <f t="shared" si="235"/>
        <v>0</v>
      </c>
      <c r="U998" s="436"/>
      <c r="V998" s="436"/>
      <c r="W998" s="253"/>
      <c r="X998" s="313">
        <f t="shared" si="217"/>
        <v>0</v>
      </c>
    </row>
    <row r="999" spans="2:24" ht="18.75">
      <c r="B999" s="175"/>
      <c r="C999" s="178">
        <v>5204</v>
      </c>
      <c r="D999" s="179" t="s">
        <v>939</v>
      </c>
      <c r="E999" s="813"/>
      <c r="F999" s="473"/>
      <c r="G999" s="434"/>
      <c r="H999" s="434"/>
      <c r="I999" s="476">
        <f t="shared" si="231"/>
        <v>0</v>
      </c>
      <c r="J999" s="243" t="str">
        <f t="shared" si="216"/>
        <v/>
      </c>
      <c r="K999" s="244"/>
      <c r="L999" s="435"/>
      <c r="M999" s="436"/>
      <c r="N999" s="330">
        <f t="shared" si="232"/>
        <v>0</v>
      </c>
      <c r="O999" s="424">
        <f t="shared" si="233"/>
        <v>0</v>
      </c>
      <c r="P999" s="244"/>
      <c r="Q999" s="435"/>
      <c r="R999" s="436"/>
      <c r="S999" s="429">
        <f t="shared" si="234"/>
        <v>0</v>
      </c>
      <c r="T999" s="315">
        <f t="shared" si="235"/>
        <v>0</v>
      </c>
      <c r="U999" s="436"/>
      <c r="V999" s="436"/>
      <c r="W999" s="253"/>
      <c r="X999" s="313">
        <f t="shared" si="217"/>
        <v>0</v>
      </c>
    </row>
    <row r="1000" spans="2:24" ht="18.75">
      <c r="B1000" s="175"/>
      <c r="C1000" s="178">
        <v>5205</v>
      </c>
      <c r="D1000" s="179" t="s">
        <v>940</v>
      </c>
      <c r="E1000" s="813"/>
      <c r="F1000" s="473"/>
      <c r="G1000" s="434"/>
      <c r="H1000" s="434"/>
      <c r="I1000" s="476">
        <f t="shared" si="231"/>
        <v>0</v>
      </c>
      <c r="J1000" s="243" t="str">
        <f t="shared" si="216"/>
        <v/>
      </c>
      <c r="K1000" s="244"/>
      <c r="L1000" s="435"/>
      <c r="M1000" s="436"/>
      <c r="N1000" s="330">
        <f t="shared" si="232"/>
        <v>0</v>
      </c>
      <c r="O1000" s="424">
        <f t="shared" si="233"/>
        <v>0</v>
      </c>
      <c r="P1000" s="244"/>
      <c r="Q1000" s="435"/>
      <c r="R1000" s="436"/>
      <c r="S1000" s="429">
        <f t="shared" si="234"/>
        <v>0</v>
      </c>
      <c r="T1000" s="315">
        <f t="shared" si="235"/>
        <v>0</v>
      </c>
      <c r="U1000" s="436"/>
      <c r="V1000" s="436"/>
      <c r="W1000" s="253"/>
      <c r="X1000" s="313">
        <f t="shared" si="217"/>
        <v>0</v>
      </c>
    </row>
    <row r="1001" spans="2:24" ht="18.75">
      <c r="B1001" s="175"/>
      <c r="C1001" s="178">
        <v>5206</v>
      </c>
      <c r="D1001" s="179" t="s">
        <v>941</v>
      </c>
      <c r="E1001" s="813"/>
      <c r="F1001" s="473"/>
      <c r="G1001" s="434"/>
      <c r="H1001" s="434"/>
      <c r="I1001" s="476">
        <f t="shared" si="231"/>
        <v>0</v>
      </c>
      <c r="J1001" s="243" t="str">
        <f t="shared" si="216"/>
        <v/>
      </c>
      <c r="K1001" s="244"/>
      <c r="L1001" s="435"/>
      <c r="M1001" s="436"/>
      <c r="N1001" s="330">
        <f t="shared" si="232"/>
        <v>0</v>
      </c>
      <c r="O1001" s="424">
        <f t="shared" si="233"/>
        <v>0</v>
      </c>
      <c r="P1001" s="244"/>
      <c r="Q1001" s="435"/>
      <c r="R1001" s="436"/>
      <c r="S1001" s="429">
        <f t="shared" si="234"/>
        <v>0</v>
      </c>
      <c r="T1001" s="315">
        <f t="shared" si="235"/>
        <v>0</v>
      </c>
      <c r="U1001" s="436"/>
      <c r="V1001" s="436"/>
      <c r="W1001" s="253"/>
      <c r="X1001" s="313">
        <f t="shared" si="217"/>
        <v>0</v>
      </c>
    </row>
    <row r="1002" spans="2:24" ht="18.75">
      <c r="B1002" s="175"/>
      <c r="C1002" s="180">
        <v>5219</v>
      </c>
      <c r="D1002" s="181" t="s">
        <v>942</v>
      </c>
      <c r="E1002" s="813"/>
      <c r="F1002" s="473"/>
      <c r="G1002" s="434"/>
      <c r="H1002" s="434"/>
      <c r="I1002" s="476">
        <f t="shared" si="231"/>
        <v>0</v>
      </c>
      <c r="J1002" s="243" t="str">
        <f t="shared" ref="J1002:J1021" si="236">(IF($E1002&lt;&gt;0,$J$2,IF($I1002&lt;&gt;0,$J$2,"")))</f>
        <v/>
      </c>
      <c r="K1002" s="244"/>
      <c r="L1002" s="435"/>
      <c r="M1002" s="436"/>
      <c r="N1002" s="330">
        <f t="shared" si="232"/>
        <v>0</v>
      </c>
      <c r="O1002" s="424">
        <f t="shared" si="233"/>
        <v>0</v>
      </c>
      <c r="P1002" s="244"/>
      <c r="Q1002" s="435"/>
      <c r="R1002" s="436"/>
      <c r="S1002" s="429">
        <f t="shared" si="234"/>
        <v>0</v>
      </c>
      <c r="T1002" s="315">
        <f t="shared" si="235"/>
        <v>0</v>
      </c>
      <c r="U1002" s="436"/>
      <c r="V1002" s="436"/>
      <c r="W1002" s="253"/>
      <c r="X1002" s="313">
        <f t="shared" ref="X1002:X1015" si="237">T1002-U1002-V1002-W1002</f>
        <v>0</v>
      </c>
    </row>
    <row r="1003" spans="2:24" ht="18.75">
      <c r="B1003" s="801">
        <v>5300</v>
      </c>
      <c r="C1003" s="971" t="s">
        <v>943</v>
      </c>
      <c r="D1003" s="971"/>
      <c r="E1003" s="802"/>
      <c r="F1003" s="805">
        <f>SUM(F1004:F1005)</f>
        <v>0</v>
      </c>
      <c r="G1003" s="806">
        <f>SUM(G1004:G1005)</f>
        <v>0</v>
      </c>
      <c r="H1003" s="806">
        <f>SUM(H1004:H1005)</f>
        <v>0</v>
      </c>
      <c r="I1003" s="806">
        <f>SUM(I1004:I1005)</f>
        <v>0</v>
      </c>
      <c r="J1003" s="243" t="str">
        <f t="shared" si="236"/>
        <v/>
      </c>
      <c r="K1003" s="244"/>
      <c r="L1003" s="326">
        <f>SUM(L1004:L1005)</f>
        <v>0</v>
      </c>
      <c r="M1003" s="327">
        <f>SUM(M1004:M1005)</f>
        <v>0</v>
      </c>
      <c r="N1003" s="432">
        <f>SUM(N1004:N1005)</f>
        <v>0</v>
      </c>
      <c r="O1003" s="433">
        <f>SUM(O1004:O1005)</f>
        <v>0</v>
      </c>
      <c r="P1003" s="244"/>
      <c r="Q1003" s="326">
        <f t="shared" ref="Q1003:W1003" si="238">SUM(Q1004:Q1005)</f>
        <v>0</v>
      </c>
      <c r="R1003" s="327">
        <f t="shared" si="238"/>
        <v>0</v>
      </c>
      <c r="S1003" s="327">
        <f t="shared" si="238"/>
        <v>0</v>
      </c>
      <c r="T1003" s="327">
        <f t="shared" si="238"/>
        <v>0</v>
      </c>
      <c r="U1003" s="327">
        <f t="shared" si="238"/>
        <v>0</v>
      </c>
      <c r="V1003" s="327">
        <f t="shared" si="238"/>
        <v>0</v>
      </c>
      <c r="W1003" s="433">
        <f t="shared" si="238"/>
        <v>0</v>
      </c>
      <c r="X1003" s="313">
        <f t="shared" si="237"/>
        <v>0</v>
      </c>
    </row>
    <row r="1004" spans="2:24" ht="18.75">
      <c r="B1004" s="175"/>
      <c r="C1004" s="176">
        <v>5301</v>
      </c>
      <c r="D1004" s="177" t="s">
        <v>1462</v>
      </c>
      <c r="E1004" s="813"/>
      <c r="F1004" s="473"/>
      <c r="G1004" s="434"/>
      <c r="H1004" s="434"/>
      <c r="I1004" s="476">
        <f>F1004+G1004+H1004</f>
        <v>0</v>
      </c>
      <c r="J1004" s="243" t="str">
        <f t="shared" si="236"/>
        <v/>
      </c>
      <c r="K1004" s="244"/>
      <c r="L1004" s="435"/>
      <c r="M1004" s="436"/>
      <c r="N1004" s="330">
        <f>I1004</f>
        <v>0</v>
      </c>
      <c r="O1004" s="424">
        <f>L1004+M1004-N1004</f>
        <v>0</v>
      </c>
      <c r="P1004" s="244"/>
      <c r="Q1004" s="435"/>
      <c r="R1004" s="436"/>
      <c r="S1004" s="429">
        <f>+IF(+(L1004+M1004)&gt;=I1004,+M1004,+(+I1004-L1004))</f>
        <v>0</v>
      </c>
      <c r="T1004" s="315">
        <f>Q1004+R1004-S1004</f>
        <v>0</v>
      </c>
      <c r="U1004" s="436"/>
      <c r="V1004" s="436"/>
      <c r="W1004" s="253"/>
      <c r="X1004" s="313">
        <f t="shared" si="237"/>
        <v>0</v>
      </c>
    </row>
    <row r="1005" spans="2:24" ht="18.75">
      <c r="B1005" s="175"/>
      <c r="C1005" s="180">
        <v>5309</v>
      </c>
      <c r="D1005" s="181" t="s">
        <v>944</v>
      </c>
      <c r="E1005" s="813"/>
      <c r="F1005" s="473"/>
      <c r="G1005" s="434"/>
      <c r="H1005" s="434"/>
      <c r="I1005" s="476">
        <f>F1005+G1005+H1005</f>
        <v>0</v>
      </c>
      <c r="J1005" s="243" t="str">
        <f t="shared" si="236"/>
        <v/>
      </c>
      <c r="K1005" s="244"/>
      <c r="L1005" s="435"/>
      <c r="M1005" s="436"/>
      <c r="N1005" s="330">
        <f>I1005</f>
        <v>0</v>
      </c>
      <c r="O1005" s="424">
        <f>L1005+M1005-N1005</f>
        <v>0</v>
      </c>
      <c r="P1005" s="244"/>
      <c r="Q1005" s="435"/>
      <c r="R1005" s="436"/>
      <c r="S1005" s="429">
        <f>+IF(+(L1005+M1005)&gt;=I1005,+M1005,+(+I1005-L1005))</f>
        <v>0</v>
      </c>
      <c r="T1005" s="315">
        <f>Q1005+R1005-S1005</f>
        <v>0</v>
      </c>
      <c r="U1005" s="436"/>
      <c r="V1005" s="436"/>
      <c r="W1005" s="253"/>
      <c r="X1005" s="313">
        <f t="shared" si="237"/>
        <v>0</v>
      </c>
    </row>
    <row r="1006" spans="2:24" ht="18.75">
      <c r="B1006" s="801">
        <v>5400</v>
      </c>
      <c r="C1006" s="980" t="s">
        <v>1031</v>
      </c>
      <c r="D1006" s="980"/>
      <c r="E1006" s="802"/>
      <c r="F1006" s="803"/>
      <c r="G1006" s="804"/>
      <c r="H1006" s="804"/>
      <c r="I1006" s="800">
        <f>F1006+G1006+H1006</f>
        <v>0</v>
      </c>
      <c r="J1006" s="243" t="str">
        <f t="shared" si="236"/>
        <v/>
      </c>
      <c r="K1006" s="244"/>
      <c r="L1006" s="430"/>
      <c r="M1006" s="431"/>
      <c r="N1006" s="327">
        <f>I1006</f>
        <v>0</v>
      </c>
      <c r="O1006" s="424">
        <f>L1006+M1006-N1006</f>
        <v>0</v>
      </c>
      <c r="P1006" s="244"/>
      <c r="Q1006" s="430"/>
      <c r="R1006" s="431"/>
      <c r="S1006" s="429">
        <f>+IF(+(L1006+M1006)&gt;=I1006,+M1006,+(+I1006-L1006))</f>
        <v>0</v>
      </c>
      <c r="T1006" s="315">
        <f>Q1006+R1006-S1006</f>
        <v>0</v>
      </c>
      <c r="U1006" s="431"/>
      <c r="V1006" s="431"/>
      <c r="W1006" s="253"/>
      <c r="X1006" s="313">
        <f t="shared" si="237"/>
        <v>0</v>
      </c>
    </row>
    <row r="1007" spans="2:24" ht="18.75">
      <c r="B1007" s="794">
        <v>5500</v>
      </c>
      <c r="C1007" s="966" t="s">
        <v>1032</v>
      </c>
      <c r="D1007" s="966"/>
      <c r="E1007" s="795"/>
      <c r="F1007" s="796">
        <f>SUM(F1008:F1011)</f>
        <v>0</v>
      </c>
      <c r="G1007" s="797">
        <f>SUM(G1008:G1011)</f>
        <v>0</v>
      </c>
      <c r="H1007" s="797">
        <f>SUM(H1008:H1011)</f>
        <v>0</v>
      </c>
      <c r="I1007" s="797">
        <f>SUM(I1008:I1011)</f>
        <v>0</v>
      </c>
      <c r="J1007" s="243" t="str">
        <f t="shared" si="236"/>
        <v/>
      </c>
      <c r="K1007" s="244"/>
      <c r="L1007" s="316">
        <f>SUM(L1008:L1011)</f>
        <v>0</v>
      </c>
      <c r="M1007" s="317">
        <f>SUM(M1008:M1011)</f>
        <v>0</v>
      </c>
      <c r="N1007" s="425">
        <f>SUM(N1008:N1011)</f>
        <v>0</v>
      </c>
      <c r="O1007" s="426">
        <f>SUM(O1008:O1011)</f>
        <v>0</v>
      </c>
      <c r="P1007" s="244"/>
      <c r="Q1007" s="316">
        <f t="shared" ref="Q1007:W1007" si="239">SUM(Q1008:Q1011)</f>
        <v>0</v>
      </c>
      <c r="R1007" s="317">
        <f t="shared" si="239"/>
        <v>0</v>
      </c>
      <c r="S1007" s="317">
        <f t="shared" si="239"/>
        <v>0</v>
      </c>
      <c r="T1007" s="317">
        <f t="shared" si="239"/>
        <v>0</v>
      </c>
      <c r="U1007" s="317">
        <f t="shared" si="239"/>
        <v>0</v>
      </c>
      <c r="V1007" s="317">
        <f t="shared" si="239"/>
        <v>0</v>
      </c>
      <c r="W1007" s="426">
        <f t="shared" si="239"/>
        <v>0</v>
      </c>
      <c r="X1007" s="313">
        <f t="shared" si="237"/>
        <v>0</v>
      </c>
    </row>
    <row r="1008" spans="2:24" ht="18.75">
      <c r="B1008" s="173"/>
      <c r="C1008" s="144">
        <v>5501</v>
      </c>
      <c r="D1008" s="163" t="s">
        <v>1033</v>
      </c>
      <c r="E1008" s="812"/>
      <c r="F1008" s="449"/>
      <c r="G1008" s="245"/>
      <c r="H1008" s="245"/>
      <c r="I1008" s="476">
        <f>F1008+G1008+H1008</f>
        <v>0</v>
      </c>
      <c r="J1008" s="243" t="str">
        <f t="shared" si="236"/>
        <v/>
      </c>
      <c r="K1008" s="244"/>
      <c r="L1008" s="423"/>
      <c r="M1008" s="252"/>
      <c r="N1008" s="315">
        <f>I1008</f>
        <v>0</v>
      </c>
      <c r="O1008" s="424">
        <f>L1008+M1008-N1008</f>
        <v>0</v>
      </c>
      <c r="P1008" s="244"/>
      <c r="Q1008" s="423"/>
      <c r="R1008" s="252"/>
      <c r="S1008" s="429">
        <f>+IF(+(L1008+M1008)&gt;=I1008,+M1008,+(+I1008-L1008))</f>
        <v>0</v>
      </c>
      <c r="T1008" s="315">
        <f>Q1008+R1008-S1008</f>
        <v>0</v>
      </c>
      <c r="U1008" s="252"/>
      <c r="V1008" s="252"/>
      <c r="W1008" s="253"/>
      <c r="X1008" s="313">
        <f t="shared" si="237"/>
        <v>0</v>
      </c>
    </row>
    <row r="1009" spans="2:24" ht="18.75">
      <c r="B1009" s="173"/>
      <c r="C1009" s="137">
        <v>5502</v>
      </c>
      <c r="D1009" s="145" t="s">
        <v>1034</v>
      </c>
      <c r="E1009" s="812"/>
      <c r="F1009" s="449"/>
      <c r="G1009" s="245"/>
      <c r="H1009" s="245"/>
      <c r="I1009" s="476">
        <f>F1009+G1009+H1009</f>
        <v>0</v>
      </c>
      <c r="J1009" s="243" t="str">
        <f t="shared" si="236"/>
        <v/>
      </c>
      <c r="K1009" s="244"/>
      <c r="L1009" s="423"/>
      <c r="M1009" s="252"/>
      <c r="N1009" s="315">
        <f>I1009</f>
        <v>0</v>
      </c>
      <c r="O1009" s="424">
        <f>L1009+M1009-N1009</f>
        <v>0</v>
      </c>
      <c r="P1009" s="244"/>
      <c r="Q1009" s="423"/>
      <c r="R1009" s="252"/>
      <c r="S1009" s="429">
        <f>+IF(+(L1009+M1009)&gt;=I1009,+M1009,+(+I1009-L1009))</f>
        <v>0</v>
      </c>
      <c r="T1009" s="315">
        <f>Q1009+R1009-S1009</f>
        <v>0</v>
      </c>
      <c r="U1009" s="252"/>
      <c r="V1009" s="252"/>
      <c r="W1009" s="253"/>
      <c r="X1009" s="313">
        <f t="shared" si="237"/>
        <v>0</v>
      </c>
    </row>
    <row r="1010" spans="2:24" ht="18.75">
      <c r="B1010" s="173"/>
      <c r="C1010" s="137">
        <v>5503</v>
      </c>
      <c r="D1010" s="139" t="s">
        <v>1035</v>
      </c>
      <c r="E1010" s="812"/>
      <c r="F1010" s="449"/>
      <c r="G1010" s="245"/>
      <c r="H1010" s="245"/>
      <c r="I1010" s="476">
        <f>F1010+G1010+H1010</f>
        <v>0</v>
      </c>
      <c r="J1010" s="243" t="str">
        <f t="shared" si="236"/>
        <v/>
      </c>
      <c r="K1010" s="244"/>
      <c r="L1010" s="423"/>
      <c r="M1010" s="252"/>
      <c r="N1010" s="315">
        <f>I1010</f>
        <v>0</v>
      </c>
      <c r="O1010" s="424">
        <f>L1010+M1010-N1010</f>
        <v>0</v>
      </c>
      <c r="P1010" s="244"/>
      <c r="Q1010" s="423"/>
      <c r="R1010" s="252"/>
      <c r="S1010" s="429">
        <f>+IF(+(L1010+M1010)&gt;=I1010,+M1010,+(+I1010-L1010))</f>
        <v>0</v>
      </c>
      <c r="T1010" s="315">
        <f>Q1010+R1010-S1010</f>
        <v>0</v>
      </c>
      <c r="U1010" s="252"/>
      <c r="V1010" s="252"/>
      <c r="W1010" s="253"/>
      <c r="X1010" s="313">
        <f t="shared" si="237"/>
        <v>0</v>
      </c>
    </row>
    <row r="1011" spans="2:24" ht="18.75">
      <c r="B1011" s="173"/>
      <c r="C1011" s="137">
        <v>5504</v>
      </c>
      <c r="D1011" s="145" t="s">
        <v>1036</v>
      </c>
      <c r="E1011" s="812"/>
      <c r="F1011" s="449"/>
      <c r="G1011" s="245"/>
      <c r="H1011" s="245"/>
      <c r="I1011" s="476">
        <f>F1011+G1011+H1011</f>
        <v>0</v>
      </c>
      <c r="J1011" s="243" t="str">
        <f t="shared" si="236"/>
        <v/>
      </c>
      <c r="K1011" s="244"/>
      <c r="L1011" s="423"/>
      <c r="M1011" s="252"/>
      <c r="N1011" s="315">
        <f>I1011</f>
        <v>0</v>
      </c>
      <c r="O1011" s="424">
        <f>L1011+M1011-N1011</f>
        <v>0</v>
      </c>
      <c r="P1011" s="244"/>
      <c r="Q1011" s="423"/>
      <c r="R1011" s="252"/>
      <c r="S1011" s="429">
        <f>+IF(+(L1011+M1011)&gt;=I1011,+M1011,+(+I1011-L1011))</f>
        <v>0</v>
      </c>
      <c r="T1011" s="315">
        <f>Q1011+R1011-S1011</f>
        <v>0</v>
      </c>
      <c r="U1011" s="252"/>
      <c r="V1011" s="252"/>
      <c r="W1011" s="253"/>
      <c r="X1011" s="313">
        <f t="shared" si="237"/>
        <v>0</v>
      </c>
    </row>
    <row r="1012" spans="2:24" ht="18.75">
      <c r="B1012" s="794">
        <v>5700</v>
      </c>
      <c r="C1012" s="981" t="s">
        <v>1037</v>
      </c>
      <c r="D1012" s="982"/>
      <c r="E1012" s="802"/>
      <c r="F1012" s="781">
        <v>0</v>
      </c>
      <c r="G1012" s="781">
        <v>0</v>
      </c>
      <c r="H1012" s="781">
        <v>0</v>
      </c>
      <c r="I1012" s="806">
        <f>SUM(I1013:I1015)</f>
        <v>0</v>
      </c>
      <c r="J1012" s="243" t="str">
        <f t="shared" si="236"/>
        <v/>
      </c>
      <c r="K1012" s="244"/>
      <c r="L1012" s="326">
        <f>SUM(L1013:L1015)</f>
        <v>0</v>
      </c>
      <c r="M1012" s="327">
        <f>SUM(M1013:M1015)</f>
        <v>0</v>
      </c>
      <c r="N1012" s="432">
        <f>SUM(N1013:N1014)</f>
        <v>0</v>
      </c>
      <c r="O1012" s="433">
        <f>SUM(O1013:O1015)</f>
        <v>0</v>
      </c>
      <c r="P1012" s="244"/>
      <c r="Q1012" s="326">
        <f>SUM(Q1013:Q1015)</f>
        <v>0</v>
      </c>
      <c r="R1012" s="327">
        <f>SUM(R1013:R1015)</f>
        <v>0</v>
      </c>
      <c r="S1012" s="327">
        <f>SUM(S1013:S1015)</f>
        <v>0</v>
      </c>
      <c r="T1012" s="327">
        <f>SUM(T1013:T1015)</f>
        <v>0</v>
      </c>
      <c r="U1012" s="327">
        <f>SUM(U1013:U1015)</f>
        <v>0</v>
      </c>
      <c r="V1012" s="327">
        <f>SUM(V1013:V1014)</f>
        <v>0</v>
      </c>
      <c r="W1012" s="433">
        <f>SUM(W1013:W1015)</f>
        <v>0</v>
      </c>
      <c r="X1012" s="313">
        <f t="shared" si="237"/>
        <v>0</v>
      </c>
    </row>
    <row r="1013" spans="2:24" ht="18.75">
      <c r="B1013" s="175"/>
      <c r="C1013" s="176">
        <v>5701</v>
      </c>
      <c r="D1013" s="177" t="s">
        <v>1038</v>
      </c>
      <c r="E1013" s="813"/>
      <c r="F1013" s="700">
        <v>0</v>
      </c>
      <c r="G1013" s="700">
        <v>0</v>
      </c>
      <c r="H1013" s="700">
        <v>0</v>
      </c>
      <c r="I1013" s="476">
        <f>F1013+G1013+H1013</f>
        <v>0</v>
      </c>
      <c r="J1013" s="243" t="str">
        <f t="shared" si="236"/>
        <v/>
      </c>
      <c r="K1013" s="244"/>
      <c r="L1013" s="435"/>
      <c r="M1013" s="436"/>
      <c r="N1013" s="330">
        <f>I1013</f>
        <v>0</v>
      </c>
      <c r="O1013" s="424">
        <f>L1013+M1013-N1013</f>
        <v>0</v>
      </c>
      <c r="P1013" s="244"/>
      <c r="Q1013" s="435"/>
      <c r="R1013" s="436"/>
      <c r="S1013" s="429">
        <f>+IF(+(L1013+M1013)&gt;=I1013,+M1013,+(+I1013-L1013))</f>
        <v>0</v>
      </c>
      <c r="T1013" s="315">
        <f>Q1013+R1013-S1013</f>
        <v>0</v>
      </c>
      <c r="U1013" s="436"/>
      <c r="V1013" s="436"/>
      <c r="W1013" s="253"/>
      <c r="X1013" s="313">
        <f t="shared" si="237"/>
        <v>0</v>
      </c>
    </row>
    <row r="1014" spans="2:24" ht="18.75">
      <c r="B1014" s="175"/>
      <c r="C1014" s="180">
        <v>5702</v>
      </c>
      <c r="D1014" s="181" t="s">
        <v>1039</v>
      </c>
      <c r="E1014" s="813"/>
      <c r="F1014" s="700">
        <v>0</v>
      </c>
      <c r="G1014" s="700">
        <v>0</v>
      </c>
      <c r="H1014" s="700">
        <v>0</v>
      </c>
      <c r="I1014" s="476">
        <f>F1014+G1014+H1014</f>
        <v>0</v>
      </c>
      <c r="J1014" s="243" t="str">
        <f t="shared" si="236"/>
        <v/>
      </c>
      <c r="K1014" s="244"/>
      <c r="L1014" s="435"/>
      <c r="M1014" s="436"/>
      <c r="N1014" s="330">
        <f>I1014</f>
        <v>0</v>
      </c>
      <c r="O1014" s="424">
        <f>L1014+M1014-N1014</f>
        <v>0</v>
      </c>
      <c r="P1014" s="244"/>
      <c r="Q1014" s="435"/>
      <c r="R1014" s="436"/>
      <c r="S1014" s="429">
        <f>+IF(+(L1014+M1014)&gt;=I1014,+M1014,+(+I1014-L1014))</f>
        <v>0</v>
      </c>
      <c r="T1014" s="315">
        <f>Q1014+R1014-S1014</f>
        <v>0</v>
      </c>
      <c r="U1014" s="436"/>
      <c r="V1014" s="436"/>
      <c r="W1014" s="253"/>
      <c r="X1014" s="313">
        <f t="shared" si="237"/>
        <v>0</v>
      </c>
    </row>
    <row r="1015" spans="2:24" ht="18.75">
      <c r="B1015" s="136"/>
      <c r="C1015" s="182">
        <v>4071</v>
      </c>
      <c r="D1015" s="464" t="s">
        <v>1040</v>
      </c>
      <c r="E1015" s="812"/>
      <c r="F1015" s="700">
        <v>0</v>
      </c>
      <c r="G1015" s="700">
        <v>0</v>
      </c>
      <c r="H1015" s="700">
        <v>0</v>
      </c>
      <c r="I1015" s="476">
        <f>F1015+G1015+H1015</f>
        <v>0</v>
      </c>
      <c r="J1015" s="243" t="str">
        <f t="shared" si="236"/>
        <v/>
      </c>
      <c r="K1015" s="244"/>
      <c r="L1015" s="821"/>
      <c r="M1015" s="775"/>
      <c r="N1015" s="775"/>
      <c r="O1015" s="822"/>
      <c r="P1015" s="244"/>
      <c r="Q1015" s="771"/>
      <c r="R1015" s="775"/>
      <c r="S1015" s="775"/>
      <c r="T1015" s="775"/>
      <c r="U1015" s="775"/>
      <c r="V1015" s="775"/>
      <c r="W1015" s="819"/>
      <c r="X1015" s="313">
        <f t="shared" si="237"/>
        <v>0</v>
      </c>
    </row>
    <row r="1016" spans="2:24">
      <c r="B1016" s="173"/>
      <c r="C1016" s="183"/>
      <c r="D1016" s="334"/>
      <c r="E1016" s="814"/>
      <c r="F1016" s="248"/>
      <c r="G1016" s="248"/>
      <c r="H1016" s="248"/>
      <c r="I1016" s="249"/>
      <c r="J1016" s="243" t="str">
        <f t="shared" si="236"/>
        <v/>
      </c>
      <c r="K1016" s="244"/>
      <c r="L1016" s="437"/>
      <c r="M1016" s="438"/>
      <c r="N1016" s="323"/>
      <c r="O1016" s="324"/>
      <c r="P1016" s="244"/>
      <c r="Q1016" s="437"/>
      <c r="R1016" s="438"/>
      <c r="S1016" s="323"/>
      <c r="T1016" s="323"/>
      <c r="U1016" s="438"/>
      <c r="V1016" s="323"/>
      <c r="W1016" s="324"/>
      <c r="X1016" s="324"/>
    </row>
    <row r="1017" spans="2:24" ht="18.75">
      <c r="B1017" s="807">
        <v>98</v>
      </c>
      <c r="C1017" s="964" t="s">
        <v>1041</v>
      </c>
      <c r="D1017" s="958"/>
      <c r="E1017" s="795"/>
      <c r="F1017" s="798"/>
      <c r="G1017" s="799"/>
      <c r="H1017" s="799"/>
      <c r="I1017" s="800">
        <f>F1017+G1017+H1017</f>
        <v>0</v>
      </c>
      <c r="J1017" s="243" t="str">
        <f t="shared" si="236"/>
        <v/>
      </c>
      <c r="K1017" s="244"/>
      <c r="L1017" s="428"/>
      <c r="M1017" s="254"/>
      <c r="N1017" s="317">
        <f>I1017</f>
        <v>0</v>
      </c>
      <c r="O1017" s="424">
        <f>L1017+M1017-N1017</f>
        <v>0</v>
      </c>
      <c r="P1017" s="244"/>
      <c r="Q1017" s="428"/>
      <c r="R1017" s="254"/>
      <c r="S1017" s="429">
        <f>+IF(+(L1017+M1017)&gt;=I1017,+M1017,+(+I1017-L1017))</f>
        <v>0</v>
      </c>
      <c r="T1017" s="315">
        <f>Q1017+R1017-S1017</f>
        <v>0</v>
      </c>
      <c r="U1017" s="254"/>
      <c r="V1017" s="254"/>
      <c r="W1017" s="253"/>
      <c r="X1017" s="313">
        <f>T1017-U1017-V1017-W1017</f>
        <v>0</v>
      </c>
    </row>
    <row r="1018" spans="2:24">
      <c r="B1018" s="184"/>
      <c r="C1018" s="335" t="s">
        <v>1042</v>
      </c>
      <c r="D1018" s="336"/>
      <c r="E1018" s="395"/>
      <c r="F1018" s="395"/>
      <c r="G1018" s="395"/>
      <c r="H1018" s="395"/>
      <c r="I1018" s="337"/>
      <c r="J1018" s="243" t="str">
        <f t="shared" si="236"/>
        <v/>
      </c>
      <c r="K1018" s="244"/>
      <c r="L1018" s="338"/>
      <c r="M1018" s="339"/>
      <c r="N1018" s="339"/>
      <c r="O1018" s="340"/>
      <c r="P1018" s="244"/>
      <c r="Q1018" s="338"/>
      <c r="R1018" s="339"/>
      <c r="S1018" s="339"/>
      <c r="T1018" s="339"/>
      <c r="U1018" s="339"/>
      <c r="V1018" s="339"/>
      <c r="W1018" s="340"/>
      <c r="X1018" s="340"/>
    </row>
    <row r="1019" spans="2:24">
      <c r="B1019" s="184"/>
      <c r="C1019" s="341" t="s">
        <v>1043</v>
      </c>
      <c r="D1019" s="334"/>
      <c r="E1019" s="384"/>
      <c r="F1019" s="384"/>
      <c r="G1019" s="384"/>
      <c r="H1019" s="384"/>
      <c r="I1019" s="307"/>
      <c r="J1019" s="243" t="str">
        <f t="shared" si="236"/>
        <v/>
      </c>
      <c r="K1019" s="244"/>
      <c r="L1019" s="342"/>
      <c r="M1019" s="343"/>
      <c r="N1019" s="343"/>
      <c r="O1019" s="344"/>
      <c r="P1019" s="244"/>
      <c r="Q1019" s="342"/>
      <c r="R1019" s="343"/>
      <c r="S1019" s="343"/>
      <c r="T1019" s="343"/>
      <c r="U1019" s="343"/>
      <c r="V1019" s="343"/>
      <c r="W1019" s="344"/>
      <c r="X1019" s="344"/>
    </row>
    <row r="1020" spans="2:24">
      <c r="B1020" s="185"/>
      <c r="C1020" s="345" t="s">
        <v>1716</v>
      </c>
      <c r="D1020" s="346"/>
      <c r="E1020" s="396"/>
      <c r="F1020" s="396"/>
      <c r="G1020" s="396"/>
      <c r="H1020" s="396"/>
      <c r="I1020" s="309"/>
      <c r="J1020" s="243" t="str">
        <f t="shared" si="236"/>
        <v/>
      </c>
      <c r="K1020" s="244"/>
      <c r="L1020" s="347"/>
      <c r="M1020" s="348"/>
      <c r="N1020" s="348"/>
      <c r="O1020" s="349"/>
      <c r="P1020" s="244"/>
      <c r="Q1020" s="347"/>
      <c r="R1020" s="348"/>
      <c r="S1020" s="348"/>
      <c r="T1020" s="348"/>
      <c r="U1020" s="348"/>
      <c r="V1020" s="348"/>
      <c r="W1020" s="349"/>
      <c r="X1020" s="349"/>
    </row>
    <row r="1021" spans="2:24" ht="18.75">
      <c r="B1021" s="715"/>
      <c r="C1021" s="716" t="s">
        <v>1263</v>
      </c>
      <c r="D1021" s="717" t="s">
        <v>1044</v>
      </c>
      <c r="E1021" s="808"/>
      <c r="F1021" s="808">
        <f>SUM(F906,F909,F915,F923,F924,F942,F946,F952,F955,F956,F957,F958,F959,F968,F974,F975,F976,F977,F984,F988,F989,F990,F991,F994,F995,F1003,F1006,F1007,F1012)+F1017</f>
        <v>47481</v>
      </c>
      <c r="G1021" s="808">
        <f>SUM(G906,G909,G915,G923,G924,G942,G946,G952,G955,G956,G957,G958,G959,G968,G974,G975,G976,G977,G984,G988,G989,G990,G991,G994,G995,G1003,G1006,G1007,G1012)+G1017</f>
        <v>638000</v>
      </c>
      <c r="H1021" s="808">
        <f>SUM(H906,H909,H915,H923,H924,H942,H946,H952,H955,H956,H957,H958,H959,H968,H974,H975,H976,H977,H984,H988,H989,H990,H991,H994,H995,H1003,H1006,H1007,H1012)+H1017</f>
        <v>0</v>
      </c>
      <c r="I1021" s="808">
        <f>SUM(I906,I909,I915,I923,I924,I942,I946,I952,I955,I956,I957,I958,I959,I968,I974,I975,I976,I977,I984,I988,I989,I990,I991,I994,I995,I1003,I1006,I1007,I1012)+I1017</f>
        <v>685481</v>
      </c>
      <c r="J1021" s="243">
        <f t="shared" si="236"/>
        <v>1</v>
      </c>
      <c r="K1021" s="439" t="str">
        <f>LEFT(C903,1)</f>
        <v>2</v>
      </c>
      <c r="L1021" s="276">
        <f>SUM(L906,L909,L915,L923,L924,L942,L946,L952,L955,L956,L957,L958,L959,L968,L974,L975,L976,L977,L984,L988,L989,L990,L991,L994,L995,L1003,L1006,L1007,L1012)+L1017</f>
        <v>0</v>
      </c>
      <c r="M1021" s="276">
        <f>SUM(M906,M909,M915,M923,M924,M942,M946,M952,M955,M956,M957,M958,M959,M968,M974,M975,M976,M977,M984,M988,M989,M990,M991,M994,M995,M1003,M1006,M1007,M1012)+M1017</f>
        <v>685481</v>
      </c>
      <c r="N1021" s="276">
        <f>SUM(N906,N909,N915,N923,N924,N942,N946,N952,N955,N956,N957,N958,N959,N968,N974,N975,N976,N977,N984,N988,N989,N990,N991,N994,N995,N1003,N1006,N1007,N1012)+N1017</f>
        <v>685481</v>
      </c>
      <c r="O1021" s="276">
        <f>SUM(O906,O909,O915,O923,O924,O942,O946,O952,O955,O956,O957,O958,O959,O968,O974,O975,O976,O977,O984,O988,O989,O990,O991,O994,O995,O1003,O1006,O1007,O1012)+O1017</f>
        <v>0</v>
      </c>
      <c r="P1021" s="222"/>
      <c r="Q1021" s="276">
        <f t="shared" ref="Q1021:W1021" si="240">SUM(Q906,Q909,Q915,Q923,Q924,Q942,Q946,Q952,Q955,Q956,Q957,Q958,Q959,Q968,Q974,Q975,Q976,Q977,Q984,Q988,Q989,Q990,Q991,Q994,Q995,Q1003,Q1006,Q1007,Q1012)+Q1017</f>
        <v>0</v>
      </c>
      <c r="R1021" s="276">
        <f t="shared" si="240"/>
        <v>673000</v>
      </c>
      <c r="S1021" s="276">
        <f t="shared" si="240"/>
        <v>673000</v>
      </c>
      <c r="T1021" s="276">
        <f t="shared" si="240"/>
        <v>0</v>
      </c>
      <c r="U1021" s="276">
        <f t="shared" si="240"/>
        <v>0</v>
      </c>
      <c r="V1021" s="276">
        <f t="shared" si="240"/>
        <v>0</v>
      </c>
      <c r="W1021" s="276">
        <f t="shared" si="240"/>
        <v>0</v>
      </c>
      <c r="X1021" s="313">
        <f>T1021-U1021-V1021-W1021</f>
        <v>0</v>
      </c>
    </row>
    <row r="1022" spans="2:24">
      <c r="B1022" s="660" t="s">
        <v>32</v>
      </c>
      <c r="C1022" s="186"/>
      <c r="I1022" s="219"/>
      <c r="J1022" s="221">
        <f>J1021</f>
        <v>1</v>
      </c>
      <c r="P1022"/>
    </row>
    <row r="1023" spans="2:24">
      <c r="B1023" s="392"/>
      <c r="C1023" s="392"/>
      <c r="D1023" s="393"/>
      <c r="E1023" s="392"/>
      <c r="F1023" s="392"/>
      <c r="G1023" s="392"/>
      <c r="H1023" s="392"/>
      <c r="I1023" s="394"/>
      <c r="J1023" s="221">
        <f>J1021</f>
        <v>1</v>
      </c>
      <c r="L1023" s="392"/>
      <c r="M1023" s="392"/>
      <c r="N1023" s="394"/>
      <c r="O1023" s="394"/>
      <c r="P1023" s="394"/>
      <c r="Q1023" s="392"/>
      <c r="R1023" s="392"/>
      <c r="S1023" s="394"/>
      <c r="T1023" s="394"/>
      <c r="U1023" s="392"/>
      <c r="V1023" s="394"/>
      <c r="W1023" s="394"/>
      <c r="X1023" s="394"/>
    </row>
    <row r="1024" spans="2:24" ht="18.75">
      <c r="B1024" s="402"/>
      <c r="C1024" s="402"/>
      <c r="D1024" s="402"/>
      <c r="E1024" s="402"/>
      <c r="F1024" s="402"/>
      <c r="G1024" s="402"/>
      <c r="H1024" s="402"/>
      <c r="I1024" s="484"/>
      <c r="J1024" s="440">
        <f>(IF(E1021&lt;&gt;0,$G$2,IF(I1021&lt;&gt;0,$G$2,"")))</f>
        <v>0</v>
      </c>
    </row>
    <row r="1025" spans="2:24" ht="18.75">
      <c r="B1025" s="402"/>
      <c r="C1025" s="402"/>
      <c r="D1025" s="474"/>
      <c r="E1025" s="402"/>
      <c r="F1025" s="402"/>
      <c r="G1025" s="402"/>
      <c r="H1025" s="402"/>
      <c r="I1025" s="484"/>
      <c r="J1025" s="440" t="str">
        <f>(IF(E1022&lt;&gt;0,$G$2,IF(I1022&lt;&gt;0,$G$2,"")))</f>
        <v/>
      </c>
    </row>
    <row r="1026" spans="2:24">
      <c r="E1026" s="278"/>
      <c r="F1026" s="278"/>
      <c r="G1026" s="278"/>
      <c r="H1026" s="278"/>
      <c r="I1026" s="282"/>
      <c r="J1026" s="221">
        <f>(IF($E1159&lt;&gt;0,$J$2,IF($I1159&lt;&gt;0,$J$2,"")))</f>
        <v>1</v>
      </c>
      <c r="L1026" s="278"/>
      <c r="M1026" s="278"/>
      <c r="N1026" s="282"/>
      <c r="O1026" s="282"/>
      <c r="P1026" s="282"/>
      <c r="Q1026" s="278"/>
      <c r="R1026" s="278"/>
      <c r="S1026" s="282"/>
      <c r="T1026" s="282"/>
      <c r="U1026" s="278"/>
      <c r="V1026" s="282"/>
      <c r="W1026" s="282"/>
    </row>
    <row r="1027" spans="2:24">
      <c r="C1027" s="227"/>
      <c r="D1027" s="228"/>
      <c r="E1027" s="278"/>
      <c r="F1027" s="278"/>
      <c r="G1027" s="278"/>
      <c r="H1027" s="278"/>
      <c r="I1027" s="282"/>
      <c r="J1027" s="221">
        <f>(IF($E1159&lt;&gt;0,$J$2,IF($I1159&lt;&gt;0,$J$2,"")))</f>
        <v>1</v>
      </c>
      <c r="L1027" s="278"/>
      <c r="M1027" s="278"/>
      <c r="N1027" s="282"/>
      <c r="O1027" s="282"/>
      <c r="P1027" s="282"/>
      <c r="Q1027" s="278"/>
      <c r="R1027" s="278"/>
      <c r="S1027" s="282"/>
      <c r="T1027" s="282"/>
      <c r="U1027" s="278"/>
      <c r="V1027" s="282"/>
      <c r="W1027" s="282"/>
    </row>
    <row r="1028" spans="2:24">
      <c r="B1028" s="896" t="str">
        <f>$B$7</f>
        <v>БЮДЖЕТ - НАЧАЛЕН ПЛАН
ПО ПЪЛНА ЕДИННА БЮДЖЕТНА КЛАСИФИКАЦИЯ</v>
      </c>
      <c r="C1028" s="897"/>
      <c r="D1028" s="897"/>
      <c r="E1028" s="278"/>
      <c r="F1028" s="278"/>
      <c r="G1028" s="278"/>
      <c r="H1028" s="278"/>
      <c r="I1028" s="282"/>
      <c r="J1028" s="221">
        <f>(IF($E1159&lt;&gt;0,$J$2,IF($I1159&lt;&gt;0,$J$2,"")))</f>
        <v>1</v>
      </c>
      <c r="L1028" s="278"/>
      <c r="M1028" s="278"/>
      <c r="N1028" s="282"/>
      <c r="O1028" s="282"/>
      <c r="P1028" s="282"/>
      <c r="Q1028" s="278"/>
      <c r="R1028" s="278"/>
      <c r="S1028" s="282"/>
      <c r="T1028" s="282"/>
      <c r="U1028" s="278"/>
      <c r="V1028" s="282"/>
      <c r="W1028" s="282"/>
    </row>
    <row r="1029" spans="2:24">
      <c r="C1029" s="227"/>
      <c r="D1029" s="228"/>
      <c r="E1029" s="279" t="s">
        <v>1684</v>
      </c>
      <c r="F1029" s="279" t="s">
        <v>1550</v>
      </c>
      <c r="G1029" s="278"/>
      <c r="H1029" s="278"/>
      <c r="I1029" s="282"/>
      <c r="J1029" s="221">
        <f>(IF($E1159&lt;&gt;0,$J$2,IF($I1159&lt;&gt;0,$J$2,"")))</f>
        <v>1</v>
      </c>
      <c r="L1029" s="278"/>
      <c r="M1029" s="278"/>
      <c r="N1029" s="282"/>
      <c r="O1029" s="282"/>
      <c r="P1029" s="282"/>
      <c r="Q1029" s="278"/>
      <c r="R1029" s="278"/>
      <c r="S1029" s="282"/>
      <c r="T1029" s="282"/>
      <c r="U1029" s="278"/>
      <c r="V1029" s="282"/>
      <c r="W1029" s="282"/>
    </row>
    <row r="1030" spans="2:24" ht="18.75">
      <c r="B1030" s="898" t="str">
        <f>$B$9</f>
        <v>Несебър</v>
      </c>
      <c r="C1030" s="899"/>
      <c r="D1030" s="900"/>
      <c r="E1030" s="686">
        <f>$E$9</f>
        <v>43831</v>
      </c>
      <c r="F1030" s="687">
        <f>$F$9</f>
        <v>44196</v>
      </c>
      <c r="G1030" s="278"/>
      <c r="H1030" s="278"/>
      <c r="I1030" s="282"/>
      <c r="J1030" s="221">
        <f>(IF($E1159&lt;&gt;0,$J$2,IF($I1159&lt;&gt;0,$J$2,"")))</f>
        <v>1</v>
      </c>
      <c r="L1030" s="278"/>
      <c r="M1030" s="278"/>
      <c r="N1030" s="282"/>
      <c r="O1030" s="282"/>
      <c r="P1030" s="282"/>
      <c r="Q1030" s="278"/>
      <c r="R1030" s="278"/>
      <c r="S1030" s="282"/>
      <c r="T1030" s="282"/>
      <c r="U1030" s="278"/>
      <c r="V1030" s="282"/>
      <c r="W1030" s="282"/>
    </row>
    <row r="1031" spans="2:24">
      <c r="B1031" s="230" t="str">
        <f>$B$10</f>
        <v>(наименование на разпоредителя с бюджет)</v>
      </c>
      <c r="E1031" s="278"/>
      <c r="F1031" s="280">
        <f>$F$10</f>
        <v>0</v>
      </c>
      <c r="G1031" s="278"/>
      <c r="H1031" s="278"/>
      <c r="I1031" s="282"/>
      <c r="J1031" s="221">
        <f>(IF($E1159&lt;&gt;0,$J$2,IF($I1159&lt;&gt;0,$J$2,"")))</f>
        <v>1</v>
      </c>
      <c r="L1031" s="278"/>
      <c r="M1031" s="278"/>
      <c r="N1031" s="282"/>
      <c r="O1031" s="282"/>
      <c r="P1031" s="282"/>
      <c r="Q1031" s="278"/>
      <c r="R1031" s="278"/>
      <c r="S1031" s="282"/>
      <c r="T1031" s="282"/>
      <c r="U1031" s="278"/>
      <c r="V1031" s="282"/>
      <c r="W1031" s="282"/>
    </row>
    <row r="1032" spans="2:24">
      <c r="B1032" s="230"/>
      <c r="E1032" s="281"/>
      <c r="F1032" s="278"/>
      <c r="G1032" s="278"/>
      <c r="H1032" s="278"/>
      <c r="I1032" s="282"/>
      <c r="J1032" s="221">
        <f>(IF($E1159&lt;&gt;0,$J$2,IF($I1159&lt;&gt;0,$J$2,"")))</f>
        <v>1</v>
      </c>
      <c r="L1032" s="278"/>
      <c r="M1032" s="278"/>
      <c r="N1032" s="282"/>
      <c r="O1032" s="282"/>
      <c r="P1032" s="282"/>
      <c r="Q1032" s="278"/>
      <c r="R1032" s="278"/>
      <c r="S1032" s="282"/>
      <c r="T1032" s="282"/>
      <c r="U1032" s="278"/>
      <c r="V1032" s="282"/>
      <c r="W1032" s="282"/>
    </row>
    <row r="1033" spans="2:24" ht="19.5">
      <c r="B1033" s="901" t="str">
        <f>$B$12</f>
        <v>Несебър</v>
      </c>
      <c r="C1033" s="902"/>
      <c r="D1033" s="903"/>
      <c r="E1033" s="229" t="s">
        <v>1685</v>
      </c>
      <c r="F1033" s="688" t="str">
        <f>$F$12</f>
        <v>5206</v>
      </c>
      <c r="G1033" s="278"/>
      <c r="H1033" s="278"/>
      <c r="I1033" s="282"/>
      <c r="J1033" s="221">
        <f>(IF($E1159&lt;&gt;0,$J$2,IF($I1159&lt;&gt;0,$J$2,"")))</f>
        <v>1</v>
      </c>
      <c r="L1033" s="278"/>
      <c r="M1033" s="278"/>
      <c r="N1033" s="282"/>
      <c r="O1033" s="282"/>
      <c r="P1033" s="282"/>
      <c r="Q1033" s="278"/>
      <c r="R1033" s="278"/>
      <c r="S1033" s="282"/>
      <c r="T1033" s="282"/>
      <c r="U1033" s="278"/>
      <c r="V1033" s="282"/>
      <c r="W1033" s="282"/>
    </row>
    <row r="1034" spans="2:24">
      <c r="B1034" s="689" t="str">
        <f>$B$13</f>
        <v>(наименование на първостепенния разпоредител с бюджет)</v>
      </c>
      <c r="E1034" s="281" t="s">
        <v>1686</v>
      </c>
      <c r="F1034" s="278"/>
      <c r="G1034" s="278"/>
      <c r="H1034" s="278"/>
      <c r="I1034" s="282"/>
      <c r="J1034" s="221">
        <f>(IF($E1159&lt;&gt;0,$J$2,IF($I1159&lt;&gt;0,$J$2,"")))</f>
        <v>1</v>
      </c>
      <c r="L1034" s="278"/>
      <c r="M1034" s="278"/>
      <c r="N1034" s="282"/>
      <c r="O1034" s="282"/>
      <c r="P1034" s="282"/>
      <c r="Q1034" s="278"/>
      <c r="R1034" s="278"/>
      <c r="S1034" s="282"/>
      <c r="T1034" s="282"/>
      <c r="U1034" s="278"/>
      <c r="V1034" s="282"/>
      <c r="W1034" s="282"/>
    </row>
    <row r="1035" spans="2:24" ht="18.75">
      <c r="B1035" s="230"/>
      <c r="D1035" s="441"/>
      <c r="E1035" s="277"/>
      <c r="F1035" s="277"/>
      <c r="G1035" s="277"/>
      <c r="H1035" s="277"/>
      <c r="I1035" s="384"/>
      <c r="J1035" s="221">
        <f>(IF($E1159&lt;&gt;0,$J$2,IF($I1159&lt;&gt;0,$J$2,"")))</f>
        <v>1</v>
      </c>
      <c r="L1035" s="278"/>
      <c r="M1035" s="278"/>
      <c r="N1035" s="282"/>
      <c r="O1035" s="282"/>
      <c r="P1035" s="282"/>
      <c r="Q1035" s="278"/>
      <c r="R1035" s="278"/>
      <c r="S1035" s="282"/>
      <c r="T1035" s="282"/>
      <c r="U1035" s="278"/>
      <c r="V1035" s="282"/>
      <c r="W1035" s="282"/>
    </row>
    <row r="1036" spans="2:24">
      <c r="C1036" s="227"/>
      <c r="D1036" s="228"/>
      <c r="E1036" s="278"/>
      <c r="F1036" s="281"/>
      <c r="G1036" s="281"/>
      <c r="H1036" s="281"/>
      <c r="I1036" s="284" t="s">
        <v>1687</v>
      </c>
      <c r="J1036" s="221">
        <f>(IF($E1159&lt;&gt;0,$J$2,IF($I1159&lt;&gt;0,$J$2,"")))</f>
        <v>1</v>
      </c>
      <c r="L1036" s="283" t="s">
        <v>93</v>
      </c>
      <c r="M1036" s="278"/>
      <c r="N1036" s="282"/>
      <c r="O1036" s="284" t="s">
        <v>1687</v>
      </c>
      <c r="P1036" s="282"/>
      <c r="Q1036" s="283" t="s">
        <v>94</v>
      </c>
      <c r="R1036" s="278"/>
      <c r="S1036" s="282"/>
      <c r="T1036" s="284" t="s">
        <v>1687</v>
      </c>
      <c r="U1036" s="278"/>
      <c r="V1036" s="282"/>
      <c r="W1036" s="284" t="s">
        <v>1687</v>
      </c>
    </row>
    <row r="1037" spans="2:24" ht="18.75">
      <c r="B1037" s="782"/>
      <c r="C1037" s="783"/>
      <c r="D1037" s="784" t="s">
        <v>1075</v>
      </c>
      <c r="E1037" s="785"/>
      <c r="F1037" s="973" t="s">
        <v>1486</v>
      </c>
      <c r="G1037" s="974"/>
      <c r="H1037" s="975"/>
      <c r="I1037" s="976"/>
      <c r="J1037" s="221">
        <f>(IF($E1159&lt;&gt;0,$J$2,IF($I1159&lt;&gt;0,$J$2,"")))</f>
        <v>1</v>
      </c>
      <c r="L1037" s="920" t="s">
        <v>1804</v>
      </c>
      <c r="M1037" s="920" t="s">
        <v>1805</v>
      </c>
      <c r="N1037" s="922" t="s">
        <v>1806</v>
      </c>
      <c r="O1037" s="922" t="s">
        <v>95</v>
      </c>
      <c r="P1037" s="222"/>
      <c r="Q1037" s="922" t="s">
        <v>1807</v>
      </c>
      <c r="R1037" s="922" t="s">
        <v>1808</v>
      </c>
      <c r="S1037" s="922" t="s">
        <v>1776</v>
      </c>
      <c r="T1037" s="922" t="s">
        <v>96</v>
      </c>
      <c r="U1037" s="409" t="s">
        <v>97</v>
      </c>
      <c r="V1037" s="410"/>
      <c r="W1037" s="411"/>
      <c r="X1037" s="291"/>
    </row>
    <row r="1038" spans="2:24" ht="31.5">
      <c r="B1038" s="786" t="s">
        <v>1601</v>
      </c>
      <c r="C1038" s="787" t="s">
        <v>1688</v>
      </c>
      <c r="D1038" s="788" t="s">
        <v>1076</v>
      </c>
      <c r="E1038" s="789"/>
      <c r="F1038" s="713" t="s">
        <v>1487</v>
      </c>
      <c r="G1038" s="713" t="s">
        <v>1488</v>
      </c>
      <c r="H1038" s="713" t="s">
        <v>1485</v>
      </c>
      <c r="I1038" s="713" t="s">
        <v>1069</v>
      </c>
      <c r="J1038" s="221">
        <f>(IF($E1159&lt;&gt;0,$J$2,IF($I1159&lt;&gt;0,$J$2,"")))</f>
        <v>1</v>
      </c>
      <c r="L1038" s="961"/>
      <c r="M1038" s="972"/>
      <c r="N1038" s="961"/>
      <c r="O1038" s="972"/>
      <c r="P1038" s="222"/>
      <c r="Q1038" s="957"/>
      <c r="R1038" s="957"/>
      <c r="S1038" s="957"/>
      <c r="T1038" s="957"/>
      <c r="U1038" s="412">
        <v>2020</v>
      </c>
      <c r="V1038" s="412">
        <v>2021</v>
      </c>
      <c r="W1038" s="412" t="s">
        <v>1809</v>
      </c>
      <c r="X1038" s="413" t="s">
        <v>98</v>
      </c>
    </row>
    <row r="1039" spans="2:24" ht="18.75">
      <c r="B1039" s="612"/>
      <c r="C1039" s="397"/>
      <c r="D1039" s="295" t="s">
        <v>1265</v>
      </c>
      <c r="E1039" s="809"/>
      <c r="F1039" s="296"/>
      <c r="G1039" s="296"/>
      <c r="H1039" s="296"/>
      <c r="I1039" s="483"/>
      <c r="J1039" s="221">
        <f>(IF($E1159&lt;&gt;0,$J$2,IF($I1159&lt;&gt;0,$J$2,"")))</f>
        <v>1</v>
      </c>
      <c r="L1039" s="297" t="s">
        <v>99</v>
      </c>
      <c r="M1039" s="297" t="s">
        <v>100</v>
      </c>
      <c r="N1039" s="298" t="s">
        <v>101</v>
      </c>
      <c r="O1039" s="298" t="s">
        <v>102</v>
      </c>
      <c r="P1039" s="222"/>
      <c r="Q1039" s="610" t="s">
        <v>103</v>
      </c>
      <c r="R1039" s="610" t="s">
        <v>104</v>
      </c>
      <c r="S1039" s="610" t="s">
        <v>105</v>
      </c>
      <c r="T1039" s="610" t="s">
        <v>106</v>
      </c>
      <c r="U1039" s="610" t="s">
        <v>1046</v>
      </c>
      <c r="V1039" s="610" t="s">
        <v>1047</v>
      </c>
      <c r="W1039" s="610" t="s">
        <v>1048</v>
      </c>
      <c r="X1039" s="414" t="s">
        <v>1049</v>
      </c>
    </row>
    <row r="1040" spans="2:24" ht="131.25">
      <c r="B1040" s="236"/>
      <c r="C1040" s="617" t="e">
        <f>VLOOKUP(D1040,OP_LIST2,2,FALSE)</f>
        <v>#N/A</v>
      </c>
      <c r="D1040" s="618" t="s">
        <v>958</v>
      </c>
      <c r="E1040" s="810"/>
      <c r="F1040" s="368"/>
      <c r="G1040" s="368"/>
      <c r="H1040" s="368"/>
      <c r="I1040" s="303"/>
      <c r="J1040" s="221">
        <f>(IF($E1159&lt;&gt;0,$J$2,IF($I1159&lt;&gt;0,$J$2,"")))</f>
        <v>1</v>
      </c>
      <c r="L1040" s="415" t="s">
        <v>1050</v>
      </c>
      <c r="M1040" s="415" t="s">
        <v>1050</v>
      </c>
      <c r="N1040" s="415" t="s">
        <v>1051</v>
      </c>
      <c r="O1040" s="415" t="s">
        <v>1052</v>
      </c>
      <c r="P1040" s="222"/>
      <c r="Q1040" s="415" t="s">
        <v>1050</v>
      </c>
      <c r="R1040" s="415" t="s">
        <v>1050</v>
      </c>
      <c r="S1040" s="415" t="s">
        <v>1077</v>
      </c>
      <c r="T1040" s="415" t="s">
        <v>1054</v>
      </c>
      <c r="U1040" s="415" t="s">
        <v>1050</v>
      </c>
      <c r="V1040" s="415" t="s">
        <v>1050</v>
      </c>
      <c r="W1040" s="415" t="s">
        <v>1050</v>
      </c>
      <c r="X1040" s="306" t="s">
        <v>1055</v>
      </c>
    </row>
    <row r="1041" spans="2:24" ht="18.75">
      <c r="B1041" s="616"/>
      <c r="C1041" s="619">
        <f>VLOOKUP(D1042,EBK_DEIN2,2,FALSE)</f>
        <v>2282</v>
      </c>
      <c r="D1041" s="611" t="s">
        <v>1465</v>
      </c>
      <c r="E1041" s="811"/>
      <c r="F1041" s="368"/>
      <c r="G1041" s="368"/>
      <c r="H1041" s="368"/>
      <c r="I1041" s="303"/>
      <c r="J1041" s="221">
        <f>(IF($E1159&lt;&gt;0,$J$2,IF($I1159&lt;&gt;0,$J$2,"")))</f>
        <v>1</v>
      </c>
      <c r="L1041" s="416"/>
      <c r="M1041" s="416"/>
      <c r="N1041" s="344"/>
      <c r="O1041" s="417"/>
      <c r="P1041" s="222"/>
      <c r="Q1041" s="416"/>
      <c r="R1041" s="416"/>
      <c r="S1041" s="344"/>
      <c r="T1041" s="417"/>
      <c r="U1041" s="416"/>
      <c r="V1041" s="344"/>
      <c r="W1041" s="417"/>
      <c r="X1041" s="418"/>
    </row>
    <row r="1042" spans="2:24" ht="18.75">
      <c r="B1042" s="419"/>
      <c r="C1042" s="238"/>
      <c r="D1042" s="523" t="s">
        <v>733</v>
      </c>
      <c r="E1042" s="811"/>
      <c r="F1042" s="368"/>
      <c r="G1042" s="368"/>
      <c r="H1042" s="368"/>
      <c r="I1042" s="303"/>
      <c r="J1042" s="221">
        <f>(IF($E1159&lt;&gt;0,$J$2,IF($I1159&lt;&gt;0,$J$2,"")))</f>
        <v>1</v>
      </c>
      <c r="L1042" s="416"/>
      <c r="M1042" s="416"/>
      <c r="N1042" s="344"/>
      <c r="O1042" s="420">
        <f>SUMIF(O1045:O1046,"&lt;0")+SUMIF(O1048:O1052,"&lt;0")+SUMIF(O1054:O1061,"&lt;0")+SUMIF(O1063:O1079,"&lt;0")+SUMIF(O1085:O1089,"&lt;0")+SUMIF(O1091:O1096,"&lt;0")+SUMIF(O1099:O1105,"&lt;0")+SUMIF(O1112:O1113,"&lt;0")+SUMIF(O1116:O1121,"&lt;0")+SUMIF(O1123:O1128,"&lt;0")+SUMIF(O1132,"&lt;0")+SUMIF(O1134:O1140,"&lt;0")+SUMIF(O1142:O1144,"&lt;0")+SUMIF(O1146:O1149,"&lt;0")+SUMIF(O1151:O1152,"&lt;0")+SUMIF(O1155,"&lt;0")</f>
        <v>0</v>
      </c>
      <c r="P1042" s="222"/>
      <c r="Q1042" s="416"/>
      <c r="R1042" s="416"/>
      <c r="S1042" s="344"/>
      <c r="T1042" s="420">
        <f>SUMIF(T1045:T1046,"&lt;0")+SUMIF(T1048:T1052,"&lt;0")+SUMIF(T1054:T1061,"&lt;0")+SUMIF(T1063:T1079,"&lt;0")+SUMIF(T1085:T1089,"&lt;0")+SUMIF(T1091:T1096,"&lt;0")+SUMIF(T1099:T1105,"&lt;0")+SUMIF(T1112:T1113,"&lt;0")+SUMIF(T1116:T1121,"&lt;0")+SUMIF(T1123:T1128,"&lt;0")+SUMIF(T1132,"&lt;0")+SUMIF(T1134:T1140,"&lt;0")+SUMIF(T1142:T1144,"&lt;0")+SUMIF(T1146:T1149,"&lt;0")+SUMIF(T1151:T1152,"&lt;0")+SUMIF(T1155,"&lt;0")</f>
        <v>0</v>
      </c>
      <c r="U1042" s="416"/>
      <c r="V1042" s="344"/>
      <c r="W1042" s="417"/>
      <c r="X1042" s="308"/>
    </row>
    <row r="1043" spans="2:24" ht="18.75">
      <c r="B1043" s="354"/>
      <c r="C1043" s="238"/>
      <c r="D1043" s="292" t="s">
        <v>1078</v>
      </c>
      <c r="E1043" s="811"/>
      <c r="F1043" s="368"/>
      <c r="G1043" s="368"/>
      <c r="H1043" s="368"/>
      <c r="I1043" s="303"/>
      <c r="J1043" s="221">
        <f>(IF($E1159&lt;&gt;0,$J$2,IF($I1159&lt;&gt;0,$J$2,"")))</f>
        <v>1</v>
      </c>
      <c r="L1043" s="416"/>
      <c r="M1043" s="416"/>
      <c r="N1043" s="344"/>
      <c r="O1043" s="417"/>
      <c r="P1043" s="222"/>
      <c r="Q1043" s="416"/>
      <c r="R1043" s="416"/>
      <c r="S1043" s="344"/>
      <c r="T1043" s="417"/>
      <c r="U1043" s="416"/>
      <c r="V1043" s="344"/>
      <c r="W1043" s="417"/>
      <c r="X1043" s="310"/>
    </row>
    <row r="1044" spans="2:24" ht="18.75">
      <c r="B1044" s="790">
        <v>100</v>
      </c>
      <c r="C1044" s="977" t="s">
        <v>1266</v>
      </c>
      <c r="D1044" s="978"/>
      <c r="E1044" s="791"/>
      <c r="F1044" s="792">
        <f>SUM(F1045:F1046)</f>
        <v>20000</v>
      </c>
      <c r="G1044" s="793">
        <f>SUM(G1045:G1046)</f>
        <v>0</v>
      </c>
      <c r="H1044" s="793">
        <f>SUM(H1045:H1046)</f>
        <v>0</v>
      </c>
      <c r="I1044" s="793">
        <f>SUM(I1045:I1046)</f>
        <v>20000</v>
      </c>
      <c r="J1044" s="243">
        <f t="shared" ref="J1044:J1075" si="241">(IF($E1044&lt;&gt;0,$J$2,IF($I1044&lt;&gt;0,$J$2,"")))</f>
        <v>1</v>
      </c>
      <c r="K1044" s="244"/>
      <c r="L1044" s="311">
        <f>SUM(L1045:L1046)</f>
        <v>0</v>
      </c>
      <c r="M1044" s="312">
        <f>SUM(M1045:M1046)</f>
        <v>20000</v>
      </c>
      <c r="N1044" s="421">
        <f>SUM(N1045:N1046)</f>
        <v>20000</v>
      </c>
      <c r="O1044" s="422">
        <f>SUM(O1045:O1046)</f>
        <v>0</v>
      </c>
      <c r="P1044" s="244"/>
      <c r="Q1044" s="815"/>
      <c r="R1044" s="816"/>
      <c r="S1044" s="817"/>
      <c r="T1044" s="816"/>
      <c r="U1044" s="816"/>
      <c r="V1044" s="816"/>
      <c r="W1044" s="818"/>
      <c r="X1044" s="313">
        <f t="shared" ref="X1044:X1075" si="242">T1044-U1044-V1044-W1044</f>
        <v>0</v>
      </c>
    </row>
    <row r="1045" spans="2:24" ht="18.75">
      <c r="B1045" s="140"/>
      <c r="C1045" s="144">
        <v>101</v>
      </c>
      <c r="D1045" s="138" t="s">
        <v>1267</v>
      </c>
      <c r="E1045" s="812"/>
      <c r="F1045" s="449">
        <v>20000</v>
      </c>
      <c r="G1045" s="245"/>
      <c r="H1045" s="245"/>
      <c r="I1045" s="476">
        <f>F1045+G1045+H1045</f>
        <v>20000</v>
      </c>
      <c r="J1045" s="243">
        <f t="shared" si="241"/>
        <v>1</v>
      </c>
      <c r="K1045" s="244"/>
      <c r="L1045" s="423"/>
      <c r="M1045" s="252">
        <v>20000</v>
      </c>
      <c r="N1045" s="315">
        <f>I1045</f>
        <v>20000</v>
      </c>
      <c r="O1045" s="424">
        <f>L1045+M1045-N1045</f>
        <v>0</v>
      </c>
      <c r="P1045" s="244"/>
      <c r="Q1045" s="771"/>
      <c r="R1045" s="775"/>
      <c r="S1045" s="775"/>
      <c r="T1045" s="775"/>
      <c r="U1045" s="775"/>
      <c r="V1045" s="775"/>
      <c r="W1045" s="819"/>
      <c r="X1045" s="313">
        <f t="shared" si="242"/>
        <v>0</v>
      </c>
    </row>
    <row r="1046" spans="2:24" ht="18.75">
      <c r="B1046" s="140"/>
      <c r="C1046" s="137">
        <v>102</v>
      </c>
      <c r="D1046" s="139" t="s">
        <v>1268</v>
      </c>
      <c r="E1046" s="812"/>
      <c r="F1046" s="449"/>
      <c r="G1046" s="245"/>
      <c r="H1046" s="245"/>
      <c r="I1046" s="476">
        <f>F1046+G1046+H1046</f>
        <v>0</v>
      </c>
      <c r="J1046" s="243" t="str">
        <f t="shared" si="241"/>
        <v/>
      </c>
      <c r="K1046" s="244"/>
      <c r="L1046" s="423"/>
      <c r="M1046" s="252"/>
      <c r="N1046" s="315">
        <f>I1046</f>
        <v>0</v>
      </c>
      <c r="O1046" s="424">
        <f>L1046+M1046-N1046</f>
        <v>0</v>
      </c>
      <c r="P1046" s="244"/>
      <c r="Q1046" s="771"/>
      <c r="R1046" s="775"/>
      <c r="S1046" s="775"/>
      <c r="T1046" s="775"/>
      <c r="U1046" s="775"/>
      <c r="V1046" s="775"/>
      <c r="W1046" s="819"/>
      <c r="X1046" s="313">
        <f t="shared" si="242"/>
        <v>0</v>
      </c>
    </row>
    <row r="1047" spans="2:24" ht="18.75">
      <c r="B1047" s="794">
        <v>200</v>
      </c>
      <c r="C1047" s="959" t="s">
        <v>1269</v>
      </c>
      <c r="D1047" s="959"/>
      <c r="E1047" s="795"/>
      <c r="F1047" s="796">
        <f>SUM(F1048:F1052)</f>
        <v>93300</v>
      </c>
      <c r="G1047" s="797">
        <f>SUM(G1048:G1052)</f>
        <v>0</v>
      </c>
      <c r="H1047" s="797">
        <f>SUM(H1048:H1052)</f>
        <v>0</v>
      </c>
      <c r="I1047" s="797">
        <f>SUM(I1048:I1052)</f>
        <v>93300</v>
      </c>
      <c r="J1047" s="243">
        <f t="shared" si="241"/>
        <v>1</v>
      </c>
      <c r="K1047" s="244"/>
      <c r="L1047" s="316">
        <f>SUM(L1048:L1052)</f>
        <v>0</v>
      </c>
      <c r="M1047" s="317">
        <f>SUM(M1048:M1052)</f>
        <v>93300</v>
      </c>
      <c r="N1047" s="425">
        <f>SUM(N1048:N1052)</f>
        <v>93300</v>
      </c>
      <c r="O1047" s="426">
        <f>SUM(O1048:O1052)</f>
        <v>0</v>
      </c>
      <c r="P1047" s="244"/>
      <c r="Q1047" s="773"/>
      <c r="R1047" s="774"/>
      <c r="S1047" s="774"/>
      <c r="T1047" s="774"/>
      <c r="U1047" s="774"/>
      <c r="V1047" s="774"/>
      <c r="W1047" s="820"/>
      <c r="X1047" s="313">
        <f t="shared" si="242"/>
        <v>0</v>
      </c>
    </row>
    <row r="1048" spans="2:24" ht="18.75">
      <c r="B1048" s="143"/>
      <c r="C1048" s="144">
        <v>201</v>
      </c>
      <c r="D1048" s="138" t="s">
        <v>1270</v>
      </c>
      <c r="E1048" s="812"/>
      <c r="F1048" s="449">
        <v>92400</v>
      </c>
      <c r="G1048" s="245"/>
      <c r="H1048" s="245"/>
      <c r="I1048" s="476">
        <f>F1048+G1048+H1048</f>
        <v>92400</v>
      </c>
      <c r="J1048" s="243">
        <f t="shared" si="241"/>
        <v>1</v>
      </c>
      <c r="K1048" s="244"/>
      <c r="L1048" s="423"/>
      <c r="M1048" s="252">
        <v>92400</v>
      </c>
      <c r="N1048" s="315">
        <f>I1048</f>
        <v>92400</v>
      </c>
      <c r="O1048" s="424">
        <f>L1048+M1048-N1048</f>
        <v>0</v>
      </c>
      <c r="P1048" s="244"/>
      <c r="Q1048" s="771"/>
      <c r="R1048" s="775"/>
      <c r="S1048" s="775"/>
      <c r="T1048" s="775"/>
      <c r="U1048" s="775"/>
      <c r="V1048" s="775"/>
      <c r="W1048" s="819"/>
      <c r="X1048" s="313">
        <f t="shared" si="242"/>
        <v>0</v>
      </c>
    </row>
    <row r="1049" spans="2:24" ht="18.75">
      <c r="B1049" s="136"/>
      <c r="C1049" s="137">
        <v>202</v>
      </c>
      <c r="D1049" s="145" t="s">
        <v>1271</v>
      </c>
      <c r="E1049" s="812"/>
      <c r="F1049" s="449"/>
      <c r="G1049" s="245"/>
      <c r="H1049" s="245"/>
      <c r="I1049" s="476">
        <f>F1049+G1049+H1049</f>
        <v>0</v>
      </c>
      <c r="J1049" s="243" t="str">
        <f t="shared" si="241"/>
        <v/>
      </c>
      <c r="K1049" s="244"/>
      <c r="L1049" s="423"/>
      <c r="M1049" s="252"/>
      <c r="N1049" s="315">
        <f>I1049</f>
        <v>0</v>
      </c>
      <c r="O1049" s="424">
        <f>L1049+M1049-N1049</f>
        <v>0</v>
      </c>
      <c r="P1049" s="244"/>
      <c r="Q1049" s="771"/>
      <c r="R1049" s="775"/>
      <c r="S1049" s="775"/>
      <c r="T1049" s="775"/>
      <c r="U1049" s="775"/>
      <c r="V1049" s="775"/>
      <c r="W1049" s="819"/>
      <c r="X1049" s="313">
        <f t="shared" si="242"/>
        <v>0</v>
      </c>
    </row>
    <row r="1050" spans="2:24" ht="31.5">
      <c r="B1050" s="152"/>
      <c r="C1050" s="137">
        <v>205</v>
      </c>
      <c r="D1050" s="145" t="s">
        <v>915</v>
      </c>
      <c r="E1050" s="812"/>
      <c r="F1050" s="449">
        <v>900</v>
      </c>
      <c r="G1050" s="245"/>
      <c r="H1050" s="245"/>
      <c r="I1050" s="476">
        <f>F1050+G1050+H1050</f>
        <v>900</v>
      </c>
      <c r="J1050" s="243">
        <f t="shared" si="241"/>
        <v>1</v>
      </c>
      <c r="K1050" s="244"/>
      <c r="L1050" s="423"/>
      <c r="M1050" s="252">
        <v>900</v>
      </c>
      <c r="N1050" s="315">
        <f>I1050</f>
        <v>900</v>
      </c>
      <c r="O1050" s="424">
        <f>L1050+M1050-N1050</f>
        <v>0</v>
      </c>
      <c r="P1050" s="244"/>
      <c r="Q1050" s="771"/>
      <c r="R1050" s="775"/>
      <c r="S1050" s="775"/>
      <c r="T1050" s="775"/>
      <c r="U1050" s="775"/>
      <c r="V1050" s="775"/>
      <c r="W1050" s="819"/>
      <c r="X1050" s="313">
        <f t="shared" si="242"/>
        <v>0</v>
      </c>
    </row>
    <row r="1051" spans="2:24" ht="18.75">
      <c r="B1051" s="152"/>
      <c r="C1051" s="137">
        <v>208</v>
      </c>
      <c r="D1051" s="159" t="s">
        <v>916</v>
      </c>
      <c r="E1051" s="812"/>
      <c r="F1051" s="449"/>
      <c r="G1051" s="245"/>
      <c r="H1051" s="245"/>
      <c r="I1051" s="476">
        <f>F1051+G1051+H1051</f>
        <v>0</v>
      </c>
      <c r="J1051" s="243" t="str">
        <f t="shared" si="241"/>
        <v/>
      </c>
      <c r="K1051" s="244"/>
      <c r="L1051" s="423"/>
      <c r="M1051" s="252"/>
      <c r="N1051" s="315">
        <f>I1051</f>
        <v>0</v>
      </c>
      <c r="O1051" s="424">
        <f>L1051+M1051-N1051</f>
        <v>0</v>
      </c>
      <c r="P1051" s="244"/>
      <c r="Q1051" s="771"/>
      <c r="R1051" s="775"/>
      <c r="S1051" s="775"/>
      <c r="T1051" s="775"/>
      <c r="U1051" s="775"/>
      <c r="V1051" s="775"/>
      <c r="W1051" s="819"/>
      <c r="X1051" s="313">
        <f t="shared" si="242"/>
        <v>0</v>
      </c>
    </row>
    <row r="1052" spans="2:24" ht="18.75">
      <c r="B1052" s="143"/>
      <c r="C1052" s="142">
        <v>209</v>
      </c>
      <c r="D1052" s="148" t="s">
        <v>917</v>
      </c>
      <c r="E1052" s="812"/>
      <c r="F1052" s="449"/>
      <c r="G1052" s="245"/>
      <c r="H1052" s="245"/>
      <c r="I1052" s="476">
        <f>F1052+G1052+H1052</f>
        <v>0</v>
      </c>
      <c r="J1052" s="243" t="str">
        <f t="shared" si="241"/>
        <v/>
      </c>
      <c r="K1052" s="244"/>
      <c r="L1052" s="423"/>
      <c r="M1052" s="252"/>
      <c r="N1052" s="315">
        <f>I1052</f>
        <v>0</v>
      </c>
      <c r="O1052" s="424">
        <f>L1052+M1052-N1052</f>
        <v>0</v>
      </c>
      <c r="P1052" s="244"/>
      <c r="Q1052" s="771"/>
      <c r="R1052" s="775"/>
      <c r="S1052" s="775"/>
      <c r="T1052" s="775"/>
      <c r="U1052" s="775"/>
      <c r="V1052" s="775"/>
      <c r="W1052" s="819"/>
      <c r="X1052" s="313">
        <f t="shared" si="242"/>
        <v>0</v>
      </c>
    </row>
    <row r="1053" spans="2:24" ht="18.75">
      <c r="B1053" s="794">
        <v>500</v>
      </c>
      <c r="C1053" s="960" t="s">
        <v>209</v>
      </c>
      <c r="D1053" s="960"/>
      <c r="E1053" s="795"/>
      <c r="F1053" s="796">
        <f>SUM(F1054:F1060)</f>
        <v>26200</v>
      </c>
      <c r="G1053" s="797">
        <f>SUM(G1054:G1060)</f>
        <v>0</v>
      </c>
      <c r="H1053" s="797">
        <f>SUM(H1054:H1060)</f>
        <v>0</v>
      </c>
      <c r="I1053" s="797">
        <f>SUM(I1054:I1060)</f>
        <v>26200</v>
      </c>
      <c r="J1053" s="243">
        <f t="shared" si="241"/>
        <v>1</v>
      </c>
      <c r="K1053" s="244"/>
      <c r="L1053" s="316">
        <f>SUM(L1054:L1060)</f>
        <v>0</v>
      </c>
      <c r="M1053" s="317">
        <f>SUM(M1054:M1060)</f>
        <v>26200</v>
      </c>
      <c r="N1053" s="425">
        <f>SUM(N1054:N1060)</f>
        <v>26200</v>
      </c>
      <c r="O1053" s="426">
        <f>SUM(O1054:O1060)</f>
        <v>0</v>
      </c>
      <c r="P1053" s="244"/>
      <c r="Q1053" s="773"/>
      <c r="R1053" s="774"/>
      <c r="S1053" s="775"/>
      <c r="T1053" s="774"/>
      <c r="U1053" s="774"/>
      <c r="V1053" s="774"/>
      <c r="W1053" s="820"/>
      <c r="X1053" s="313">
        <f t="shared" si="242"/>
        <v>0</v>
      </c>
    </row>
    <row r="1054" spans="2:24" ht="18.75">
      <c r="B1054" s="143"/>
      <c r="C1054" s="160">
        <v>551</v>
      </c>
      <c r="D1054" s="456" t="s">
        <v>210</v>
      </c>
      <c r="E1054" s="812"/>
      <c r="F1054" s="449">
        <v>17800</v>
      </c>
      <c r="G1054" s="245"/>
      <c r="H1054" s="245"/>
      <c r="I1054" s="476">
        <f t="shared" ref="I1054:I1061" si="243">F1054+G1054+H1054</f>
        <v>17800</v>
      </c>
      <c r="J1054" s="243">
        <f t="shared" si="241"/>
        <v>1</v>
      </c>
      <c r="K1054" s="244"/>
      <c r="L1054" s="423"/>
      <c r="M1054" s="252">
        <v>17800</v>
      </c>
      <c r="N1054" s="315">
        <f t="shared" ref="N1054:N1061" si="244">I1054</f>
        <v>17800</v>
      </c>
      <c r="O1054" s="424">
        <f t="shared" ref="O1054:O1061" si="245">L1054+M1054-N1054</f>
        <v>0</v>
      </c>
      <c r="P1054" s="244"/>
      <c r="Q1054" s="771"/>
      <c r="R1054" s="775"/>
      <c r="S1054" s="775"/>
      <c r="T1054" s="775"/>
      <c r="U1054" s="775"/>
      <c r="V1054" s="775"/>
      <c r="W1054" s="819"/>
      <c r="X1054" s="313">
        <f t="shared" si="242"/>
        <v>0</v>
      </c>
    </row>
    <row r="1055" spans="2:24" ht="18.75">
      <c r="B1055" s="143"/>
      <c r="C1055" s="161">
        <v>552</v>
      </c>
      <c r="D1055" s="457" t="s">
        <v>211</v>
      </c>
      <c r="E1055" s="812"/>
      <c r="F1055" s="449"/>
      <c r="G1055" s="245"/>
      <c r="H1055" s="245"/>
      <c r="I1055" s="476">
        <f t="shared" si="243"/>
        <v>0</v>
      </c>
      <c r="J1055" s="243" t="str">
        <f t="shared" si="241"/>
        <v/>
      </c>
      <c r="K1055" s="244"/>
      <c r="L1055" s="423"/>
      <c r="M1055" s="252"/>
      <c r="N1055" s="315">
        <f t="shared" si="244"/>
        <v>0</v>
      </c>
      <c r="O1055" s="424">
        <f t="shared" si="245"/>
        <v>0</v>
      </c>
      <c r="P1055" s="244"/>
      <c r="Q1055" s="771"/>
      <c r="R1055" s="775"/>
      <c r="S1055" s="775"/>
      <c r="T1055" s="775"/>
      <c r="U1055" s="775"/>
      <c r="V1055" s="775"/>
      <c r="W1055" s="819"/>
      <c r="X1055" s="313">
        <f t="shared" si="242"/>
        <v>0</v>
      </c>
    </row>
    <row r="1056" spans="2:24" ht="18.75">
      <c r="B1056" s="143"/>
      <c r="C1056" s="161">
        <v>558</v>
      </c>
      <c r="D1056" s="457" t="s">
        <v>1704</v>
      </c>
      <c r="E1056" s="812"/>
      <c r="F1056" s="700">
        <v>0</v>
      </c>
      <c r="G1056" s="700">
        <v>0</v>
      </c>
      <c r="H1056" s="700">
        <v>0</v>
      </c>
      <c r="I1056" s="476">
        <f t="shared" si="243"/>
        <v>0</v>
      </c>
      <c r="J1056" s="243" t="str">
        <f t="shared" si="241"/>
        <v/>
      </c>
      <c r="K1056" s="244"/>
      <c r="L1056" s="423"/>
      <c r="M1056" s="252"/>
      <c r="N1056" s="315">
        <f t="shared" si="244"/>
        <v>0</v>
      </c>
      <c r="O1056" s="424">
        <f t="shared" si="245"/>
        <v>0</v>
      </c>
      <c r="P1056" s="244"/>
      <c r="Q1056" s="771"/>
      <c r="R1056" s="775"/>
      <c r="S1056" s="775"/>
      <c r="T1056" s="775"/>
      <c r="U1056" s="775"/>
      <c r="V1056" s="775"/>
      <c r="W1056" s="819"/>
      <c r="X1056" s="313">
        <f t="shared" si="242"/>
        <v>0</v>
      </c>
    </row>
    <row r="1057" spans="2:24" ht="18.75">
      <c r="B1057" s="143"/>
      <c r="C1057" s="161">
        <v>560</v>
      </c>
      <c r="D1057" s="458" t="s">
        <v>212</v>
      </c>
      <c r="E1057" s="812"/>
      <c r="F1057" s="449">
        <v>5950</v>
      </c>
      <c r="G1057" s="245"/>
      <c r="H1057" s="245"/>
      <c r="I1057" s="476">
        <f t="shared" si="243"/>
        <v>5950</v>
      </c>
      <c r="J1057" s="243">
        <f t="shared" si="241"/>
        <v>1</v>
      </c>
      <c r="K1057" s="244"/>
      <c r="L1057" s="423"/>
      <c r="M1057" s="252">
        <v>5950</v>
      </c>
      <c r="N1057" s="315">
        <f t="shared" si="244"/>
        <v>5950</v>
      </c>
      <c r="O1057" s="424">
        <f t="shared" si="245"/>
        <v>0</v>
      </c>
      <c r="P1057" s="244"/>
      <c r="Q1057" s="771"/>
      <c r="R1057" s="775"/>
      <c r="S1057" s="775"/>
      <c r="T1057" s="775"/>
      <c r="U1057" s="775"/>
      <c r="V1057" s="775"/>
      <c r="W1057" s="819"/>
      <c r="X1057" s="313">
        <f t="shared" si="242"/>
        <v>0</v>
      </c>
    </row>
    <row r="1058" spans="2:24" ht="18.75">
      <c r="B1058" s="143"/>
      <c r="C1058" s="161">
        <v>580</v>
      </c>
      <c r="D1058" s="457" t="s">
        <v>213</v>
      </c>
      <c r="E1058" s="812"/>
      <c r="F1058" s="449">
        <v>2450</v>
      </c>
      <c r="G1058" s="245"/>
      <c r="H1058" s="245"/>
      <c r="I1058" s="476">
        <f t="shared" si="243"/>
        <v>2450</v>
      </c>
      <c r="J1058" s="243">
        <f t="shared" si="241"/>
        <v>1</v>
      </c>
      <c r="K1058" s="244"/>
      <c r="L1058" s="423"/>
      <c r="M1058" s="252">
        <v>2450</v>
      </c>
      <c r="N1058" s="315">
        <f t="shared" si="244"/>
        <v>2450</v>
      </c>
      <c r="O1058" s="424">
        <f t="shared" si="245"/>
        <v>0</v>
      </c>
      <c r="P1058" s="244"/>
      <c r="Q1058" s="771"/>
      <c r="R1058" s="775"/>
      <c r="S1058" s="775"/>
      <c r="T1058" s="775"/>
      <c r="U1058" s="775"/>
      <c r="V1058" s="775"/>
      <c r="W1058" s="819"/>
      <c r="X1058" s="313">
        <f t="shared" si="242"/>
        <v>0</v>
      </c>
    </row>
    <row r="1059" spans="2:24" ht="18.75">
      <c r="B1059" s="143"/>
      <c r="C1059" s="161">
        <v>588</v>
      </c>
      <c r="D1059" s="457" t="s">
        <v>1709</v>
      </c>
      <c r="E1059" s="812"/>
      <c r="F1059" s="700">
        <v>0</v>
      </c>
      <c r="G1059" s="700">
        <v>0</v>
      </c>
      <c r="H1059" s="700">
        <v>0</v>
      </c>
      <c r="I1059" s="476">
        <f t="shared" si="243"/>
        <v>0</v>
      </c>
      <c r="J1059" s="243" t="str">
        <f t="shared" si="241"/>
        <v/>
      </c>
      <c r="K1059" s="244"/>
      <c r="L1059" s="423"/>
      <c r="M1059" s="252"/>
      <c r="N1059" s="315">
        <f t="shared" si="244"/>
        <v>0</v>
      </c>
      <c r="O1059" s="424">
        <f t="shared" si="245"/>
        <v>0</v>
      </c>
      <c r="P1059" s="244"/>
      <c r="Q1059" s="771"/>
      <c r="R1059" s="775"/>
      <c r="S1059" s="775"/>
      <c r="T1059" s="775"/>
      <c r="U1059" s="775"/>
      <c r="V1059" s="775"/>
      <c r="W1059" s="819"/>
      <c r="X1059" s="313">
        <f t="shared" si="242"/>
        <v>0</v>
      </c>
    </row>
    <row r="1060" spans="2:24" ht="31.5">
      <c r="B1060" s="143"/>
      <c r="C1060" s="162">
        <v>590</v>
      </c>
      <c r="D1060" s="459" t="s">
        <v>214</v>
      </c>
      <c r="E1060" s="812"/>
      <c r="F1060" s="449"/>
      <c r="G1060" s="245"/>
      <c r="H1060" s="245"/>
      <c r="I1060" s="476">
        <f t="shared" si="243"/>
        <v>0</v>
      </c>
      <c r="J1060" s="243" t="str">
        <f t="shared" si="241"/>
        <v/>
      </c>
      <c r="K1060" s="244"/>
      <c r="L1060" s="423"/>
      <c r="M1060" s="252"/>
      <c r="N1060" s="315">
        <f t="shared" si="244"/>
        <v>0</v>
      </c>
      <c r="O1060" s="424">
        <f t="shared" si="245"/>
        <v>0</v>
      </c>
      <c r="P1060" s="244"/>
      <c r="Q1060" s="771"/>
      <c r="R1060" s="775"/>
      <c r="S1060" s="775"/>
      <c r="T1060" s="775"/>
      <c r="U1060" s="775"/>
      <c r="V1060" s="775"/>
      <c r="W1060" s="819"/>
      <c r="X1060" s="313">
        <f t="shared" si="242"/>
        <v>0</v>
      </c>
    </row>
    <row r="1061" spans="2:24" ht="18.75">
      <c r="B1061" s="794">
        <v>800</v>
      </c>
      <c r="C1061" s="960" t="s">
        <v>1079</v>
      </c>
      <c r="D1061" s="960"/>
      <c r="E1061" s="795"/>
      <c r="F1061" s="798"/>
      <c r="G1061" s="799"/>
      <c r="H1061" s="799"/>
      <c r="I1061" s="800">
        <f t="shared" si="243"/>
        <v>0</v>
      </c>
      <c r="J1061" s="243" t="str">
        <f t="shared" si="241"/>
        <v/>
      </c>
      <c r="K1061" s="244"/>
      <c r="L1061" s="428"/>
      <c r="M1061" s="254"/>
      <c r="N1061" s="315">
        <f t="shared" si="244"/>
        <v>0</v>
      </c>
      <c r="O1061" s="424">
        <f t="shared" si="245"/>
        <v>0</v>
      </c>
      <c r="P1061" s="244"/>
      <c r="Q1061" s="773"/>
      <c r="R1061" s="774"/>
      <c r="S1061" s="775"/>
      <c r="T1061" s="775"/>
      <c r="U1061" s="774"/>
      <c r="V1061" s="775"/>
      <c r="W1061" s="819"/>
      <c r="X1061" s="313">
        <f t="shared" si="242"/>
        <v>0</v>
      </c>
    </row>
    <row r="1062" spans="2:24" ht="18.75">
      <c r="B1062" s="794">
        <v>1000</v>
      </c>
      <c r="C1062" s="962" t="s">
        <v>216</v>
      </c>
      <c r="D1062" s="962"/>
      <c r="E1062" s="795"/>
      <c r="F1062" s="796">
        <f>SUM(F1063:F1079)</f>
        <v>1500</v>
      </c>
      <c r="G1062" s="797">
        <f>SUM(G1063:G1079)</f>
        <v>0</v>
      </c>
      <c r="H1062" s="797">
        <f>SUM(H1063:H1079)</f>
        <v>0</v>
      </c>
      <c r="I1062" s="797">
        <f>SUM(I1063:I1079)</f>
        <v>1500</v>
      </c>
      <c r="J1062" s="243">
        <f t="shared" si="241"/>
        <v>1</v>
      </c>
      <c r="K1062" s="244"/>
      <c r="L1062" s="316">
        <f>SUM(L1063:L1079)</f>
        <v>0</v>
      </c>
      <c r="M1062" s="317">
        <f>SUM(M1063:M1079)</f>
        <v>1500</v>
      </c>
      <c r="N1062" s="425">
        <f>SUM(N1063:N1079)</f>
        <v>1500</v>
      </c>
      <c r="O1062" s="426">
        <f>SUM(O1063:O1079)</f>
        <v>0</v>
      </c>
      <c r="P1062" s="244"/>
      <c r="Q1062" s="316">
        <f t="shared" ref="Q1062:W1062" si="246">SUM(Q1063:Q1079)</f>
        <v>0</v>
      </c>
      <c r="R1062" s="317">
        <f t="shared" si="246"/>
        <v>1500</v>
      </c>
      <c r="S1062" s="317">
        <f t="shared" si="246"/>
        <v>1500</v>
      </c>
      <c r="T1062" s="317">
        <f t="shared" si="246"/>
        <v>0</v>
      </c>
      <c r="U1062" s="317">
        <f t="shared" si="246"/>
        <v>0</v>
      </c>
      <c r="V1062" s="317">
        <f t="shared" si="246"/>
        <v>0</v>
      </c>
      <c r="W1062" s="426">
        <f t="shared" si="246"/>
        <v>0</v>
      </c>
      <c r="X1062" s="313">
        <f t="shared" si="242"/>
        <v>0</v>
      </c>
    </row>
    <row r="1063" spans="2:24" ht="18.75">
      <c r="B1063" s="136"/>
      <c r="C1063" s="144">
        <v>1011</v>
      </c>
      <c r="D1063" s="163" t="s">
        <v>217</v>
      </c>
      <c r="E1063" s="812"/>
      <c r="F1063" s="449"/>
      <c r="G1063" s="245"/>
      <c r="H1063" s="245"/>
      <c r="I1063" s="476">
        <f t="shared" ref="I1063:I1079" si="247">F1063+G1063+H1063</f>
        <v>0</v>
      </c>
      <c r="J1063" s="243" t="str">
        <f t="shared" si="241"/>
        <v/>
      </c>
      <c r="K1063" s="244"/>
      <c r="L1063" s="423"/>
      <c r="M1063" s="252"/>
      <c r="N1063" s="315">
        <f t="shared" ref="N1063:N1079" si="248">I1063</f>
        <v>0</v>
      </c>
      <c r="O1063" s="424">
        <f t="shared" ref="O1063:O1079" si="249">L1063+M1063-N1063</f>
        <v>0</v>
      </c>
      <c r="P1063" s="244"/>
      <c r="Q1063" s="423"/>
      <c r="R1063" s="252"/>
      <c r="S1063" s="429">
        <f t="shared" ref="S1063:S1070" si="250">+IF(+(L1063+M1063)&gt;=I1063,+M1063,+(+I1063-L1063))</f>
        <v>0</v>
      </c>
      <c r="T1063" s="315">
        <f t="shared" ref="T1063:T1070" si="251">Q1063+R1063-S1063</f>
        <v>0</v>
      </c>
      <c r="U1063" s="252"/>
      <c r="V1063" s="252"/>
      <c r="W1063" s="253"/>
      <c r="X1063" s="313">
        <f t="shared" si="242"/>
        <v>0</v>
      </c>
    </row>
    <row r="1064" spans="2:24" ht="18.75">
      <c r="B1064" s="136"/>
      <c r="C1064" s="137">
        <v>1012</v>
      </c>
      <c r="D1064" s="145" t="s">
        <v>218</v>
      </c>
      <c r="E1064" s="812"/>
      <c r="F1064" s="449"/>
      <c r="G1064" s="245"/>
      <c r="H1064" s="245"/>
      <c r="I1064" s="476">
        <f t="shared" si="247"/>
        <v>0</v>
      </c>
      <c r="J1064" s="243" t="str">
        <f t="shared" si="241"/>
        <v/>
      </c>
      <c r="K1064" s="244"/>
      <c r="L1064" s="423"/>
      <c r="M1064" s="252"/>
      <c r="N1064" s="315">
        <f t="shared" si="248"/>
        <v>0</v>
      </c>
      <c r="O1064" s="424">
        <f t="shared" si="249"/>
        <v>0</v>
      </c>
      <c r="P1064" s="244"/>
      <c r="Q1064" s="423"/>
      <c r="R1064" s="252"/>
      <c r="S1064" s="429">
        <f t="shared" si="250"/>
        <v>0</v>
      </c>
      <c r="T1064" s="315">
        <f t="shared" si="251"/>
        <v>0</v>
      </c>
      <c r="U1064" s="252"/>
      <c r="V1064" s="252"/>
      <c r="W1064" s="253"/>
      <c r="X1064" s="313">
        <f t="shared" si="242"/>
        <v>0</v>
      </c>
    </row>
    <row r="1065" spans="2:24" ht="18.75">
      <c r="B1065" s="136"/>
      <c r="C1065" s="137">
        <v>1013</v>
      </c>
      <c r="D1065" s="145" t="s">
        <v>219</v>
      </c>
      <c r="E1065" s="812"/>
      <c r="F1065" s="449"/>
      <c r="G1065" s="245"/>
      <c r="H1065" s="245"/>
      <c r="I1065" s="476">
        <f t="shared" si="247"/>
        <v>0</v>
      </c>
      <c r="J1065" s="243" t="str">
        <f t="shared" si="241"/>
        <v/>
      </c>
      <c r="K1065" s="244"/>
      <c r="L1065" s="423"/>
      <c r="M1065" s="252"/>
      <c r="N1065" s="315">
        <f t="shared" si="248"/>
        <v>0</v>
      </c>
      <c r="O1065" s="424">
        <f t="shared" si="249"/>
        <v>0</v>
      </c>
      <c r="P1065" s="244"/>
      <c r="Q1065" s="423"/>
      <c r="R1065" s="252"/>
      <c r="S1065" s="429">
        <f t="shared" si="250"/>
        <v>0</v>
      </c>
      <c r="T1065" s="315">
        <f t="shared" si="251"/>
        <v>0</v>
      </c>
      <c r="U1065" s="252"/>
      <c r="V1065" s="252"/>
      <c r="W1065" s="253"/>
      <c r="X1065" s="313">
        <f t="shared" si="242"/>
        <v>0</v>
      </c>
    </row>
    <row r="1066" spans="2:24" ht="18.75">
      <c r="B1066" s="136"/>
      <c r="C1066" s="137">
        <v>1014</v>
      </c>
      <c r="D1066" s="145" t="s">
        <v>220</v>
      </c>
      <c r="E1066" s="812"/>
      <c r="F1066" s="449"/>
      <c r="G1066" s="245"/>
      <c r="H1066" s="245"/>
      <c r="I1066" s="476">
        <f t="shared" si="247"/>
        <v>0</v>
      </c>
      <c r="J1066" s="243" t="str">
        <f t="shared" si="241"/>
        <v/>
      </c>
      <c r="K1066" s="244"/>
      <c r="L1066" s="423"/>
      <c r="M1066" s="252"/>
      <c r="N1066" s="315">
        <f t="shared" si="248"/>
        <v>0</v>
      </c>
      <c r="O1066" s="424">
        <f t="shared" si="249"/>
        <v>0</v>
      </c>
      <c r="P1066" s="244"/>
      <c r="Q1066" s="423"/>
      <c r="R1066" s="252"/>
      <c r="S1066" s="429">
        <f t="shared" si="250"/>
        <v>0</v>
      </c>
      <c r="T1066" s="315">
        <f t="shared" si="251"/>
        <v>0</v>
      </c>
      <c r="U1066" s="252"/>
      <c r="V1066" s="252"/>
      <c r="W1066" s="253"/>
      <c r="X1066" s="313">
        <f t="shared" si="242"/>
        <v>0</v>
      </c>
    </row>
    <row r="1067" spans="2:24" ht="18.75">
      <c r="B1067" s="136"/>
      <c r="C1067" s="137">
        <v>1015</v>
      </c>
      <c r="D1067" s="145" t="s">
        <v>221</v>
      </c>
      <c r="E1067" s="812"/>
      <c r="F1067" s="449"/>
      <c r="G1067" s="245"/>
      <c r="H1067" s="245"/>
      <c r="I1067" s="476">
        <f t="shared" si="247"/>
        <v>0</v>
      </c>
      <c r="J1067" s="243" t="str">
        <f t="shared" si="241"/>
        <v/>
      </c>
      <c r="K1067" s="244"/>
      <c r="L1067" s="423"/>
      <c r="M1067" s="252"/>
      <c r="N1067" s="315">
        <f t="shared" si="248"/>
        <v>0</v>
      </c>
      <c r="O1067" s="424">
        <f t="shared" si="249"/>
        <v>0</v>
      </c>
      <c r="P1067" s="244"/>
      <c r="Q1067" s="423"/>
      <c r="R1067" s="252"/>
      <c r="S1067" s="429">
        <f t="shared" si="250"/>
        <v>0</v>
      </c>
      <c r="T1067" s="315">
        <f t="shared" si="251"/>
        <v>0</v>
      </c>
      <c r="U1067" s="252"/>
      <c r="V1067" s="252"/>
      <c r="W1067" s="253"/>
      <c r="X1067" s="313">
        <f t="shared" si="242"/>
        <v>0</v>
      </c>
    </row>
    <row r="1068" spans="2:24" ht="18.75">
      <c r="B1068" s="136"/>
      <c r="C1068" s="137">
        <v>1016</v>
      </c>
      <c r="D1068" s="145" t="s">
        <v>222</v>
      </c>
      <c r="E1068" s="812"/>
      <c r="F1068" s="449"/>
      <c r="G1068" s="245"/>
      <c r="H1068" s="245"/>
      <c r="I1068" s="476">
        <f t="shared" si="247"/>
        <v>0</v>
      </c>
      <c r="J1068" s="243" t="str">
        <f t="shared" si="241"/>
        <v/>
      </c>
      <c r="K1068" s="244"/>
      <c r="L1068" s="423"/>
      <c r="M1068" s="252"/>
      <c r="N1068" s="315">
        <f t="shared" si="248"/>
        <v>0</v>
      </c>
      <c r="O1068" s="424">
        <f t="shared" si="249"/>
        <v>0</v>
      </c>
      <c r="P1068" s="244"/>
      <c r="Q1068" s="423"/>
      <c r="R1068" s="252"/>
      <c r="S1068" s="429">
        <f t="shared" si="250"/>
        <v>0</v>
      </c>
      <c r="T1068" s="315">
        <f t="shared" si="251"/>
        <v>0</v>
      </c>
      <c r="U1068" s="252"/>
      <c r="V1068" s="252"/>
      <c r="W1068" s="253"/>
      <c r="X1068" s="313">
        <f t="shared" si="242"/>
        <v>0</v>
      </c>
    </row>
    <row r="1069" spans="2:24" ht="18.75">
      <c r="B1069" s="140"/>
      <c r="C1069" s="164">
        <v>1020</v>
      </c>
      <c r="D1069" s="165" t="s">
        <v>223</v>
      </c>
      <c r="E1069" s="812"/>
      <c r="F1069" s="449">
        <v>1500</v>
      </c>
      <c r="G1069" s="245"/>
      <c r="H1069" s="245"/>
      <c r="I1069" s="476">
        <f t="shared" si="247"/>
        <v>1500</v>
      </c>
      <c r="J1069" s="243">
        <f t="shared" si="241"/>
        <v>1</v>
      </c>
      <c r="K1069" s="244"/>
      <c r="L1069" s="423"/>
      <c r="M1069" s="252">
        <v>1500</v>
      </c>
      <c r="N1069" s="315">
        <f t="shared" si="248"/>
        <v>1500</v>
      </c>
      <c r="O1069" s="424">
        <f t="shared" si="249"/>
        <v>0</v>
      </c>
      <c r="P1069" s="244"/>
      <c r="Q1069" s="423"/>
      <c r="R1069" s="252">
        <v>1500</v>
      </c>
      <c r="S1069" s="429">
        <f t="shared" si="250"/>
        <v>1500</v>
      </c>
      <c r="T1069" s="315">
        <f t="shared" si="251"/>
        <v>0</v>
      </c>
      <c r="U1069" s="252"/>
      <c r="V1069" s="252"/>
      <c r="W1069" s="253"/>
      <c r="X1069" s="313">
        <f t="shared" si="242"/>
        <v>0</v>
      </c>
    </row>
    <row r="1070" spans="2:24" ht="18.75">
      <c r="B1070" s="136"/>
      <c r="C1070" s="137">
        <v>1030</v>
      </c>
      <c r="D1070" s="145" t="s">
        <v>224</v>
      </c>
      <c r="E1070" s="812"/>
      <c r="F1070" s="449"/>
      <c r="G1070" s="245"/>
      <c r="H1070" s="245"/>
      <c r="I1070" s="476">
        <f t="shared" si="247"/>
        <v>0</v>
      </c>
      <c r="J1070" s="243" t="str">
        <f t="shared" si="241"/>
        <v/>
      </c>
      <c r="K1070" s="244"/>
      <c r="L1070" s="423"/>
      <c r="M1070" s="252"/>
      <c r="N1070" s="315">
        <f t="shared" si="248"/>
        <v>0</v>
      </c>
      <c r="O1070" s="424">
        <f t="shared" si="249"/>
        <v>0</v>
      </c>
      <c r="P1070" s="244"/>
      <c r="Q1070" s="423"/>
      <c r="R1070" s="252"/>
      <c r="S1070" s="429">
        <f t="shared" si="250"/>
        <v>0</v>
      </c>
      <c r="T1070" s="315">
        <f t="shared" si="251"/>
        <v>0</v>
      </c>
      <c r="U1070" s="252"/>
      <c r="V1070" s="252"/>
      <c r="W1070" s="253"/>
      <c r="X1070" s="313">
        <f t="shared" si="242"/>
        <v>0</v>
      </c>
    </row>
    <row r="1071" spans="2:24" ht="18.75">
      <c r="B1071" s="136"/>
      <c r="C1071" s="164">
        <v>1051</v>
      </c>
      <c r="D1071" s="167" t="s">
        <v>225</v>
      </c>
      <c r="E1071" s="812"/>
      <c r="F1071" s="449"/>
      <c r="G1071" s="245"/>
      <c r="H1071" s="245"/>
      <c r="I1071" s="476">
        <f t="shared" si="247"/>
        <v>0</v>
      </c>
      <c r="J1071" s="243" t="str">
        <f t="shared" si="241"/>
        <v/>
      </c>
      <c r="K1071" s="244"/>
      <c r="L1071" s="423"/>
      <c r="M1071" s="252"/>
      <c r="N1071" s="315">
        <f t="shared" si="248"/>
        <v>0</v>
      </c>
      <c r="O1071" s="424">
        <f t="shared" si="249"/>
        <v>0</v>
      </c>
      <c r="P1071" s="244"/>
      <c r="Q1071" s="771"/>
      <c r="R1071" s="775"/>
      <c r="S1071" s="775"/>
      <c r="T1071" s="775"/>
      <c r="U1071" s="775"/>
      <c r="V1071" s="775"/>
      <c r="W1071" s="819"/>
      <c r="X1071" s="313">
        <f t="shared" si="242"/>
        <v>0</v>
      </c>
    </row>
    <row r="1072" spans="2:24" ht="18.75">
      <c r="B1072" s="136"/>
      <c r="C1072" s="137">
        <v>1052</v>
      </c>
      <c r="D1072" s="145" t="s">
        <v>226</v>
      </c>
      <c r="E1072" s="812"/>
      <c r="F1072" s="449"/>
      <c r="G1072" s="245"/>
      <c r="H1072" s="245"/>
      <c r="I1072" s="476">
        <f t="shared" si="247"/>
        <v>0</v>
      </c>
      <c r="J1072" s="243" t="str">
        <f t="shared" si="241"/>
        <v/>
      </c>
      <c r="K1072" s="244"/>
      <c r="L1072" s="423"/>
      <c r="M1072" s="252"/>
      <c r="N1072" s="315">
        <f t="shared" si="248"/>
        <v>0</v>
      </c>
      <c r="O1072" s="424">
        <f t="shared" si="249"/>
        <v>0</v>
      </c>
      <c r="P1072" s="244"/>
      <c r="Q1072" s="771"/>
      <c r="R1072" s="775"/>
      <c r="S1072" s="775"/>
      <c r="T1072" s="775"/>
      <c r="U1072" s="775"/>
      <c r="V1072" s="775"/>
      <c r="W1072" s="819"/>
      <c r="X1072" s="313">
        <f t="shared" si="242"/>
        <v>0</v>
      </c>
    </row>
    <row r="1073" spans="2:24" ht="18.75">
      <c r="B1073" s="136"/>
      <c r="C1073" s="168">
        <v>1053</v>
      </c>
      <c r="D1073" s="169" t="s">
        <v>1710</v>
      </c>
      <c r="E1073" s="812"/>
      <c r="F1073" s="449"/>
      <c r="G1073" s="245"/>
      <c r="H1073" s="245"/>
      <c r="I1073" s="476">
        <f t="shared" si="247"/>
        <v>0</v>
      </c>
      <c r="J1073" s="243" t="str">
        <f t="shared" si="241"/>
        <v/>
      </c>
      <c r="K1073" s="244"/>
      <c r="L1073" s="423"/>
      <c r="M1073" s="252"/>
      <c r="N1073" s="315">
        <f t="shared" si="248"/>
        <v>0</v>
      </c>
      <c r="O1073" s="424">
        <f t="shared" si="249"/>
        <v>0</v>
      </c>
      <c r="P1073" s="244"/>
      <c r="Q1073" s="771"/>
      <c r="R1073" s="775"/>
      <c r="S1073" s="775"/>
      <c r="T1073" s="775"/>
      <c r="U1073" s="775"/>
      <c r="V1073" s="775"/>
      <c r="W1073" s="819"/>
      <c r="X1073" s="313">
        <f t="shared" si="242"/>
        <v>0</v>
      </c>
    </row>
    <row r="1074" spans="2:24" ht="18.75">
      <c r="B1074" s="136"/>
      <c r="C1074" s="137">
        <v>1062</v>
      </c>
      <c r="D1074" s="139" t="s">
        <v>227</v>
      </c>
      <c r="E1074" s="812"/>
      <c r="F1074" s="449"/>
      <c r="G1074" s="245"/>
      <c r="H1074" s="245"/>
      <c r="I1074" s="476">
        <f t="shared" si="247"/>
        <v>0</v>
      </c>
      <c r="J1074" s="243" t="str">
        <f t="shared" si="241"/>
        <v/>
      </c>
      <c r="K1074" s="244"/>
      <c r="L1074" s="423"/>
      <c r="M1074" s="252"/>
      <c r="N1074" s="315">
        <f t="shared" si="248"/>
        <v>0</v>
      </c>
      <c r="O1074" s="424">
        <f t="shared" si="249"/>
        <v>0</v>
      </c>
      <c r="P1074" s="244"/>
      <c r="Q1074" s="423"/>
      <c r="R1074" s="252"/>
      <c r="S1074" s="429">
        <f>+IF(+(L1074+M1074)&gt;=I1074,+M1074,+(+I1074-L1074))</f>
        <v>0</v>
      </c>
      <c r="T1074" s="315">
        <f>Q1074+R1074-S1074</f>
        <v>0</v>
      </c>
      <c r="U1074" s="252"/>
      <c r="V1074" s="252"/>
      <c r="W1074" s="253"/>
      <c r="X1074" s="313">
        <f t="shared" si="242"/>
        <v>0</v>
      </c>
    </row>
    <row r="1075" spans="2:24" ht="18.75">
      <c r="B1075" s="136"/>
      <c r="C1075" s="137">
        <v>1063</v>
      </c>
      <c r="D1075" s="139" t="s">
        <v>228</v>
      </c>
      <c r="E1075" s="812"/>
      <c r="F1075" s="449"/>
      <c r="G1075" s="245"/>
      <c r="H1075" s="245"/>
      <c r="I1075" s="476">
        <f t="shared" si="247"/>
        <v>0</v>
      </c>
      <c r="J1075" s="243" t="str">
        <f t="shared" si="241"/>
        <v/>
      </c>
      <c r="K1075" s="244"/>
      <c r="L1075" s="423"/>
      <c r="M1075" s="252"/>
      <c r="N1075" s="315">
        <f t="shared" si="248"/>
        <v>0</v>
      </c>
      <c r="O1075" s="424">
        <f t="shared" si="249"/>
        <v>0</v>
      </c>
      <c r="P1075" s="244"/>
      <c r="Q1075" s="771"/>
      <c r="R1075" s="775"/>
      <c r="S1075" s="775"/>
      <c r="T1075" s="775"/>
      <c r="U1075" s="775"/>
      <c r="V1075" s="775"/>
      <c r="W1075" s="819"/>
      <c r="X1075" s="313">
        <f t="shared" si="242"/>
        <v>0</v>
      </c>
    </row>
    <row r="1076" spans="2:24" ht="18.75">
      <c r="B1076" s="136"/>
      <c r="C1076" s="168">
        <v>1069</v>
      </c>
      <c r="D1076" s="170" t="s">
        <v>229</v>
      </c>
      <c r="E1076" s="812"/>
      <c r="F1076" s="449"/>
      <c r="G1076" s="245"/>
      <c r="H1076" s="245"/>
      <c r="I1076" s="476">
        <f t="shared" si="247"/>
        <v>0</v>
      </c>
      <c r="J1076" s="243" t="str">
        <f t="shared" ref="J1076:J1107" si="252">(IF($E1076&lt;&gt;0,$J$2,IF($I1076&lt;&gt;0,$J$2,"")))</f>
        <v/>
      </c>
      <c r="K1076" s="244"/>
      <c r="L1076" s="423"/>
      <c r="M1076" s="252"/>
      <c r="N1076" s="315">
        <f t="shared" si="248"/>
        <v>0</v>
      </c>
      <c r="O1076" s="424">
        <f t="shared" si="249"/>
        <v>0</v>
      </c>
      <c r="P1076" s="244"/>
      <c r="Q1076" s="423"/>
      <c r="R1076" s="252"/>
      <c r="S1076" s="429">
        <f>+IF(+(L1076+M1076)&gt;=I1076,+M1076,+(+I1076-L1076))</f>
        <v>0</v>
      </c>
      <c r="T1076" s="315">
        <f>Q1076+R1076-S1076</f>
        <v>0</v>
      </c>
      <c r="U1076" s="252"/>
      <c r="V1076" s="252"/>
      <c r="W1076" s="253"/>
      <c r="X1076" s="313">
        <f t="shared" ref="X1076:X1107" si="253">T1076-U1076-V1076-W1076</f>
        <v>0</v>
      </c>
    </row>
    <row r="1077" spans="2:24" ht="31.5">
      <c r="B1077" s="140"/>
      <c r="C1077" s="137">
        <v>1091</v>
      </c>
      <c r="D1077" s="145" t="s">
        <v>230</v>
      </c>
      <c r="E1077" s="812"/>
      <c r="F1077" s="449"/>
      <c r="G1077" s="245"/>
      <c r="H1077" s="245"/>
      <c r="I1077" s="476">
        <f t="shared" si="247"/>
        <v>0</v>
      </c>
      <c r="J1077" s="243" t="str">
        <f t="shared" si="252"/>
        <v/>
      </c>
      <c r="K1077" s="244"/>
      <c r="L1077" s="423"/>
      <c r="M1077" s="252"/>
      <c r="N1077" s="315">
        <f t="shared" si="248"/>
        <v>0</v>
      </c>
      <c r="O1077" s="424">
        <f t="shared" si="249"/>
        <v>0</v>
      </c>
      <c r="P1077" s="244"/>
      <c r="Q1077" s="423"/>
      <c r="R1077" s="252"/>
      <c r="S1077" s="429">
        <f>+IF(+(L1077+M1077)&gt;=I1077,+M1077,+(+I1077-L1077))</f>
        <v>0</v>
      </c>
      <c r="T1077" s="315">
        <f>Q1077+R1077-S1077</f>
        <v>0</v>
      </c>
      <c r="U1077" s="252"/>
      <c r="V1077" s="252"/>
      <c r="W1077" s="253"/>
      <c r="X1077" s="313">
        <f t="shared" si="253"/>
        <v>0</v>
      </c>
    </row>
    <row r="1078" spans="2:24" ht="18.75">
      <c r="B1078" s="136"/>
      <c r="C1078" s="137">
        <v>1092</v>
      </c>
      <c r="D1078" s="145" t="s">
        <v>359</v>
      </c>
      <c r="E1078" s="812"/>
      <c r="F1078" s="449"/>
      <c r="G1078" s="245"/>
      <c r="H1078" s="245"/>
      <c r="I1078" s="476">
        <f t="shared" si="247"/>
        <v>0</v>
      </c>
      <c r="J1078" s="243" t="str">
        <f t="shared" si="252"/>
        <v/>
      </c>
      <c r="K1078" s="244"/>
      <c r="L1078" s="423"/>
      <c r="M1078" s="252"/>
      <c r="N1078" s="315">
        <f t="shared" si="248"/>
        <v>0</v>
      </c>
      <c r="O1078" s="424">
        <f t="shared" si="249"/>
        <v>0</v>
      </c>
      <c r="P1078" s="244"/>
      <c r="Q1078" s="771"/>
      <c r="R1078" s="775"/>
      <c r="S1078" s="775"/>
      <c r="T1078" s="775"/>
      <c r="U1078" s="775"/>
      <c r="V1078" s="775"/>
      <c r="W1078" s="819"/>
      <c r="X1078" s="313">
        <f t="shared" si="253"/>
        <v>0</v>
      </c>
    </row>
    <row r="1079" spans="2:24" ht="18.75">
      <c r="B1079" s="136"/>
      <c r="C1079" s="142">
        <v>1098</v>
      </c>
      <c r="D1079" s="146" t="s">
        <v>231</v>
      </c>
      <c r="E1079" s="812"/>
      <c r="F1079" s="449"/>
      <c r="G1079" s="245"/>
      <c r="H1079" s="245"/>
      <c r="I1079" s="476">
        <f t="shared" si="247"/>
        <v>0</v>
      </c>
      <c r="J1079" s="243" t="str">
        <f t="shared" si="252"/>
        <v/>
      </c>
      <c r="K1079" s="244"/>
      <c r="L1079" s="423"/>
      <c r="M1079" s="252"/>
      <c r="N1079" s="315">
        <f t="shared" si="248"/>
        <v>0</v>
      </c>
      <c r="O1079" s="424">
        <f t="shared" si="249"/>
        <v>0</v>
      </c>
      <c r="P1079" s="244"/>
      <c r="Q1079" s="423"/>
      <c r="R1079" s="252"/>
      <c r="S1079" s="429">
        <f>+IF(+(L1079+M1079)&gt;=I1079,+M1079,+(+I1079-L1079))</f>
        <v>0</v>
      </c>
      <c r="T1079" s="315">
        <f>Q1079+R1079-S1079</f>
        <v>0</v>
      </c>
      <c r="U1079" s="252"/>
      <c r="V1079" s="252"/>
      <c r="W1079" s="253"/>
      <c r="X1079" s="313">
        <f t="shared" si="253"/>
        <v>0</v>
      </c>
    </row>
    <row r="1080" spans="2:24" ht="18.75">
      <c r="B1080" s="794">
        <v>1900</v>
      </c>
      <c r="C1080" s="958" t="s">
        <v>293</v>
      </c>
      <c r="D1080" s="958"/>
      <c r="E1080" s="795"/>
      <c r="F1080" s="796">
        <f>SUM(F1081:F1083)</f>
        <v>0</v>
      </c>
      <c r="G1080" s="797">
        <f>SUM(G1081:G1083)</f>
        <v>0</v>
      </c>
      <c r="H1080" s="797">
        <f>SUM(H1081:H1083)</f>
        <v>0</v>
      </c>
      <c r="I1080" s="797">
        <f>SUM(I1081:I1083)</f>
        <v>0</v>
      </c>
      <c r="J1080" s="243" t="str">
        <f t="shared" si="252"/>
        <v/>
      </c>
      <c r="K1080" s="244"/>
      <c r="L1080" s="316">
        <f>SUM(L1081:L1083)</f>
        <v>0</v>
      </c>
      <c r="M1080" s="317">
        <f>SUM(M1081:M1083)</f>
        <v>0</v>
      </c>
      <c r="N1080" s="425">
        <f>SUM(N1081:N1083)</f>
        <v>0</v>
      </c>
      <c r="O1080" s="426">
        <f>SUM(O1081:O1083)</f>
        <v>0</v>
      </c>
      <c r="P1080" s="244"/>
      <c r="Q1080" s="773"/>
      <c r="R1080" s="774"/>
      <c r="S1080" s="774"/>
      <c r="T1080" s="774"/>
      <c r="U1080" s="774"/>
      <c r="V1080" s="774"/>
      <c r="W1080" s="820"/>
      <c r="X1080" s="313">
        <f t="shared" si="253"/>
        <v>0</v>
      </c>
    </row>
    <row r="1081" spans="2:24" ht="18.75">
      <c r="B1081" s="136"/>
      <c r="C1081" s="144">
        <v>1901</v>
      </c>
      <c r="D1081" s="138" t="s">
        <v>294</v>
      </c>
      <c r="E1081" s="812"/>
      <c r="F1081" s="449"/>
      <c r="G1081" s="245"/>
      <c r="H1081" s="245"/>
      <c r="I1081" s="476">
        <f>F1081+G1081+H1081</f>
        <v>0</v>
      </c>
      <c r="J1081" s="243" t="str">
        <f t="shared" si="252"/>
        <v/>
      </c>
      <c r="K1081" s="244"/>
      <c r="L1081" s="423"/>
      <c r="M1081" s="252"/>
      <c r="N1081" s="315">
        <f>I1081</f>
        <v>0</v>
      </c>
      <c r="O1081" s="424">
        <f>L1081+M1081-N1081</f>
        <v>0</v>
      </c>
      <c r="P1081" s="244"/>
      <c r="Q1081" s="771"/>
      <c r="R1081" s="775"/>
      <c r="S1081" s="775"/>
      <c r="T1081" s="775"/>
      <c r="U1081" s="775"/>
      <c r="V1081" s="775"/>
      <c r="W1081" s="819"/>
      <c r="X1081" s="313">
        <f t="shared" si="253"/>
        <v>0</v>
      </c>
    </row>
    <row r="1082" spans="2:24" ht="18.75">
      <c r="B1082" s="136"/>
      <c r="C1082" s="137">
        <v>1981</v>
      </c>
      <c r="D1082" s="139" t="s">
        <v>295</v>
      </c>
      <c r="E1082" s="812"/>
      <c r="F1082" s="449"/>
      <c r="G1082" s="245"/>
      <c r="H1082" s="245"/>
      <c r="I1082" s="476">
        <f>F1082+G1082+H1082</f>
        <v>0</v>
      </c>
      <c r="J1082" s="243" t="str">
        <f t="shared" si="252"/>
        <v/>
      </c>
      <c r="K1082" s="244"/>
      <c r="L1082" s="423"/>
      <c r="M1082" s="252"/>
      <c r="N1082" s="315">
        <f>I1082</f>
        <v>0</v>
      </c>
      <c r="O1082" s="424">
        <f>L1082+M1082-N1082</f>
        <v>0</v>
      </c>
      <c r="P1082" s="244"/>
      <c r="Q1082" s="771"/>
      <c r="R1082" s="775"/>
      <c r="S1082" s="775"/>
      <c r="T1082" s="775"/>
      <c r="U1082" s="775"/>
      <c r="V1082" s="775"/>
      <c r="W1082" s="819"/>
      <c r="X1082" s="313">
        <f t="shared" si="253"/>
        <v>0</v>
      </c>
    </row>
    <row r="1083" spans="2:24" ht="18.75">
      <c r="B1083" s="136"/>
      <c r="C1083" s="142">
        <v>1991</v>
      </c>
      <c r="D1083" s="141" t="s">
        <v>296</v>
      </c>
      <c r="E1083" s="812"/>
      <c r="F1083" s="449"/>
      <c r="G1083" s="245"/>
      <c r="H1083" s="245"/>
      <c r="I1083" s="476">
        <f>F1083+G1083+H1083</f>
        <v>0</v>
      </c>
      <c r="J1083" s="243" t="str">
        <f t="shared" si="252"/>
        <v/>
      </c>
      <c r="K1083" s="244"/>
      <c r="L1083" s="423"/>
      <c r="M1083" s="252"/>
      <c r="N1083" s="315">
        <f>I1083</f>
        <v>0</v>
      </c>
      <c r="O1083" s="424">
        <f>L1083+M1083-N1083</f>
        <v>0</v>
      </c>
      <c r="P1083" s="244"/>
      <c r="Q1083" s="771"/>
      <c r="R1083" s="775"/>
      <c r="S1083" s="775"/>
      <c r="T1083" s="775"/>
      <c r="U1083" s="775"/>
      <c r="V1083" s="775"/>
      <c r="W1083" s="819"/>
      <c r="X1083" s="313">
        <f t="shared" si="253"/>
        <v>0</v>
      </c>
    </row>
    <row r="1084" spans="2:24" ht="18.75">
      <c r="B1084" s="794">
        <v>2100</v>
      </c>
      <c r="C1084" s="958" t="s">
        <v>1088</v>
      </c>
      <c r="D1084" s="958"/>
      <c r="E1084" s="795"/>
      <c r="F1084" s="796">
        <f>SUM(F1085:F1089)</f>
        <v>0</v>
      </c>
      <c r="G1084" s="797">
        <f>SUM(G1085:G1089)</f>
        <v>0</v>
      </c>
      <c r="H1084" s="797">
        <f>SUM(H1085:H1089)</f>
        <v>0</v>
      </c>
      <c r="I1084" s="797">
        <f>SUM(I1085:I1089)</f>
        <v>0</v>
      </c>
      <c r="J1084" s="243" t="str">
        <f t="shared" si="252"/>
        <v/>
      </c>
      <c r="K1084" s="244"/>
      <c r="L1084" s="316">
        <f>SUM(L1085:L1089)</f>
        <v>0</v>
      </c>
      <c r="M1084" s="317">
        <f>SUM(M1085:M1089)</f>
        <v>0</v>
      </c>
      <c r="N1084" s="425">
        <f>SUM(N1085:N1089)</f>
        <v>0</v>
      </c>
      <c r="O1084" s="426">
        <f>SUM(O1085:O1089)</f>
        <v>0</v>
      </c>
      <c r="P1084" s="244"/>
      <c r="Q1084" s="773"/>
      <c r="R1084" s="774"/>
      <c r="S1084" s="774"/>
      <c r="T1084" s="774"/>
      <c r="U1084" s="774"/>
      <c r="V1084" s="774"/>
      <c r="W1084" s="820"/>
      <c r="X1084" s="313">
        <f t="shared" si="253"/>
        <v>0</v>
      </c>
    </row>
    <row r="1085" spans="2:24" ht="18.75">
      <c r="B1085" s="136"/>
      <c r="C1085" s="144">
        <v>2110</v>
      </c>
      <c r="D1085" s="147" t="s">
        <v>232</v>
      </c>
      <c r="E1085" s="812"/>
      <c r="F1085" s="449"/>
      <c r="G1085" s="245"/>
      <c r="H1085" s="245"/>
      <c r="I1085" s="476">
        <f>F1085+G1085+H1085</f>
        <v>0</v>
      </c>
      <c r="J1085" s="243" t="str">
        <f t="shared" si="252"/>
        <v/>
      </c>
      <c r="K1085" s="244"/>
      <c r="L1085" s="423"/>
      <c r="M1085" s="252"/>
      <c r="N1085" s="315">
        <f>I1085</f>
        <v>0</v>
      </c>
      <c r="O1085" s="424">
        <f>L1085+M1085-N1085</f>
        <v>0</v>
      </c>
      <c r="P1085" s="244"/>
      <c r="Q1085" s="771"/>
      <c r="R1085" s="775"/>
      <c r="S1085" s="775"/>
      <c r="T1085" s="775"/>
      <c r="U1085" s="775"/>
      <c r="V1085" s="775"/>
      <c r="W1085" s="819"/>
      <c r="X1085" s="313">
        <f t="shared" si="253"/>
        <v>0</v>
      </c>
    </row>
    <row r="1086" spans="2:24" ht="18.75">
      <c r="B1086" s="171"/>
      <c r="C1086" s="137">
        <v>2120</v>
      </c>
      <c r="D1086" s="159" t="s">
        <v>233</v>
      </c>
      <c r="E1086" s="812"/>
      <c r="F1086" s="449"/>
      <c r="G1086" s="245"/>
      <c r="H1086" s="245"/>
      <c r="I1086" s="476">
        <f>F1086+G1086+H1086</f>
        <v>0</v>
      </c>
      <c r="J1086" s="243" t="str">
        <f t="shared" si="252"/>
        <v/>
      </c>
      <c r="K1086" s="244"/>
      <c r="L1086" s="423"/>
      <c r="M1086" s="252"/>
      <c r="N1086" s="315">
        <f>I1086</f>
        <v>0</v>
      </c>
      <c r="O1086" s="424">
        <f>L1086+M1086-N1086</f>
        <v>0</v>
      </c>
      <c r="P1086" s="244"/>
      <c r="Q1086" s="771"/>
      <c r="R1086" s="775"/>
      <c r="S1086" s="775"/>
      <c r="T1086" s="775"/>
      <c r="U1086" s="775"/>
      <c r="V1086" s="775"/>
      <c r="W1086" s="819"/>
      <c r="X1086" s="313">
        <f t="shared" si="253"/>
        <v>0</v>
      </c>
    </row>
    <row r="1087" spans="2:24" ht="18.75">
      <c r="B1087" s="171"/>
      <c r="C1087" s="137">
        <v>2125</v>
      </c>
      <c r="D1087" s="156" t="s">
        <v>1080</v>
      </c>
      <c r="E1087" s="812"/>
      <c r="F1087" s="700">
        <v>0</v>
      </c>
      <c r="G1087" s="700">
        <v>0</v>
      </c>
      <c r="H1087" s="700">
        <v>0</v>
      </c>
      <c r="I1087" s="476">
        <f>F1087+G1087+H1087</f>
        <v>0</v>
      </c>
      <c r="J1087" s="243" t="str">
        <f t="shared" si="252"/>
        <v/>
      </c>
      <c r="K1087" s="244"/>
      <c r="L1087" s="423"/>
      <c r="M1087" s="252"/>
      <c r="N1087" s="315">
        <f>I1087</f>
        <v>0</v>
      </c>
      <c r="O1087" s="424">
        <f>L1087+M1087-N1087</f>
        <v>0</v>
      </c>
      <c r="P1087" s="244"/>
      <c r="Q1087" s="771"/>
      <c r="R1087" s="775"/>
      <c r="S1087" s="775"/>
      <c r="T1087" s="775"/>
      <c r="U1087" s="775"/>
      <c r="V1087" s="775"/>
      <c r="W1087" s="819"/>
      <c r="X1087" s="313">
        <f t="shared" si="253"/>
        <v>0</v>
      </c>
    </row>
    <row r="1088" spans="2:24" ht="18.75">
      <c r="B1088" s="143"/>
      <c r="C1088" s="137">
        <v>2140</v>
      </c>
      <c r="D1088" s="159" t="s">
        <v>235</v>
      </c>
      <c r="E1088" s="812"/>
      <c r="F1088" s="700">
        <v>0</v>
      </c>
      <c r="G1088" s="700">
        <v>0</v>
      </c>
      <c r="H1088" s="700">
        <v>0</v>
      </c>
      <c r="I1088" s="476">
        <f>F1088+G1088+H1088</f>
        <v>0</v>
      </c>
      <c r="J1088" s="243" t="str">
        <f t="shared" si="252"/>
        <v/>
      </c>
      <c r="K1088" s="244"/>
      <c r="L1088" s="423"/>
      <c r="M1088" s="252"/>
      <c r="N1088" s="315">
        <f>I1088</f>
        <v>0</v>
      </c>
      <c r="O1088" s="424">
        <f>L1088+M1088-N1088</f>
        <v>0</v>
      </c>
      <c r="P1088" s="244"/>
      <c r="Q1088" s="771"/>
      <c r="R1088" s="775"/>
      <c r="S1088" s="775"/>
      <c r="T1088" s="775"/>
      <c r="U1088" s="775"/>
      <c r="V1088" s="775"/>
      <c r="W1088" s="819"/>
      <c r="X1088" s="313">
        <f t="shared" si="253"/>
        <v>0</v>
      </c>
    </row>
    <row r="1089" spans="2:24" ht="18.75">
      <c r="B1089" s="136"/>
      <c r="C1089" s="142">
        <v>2190</v>
      </c>
      <c r="D1089" s="512" t="s">
        <v>236</v>
      </c>
      <c r="E1089" s="812"/>
      <c r="F1089" s="449"/>
      <c r="G1089" s="245"/>
      <c r="H1089" s="245"/>
      <c r="I1089" s="476">
        <f>F1089+G1089+H1089</f>
        <v>0</v>
      </c>
      <c r="J1089" s="243" t="str">
        <f t="shared" si="252"/>
        <v/>
      </c>
      <c r="K1089" s="244"/>
      <c r="L1089" s="423"/>
      <c r="M1089" s="252"/>
      <c r="N1089" s="315">
        <f>I1089</f>
        <v>0</v>
      </c>
      <c r="O1089" s="424">
        <f>L1089+M1089-N1089</f>
        <v>0</v>
      </c>
      <c r="P1089" s="244"/>
      <c r="Q1089" s="771"/>
      <c r="R1089" s="775"/>
      <c r="S1089" s="775"/>
      <c r="T1089" s="775"/>
      <c r="U1089" s="775"/>
      <c r="V1089" s="775"/>
      <c r="W1089" s="819"/>
      <c r="X1089" s="313">
        <f t="shared" si="253"/>
        <v>0</v>
      </c>
    </row>
    <row r="1090" spans="2:24" ht="18.75">
      <c r="B1090" s="794">
        <v>2200</v>
      </c>
      <c r="C1090" s="958" t="s">
        <v>237</v>
      </c>
      <c r="D1090" s="958"/>
      <c r="E1090" s="795"/>
      <c r="F1090" s="796">
        <f>SUM(F1091:F1092)</f>
        <v>0</v>
      </c>
      <c r="G1090" s="797">
        <f>SUM(G1091:G1092)</f>
        <v>0</v>
      </c>
      <c r="H1090" s="797">
        <f>SUM(H1091:H1092)</f>
        <v>0</v>
      </c>
      <c r="I1090" s="797">
        <f>SUM(I1091:I1092)</f>
        <v>0</v>
      </c>
      <c r="J1090" s="243" t="str">
        <f t="shared" si="252"/>
        <v/>
      </c>
      <c r="K1090" s="244"/>
      <c r="L1090" s="316">
        <f>SUM(L1091:L1092)</f>
        <v>0</v>
      </c>
      <c r="M1090" s="317">
        <f>SUM(M1091:M1092)</f>
        <v>0</v>
      </c>
      <c r="N1090" s="425">
        <f>SUM(N1091:N1092)</f>
        <v>0</v>
      </c>
      <c r="O1090" s="426">
        <f>SUM(O1091:O1092)</f>
        <v>0</v>
      </c>
      <c r="P1090" s="244"/>
      <c r="Q1090" s="773"/>
      <c r="R1090" s="774"/>
      <c r="S1090" s="774"/>
      <c r="T1090" s="774"/>
      <c r="U1090" s="774"/>
      <c r="V1090" s="774"/>
      <c r="W1090" s="820"/>
      <c r="X1090" s="313">
        <f t="shared" si="253"/>
        <v>0</v>
      </c>
    </row>
    <row r="1091" spans="2:24" ht="18.75">
      <c r="B1091" s="136"/>
      <c r="C1091" s="137">
        <v>2221</v>
      </c>
      <c r="D1091" s="139" t="s">
        <v>1461</v>
      </c>
      <c r="E1091" s="812"/>
      <c r="F1091" s="449"/>
      <c r="G1091" s="245"/>
      <c r="H1091" s="245"/>
      <c r="I1091" s="476">
        <f t="shared" ref="I1091:I1096" si="254">F1091+G1091+H1091</f>
        <v>0</v>
      </c>
      <c r="J1091" s="243" t="str">
        <f t="shared" si="252"/>
        <v/>
      </c>
      <c r="K1091" s="244"/>
      <c r="L1091" s="423"/>
      <c r="M1091" s="252"/>
      <c r="N1091" s="315">
        <f t="shared" ref="N1091:N1096" si="255">I1091</f>
        <v>0</v>
      </c>
      <c r="O1091" s="424">
        <f t="shared" ref="O1091:O1096" si="256">L1091+M1091-N1091</f>
        <v>0</v>
      </c>
      <c r="P1091" s="244"/>
      <c r="Q1091" s="771"/>
      <c r="R1091" s="775"/>
      <c r="S1091" s="775"/>
      <c r="T1091" s="775"/>
      <c r="U1091" s="775"/>
      <c r="V1091" s="775"/>
      <c r="W1091" s="819"/>
      <c r="X1091" s="313">
        <f t="shared" si="253"/>
        <v>0</v>
      </c>
    </row>
    <row r="1092" spans="2:24" ht="18.75">
      <c r="B1092" s="136"/>
      <c r="C1092" s="142">
        <v>2224</v>
      </c>
      <c r="D1092" s="141" t="s">
        <v>238</v>
      </c>
      <c r="E1092" s="812"/>
      <c r="F1092" s="449"/>
      <c r="G1092" s="245"/>
      <c r="H1092" s="245"/>
      <c r="I1092" s="476">
        <f t="shared" si="254"/>
        <v>0</v>
      </c>
      <c r="J1092" s="243" t="str">
        <f t="shared" si="252"/>
        <v/>
      </c>
      <c r="K1092" s="244"/>
      <c r="L1092" s="423"/>
      <c r="M1092" s="252"/>
      <c r="N1092" s="315">
        <f t="shared" si="255"/>
        <v>0</v>
      </c>
      <c r="O1092" s="424">
        <f t="shared" si="256"/>
        <v>0</v>
      </c>
      <c r="P1092" s="244"/>
      <c r="Q1092" s="771"/>
      <c r="R1092" s="775"/>
      <c r="S1092" s="775"/>
      <c r="T1092" s="775"/>
      <c r="U1092" s="775"/>
      <c r="V1092" s="775"/>
      <c r="W1092" s="819"/>
      <c r="X1092" s="313">
        <f t="shared" si="253"/>
        <v>0</v>
      </c>
    </row>
    <row r="1093" spans="2:24" ht="18.75">
      <c r="B1093" s="794">
        <v>2500</v>
      </c>
      <c r="C1093" s="963" t="s">
        <v>239</v>
      </c>
      <c r="D1093" s="963"/>
      <c r="E1093" s="795"/>
      <c r="F1093" s="798"/>
      <c r="G1093" s="799"/>
      <c r="H1093" s="799"/>
      <c r="I1093" s="800">
        <f t="shared" si="254"/>
        <v>0</v>
      </c>
      <c r="J1093" s="243" t="str">
        <f t="shared" si="252"/>
        <v/>
      </c>
      <c r="K1093" s="244"/>
      <c r="L1093" s="428"/>
      <c r="M1093" s="254"/>
      <c r="N1093" s="315">
        <f t="shared" si="255"/>
        <v>0</v>
      </c>
      <c r="O1093" s="424">
        <f t="shared" si="256"/>
        <v>0</v>
      </c>
      <c r="P1093" s="244"/>
      <c r="Q1093" s="773"/>
      <c r="R1093" s="774"/>
      <c r="S1093" s="775"/>
      <c r="T1093" s="775"/>
      <c r="U1093" s="774"/>
      <c r="V1093" s="775"/>
      <c r="W1093" s="819"/>
      <c r="X1093" s="313">
        <f t="shared" si="253"/>
        <v>0</v>
      </c>
    </row>
    <row r="1094" spans="2:24" ht="18.75">
      <c r="B1094" s="794">
        <v>2600</v>
      </c>
      <c r="C1094" s="969" t="s">
        <v>240</v>
      </c>
      <c r="D1094" s="979"/>
      <c r="E1094" s="795"/>
      <c r="F1094" s="798"/>
      <c r="G1094" s="799"/>
      <c r="H1094" s="799"/>
      <c r="I1094" s="800">
        <f t="shared" si="254"/>
        <v>0</v>
      </c>
      <c r="J1094" s="243" t="str">
        <f t="shared" si="252"/>
        <v/>
      </c>
      <c r="K1094" s="244"/>
      <c r="L1094" s="428"/>
      <c r="M1094" s="254"/>
      <c r="N1094" s="315">
        <f t="shared" si="255"/>
        <v>0</v>
      </c>
      <c r="O1094" s="424">
        <f t="shared" si="256"/>
        <v>0</v>
      </c>
      <c r="P1094" s="244"/>
      <c r="Q1094" s="773"/>
      <c r="R1094" s="774"/>
      <c r="S1094" s="775"/>
      <c r="T1094" s="775"/>
      <c r="U1094" s="774"/>
      <c r="V1094" s="775"/>
      <c r="W1094" s="819"/>
      <c r="X1094" s="313">
        <f t="shared" si="253"/>
        <v>0</v>
      </c>
    </row>
    <row r="1095" spans="2:24" ht="18.75">
      <c r="B1095" s="794">
        <v>2700</v>
      </c>
      <c r="C1095" s="969" t="s">
        <v>241</v>
      </c>
      <c r="D1095" s="979"/>
      <c r="E1095" s="795"/>
      <c r="F1095" s="798"/>
      <c r="G1095" s="799"/>
      <c r="H1095" s="799"/>
      <c r="I1095" s="800">
        <f t="shared" si="254"/>
        <v>0</v>
      </c>
      <c r="J1095" s="243" t="str">
        <f t="shared" si="252"/>
        <v/>
      </c>
      <c r="K1095" s="244"/>
      <c r="L1095" s="428"/>
      <c r="M1095" s="254"/>
      <c r="N1095" s="315">
        <f t="shared" si="255"/>
        <v>0</v>
      </c>
      <c r="O1095" s="424">
        <f t="shared" si="256"/>
        <v>0</v>
      </c>
      <c r="P1095" s="244"/>
      <c r="Q1095" s="773"/>
      <c r="R1095" s="774"/>
      <c r="S1095" s="775"/>
      <c r="T1095" s="775"/>
      <c r="U1095" s="774"/>
      <c r="V1095" s="775"/>
      <c r="W1095" s="819"/>
      <c r="X1095" s="313">
        <f t="shared" si="253"/>
        <v>0</v>
      </c>
    </row>
    <row r="1096" spans="2:24" ht="18.75">
      <c r="B1096" s="794">
        <v>2800</v>
      </c>
      <c r="C1096" s="969" t="s">
        <v>1711</v>
      </c>
      <c r="D1096" s="979"/>
      <c r="E1096" s="795"/>
      <c r="F1096" s="798"/>
      <c r="G1096" s="799"/>
      <c r="H1096" s="799"/>
      <c r="I1096" s="800">
        <f t="shared" si="254"/>
        <v>0</v>
      </c>
      <c r="J1096" s="243" t="str">
        <f t="shared" si="252"/>
        <v/>
      </c>
      <c r="K1096" s="244"/>
      <c r="L1096" s="428"/>
      <c r="M1096" s="254"/>
      <c r="N1096" s="315">
        <f t="shared" si="255"/>
        <v>0</v>
      </c>
      <c r="O1096" s="424">
        <f t="shared" si="256"/>
        <v>0</v>
      </c>
      <c r="P1096" s="244"/>
      <c r="Q1096" s="773"/>
      <c r="R1096" s="774"/>
      <c r="S1096" s="775"/>
      <c r="T1096" s="775"/>
      <c r="U1096" s="774"/>
      <c r="V1096" s="775"/>
      <c r="W1096" s="819"/>
      <c r="X1096" s="313">
        <f t="shared" si="253"/>
        <v>0</v>
      </c>
    </row>
    <row r="1097" spans="2:24" ht="18.75">
      <c r="B1097" s="794">
        <v>2900</v>
      </c>
      <c r="C1097" s="966" t="s">
        <v>242</v>
      </c>
      <c r="D1097" s="983"/>
      <c r="E1097" s="795"/>
      <c r="F1097" s="796">
        <f>SUM(F1098:F1105)</f>
        <v>0</v>
      </c>
      <c r="G1097" s="797">
        <f>SUM(G1098:G1105)</f>
        <v>0</v>
      </c>
      <c r="H1097" s="797">
        <f>SUM(H1098:H1105)</f>
        <v>0</v>
      </c>
      <c r="I1097" s="797">
        <f>SUM(I1098:I1105)</f>
        <v>0</v>
      </c>
      <c r="J1097" s="243" t="str">
        <f t="shared" si="252"/>
        <v/>
      </c>
      <c r="K1097" s="244"/>
      <c r="L1097" s="316">
        <f>SUM(L1098:L1105)</f>
        <v>0</v>
      </c>
      <c r="M1097" s="317">
        <f>SUM(M1098:M1105)</f>
        <v>0</v>
      </c>
      <c r="N1097" s="425">
        <f>SUM(N1098:N1105)</f>
        <v>0</v>
      </c>
      <c r="O1097" s="426">
        <f>SUM(O1098:O1105)</f>
        <v>0</v>
      </c>
      <c r="P1097" s="244"/>
      <c r="Q1097" s="773"/>
      <c r="R1097" s="774"/>
      <c r="S1097" s="774"/>
      <c r="T1097" s="774"/>
      <c r="U1097" s="774"/>
      <c r="V1097" s="774"/>
      <c r="W1097" s="820"/>
      <c r="X1097" s="313">
        <f t="shared" si="253"/>
        <v>0</v>
      </c>
    </row>
    <row r="1098" spans="2:24" ht="18.75">
      <c r="B1098" s="172"/>
      <c r="C1098" s="144">
        <v>2910</v>
      </c>
      <c r="D1098" s="319" t="s">
        <v>1751</v>
      </c>
      <c r="E1098" s="812"/>
      <c r="F1098" s="449"/>
      <c r="G1098" s="245"/>
      <c r="H1098" s="245"/>
      <c r="I1098" s="476">
        <f t="shared" ref="I1098:I1105" si="257">F1098+G1098+H1098</f>
        <v>0</v>
      </c>
      <c r="J1098" s="243" t="str">
        <f t="shared" si="252"/>
        <v/>
      </c>
      <c r="K1098" s="244"/>
      <c r="L1098" s="423"/>
      <c r="M1098" s="252"/>
      <c r="N1098" s="315">
        <f t="shared" ref="N1098:N1105" si="258">I1098</f>
        <v>0</v>
      </c>
      <c r="O1098" s="424">
        <f t="shared" ref="O1098:O1105" si="259">L1098+M1098-N1098</f>
        <v>0</v>
      </c>
      <c r="P1098" s="244"/>
      <c r="Q1098" s="771"/>
      <c r="R1098" s="775"/>
      <c r="S1098" s="775"/>
      <c r="T1098" s="775"/>
      <c r="U1098" s="775"/>
      <c r="V1098" s="775"/>
      <c r="W1098" s="819"/>
      <c r="X1098" s="313">
        <f t="shared" si="253"/>
        <v>0</v>
      </c>
    </row>
    <row r="1099" spans="2:24" ht="18.75">
      <c r="B1099" s="172"/>
      <c r="C1099" s="144">
        <v>2920</v>
      </c>
      <c r="D1099" s="319" t="s">
        <v>243</v>
      </c>
      <c r="E1099" s="812"/>
      <c r="F1099" s="449"/>
      <c r="G1099" s="245"/>
      <c r="H1099" s="245"/>
      <c r="I1099" s="476">
        <f t="shared" si="257"/>
        <v>0</v>
      </c>
      <c r="J1099" s="243" t="str">
        <f t="shared" si="252"/>
        <v/>
      </c>
      <c r="K1099" s="244"/>
      <c r="L1099" s="423"/>
      <c r="M1099" s="252"/>
      <c r="N1099" s="315">
        <f t="shared" si="258"/>
        <v>0</v>
      </c>
      <c r="O1099" s="424">
        <f t="shared" si="259"/>
        <v>0</v>
      </c>
      <c r="P1099" s="244"/>
      <c r="Q1099" s="771"/>
      <c r="R1099" s="775"/>
      <c r="S1099" s="775"/>
      <c r="T1099" s="775"/>
      <c r="U1099" s="775"/>
      <c r="V1099" s="775"/>
      <c r="W1099" s="819"/>
      <c r="X1099" s="313">
        <f t="shared" si="253"/>
        <v>0</v>
      </c>
    </row>
    <row r="1100" spans="2:24" ht="31.5">
      <c r="B1100" s="172"/>
      <c r="C1100" s="168">
        <v>2969</v>
      </c>
      <c r="D1100" s="320" t="s">
        <v>244</v>
      </c>
      <c r="E1100" s="812"/>
      <c r="F1100" s="449"/>
      <c r="G1100" s="245"/>
      <c r="H1100" s="245"/>
      <c r="I1100" s="476">
        <f t="shared" si="257"/>
        <v>0</v>
      </c>
      <c r="J1100" s="243" t="str">
        <f t="shared" si="252"/>
        <v/>
      </c>
      <c r="K1100" s="244"/>
      <c r="L1100" s="423"/>
      <c r="M1100" s="252"/>
      <c r="N1100" s="315">
        <f t="shared" si="258"/>
        <v>0</v>
      </c>
      <c r="O1100" s="424">
        <f t="shared" si="259"/>
        <v>0</v>
      </c>
      <c r="P1100" s="244"/>
      <c r="Q1100" s="771"/>
      <c r="R1100" s="775"/>
      <c r="S1100" s="775"/>
      <c r="T1100" s="775"/>
      <c r="U1100" s="775"/>
      <c r="V1100" s="775"/>
      <c r="W1100" s="819"/>
      <c r="X1100" s="313">
        <f t="shared" si="253"/>
        <v>0</v>
      </c>
    </row>
    <row r="1101" spans="2:24" ht="31.5">
      <c r="B1101" s="172"/>
      <c r="C1101" s="168">
        <v>2970</v>
      </c>
      <c r="D1101" s="320" t="s">
        <v>245</v>
      </c>
      <c r="E1101" s="812"/>
      <c r="F1101" s="449"/>
      <c r="G1101" s="245"/>
      <c r="H1101" s="245"/>
      <c r="I1101" s="476">
        <f t="shared" si="257"/>
        <v>0</v>
      </c>
      <c r="J1101" s="243" t="str">
        <f t="shared" si="252"/>
        <v/>
      </c>
      <c r="K1101" s="244"/>
      <c r="L1101" s="423"/>
      <c r="M1101" s="252"/>
      <c r="N1101" s="315">
        <f t="shared" si="258"/>
        <v>0</v>
      </c>
      <c r="O1101" s="424">
        <f t="shared" si="259"/>
        <v>0</v>
      </c>
      <c r="P1101" s="244"/>
      <c r="Q1101" s="771"/>
      <c r="R1101" s="775"/>
      <c r="S1101" s="775"/>
      <c r="T1101" s="775"/>
      <c r="U1101" s="775"/>
      <c r="V1101" s="775"/>
      <c r="W1101" s="819"/>
      <c r="X1101" s="313">
        <f t="shared" si="253"/>
        <v>0</v>
      </c>
    </row>
    <row r="1102" spans="2:24" ht="18.75">
      <c r="B1102" s="172"/>
      <c r="C1102" s="166">
        <v>2989</v>
      </c>
      <c r="D1102" s="321" t="s">
        <v>246</v>
      </c>
      <c r="E1102" s="812"/>
      <c r="F1102" s="449"/>
      <c r="G1102" s="245"/>
      <c r="H1102" s="245"/>
      <c r="I1102" s="476">
        <f t="shared" si="257"/>
        <v>0</v>
      </c>
      <c r="J1102" s="243" t="str">
        <f t="shared" si="252"/>
        <v/>
      </c>
      <c r="K1102" s="244"/>
      <c r="L1102" s="423"/>
      <c r="M1102" s="252"/>
      <c r="N1102" s="315">
        <f t="shared" si="258"/>
        <v>0</v>
      </c>
      <c r="O1102" s="424">
        <f t="shared" si="259"/>
        <v>0</v>
      </c>
      <c r="P1102" s="244"/>
      <c r="Q1102" s="771"/>
      <c r="R1102" s="775"/>
      <c r="S1102" s="775"/>
      <c r="T1102" s="775"/>
      <c r="U1102" s="775"/>
      <c r="V1102" s="775"/>
      <c r="W1102" s="819"/>
      <c r="X1102" s="313">
        <f t="shared" si="253"/>
        <v>0</v>
      </c>
    </row>
    <row r="1103" spans="2:24" ht="31.5">
      <c r="B1103" s="136"/>
      <c r="C1103" s="137">
        <v>2990</v>
      </c>
      <c r="D1103" s="322" t="s">
        <v>1732</v>
      </c>
      <c r="E1103" s="812"/>
      <c r="F1103" s="449"/>
      <c r="G1103" s="245"/>
      <c r="H1103" s="245"/>
      <c r="I1103" s="476">
        <f t="shared" si="257"/>
        <v>0</v>
      </c>
      <c r="J1103" s="243" t="str">
        <f t="shared" si="252"/>
        <v/>
      </c>
      <c r="K1103" s="244"/>
      <c r="L1103" s="423"/>
      <c r="M1103" s="252"/>
      <c r="N1103" s="315">
        <f t="shared" si="258"/>
        <v>0</v>
      </c>
      <c r="O1103" s="424">
        <f t="shared" si="259"/>
        <v>0</v>
      </c>
      <c r="P1103" s="244"/>
      <c r="Q1103" s="771"/>
      <c r="R1103" s="775"/>
      <c r="S1103" s="775"/>
      <c r="T1103" s="775"/>
      <c r="U1103" s="775"/>
      <c r="V1103" s="775"/>
      <c r="W1103" s="819"/>
      <c r="X1103" s="313">
        <f t="shared" si="253"/>
        <v>0</v>
      </c>
    </row>
    <row r="1104" spans="2:24" ht="18.75">
      <c r="B1104" s="136"/>
      <c r="C1104" s="137">
        <v>2991</v>
      </c>
      <c r="D1104" s="322" t="s">
        <v>247</v>
      </c>
      <c r="E1104" s="812"/>
      <c r="F1104" s="449"/>
      <c r="G1104" s="245"/>
      <c r="H1104" s="245"/>
      <c r="I1104" s="476">
        <f t="shared" si="257"/>
        <v>0</v>
      </c>
      <c r="J1104" s="243" t="str">
        <f t="shared" si="252"/>
        <v/>
      </c>
      <c r="K1104" s="244"/>
      <c r="L1104" s="423"/>
      <c r="M1104" s="252"/>
      <c r="N1104" s="315">
        <f t="shared" si="258"/>
        <v>0</v>
      </c>
      <c r="O1104" s="424">
        <f t="shared" si="259"/>
        <v>0</v>
      </c>
      <c r="P1104" s="244"/>
      <c r="Q1104" s="771"/>
      <c r="R1104" s="775"/>
      <c r="S1104" s="775"/>
      <c r="T1104" s="775"/>
      <c r="U1104" s="775"/>
      <c r="V1104" s="775"/>
      <c r="W1104" s="819"/>
      <c r="X1104" s="313">
        <f t="shared" si="253"/>
        <v>0</v>
      </c>
    </row>
    <row r="1105" spans="2:24" ht="18.75">
      <c r="B1105" s="136"/>
      <c r="C1105" s="142">
        <v>2992</v>
      </c>
      <c r="D1105" s="154" t="s">
        <v>248</v>
      </c>
      <c r="E1105" s="812"/>
      <c r="F1105" s="449"/>
      <c r="G1105" s="245"/>
      <c r="H1105" s="245"/>
      <c r="I1105" s="476">
        <f t="shared" si="257"/>
        <v>0</v>
      </c>
      <c r="J1105" s="243" t="str">
        <f t="shared" si="252"/>
        <v/>
      </c>
      <c r="K1105" s="244"/>
      <c r="L1105" s="423"/>
      <c r="M1105" s="252"/>
      <c r="N1105" s="315">
        <f t="shared" si="258"/>
        <v>0</v>
      </c>
      <c r="O1105" s="424">
        <f t="shared" si="259"/>
        <v>0</v>
      </c>
      <c r="P1105" s="244"/>
      <c r="Q1105" s="771"/>
      <c r="R1105" s="775"/>
      <c r="S1105" s="775"/>
      <c r="T1105" s="775"/>
      <c r="U1105" s="775"/>
      <c r="V1105" s="775"/>
      <c r="W1105" s="819"/>
      <c r="X1105" s="313">
        <f t="shared" si="253"/>
        <v>0</v>
      </c>
    </row>
    <row r="1106" spans="2:24" ht="18.75">
      <c r="B1106" s="794">
        <v>3300</v>
      </c>
      <c r="C1106" s="966" t="s">
        <v>1773</v>
      </c>
      <c r="D1106" s="966"/>
      <c r="E1106" s="795"/>
      <c r="F1106" s="781">
        <v>0</v>
      </c>
      <c r="G1106" s="781">
        <v>0</v>
      </c>
      <c r="H1106" s="781">
        <v>0</v>
      </c>
      <c r="I1106" s="797">
        <f>SUM(I1107:I1111)</f>
        <v>0</v>
      </c>
      <c r="J1106" s="243" t="str">
        <f t="shared" si="252"/>
        <v/>
      </c>
      <c r="K1106" s="244"/>
      <c r="L1106" s="773"/>
      <c r="M1106" s="774"/>
      <c r="N1106" s="774"/>
      <c r="O1106" s="820"/>
      <c r="P1106" s="244"/>
      <c r="Q1106" s="773"/>
      <c r="R1106" s="774"/>
      <c r="S1106" s="774"/>
      <c r="T1106" s="774"/>
      <c r="U1106" s="774"/>
      <c r="V1106" s="774"/>
      <c r="W1106" s="820"/>
      <c r="X1106" s="313">
        <f t="shared" si="253"/>
        <v>0</v>
      </c>
    </row>
    <row r="1107" spans="2:24" ht="18.75">
      <c r="B1107" s="143"/>
      <c r="C1107" s="144">
        <v>3301</v>
      </c>
      <c r="D1107" s="460" t="s">
        <v>249</v>
      </c>
      <c r="E1107" s="812"/>
      <c r="F1107" s="700">
        <v>0</v>
      </c>
      <c r="G1107" s="700">
        <v>0</v>
      </c>
      <c r="H1107" s="700">
        <v>0</v>
      </c>
      <c r="I1107" s="476">
        <f t="shared" ref="I1107:I1114" si="260">F1107+G1107+H1107</f>
        <v>0</v>
      </c>
      <c r="J1107" s="243" t="str">
        <f t="shared" si="252"/>
        <v/>
      </c>
      <c r="K1107" s="244"/>
      <c r="L1107" s="771"/>
      <c r="M1107" s="775"/>
      <c r="N1107" s="775"/>
      <c r="O1107" s="819"/>
      <c r="P1107" s="244"/>
      <c r="Q1107" s="771"/>
      <c r="R1107" s="775"/>
      <c r="S1107" s="775"/>
      <c r="T1107" s="775"/>
      <c r="U1107" s="775"/>
      <c r="V1107" s="775"/>
      <c r="W1107" s="819"/>
      <c r="X1107" s="313">
        <f t="shared" si="253"/>
        <v>0</v>
      </c>
    </row>
    <row r="1108" spans="2:24" ht="18.75">
      <c r="B1108" s="143"/>
      <c r="C1108" s="168">
        <v>3302</v>
      </c>
      <c r="D1108" s="461" t="s">
        <v>1081</v>
      </c>
      <c r="E1108" s="812"/>
      <c r="F1108" s="700">
        <v>0</v>
      </c>
      <c r="G1108" s="700">
        <v>0</v>
      </c>
      <c r="H1108" s="700">
        <v>0</v>
      </c>
      <c r="I1108" s="476">
        <f t="shared" si="260"/>
        <v>0</v>
      </c>
      <c r="J1108" s="243" t="str">
        <f t="shared" ref="J1108:J1139" si="261">(IF($E1108&lt;&gt;0,$J$2,IF($I1108&lt;&gt;0,$J$2,"")))</f>
        <v/>
      </c>
      <c r="K1108" s="244"/>
      <c r="L1108" s="771"/>
      <c r="M1108" s="775"/>
      <c r="N1108" s="775"/>
      <c r="O1108" s="819"/>
      <c r="P1108" s="244"/>
      <c r="Q1108" s="771"/>
      <c r="R1108" s="775"/>
      <c r="S1108" s="775"/>
      <c r="T1108" s="775"/>
      <c r="U1108" s="775"/>
      <c r="V1108" s="775"/>
      <c r="W1108" s="819"/>
      <c r="X1108" s="313">
        <f t="shared" ref="X1108:X1139" si="262">T1108-U1108-V1108-W1108</f>
        <v>0</v>
      </c>
    </row>
    <row r="1109" spans="2:24" ht="18.75">
      <c r="B1109" s="143"/>
      <c r="C1109" s="168">
        <v>3303</v>
      </c>
      <c r="D1109" s="461" t="s">
        <v>251</v>
      </c>
      <c r="E1109" s="812"/>
      <c r="F1109" s="700">
        <v>0</v>
      </c>
      <c r="G1109" s="700">
        <v>0</v>
      </c>
      <c r="H1109" s="700">
        <v>0</v>
      </c>
      <c r="I1109" s="476">
        <f t="shared" si="260"/>
        <v>0</v>
      </c>
      <c r="J1109" s="243" t="str">
        <f t="shared" si="261"/>
        <v/>
      </c>
      <c r="K1109" s="244"/>
      <c r="L1109" s="771"/>
      <c r="M1109" s="775"/>
      <c r="N1109" s="775"/>
      <c r="O1109" s="819"/>
      <c r="P1109" s="244"/>
      <c r="Q1109" s="771"/>
      <c r="R1109" s="775"/>
      <c r="S1109" s="775"/>
      <c r="T1109" s="775"/>
      <c r="U1109" s="775"/>
      <c r="V1109" s="775"/>
      <c r="W1109" s="819"/>
      <c r="X1109" s="313">
        <f t="shared" si="262"/>
        <v>0</v>
      </c>
    </row>
    <row r="1110" spans="2:24" ht="18.75">
      <c r="B1110" s="143"/>
      <c r="C1110" s="166">
        <v>3304</v>
      </c>
      <c r="D1110" s="462" t="s">
        <v>252</v>
      </c>
      <c r="E1110" s="812"/>
      <c r="F1110" s="700">
        <v>0</v>
      </c>
      <c r="G1110" s="700">
        <v>0</v>
      </c>
      <c r="H1110" s="700">
        <v>0</v>
      </c>
      <c r="I1110" s="476">
        <f t="shared" si="260"/>
        <v>0</v>
      </c>
      <c r="J1110" s="243" t="str">
        <f t="shared" si="261"/>
        <v/>
      </c>
      <c r="K1110" s="244"/>
      <c r="L1110" s="771"/>
      <c r="M1110" s="775"/>
      <c r="N1110" s="775"/>
      <c r="O1110" s="819"/>
      <c r="P1110" s="244"/>
      <c r="Q1110" s="771"/>
      <c r="R1110" s="775"/>
      <c r="S1110" s="775"/>
      <c r="T1110" s="775"/>
      <c r="U1110" s="775"/>
      <c r="V1110" s="775"/>
      <c r="W1110" s="819"/>
      <c r="X1110" s="313">
        <f t="shared" si="262"/>
        <v>0</v>
      </c>
    </row>
    <row r="1111" spans="2:24" ht="31.5">
      <c r="B1111" s="143"/>
      <c r="C1111" s="142">
        <v>3306</v>
      </c>
      <c r="D1111" s="463" t="s">
        <v>1712</v>
      </c>
      <c r="E1111" s="812"/>
      <c r="F1111" s="700">
        <v>0</v>
      </c>
      <c r="G1111" s="700">
        <v>0</v>
      </c>
      <c r="H1111" s="700">
        <v>0</v>
      </c>
      <c r="I1111" s="476">
        <f t="shared" si="260"/>
        <v>0</v>
      </c>
      <c r="J1111" s="243" t="str">
        <f t="shared" si="261"/>
        <v/>
      </c>
      <c r="K1111" s="244"/>
      <c r="L1111" s="771"/>
      <c r="M1111" s="775"/>
      <c r="N1111" s="775"/>
      <c r="O1111" s="819"/>
      <c r="P1111" s="244"/>
      <c r="Q1111" s="771"/>
      <c r="R1111" s="775"/>
      <c r="S1111" s="775"/>
      <c r="T1111" s="775"/>
      <c r="U1111" s="775"/>
      <c r="V1111" s="775"/>
      <c r="W1111" s="819"/>
      <c r="X1111" s="313">
        <f t="shared" si="262"/>
        <v>0</v>
      </c>
    </row>
    <row r="1112" spans="2:24" ht="18.75">
      <c r="B1112" s="794">
        <v>3900</v>
      </c>
      <c r="C1112" s="963" t="s">
        <v>253</v>
      </c>
      <c r="D1112" s="967"/>
      <c r="E1112" s="795"/>
      <c r="F1112" s="781">
        <v>0</v>
      </c>
      <c r="G1112" s="781">
        <v>0</v>
      </c>
      <c r="H1112" s="781">
        <v>0</v>
      </c>
      <c r="I1112" s="800">
        <f t="shared" si="260"/>
        <v>0</v>
      </c>
      <c r="J1112" s="243" t="str">
        <f t="shared" si="261"/>
        <v/>
      </c>
      <c r="K1112" s="244"/>
      <c r="L1112" s="428"/>
      <c r="M1112" s="254"/>
      <c r="N1112" s="317">
        <f>I1112</f>
        <v>0</v>
      </c>
      <c r="O1112" s="424">
        <f>L1112+M1112-N1112</f>
        <v>0</v>
      </c>
      <c r="P1112" s="244"/>
      <c r="Q1112" s="428"/>
      <c r="R1112" s="254"/>
      <c r="S1112" s="429">
        <f>+IF(+(L1112+M1112)&gt;=I1112,+M1112,+(+I1112-L1112))</f>
        <v>0</v>
      </c>
      <c r="T1112" s="315">
        <f>Q1112+R1112-S1112</f>
        <v>0</v>
      </c>
      <c r="U1112" s="254"/>
      <c r="V1112" s="254"/>
      <c r="W1112" s="253"/>
      <c r="X1112" s="313">
        <f t="shared" si="262"/>
        <v>0</v>
      </c>
    </row>
    <row r="1113" spans="2:24" ht="18.75">
      <c r="B1113" s="794">
        <v>4000</v>
      </c>
      <c r="C1113" s="968" t="s">
        <v>254</v>
      </c>
      <c r="D1113" s="968"/>
      <c r="E1113" s="795"/>
      <c r="F1113" s="798"/>
      <c r="G1113" s="799"/>
      <c r="H1113" s="799"/>
      <c r="I1113" s="800">
        <f t="shared" si="260"/>
        <v>0</v>
      </c>
      <c r="J1113" s="243" t="str">
        <f t="shared" si="261"/>
        <v/>
      </c>
      <c r="K1113" s="244"/>
      <c r="L1113" s="428"/>
      <c r="M1113" s="254"/>
      <c r="N1113" s="317">
        <f>I1113</f>
        <v>0</v>
      </c>
      <c r="O1113" s="424">
        <f>L1113+M1113-N1113</f>
        <v>0</v>
      </c>
      <c r="P1113" s="244"/>
      <c r="Q1113" s="773"/>
      <c r="R1113" s="774"/>
      <c r="S1113" s="774"/>
      <c r="T1113" s="775"/>
      <c r="U1113" s="774"/>
      <c r="V1113" s="774"/>
      <c r="W1113" s="819"/>
      <c r="X1113" s="313">
        <f t="shared" si="262"/>
        <v>0</v>
      </c>
    </row>
    <row r="1114" spans="2:24" ht="18.75">
      <c r="B1114" s="794">
        <v>4100</v>
      </c>
      <c r="C1114" s="968" t="s">
        <v>255</v>
      </c>
      <c r="D1114" s="968"/>
      <c r="E1114" s="795"/>
      <c r="F1114" s="781">
        <v>0</v>
      </c>
      <c r="G1114" s="781">
        <v>0</v>
      </c>
      <c r="H1114" s="781">
        <v>0</v>
      </c>
      <c r="I1114" s="800">
        <f t="shared" si="260"/>
        <v>0</v>
      </c>
      <c r="J1114" s="243" t="str">
        <f t="shared" si="261"/>
        <v/>
      </c>
      <c r="K1114" s="244"/>
      <c r="L1114" s="773"/>
      <c r="M1114" s="774"/>
      <c r="N1114" s="774"/>
      <c r="O1114" s="820"/>
      <c r="P1114" s="244"/>
      <c r="Q1114" s="773"/>
      <c r="R1114" s="774"/>
      <c r="S1114" s="774"/>
      <c r="T1114" s="774"/>
      <c r="U1114" s="774"/>
      <c r="V1114" s="774"/>
      <c r="W1114" s="820"/>
      <c r="X1114" s="313">
        <f t="shared" si="262"/>
        <v>0</v>
      </c>
    </row>
    <row r="1115" spans="2:24" ht="18.75">
      <c r="B1115" s="794">
        <v>4200</v>
      </c>
      <c r="C1115" s="966" t="s">
        <v>256</v>
      </c>
      <c r="D1115" s="983"/>
      <c r="E1115" s="795"/>
      <c r="F1115" s="796">
        <f>SUM(F1116:F1121)</f>
        <v>0</v>
      </c>
      <c r="G1115" s="797">
        <f>SUM(G1116:G1121)</f>
        <v>0</v>
      </c>
      <c r="H1115" s="797">
        <f>SUM(H1116:H1121)</f>
        <v>0</v>
      </c>
      <c r="I1115" s="797">
        <f>SUM(I1116:I1121)</f>
        <v>0</v>
      </c>
      <c r="J1115" s="243" t="str">
        <f t="shared" si="261"/>
        <v/>
      </c>
      <c r="K1115" s="244"/>
      <c r="L1115" s="316">
        <f>SUM(L1116:L1121)</f>
        <v>0</v>
      </c>
      <c r="M1115" s="317">
        <f>SUM(M1116:M1121)</f>
        <v>0</v>
      </c>
      <c r="N1115" s="425">
        <f>SUM(N1116:N1121)</f>
        <v>0</v>
      </c>
      <c r="O1115" s="426">
        <f>SUM(O1116:O1121)</f>
        <v>0</v>
      </c>
      <c r="P1115" s="244"/>
      <c r="Q1115" s="316">
        <f t="shared" ref="Q1115:W1115" si="263">SUM(Q1116:Q1121)</f>
        <v>0</v>
      </c>
      <c r="R1115" s="317">
        <f t="shared" si="263"/>
        <v>0</v>
      </c>
      <c r="S1115" s="317">
        <f t="shared" si="263"/>
        <v>0</v>
      </c>
      <c r="T1115" s="317">
        <f t="shared" si="263"/>
        <v>0</v>
      </c>
      <c r="U1115" s="317">
        <f t="shared" si="263"/>
        <v>0</v>
      </c>
      <c r="V1115" s="317">
        <f t="shared" si="263"/>
        <v>0</v>
      </c>
      <c r="W1115" s="426">
        <f t="shared" si="263"/>
        <v>0</v>
      </c>
      <c r="X1115" s="313">
        <f t="shared" si="262"/>
        <v>0</v>
      </c>
    </row>
    <row r="1116" spans="2:24" ht="18.75">
      <c r="B1116" s="173"/>
      <c r="C1116" s="144">
        <v>4201</v>
      </c>
      <c r="D1116" s="138" t="s">
        <v>257</v>
      </c>
      <c r="E1116" s="812"/>
      <c r="F1116" s="449"/>
      <c r="G1116" s="245"/>
      <c r="H1116" s="245"/>
      <c r="I1116" s="476">
        <f t="shared" ref="I1116:I1121" si="264">F1116+G1116+H1116</f>
        <v>0</v>
      </c>
      <c r="J1116" s="243" t="str">
        <f t="shared" si="261"/>
        <v/>
      </c>
      <c r="K1116" s="244"/>
      <c r="L1116" s="423"/>
      <c r="M1116" s="252"/>
      <c r="N1116" s="315">
        <f t="shared" ref="N1116:N1121" si="265">I1116</f>
        <v>0</v>
      </c>
      <c r="O1116" s="424">
        <f t="shared" ref="O1116:O1121" si="266">L1116+M1116-N1116</f>
        <v>0</v>
      </c>
      <c r="P1116" s="244"/>
      <c r="Q1116" s="423"/>
      <c r="R1116" s="252"/>
      <c r="S1116" s="429">
        <f t="shared" ref="S1116:S1121" si="267">+IF(+(L1116+M1116)&gt;=I1116,+M1116,+(+I1116-L1116))</f>
        <v>0</v>
      </c>
      <c r="T1116" s="315">
        <f t="shared" ref="T1116:T1121" si="268">Q1116+R1116-S1116</f>
        <v>0</v>
      </c>
      <c r="U1116" s="252"/>
      <c r="V1116" s="252"/>
      <c r="W1116" s="253"/>
      <c r="X1116" s="313">
        <f t="shared" si="262"/>
        <v>0</v>
      </c>
    </row>
    <row r="1117" spans="2:24" ht="18.75">
      <c r="B1117" s="173"/>
      <c r="C1117" s="137">
        <v>4202</v>
      </c>
      <c r="D1117" s="139" t="s">
        <v>258</v>
      </c>
      <c r="E1117" s="812"/>
      <c r="F1117" s="449"/>
      <c r="G1117" s="245"/>
      <c r="H1117" s="245"/>
      <c r="I1117" s="476">
        <f t="shared" si="264"/>
        <v>0</v>
      </c>
      <c r="J1117" s="243" t="str">
        <f t="shared" si="261"/>
        <v/>
      </c>
      <c r="K1117" s="244"/>
      <c r="L1117" s="423"/>
      <c r="M1117" s="252"/>
      <c r="N1117" s="315">
        <f t="shared" si="265"/>
        <v>0</v>
      </c>
      <c r="O1117" s="424">
        <f t="shared" si="266"/>
        <v>0</v>
      </c>
      <c r="P1117" s="244"/>
      <c r="Q1117" s="423"/>
      <c r="R1117" s="252"/>
      <c r="S1117" s="429">
        <f t="shared" si="267"/>
        <v>0</v>
      </c>
      <c r="T1117" s="315">
        <f t="shared" si="268"/>
        <v>0</v>
      </c>
      <c r="U1117" s="252"/>
      <c r="V1117" s="252"/>
      <c r="W1117" s="253"/>
      <c r="X1117" s="313">
        <f t="shared" si="262"/>
        <v>0</v>
      </c>
    </row>
    <row r="1118" spans="2:24" ht="18.75">
      <c r="B1118" s="173"/>
      <c r="C1118" s="137">
        <v>4214</v>
      </c>
      <c r="D1118" s="139" t="s">
        <v>259</v>
      </c>
      <c r="E1118" s="812"/>
      <c r="F1118" s="449"/>
      <c r="G1118" s="245"/>
      <c r="H1118" s="245"/>
      <c r="I1118" s="476">
        <f t="shared" si="264"/>
        <v>0</v>
      </c>
      <c r="J1118" s="243" t="str">
        <f t="shared" si="261"/>
        <v/>
      </c>
      <c r="K1118" s="244"/>
      <c r="L1118" s="423"/>
      <c r="M1118" s="252"/>
      <c r="N1118" s="315">
        <f t="shared" si="265"/>
        <v>0</v>
      </c>
      <c r="O1118" s="424">
        <f t="shared" si="266"/>
        <v>0</v>
      </c>
      <c r="P1118" s="244"/>
      <c r="Q1118" s="423"/>
      <c r="R1118" s="252"/>
      <c r="S1118" s="429">
        <f t="shared" si="267"/>
        <v>0</v>
      </c>
      <c r="T1118" s="315">
        <f t="shared" si="268"/>
        <v>0</v>
      </c>
      <c r="U1118" s="252"/>
      <c r="V1118" s="252"/>
      <c r="W1118" s="253"/>
      <c r="X1118" s="313">
        <f t="shared" si="262"/>
        <v>0</v>
      </c>
    </row>
    <row r="1119" spans="2:24" ht="18.75">
      <c r="B1119" s="173"/>
      <c r="C1119" s="137">
        <v>4217</v>
      </c>
      <c r="D1119" s="139" t="s">
        <v>260</v>
      </c>
      <c r="E1119" s="812"/>
      <c r="F1119" s="449"/>
      <c r="G1119" s="245"/>
      <c r="H1119" s="245"/>
      <c r="I1119" s="476">
        <f t="shared" si="264"/>
        <v>0</v>
      </c>
      <c r="J1119" s="243" t="str">
        <f t="shared" si="261"/>
        <v/>
      </c>
      <c r="K1119" s="244"/>
      <c r="L1119" s="423"/>
      <c r="M1119" s="252"/>
      <c r="N1119" s="315">
        <f t="shared" si="265"/>
        <v>0</v>
      </c>
      <c r="O1119" s="424">
        <f t="shared" si="266"/>
        <v>0</v>
      </c>
      <c r="P1119" s="244"/>
      <c r="Q1119" s="423"/>
      <c r="R1119" s="252"/>
      <c r="S1119" s="429">
        <f t="shared" si="267"/>
        <v>0</v>
      </c>
      <c r="T1119" s="315">
        <f t="shared" si="268"/>
        <v>0</v>
      </c>
      <c r="U1119" s="252"/>
      <c r="V1119" s="252"/>
      <c r="W1119" s="253"/>
      <c r="X1119" s="313">
        <f t="shared" si="262"/>
        <v>0</v>
      </c>
    </row>
    <row r="1120" spans="2:24" ht="18.75">
      <c r="B1120" s="173"/>
      <c r="C1120" s="137">
        <v>4218</v>
      </c>
      <c r="D1120" s="145" t="s">
        <v>261</v>
      </c>
      <c r="E1120" s="812"/>
      <c r="F1120" s="449"/>
      <c r="G1120" s="245"/>
      <c r="H1120" s="245"/>
      <c r="I1120" s="476">
        <f t="shared" si="264"/>
        <v>0</v>
      </c>
      <c r="J1120" s="243" t="str">
        <f t="shared" si="261"/>
        <v/>
      </c>
      <c r="K1120" s="244"/>
      <c r="L1120" s="423"/>
      <c r="M1120" s="252"/>
      <c r="N1120" s="315">
        <f t="shared" si="265"/>
        <v>0</v>
      </c>
      <c r="O1120" s="424">
        <f t="shared" si="266"/>
        <v>0</v>
      </c>
      <c r="P1120" s="244"/>
      <c r="Q1120" s="423"/>
      <c r="R1120" s="252"/>
      <c r="S1120" s="429">
        <f t="shared" si="267"/>
        <v>0</v>
      </c>
      <c r="T1120" s="315">
        <f t="shared" si="268"/>
        <v>0</v>
      </c>
      <c r="U1120" s="252"/>
      <c r="V1120" s="252"/>
      <c r="W1120" s="253"/>
      <c r="X1120" s="313">
        <f t="shared" si="262"/>
        <v>0</v>
      </c>
    </row>
    <row r="1121" spans="2:24" ht="18.75">
      <c r="B1121" s="173"/>
      <c r="C1121" s="137">
        <v>4219</v>
      </c>
      <c r="D1121" s="156" t="s">
        <v>262</v>
      </c>
      <c r="E1121" s="812"/>
      <c r="F1121" s="449"/>
      <c r="G1121" s="245"/>
      <c r="H1121" s="245"/>
      <c r="I1121" s="476">
        <f t="shared" si="264"/>
        <v>0</v>
      </c>
      <c r="J1121" s="243" t="str">
        <f t="shared" si="261"/>
        <v/>
      </c>
      <c r="K1121" s="244"/>
      <c r="L1121" s="423"/>
      <c r="M1121" s="252"/>
      <c r="N1121" s="315">
        <f t="shared" si="265"/>
        <v>0</v>
      </c>
      <c r="O1121" s="424">
        <f t="shared" si="266"/>
        <v>0</v>
      </c>
      <c r="P1121" s="244"/>
      <c r="Q1121" s="423"/>
      <c r="R1121" s="252"/>
      <c r="S1121" s="429">
        <f t="shared" si="267"/>
        <v>0</v>
      </c>
      <c r="T1121" s="315">
        <f t="shared" si="268"/>
        <v>0</v>
      </c>
      <c r="U1121" s="252"/>
      <c r="V1121" s="252"/>
      <c r="W1121" s="253"/>
      <c r="X1121" s="313">
        <f t="shared" si="262"/>
        <v>0</v>
      </c>
    </row>
    <row r="1122" spans="2:24" ht="18.75">
      <c r="B1122" s="794">
        <v>4300</v>
      </c>
      <c r="C1122" s="958" t="s">
        <v>1713</v>
      </c>
      <c r="D1122" s="958"/>
      <c r="E1122" s="795"/>
      <c r="F1122" s="796">
        <f>SUM(F1123:F1125)</f>
        <v>0</v>
      </c>
      <c r="G1122" s="797">
        <f>SUM(G1123:G1125)</f>
        <v>0</v>
      </c>
      <c r="H1122" s="797">
        <f>SUM(H1123:H1125)</f>
        <v>0</v>
      </c>
      <c r="I1122" s="797">
        <f>SUM(I1123:I1125)</f>
        <v>0</v>
      </c>
      <c r="J1122" s="243" t="str">
        <f t="shared" si="261"/>
        <v/>
      </c>
      <c r="K1122" s="244"/>
      <c r="L1122" s="316">
        <f>SUM(L1123:L1125)</f>
        <v>0</v>
      </c>
      <c r="M1122" s="317">
        <f>SUM(M1123:M1125)</f>
        <v>0</v>
      </c>
      <c r="N1122" s="425">
        <f>SUM(N1123:N1125)</f>
        <v>0</v>
      </c>
      <c r="O1122" s="426">
        <f>SUM(O1123:O1125)</f>
        <v>0</v>
      </c>
      <c r="P1122" s="244"/>
      <c r="Q1122" s="316">
        <f t="shared" ref="Q1122:W1122" si="269">SUM(Q1123:Q1125)</f>
        <v>0</v>
      </c>
      <c r="R1122" s="317">
        <f t="shared" si="269"/>
        <v>0</v>
      </c>
      <c r="S1122" s="317">
        <f t="shared" si="269"/>
        <v>0</v>
      </c>
      <c r="T1122" s="317">
        <f t="shared" si="269"/>
        <v>0</v>
      </c>
      <c r="U1122" s="317">
        <f t="shared" si="269"/>
        <v>0</v>
      </c>
      <c r="V1122" s="317">
        <f t="shared" si="269"/>
        <v>0</v>
      </c>
      <c r="W1122" s="426">
        <f t="shared" si="269"/>
        <v>0</v>
      </c>
      <c r="X1122" s="313">
        <f t="shared" si="262"/>
        <v>0</v>
      </c>
    </row>
    <row r="1123" spans="2:24" ht="18.75">
      <c r="B1123" s="173"/>
      <c r="C1123" s="144">
        <v>4301</v>
      </c>
      <c r="D1123" s="163" t="s">
        <v>263</v>
      </c>
      <c r="E1123" s="812"/>
      <c r="F1123" s="449"/>
      <c r="G1123" s="245"/>
      <c r="H1123" s="245"/>
      <c r="I1123" s="476">
        <f t="shared" ref="I1123:I1128" si="270">F1123+G1123+H1123</f>
        <v>0</v>
      </c>
      <c r="J1123" s="243" t="str">
        <f t="shared" si="261"/>
        <v/>
      </c>
      <c r="K1123" s="244"/>
      <c r="L1123" s="423"/>
      <c r="M1123" s="252"/>
      <c r="N1123" s="315">
        <f t="shared" ref="N1123:N1128" si="271">I1123</f>
        <v>0</v>
      </c>
      <c r="O1123" s="424">
        <f t="shared" ref="O1123:O1128" si="272">L1123+M1123-N1123</f>
        <v>0</v>
      </c>
      <c r="P1123" s="244"/>
      <c r="Q1123" s="423"/>
      <c r="R1123" s="252"/>
      <c r="S1123" s="429">
        <f t="shared" ref="S1123:S1128" si="273">+IF(+(L1123+M1123)&gt;=I1123,+M1123,+(+I1123-L1123))</f>
        <v>0</v>
      </c>
      <c r="T1123" s="315">
        <f t="shared" ref="T1123:T1128" si="274">Q1123+R1123-S1123</f>
        <v>0</v>
      </c>
      <c r="U1123" s="252"/>
      <c r="V1123" s="252"/>
      <c r="W1123" s="253"/>
      <c r="X1123" s="313">
        <f t="shared" si="262"/>
        <v>0</v>
      </c>
    </row>
    <row r="1124" spans="2:24" ht="18.75">
      <c r="B1124" s="173"/>
      <c r="C1124" s="137">
        <v>4302</v>
      </c>
      <c r="D1124" s="139" t="s">
        <v>1082</v>
      </c>
      <c r="E1124" s="812"/>
      <c r="F1124" s="449"/>
      <c r="G1124" s="245"/>
      <c r="H1124" s="245"/>
      <c r="I1124" s="476">
        <f t="shared" si="270"/>
        <v>0</v>
      </c>
      <c r="J1124" s="243" t="str">
        <f t="shared" si="261"/>
        <v/>
      </c>
      <c r="K1124" s="244"/>
      <c r="L1124" s="423"/>
      <c r="M1124" s="252"/>
      <c r="N1124" s="315">
        <f t="shared" si="271"/>
        <v>0</v>
      </c>
      <c r="O1124" s="424">
        <f t="shared" si="272"/>
        <v>0</v>
      </c>
      <c r="P1124" s="244"/>
      <c r="Q1124" s="423"/>
      <c r="R1124" s="252"/>
      <c r="S1124" s="429">
        <f t="shared" si="273"/>
        <v>0</v>
      </c>
      <c r="T1124" s="315">
        <f t="shared" si="274"/>
        <v>0</v>
      </c>
      <c r="U1124" s="252"/>
      <c r="V1124" s="252"/>
      <c r="W1124" s="253"/>
      <c r="X1124" s="313">
        <f t="shared" si="262"/>
        <v>0</v>
      </c>
    </row>
    <row r="1125" spans="2:24" ht="18.75">
      <c r="B1125" s="173"/>
      <c r="C1125" s="142">
        <v>4309</v>
      </c>
      <c r="D1125" s="148" t="s">
        <v>265</v>
      </c>
      <c r="E1125" s="812"/>
      <c r="F1125" s="449"/>
      <c r="G1125" s="245"/>
      <c r="H1125" s="245"/>
      <c r="I1125" s="476">
        <f t="shared" si="270"/>
        <v>0</v>
      </c>
      <c r="J1125" s="243" t="str">
        <f t="shared" si="261"/>
        <v/>
      </c>
      <c r="K1125" s="244"/>
      <c r="L1125" s="423"/>
      <c r="M1125" s="252"/>
      <c r="N1125" s="315">
        <f t="shared" si="271"/>
        <v>0</v>
      </c>
      <c r="O1125" s="424">
        <f t="shared" si="272"/>
        <v>0</v>
      </c>
      <c r="P1125" s="244"/>
      <c r="Q1125" s="423"/>
      <c r="R1125" s="252"/>
      <c r="S1125" s="429">
        <f t="shared" si="273"/>
        <v>0</v>
      </c>
      <c r="T1125" s="315">
        <f t="shared" si="274"/>
        <v>0</v>
      </c>
      <c r="U1125" s="252"/>
      <c r="V1125" s="252"/>
      <c r="W1125" s="253"/>
      <c r="X1125" s="313">
        <f t="shared" si="262"/>
        <v>0</v>
      </c>
    </row>
    <row r="1126" spans="2:24" ht="18.75">
      <c r="B1126" s="794">
        <v>4400</v>
      </c>
      <c r="C1126" s="963" t="s">
        <v>1714</v>
      </c>
      <c r="D1126" s="963"/>
      <c r="E1126" s="795"/>
      <c r="F1126" s="798"/>
      <c r="G1126" s="799"/>
      <c r="H1126" s="799"/>
      <c r="I1126" s="800">
        <f t="shared" si="270"/>
        <v>0</v>
      </c>
      <c r="J1126" s="243" t="str">
        <f t="shared" si="261"/>
        <v/>
      </c>
      <c r="K1126" s="244"/>
      <c r="L1126" s="428"/>
      <c r="M1126" s="254"/>
      <c r="N1126" s="317">
        <f t="shared" si="271"/>
        <v>0</v>
      </c>
      <c r="O1126" s="424">
        <f t="shared" si="272"/>
        <v>0</v>
      </c>
      <c r="P1126" s="244"/>
      <c r="Q1126" s="428"/>
      <c r="R1126" s="254"/>
      <c r="S1126" s="429">
        <f t="shared" si="273"/>
        <v>0</v>
      </c>
      <c r="T1126" s="315">
        <f t="shared" si="274"/>
        <v>0</v>
      </c>
      <c r="U1126" s="254"/>
      <c r="V1126" s="254"/>
      <c r="W1126" s="253"/>
      <c r="X1126" s="313">
        <f t="shared" si="262"/>
        <v>0</v>
      </c>
    </row>
    <row r="1127" spans="2:24" ht="18.75">
      <c r="B1127" s="794">
        <v>4500</v>
      </c>
      <c r="C1127" s="968" t="s">
        <v>1715</v>
      </c>
      <c r="D1127" s="968"/>
      <c r="E1127" s="795"/>
      <c r="F1127" s="798"/>
      <c r="G1127" s="799"/>
      <c r="H1127" s="799"/>
      <c r="I1127" s="800">
        <f t="shared" si="270"/>
        <v>0</v>
      </c>
      <c r="J1127" s="243" t="str">
        <f t="shared" si="261"/>
        <v/>
      </c>
      <c r="K1127" s="244"/>
      <c r="L1127" s="428"/>
      <c r="M1127" s="254"/>
      <c r="N1127" s="317">
        <f t="shared" si="271"/>
        <v>0</v>
      </c>
      <c r="O1127" s="424">
        <f t="shared" si="272"/>
        <v>0</v>
      </c>
      <c r="P1127" s="244"/>
      <c r="Q1127" s="428"/>
      <c r="R1127" s="254"/>
      <c r="S1127" s="429">
        <f t="shared" si="273"/>
        <v>0</v>
      </c>
      <c r="T1127" s="315">
        <f t="shared" si="274"/>
        <v>0</v>
      </c>
      <c r="U1127" s="254"/>
      <c r="V1127" s="254"/>
      <c r="W1127" s="253"/>
      <c r="X1127" s="313">
        <f t="shared" si="262"/>
        <v>0</v>
      </c>
    </row>
    <row r="1128" spans="2:24" ht="18.75">
      <c r="B1128" s="794">
        <v>4600</v>
      </c>
      <c r="C1128" s="969" t="s">
        <v>266</v>
      </c>
      <c r="D1128" s="970"/>
      <c r="E1128" s="795"/>
      <c r="F1128" s="798"/>
      <c r="G1128" s="799"/>
      <c r="H1128" s="799"/>
      <c r="I1128" s="800">
        <f t="shared" si="270"/>
        <v>0</v>
      </c>
      <c r="J1128" s="243" t="str">
        <f t="shared" si="261"/>
        <v/>
      </c>
      <c r="K1128" s="244"/>
      <c r="L1128" s="428"/>
      <c r="M1128" s="254"/>
      <c r="N1128" s="317">
        <f t="shared" si="271"/>
        <v>0</v>
      </c>
      <c r="O1128" s="424">
        <f t="shared" si="272"/>
        <v>0</v>
      </c>
      <c r="P1128" s="244"/>
      <c r="Q1128" s="428"/>
      <c r="R1128" s="254"/>
      <c r="S1128" s="429">
        <f t="shared" si="273"/>
        <v>0</v>
      </c>
      <c r="T1128" s="315">
        <f t="shared" si="274"/>
        <v>0</v>
      </c>
      <c r="U1128" s="254"/>
      <c r="V1128" s="254"/>
      <c r="W1128" s="253"/>
      <c r="X1128" s="313">
        <f t="shared" si="262"/>
        <v>0</v>
      </c>
    </row>
    <row r="1129" spans="2:24" ht="18.75">
      <c r="B1129" s="794">
        <v>4900</v>
      </c>
      <c r="C1129" s="966" t="s">
        <v>297</v>
      </c>
      <c r="D1129" s="966"/>
      <c r="E1129" s="795"/>
      <c r="F1129" s="796">
        <f>+F1130+F1131</f>
        <v>0</v>
      </c>
      <c r="G1129" s="797">
        <f>+G1130+G1131</f>
        <v>0</v>
      </c>
      <c r="H1129" s="797">
        <f>+H1130+H1131</f>
        <v>0</v>
      </c>
      <c r="I1129" s="797">
        <f>+I1130+I1131</f>
        <v>0</v>
      </c>
      <c r="J1129" s="243" t="str">
        <f t="shared" si="261"/>
        <v/>
      </c>
      <c r="K1129" s="244"/>
      <c r="L1129" s="773"/>
      <c r="M1129" s="774"/>
      <c r="N1129" s="774"/>
      <c r="O1129" s="820"/>
      <c r="P1129" s="244"/>
      <c r="Q1129" s="773"/>
      <c r="R1129" s="774"/>
      <c r="S1129" s="774"/>
      <c r="T1129" s="774"/>
      <c r="U1129" s="774"/>
      <c r="V1129" s="774"/>
      <c r="W1129" s="820"/>
      <c r="X1129" s="313">
        <f t="shared" si="262"/>
        <v>0</v>
      </c>
    </row>
    <row r="1130" spans="2:24" ht="18.75">
      <c r="B1130" s="173"/>
      <c r="C1130" s="144">
        <v>4901</v>
      </c>
      <c r="D1130" s="174" t="s">
        <v>298</v>
      </c>
      <c r="E1130" s="812"/>
      <c r="F1130" s="449"/>
      <c r="G1130" s="245"/>
      <c r="H1130" s="245"/>
      <c r="I1130" s="476">
        <f>F1130+G1130+H1130</f>
        <v>0</v>
      </c>
      <c r="J1130" s="243" t="str">
        <f t="shared" si="261"/>
        <v/>
      </c>
      <c r="K1130" s="244"/>
      <c r="L1130" s="771"/>
      <c r="M1130" s="775"/>
      <c r="N1130" s="775"/>
      <c r="O1130" s="819"/>
      <c r="P1130" s="244"/>
      <c r="Q1130" s="771"/>
      <c r="R1130" s="775"/>
      <c r="S1130" s="775"/>
      <c r="T1130" s="775"/>
      <c r="U1130" s="775"/>
      <c r="V1130" s="775"/>
      <c r="W1130" s="819"/>
      <c r="X1130" s="313">
        <f t="shared" si="262"/>
        <v>0</v>
      </c>
    </row>
    <row r="1131" spans="2:24" ht="18.75">
      <c r="B1131" s="173"/>
      <c r="C1131" s="142">
        <v>4902</v>
      </c>
      <c r="D1131" s="148" t="s">
        <v>299</v>
      </c>
      <c r="E1131" s="812"/>
      <c r="F1131" s="449"/>
      <c r="G1131" s="245"/>
      <c r="H1131" s="245"/>
      <c r="I1131" s="476">
        <f>F1131+G1131+H1131</f>
        <v>0</v>
      </c>
      <c r="J1131" s="243" t="str">
        <f t="shared" si="261"/>
        <v/>
      </c>
      <c r="K1131" s="244"/>
      <c r="L1131" s="771"/>
      <c r="M1131" s="775"/>
      <c r="N1131" s="775"/>
      <c r="O1131" s="819"/>
      <c r="P1131" s="244"/>
      <c r="Q1131" s="771"/>
      <c r="R1131" s="775"/>
      <c r="S1131" s="775"/>
      <c r="T1131" s="775"/>
      <c r="U1131" s="775"/>
      <c r="V1131" s="775"/>
      <c r="W1131" s="819"/>
      <c r="X1131" s="313">
        <f t="shared" si="262"/>
        <v>0</v>
      </c>
    </row>
    <row r="1132" spans="2:24" ht="18.75">
      <c r="B1132" s="801">
        <v>5100</v>
      </c>
      <c r="C1132" s="980" t="s">
        <v>267</v>
      </c>
      <c r="D1132" s="980"/>
      <c r="E1132" s="802"/>
      <c r="F1132" s="803"/>
      <c r="G1132" s="804"/>
      <c r="H1132" s="804"/>
      <c r="I1132" s="800">
        <f>F1132+G1132+H1132</f>
        <v>0</v>
      </c>
      <c r="J1132" s="243" t="str">
        <f t="shared" si="261"/>
        <v/>
      </c>
      <c r="K1132" s="244"/>
      <c r="L1132" s="430"/>
      <c r="M1132" s="431"/>
      <c r="N1132" s="327">
        <f>I1132</f>
        <v>0</v>
      </c>
      <c r="O1132" s="424">
        <f>L1132+M1132-N1132</f>
        <v>0</v>
      </c>
      <c r="P1132" s="244"/>
      <c r="Q1132" s="430"/>
      <c r="R1132" s="431"/>
      <c r="S1132" s="429">
        <f>+IF(+(L1132+M1132)&gt;=I1132,+M1132,+(+I1132-L1132))</f>
        <v>0</v>
      </c>
      <c r="T1132" s="315">
        <f>Q1132+R1132-S1132</f>
        <v>0</v>
      </c>
      <c r="U1132" s="431"/>
      <c r="V1132" s="431"/>
      <c r="W1132" s="253"/>
      <c r="X1132" s="313">
        <f t="shared" si="262"/>
        <v>0</v>
      </c>
    </row>
    <row r="1133" spans="2:24" ht="18.75">
      <c r="B1133" s="801">
        <v>5200</v>
      </c>
      <c r="C1133" s="965" t="s">
        <v>268</v>
      </c>
      <c r="D1133" s="965"/>
      <c r="E1133" s="802"/>
      <c r="F1133" s="805">
        <f>SUM(F1134:F1140)</f>
        <v>0</v>
      </c>
      <c r="G1133" s="806">
        <f>SUM(G1134:G1140)</f>
        <v>0</v>
      </c>
      <c r="H1133" s="806">
        <f>SUM(H1134:H1140)</f>
        <v>0</v>
      </c>
      <c r="I1133" s="806">
        <f>SUM(I1134:I1140)</f>
        <v>0</v>
      </c>
      <c r="J1133" s="243" t="str">
        <f t="shared" si="261"/>
        <v/>
      </c>
      <c r="K1133" s="244"/>
      <c r="L1133" s="326">
        <f>SUM(L1134:L1140)</f>
        <v>0</v>
      </c>
      <c r="M1133" s="327">
        <f>SUM(M1134:M1140)</f>
        <v>0</v>
      </c>
      <c r="N1133" s="432">
        <f>SUM(N1134:N1140)</f>
        <v>0</v>
      </c>
      <c r="O1133" s="433">
        <f>SUM(O1134:O1140)</f>
        <v>0</v>
      </c>
      <c r="P1133" s="244"/>
      <c r="Q1133" s="326">
        <f t="shared" ref="Q1133:W1133" si="275">SUM(Q1134:Q1140)</f>
        <v>0</v>
      </c>
      <c r="R1133" s="327">
        <f t="shared" si="275"/>
        <v>0</v>
      </c>
      <c r="S1133" s="327">
        <f t="shared" si="275"/>
        <v>0</v>
      </c>
      <c r="T1133" s="327">
        <f t="shared" si="275"/>
        <v>0</v>
      </c>
      <c r="U1133" s="327">
        <f t="shared" si="275"/>
        <v>0</v>
      </c>
      <c r="V1133" s="327">
        <f t="shared" si="275"/>
        <v>0</v>
      </c>
      <c r="W1133" s="433">
        <f t="shared" si="275"/>
        <v>0</v>
      </c>
      <c r="X1133" s="313">
        <f t="shared" si="262"/>
        <v>0</v>
      </c>
    </row>
    <row r="1134" spans="2:24" ht="18.75">
      <c r="B1134" s="175"/>
      <c r="C1134" s="176">
        <v>5201</v>
      </c>
      <c r="D1134" s="177" t="s">
        <v>269</v>
      </c>
      <c r="E1134" s="813"/>
      <c r="F1134" s="473"/>
      <c r="G1134" s="434"/>
      <c r="H1134" s="434"/>
      <c r="I1134" s="476">
        <f t="shared" ref="I1134:I1140" si="276">F1134+G1134+H1134</f>
        <v>0</v>
      </c>
      <c r="J1134" s="243" t="str">
        <f t="shared" si="261"/>
        <v/>
      </c>
      <c r="K1134" s="244"/>
      <c r="L1134" s="435"/>
      <c r="M1134" s="436"/>
      <c r="N1134" s="330">
        <f t="shared" ref="N1134:N1140" si="277">I1134</f>
        <v>0</v>
      </c>
      <c r="O1134" s="424">
        <f t="shared" ref="O1134:O1140" si="278">L1134+M1134-N1134</f>
        <v>0</v>
      </c>
      <c r="P1134" s="244"/>
      <c r="Q1134" s="435"/>
      <c r="R1134" s="436"/>
      <c r="S1134" s="429">
        <f t="shared" ref="S1134:S1140" si="279">+IF(+(L1134+M1134)&gt;=I1134,+M1134,+(+I1134-L1134))</f>
        <v>0</v>
      </c>
      <c r="T1134" s="315">
        <f t="shared" ref="T1134:T1140" si="280">Q1134+R1134-S1134</f>
        <v>0</v>
      </c>
      <c r="U1134" s="436"/>
      <c r="V1134" s="436"/>
      <c r="W1134" s="253"/>
      <c r="X1134" s="313">
        <f t="shared" si="262"/>
        <v>0</v>
      </c>
    </row>
    <row r="1135" spans="2:24" ht="18.75">
      <c r="B1135" s="175"/>
      <c r="C1135" s="178">
        <v>5202</v>
      </c>
      <c r="D1135" s="179" t="s">
        <v>270</v>
      </c>
      <c r="E1135" s="813"/>
      <c r="F1135" s="473"/>
      <c r="G1135" s="434"/>
      <c r="H1135" s="434"/>
      <c r="I1135" s="476">
        <f t="shared" si="276"/>
        <v>0</v>
      </c>
      <c r="J1135" s="243" t="str">
        <f t="shared" si="261"/>
        <v/>
      </c>
      <c r="K1135" s="244"/>
      <c r="L1135" s="435"/>
      <c r="M1135" s="436"/>
      <c r="N1135" s="330">
        <f t="shared" si="277"/>
        <v>0</v>
      </c>
      <c r="O1135" s="424">
        <f t="shared" si="278"/>
        <v>0</v>
      </c>
      <c r="P1135" s="244"/>
      <c r="Q1135" s="435"/>
      <c r="R1135" s="436"/>
      <c r="S1135" s="429">
        <f t="shared" si="279"/>
        <v>0</v>
      </c>
      <c r="T1135" s="315">
        <f t="shared" si="280"/>
        <v>0</v>
      </c>
      <c r="U1135" s="436"/>
      <c r="V1135" s="436"/>
      <c r="W1135" s="253"/>
      <c r="X1135" s="313">
        <f t="shared" si="262"/>
        <v>0</v>
      </c>
    </row>
    <row r="1136" spans="2:24" ht="18.75">
      <c r="B1136" s="175"/>
      <c r="C1136" s="178">
        <v>5203</v>
      </c>
      <c r="D1136" s="179" t="s">
        <v>938</v>
      </c>
      <c r="E1136" s="813"/>
      <c r="F1136" s="473"/>
      <c r="G1136" s="434"/>
      <c r="H1136" s="434"/>
      <c r="I1136" s="476">
        <f t="shared" si="276"/>
        <v>0</v>
      </c>
      <c r="J1136" s="243" t="str">
        <f t="shared" si="261"/>
        <v/>
      </c>
      <c r="K1136" s="244"/>
      <c r="L1136" s="435"/>
      <c r="M1136" s="436"/>
      <c r="N1136" s="330">
        <f t="shared" si="277"/>
        <v>0</v>
      </c>
      <c r="O1136" s="424">
        <f t="shared" si="278"/>
        <v>0</v>
      </c>
      <c r="P1136" s="244"/>
      <c r="Q1136" s="435"/>
      <c r="R1136" s="436"/>
      <c r="S1136" s="429">
        <f t="shared" si="279"/>
        <v>0</v>
      </c>
      <c r="T1136" s="315">
        <f t="shared" si="280"/>
        <v>0</v>
      </c>
      <c r="U1136" s="436"/>
      <c r="V1136" s="436"/>
      <c r="W1136" s="253"/>
      <c r="X1136" s="313">
        <f t="shared" si="262"/>
        <v>0</v>
      </c>
    </row>
    <row r="1137" spans="2:24" ht="18.75">
      <c r="B1137" s="175"/>
      <c r="C1137" s="178">
        <v>5204</v>
      </c>
      <c r="D1137" s="179" t="s">
        <v>939</v>
      </c>
      <c r="E1137" s="813"/>
      <c r="F1137" s="473"/>
      <c r="G1137" s="434"/>
      <c r="H1137" s="434"/>
      <c r="I1137" s="476">
        <f t="shared" si="276"/>
        <v>0</v>
      </c>
      <c r="J1137" s="243" t="str">
        <f t="shared" si="261"/>
        <v/>
      </c>
      <c r="K1137" s="244"/>
      <c r="L1137" s="435"/>
      <c r="M1137" s="436"/>
      <c r="N1137" s="330">
        <f t="shared" si="277"/>
        <v>0</v>
      </c>
      <c r="O1137" s="424">
        <f t="shared" si="278"/>
        <v>0</v>
      </c>
      <c r="P1137" s="244"/>
      <c r="Q1137" s="435"/>
      <c r="R1137" s="436"/>
      <c r="S1137" s="429">
        <f t="shared" si="279"/>
        <v>0</v>
      </c>
      <c r="T1137" s="315">
        <f t="shared" si="280"/>
        <v>0</v>
      </c>
      <c r="U1137" s="436"/>
      <c r="V1137" s="436"/>
      <c r="W1137" s="253"/>
      <c r="X1137" s="313">
        <f t="shared" si="262"/>
        <v>0</v>
      </c>
    </row>
    <row r="1138" spans="2:24" ht="18.75">
      <c r="B1138" s="175"/>
      <c r="C1138" s="178">
        <v>5205</v>
      </c>
      <c r="D1138" s="179" t="s">
        <v>940</v>
      </c>
      <c r="E1138" s="813"/>
      <c r="F1138" s="473"/>
      <c r="G1138" s="434"/>
      <c r="H1138" s="434"/>
      <c r="I1138" s="476">
        <f t="shared" si="276"/>
        <v>0</v>
      </c>
      <c r="J1138" s="243" t="str">
        <f t="shared" si="261"/>
        <v/>
      </c>
      <c r="K1138" s="244"/>
      <c r="L1138" s="435"/>
      <c r="M1138" s="436"/>
      <c r="N1138" s="330">
        <f t="shared" si="277"/>
        <v>0</v>
      </c>
      <c r="O1138" s="424">
        <f t="shared" si="278"/>
        <v>0</v>
      </c>
      <c r="P1138" s="244"/>
      <c r="Q1138" s="435"/>
      <c r="R1138" s="436"/>
      <c r="S1138" s="429">
        <f t="shared" si="279"/>
        <v>0</v>
      </c>
      <c r="T1138" s="315">
        <f t="shared" si="280"/>
        <v>0</v>
      </c>
      <c r="U1138" s="436"/>
      <c r="V1138" s="436"/>
      <c r="W1138" s="253"/>
      <c r="X1138" s="313">
        <f t="shared" si="262"/>
        <v>0</v>
      </c>
    </row>
    <row r="1139" spans="2:24" ht="18.75">
      <c r="B1139" s="175"/>
      <c r="C1139" s="178">
        <v>5206</v>
      </c>
      <c r="D1139" s="179" t="s">
        <v>941</v>
      </c>
      <c r="E1139" s="813"/>
      <c r="F1139" s="473"/>
      <c r="G1139" s="434"/>
      <c r="H1139" s="434"/>
      <c r="I1139" s="476">
        <f t="shared" si="276"/>
        <v>0</v>
      </c>
      <c r="J1139" s="243" t="str">
        <f t="shared" si="261"/>
        <v/>
      </c>
      <c r="K1139" s="244"/>
      <c r="L1139" s="435"/>
      <c r="M1139" s="436"/>
      <c r="N1139" s="330">
        <f t="shared" si="277"/>
        <v>0</v>
      </c>
      <c r="O1139" s="424">
        <f t="shared" si="278"/>
        <v>0</v>
      </c>
      <c r="P1139" s="244"/>
      <c r="Q1139" s="435"/>
      <c r="R1139" s="436"/>
      <c r="S1139" s="429">
        <f t="shared" si="279"/>
        <v>0</v>
      </c>
      <c r="T1139" s="315">
        <f t="shared" si="280"/>
        <v>0</v>
      </c>
      <c r="U1139" s="436"/>
      <c r="V1139" s="436"/>
      <c r="W1139" s="253"/>
      <c r="X1139" s="313">
        <f t="shared" si="262"/>
        <v>0</v>
      </c>
    </row>
    <row r="1140" spans="2:24" ht="18.75">
      <c r="B1140" s="175"/>
      <c r="C1140" s="180">
        <v>5219</v>
      </c>
      <c r="D1140" s="181" t="s">
        <v>942</v>
      </c>
      <c r="E1140" s="813"/>
      <c r="F1140" s="473"/>
      <c r="G1140" s="434"/>
      <c r="H1140" s="434"/>
      <c r="I1140" s="476">
        <f t="shared" si="276"/>
        <v>0</v>
      </c>
      <c r="J1140" s="243" t="str">
        <f t="shared" ref="J1140:J1159" si="281">(IF($E1140&lt;&gt;0,$J$2,IF($I1140&lt;&gt;0,$J$2,"")))</f>
        <v/>
      </c>
      <c r="K1140" s="244"/>
      <c r="L1140" s="435"/>
      <c r="M1140" s="436"/>
      <c r="N1140" s="330">
        <f t="shared" si="277"/>
        <v>0</v>
      </c>
      <c r="O1140" s="424">
        <f t="shared" si="278"/>
        <v>0</v>
      </c>
      <c r="P1140" s="244"/>
      <c r="Q1140" s="435"/>
      <c r="R1140" s="436"/>
      <c r="S1140" s="429">
        <f t="shared" si="279"/>
        <v>0</v>
      </c>
      <c r="T1140" s="315">
        <f t="shared" si="280"/>
        <v>0</v>
      </c>
      <c r="U1140" s="436"/>
      <c r="V1140" s="436"/>
      <c r="W1140" s="253"/>
      <c r="X1140" s="313">
        <f t="shared" ref="X1140:X1153" si="282">T1140-U1140-V1140-W1140</f>
        <v>0</v>
      </c>
    </row>
    <row r="1141" spans="2:24" ht="18.75">
      <c r="B1141" s="801">
        <v>5300</v>
      </c>
      <c r="C1141" s="971" t="s">
        <v>943</v>
      </c>
      <c r="D1141" s="971"/>
      <c r="E1141" s="802"/>
      <c r="F1141" s="805">
        <f>SUM(F1142:F1143)</f>
        <v>0</v>
      </c>
      <c r="G1141" s="806">
        <f>SUM(G1142:G1143)</f>
        <v>0</v>
      </c>
      <c r="H1141" s="806">
        <f>SUM(H1142:H1143)</f>
        <v>0</v>
      </c>
      <c r="I1141" s="806">
        <f>SUM(I1142:I1143)</f>
        <v>0</v>
      </c>
      <c r="J1141" s="243" t="str">
        <f t="shared" si="281"/>
        <v/>
      </c>
      <c r="K1141" s="244"/>
      <c r="L1141" s="326">
        <f>SUM(L1142:L1143)</f>
        <v>0</v>
      </c>
      <c r="M1141" s="327">
        <f>SUM(M1142:M1143)</f>
        <v>0</v>
      </c>
      <c r="N1141" s="432">
        <f>SUM(N1142:N1143)</f>
        <v>0</v>
      </c>
      <c r="O1141" s="433">
        <f>SUM(O1142:O1143)</f>
        <v>0</v>
      </c>
      <c r="P1141" s="244"/>
      <c r="Q1141" s="326">
        <f t="shared" ref="Q1141:W1141" si="283">SUM(Q1142:Q1143)</f>
        <v>0</v>
      </c>
      <c r="R1141" s="327">
        <f t="shared" si="283"/>
        <v>0</v>
      </c>
      <c r="S1141" s="327">
        <f t="shared" si="283"/>
        <v>0</v>
      </c>
      <c r="T1141" s="327">
        <f t="shared" si="283"/>
        <v>0</v>
      </c>
      <c r="U1141" s="327">
        <f t="shared" si="283"/>
        <v>0</v>
      </c>
      <c r="V1141" s="327">
        <f t="shared" si="283"/>
        <v>0</v>
      </c>
      <c r="W1141" s="433">
        <f t="shared" si="283"/>
        <v>0</v>
      </c>
      <c r="X1141" s="313">
        <f t="shared" si="282"/>
        <v>0</v>
      </c>
    </row>
    <row r="1142" spans="2:24" ht="18.75">
      <c r="B1142" s="175"/>
      <c r="C1142" s="176">
        <v>5301</v>
      </c>
      <c r="D1142" s="177" t="s">
        <v>1462</v>
      </c>
      <c r="E1142" s="813"/>
      <c r="F1142" s="473"/>
      <c r="G1142" s="434"/>
      <c r="H1142" s="434"/>
      <c r="I1142" s="476">
        <f>F1142+G1142+H1142</f>
        <v>0</v>
      </c>
      <c r="J1142" s="243" t="str">
        <f t="shared" si="281"/>
        <v/>
      </c>
      <c r="K1142" s="244"/>
      <c r="L1142" s="435"/>
      <c r="M1142" s="436"/>
      <c r="N1142" s="330">
        <f>I1142</f>
        <v>0</v>
      </c>
      <c r="O1142" s="424">
        <f>L1142+M1142-N1142</f>
        <v>0</v>
      </c>
      <c r="P1142" s="244"/>
      <c r="Q1142" s="435"/>
      <c r="R1142" s="436"/>
      <c r="S1142" s="429">
        <f>+IF(+(L1142+M1142)&gt;=I1142,+M1142,+(+I1142-L1142))</f>
        <v>0</v>
      </c>
      <c r="T1142" s="315">
        <f>Q1142+R1142-S1142</f>
        <v>0</v>
      </c>
      <c r="U1142" s="436"/>
      <c r="V1142" s="436"/>
      <c r="W1142" s="253"/>
      <c r="X1142" s="313">
        <f t="shared" si="282"/>
        <v>0</v>
      </c>
    </row>
    <row r="1143" spans="2:24" ht="18.75">
      <c r="B1143" s="175"/>
      <c r="C1143" s="180">
        <v>5309</v>
      </c>
      <c r="D1143" s="181" t="s">
        <v>944</v>
      </c>
      <c r="E1143" s="813"/>
      <c r="F1143" s="473"/>
      <c r="G1143" s="434"/>
      <c r="H1143" s="434"/>
      <c r="I1143" s="476">
        <f>F1143+G1143+H1143</f>
        <v>0</v>
      </c>
      <c r="J1143" s="243" t="str">
        <f t="shared" si="281"/>
        <v/>
      </c>
      <c r="K1143" s="244"/>
      <c r="L1143" s="435"/>
      <c r="M1143" s="436"/>
      <c r="N1143" s="330">
        <f>I1143</f>
        <v>0</v>
      </c>
      <c r="O1143" s="424">
        <f>L1143+M1143-N1143</f>
        <v>0</v>
      </c>
      <c r="P1143" s="244"/>
      <c r="Q1143" s="435"/>
      <c r="R1143" s="436"/>
      <c r="S1143" s="429">
        <f>+IF(+(L1143+M1143)&gt;=I1143,+M1143,+(+I1143-L1143))</f>
        <v>0</v>
      </c>
      <c r="T1143" s="315">
        <f>Q1143+R1143-S1143</f>
        <v>0</v>
      </c>
      <c r="U1143" s="436"/>
      <c r="V1143" s="436"/>
      <c r="W1143" s="253"/>
      <c r="X1143" s="313">
        <f t="shared" si="282"/>
        <v>0</v>
      </c>
    </row>
    <row r="1144" spans="2:24" ht="18.75">
      <c r="B1144" s="801">
        <v>5400</v>
      </c>
      <c r="C1144" s="980" t="s">
        <v>1031</v>
      </c>
      <c r="D1144" s="980"/>
      <c r="E1144" s="802"/>
      <c r="F1144" s="803"/>
      <c r="G1144" s="804"/>
      <c r="H1144" s="804"/>
      <c r="I1144" s="800">
        <f>F1144+G1144+H1144</f>
        <v>0</v>
      </c>
      <c r="J1144" s="243" t="str">
        <f t="shared" si="281"/>
        <v/>
      </c>
      <c r="K1144" s="244"/>
      <c r="L1144" s="430"/>
      <c r="M1144" s="431"/>
      <c r="N1144" s="327">
        <f>I1144</f>
        <v>0</v>
      </c>
      <c r="O1144" s="424">
        <f>L1144+M1144-N1144</f>
        <v>0</v>
      </c>
      <c r="P1144" s="244"/>
      <c r="Q1144" s="430"/>
      <c r="R1144" s="431"/>
      <c r="S1144" s="429">
        <f>+IF(+(L1144+M1144)&gt;=I1144,+M1144,+(+I1144-L1144))</f>
        <v>0</v>
      </c>
      <c r="T1144" s="315">
        <f>Q1144+R1144-S1144</f>
        <v>0</v>
      </c>
      <c r="U1144" s="431"/>
      <c r="V1144" s="431"/>
      <c r="W1144" s="253"/>
      <c r="X1144" s="313">
        <f t="shared" si="282"/>
        <v>0</v>
      </c>
    </row>
    <row r="1145" spans="2:24" ht="18.75">
      <c r="B1145" s="794">
        <v>5500</v>
      </c>
      <c r="C1145" s="966" t="s">
        <v>1032</v>
      </c>
      <c r="D1145" s="966"/>
      <c r="E1145" s="795"/>
      <c r="F1145" s="796">
        <f>SUM(F1146:F1149)</f>
        <v>0</v>
      </c>
      <c r="G1145" s="797">
        <f>SUM(G1146:G1149)</f>
        <v>0</v>
      </c>
      <c r="H1145" s="797">
        <f>SUM(H1146:H1149)</f>
        <v>0</v>
      </c>
      <c r="I1145" s="797">
        <f>SUM(I1146:I1149)</f>
        <v>0</v>
      </c>
      <c r="J1145" s="243" t="str">
        <f t="shared" si="281"/>
        <v/>
      </c>
      <c r="K1145" s="244"/>
      <c r="L1145" s="316">
        <f>SUM(L1146:L1149)</f>
        <v>0</v>
      </c>
      <c r="M1145" s="317">
        <f>SUM(M1146:M1149)</f>
        <v>0</v>
      </c>
      <c r="N1145" s="425">
        <f>SUM(N1146:N1149)</f>
        <v>0</v>
      </c>
      <c r="O1145" s="426">
        <f>SUM(O1146:O1149)</f>
        <v>0</v>
      </c>
      <c r="P1145" s="244"/>
      <c r="Q1145" s="316">
        <f t="shared" ref="Q1145:W1145" si="284">SUM(Q1146:Q1149)</f>
        <v>0</v>
      </c>
      <c r="R1145" s="317">
        <f t="shared" si="284"/>
        <v>0</v>
      </c>
      <c r="S1145" s="317">
        <f t="shared" si="284"/>
        <v>0</v>
      </c>
      <c r="T1145" s="317">
        <f t="shared" si="284"/>
        <v>0</v>
      </c>
      <c r="U1145" s="317">
        <f t="shared" si="284"/>
        <v>0</v>
      </c>
      <c r="V1145" s="317">
        <f t="shared" si="284"/>
        <v>0</v>
      </c>
      <c r="W1145" s="426">
        <f t="shared" si="284"/>
        <v>0</v>
      </c>
      <c r="X1145" s="313">
        <f t="shared" si="282"/>
        <v>0</v>
      </c>
    </row>
    <row r="1146" spans="2:24" ht="18.75">
      <c r="B1146" s="173"/>
      <c r="C1146" s="144">
        <v>5501</v>
      </c>
      <c r="D1146" s="163" t="s">
        <v>1033</v>
      </c>
      <c r="E1146" s="812"/>
      <c r="F1146" s="449"/>
      <c r="G1146" s="245"/>
      <c r="H1146" s="245"/>
      <c r="I1146" s="476">
        <f>F1146+G1146+H1146</f>
        <v>0</v>
      </c>
      <c r="J1146" s="243" t="str">
        <f t="shared" si="281"/>
        <v/>
      </c>
      <c r="K1146" s="244"/>
      <c r="L1146" s="423"/>
      <c r="M1146" s="252"/>
      <c r="N1146" s="315">
        <f>I1146</f>
        <v>0</v>
      </c>
      <c r="O1146" s="424">
        <f>L1146+M1146-N1146</f>
        <v>0</v>
      </c>
      <c r="P1146" s="244"/>
      <c r="Q1146" s="423"/>
      <c r="R1146" s="252"/>
      <c r="S1146" s="429">
        <f>+IF(+(L1146+M1146)&gt;=I1146,+M1146,+(+I1146-L1146))</f>
        <v>0</v>
      </c>
      <c r="T1146" s="315">
        <f>Q1146+R1146-S1146</f>
        <v>0</v>
      </c>
      <c r="U1146" s="252"/>
      <c r="V1146" s="252"/>
      <c r="W1146" s="253"/>
      <c r="X1146" s="313">
        <f t="shared" si="282"/>
        <v>0</v>
      </c>
    </row>
    <row r="1147" spans="2:24" ht="18.75">
      <c r="B1147" s="173"/>
      <c r="C1147" s="137">
        <v>5502</v>
      </c>
      <c r="D1147" s="145" t="s">
        <v>1034</v>
      </c>
      <c r="E1147" s="812"/>
      <c r="F1147" s="449"/>
      <c r="G1147" s="245"/>
      <c r="H1147" s="245"/>
      <c r="I1147" s="476">
        <f>F1147+G1147+H1147</f>
        <v>0</v>
      </c>
      <c r="J1147" s="243" t="str">
        <f t="shared" si="281"/>
        <v/>
      </c>
      <c r="K1147" s="244"/>
      <c r="L1147" s="423"/>
      <c r="M1147" s="252"/>
      <c r="N1147" s="315">
        <f>I1147</f>
        <v>0</v>
      </c>
      <c r="O1147" s="424">
        <f>L1147+M1147-N1147</f>
        <v>0</v>
      </c>
      <c r="P1147" s="244"/>
      <c r="Q1147" s="423"/>
      <c r="R1147" s="252"/>
      <c r="S1147" s="429">
        <f>+IF(+(L1147+M1147)&gt;=I1147,+M1147,+(+I1147-L1147))</f>
        <v>0</v>
      </c>
      <c r="T1147" s="315">
        <f>Q1147+R1147-S1147</f>
        <v>0</v>
      </c>
      <c r="U1147" s="252"/>
      <c r="V1147" s="252"/>
      <c r="W1147" s="253"/>
      <c r="X1147" s="313">
        <f t="shared" si="282"/>
        <v>0</v>
      </c>
    </row>
    <row r="1148" spans="2:24" ht="18.75">
      <c r="B1148" s="173"/>
      <c r="C1148" s="137">
        <v>5503</v>
      </c>
      <c r="D1148" s="139" t="s">
        <v>1035</v>
      </c>
      <c r="E1148" s="812"/>
      <c r="F1148" s="449"/>
      <c r="G1148" s="245"/>
      <c r="H1148" s="245"/>
      <c r="I1148" s="476">
        <f>F1148+G1148+H1148</f>
        <v>0</v>
      </c>
      <c r="J1148" s="243" t="str">
        <f t="shared" si="281"/>
        <v/>
      </c>
      <c r="K1148" s="244"/>
      <c r="L1148" s="423"/>
      <c r="M1148" s="252"/>
      <c r="N1148" s="315">
        <f>I1148</f>
        <v>0</v>
      </c>
      <c r="O1148" s="424">
        <f>L1148+M1148-N1148</f>
        <v>0</v>
      </c>
      <c r="P1148" s="244"/>
      <c r="Q1148" s="423"/>
      <c r="R1148" s="252"/>
      <c r="S1148" s="429">
        <f>+IF(+(L1148+M1148)&gt;=I1148,+M1148,+(+I1148-L1148))</f>
        <v>0</v>
      </c>
      <c r="T1148" s="315">
        <f>Q1148+R1148-S1148</f>
        <v>0</v>
      </c>
      <c r="U1148" s="252"/>
      <c r="V1148" s="252"/>
      <c r="W1148" s="253"/>
      <c r="X1148" s="313">
        <f t="shared" si="282"/>
        <v>0</v>
      </c>
    </row>
    <row r="1149" spans="2:24" ht="18.75">
      <c r="B1149" s="173"/>
      <c r="C1149" s="137">
        <v>5504</v>
      </c>
      <c r="D1149" s="145" t="s">
        <v>1036</v>
      </c>
      <c r="E1149" s="812"/>
      <c r="F1149" s="449"/>
      <c r="G1149" s="245"/>
      <c r="H1149" s="245"/>
      <c r="I1149" s="476">
        <f>F1149+G1149+H1149</f>
        <v>0</v>
      </c>
      <c r="J1149" s="243" t="str">
        <f t="shared" si="281"/>
        <v/>
      </c>
      <c r="K1149" s="244"/>
      <c r="L1149" s="423"/>
      <c r="M1149" s="252"/>
      <c r="N1149" s="315">
        <f>I1149</f>
        <v>0</v>
      </c>
      <c r="O1149" s="424">
        <f>L1149+M1149-N1149</f>
        <v>0</v>
      </c>
      <c r="P1149" s="244"/>
      <c r="Q1149" s="423"/>
      <c r="R1149" s="252"/>
      <c r="S1149" s="429">
        <f>+IF(+(L1149+M1149)&gt;=I1149,+M1149,+(+I1149-L1149))</f>
        <v>0</v>
      </c>
      <c r="T1149" s="315">
        <f>Q1149+R1149-S1149</f>
        <v>0</v>
      </c>
      <c r="U1149" s="252"/>
      <c r="V1149" s="252"/>
      <c r="W1149" s="253"/>
      <c r="X1149" s="313">
        <f t="shared" si="282"/>
        <v>0</v>
      </c>
    </row>
    <row r="1150" spans="2:24" ht="18.75">
      <c r="B1150" s="794">
        <v>5700</v>
      </c>
      <c r="C1150" s="981" t="s">
        <v>1037</v>
      </c>
      <c r="D1150" s="982"/>
      <c r="E1150" s="802"/>
      <c r="F1150" s="781">
        <v>0</v>
      </c>
      <c r="G1150" s="781">
        <v>0</v>
      </c>
      <c r="H1150" s="781">
        <v>0</v>
      </c>
      <c r="I1150" s="806">
        <f>SUM(I1151:I1153)</f>
        <v>0</v>
      </c>
      <c r="J1150" s="243" t="str">
        <f t="shared" si="281"/>
        <v/>
      </c>
      <c r="K1150" s="244"/>
      <c r="L1150" s="326">
        <f>SUM(L1151:L1153)</f>
        <v>0</v>
      </c>
      <c r="M1150" s="327">
        <f>SUM(M1151:M1153)</f>
        <v>0</v>
      </c>
      <c r="N1150" s="432">
        <f>SUM(N1151:N1152)</f>
        <v>0</v>
      </c>
      <c r="O1150" s="433">
        <f>SUM(O1151:O1153)</f>
        <v>0</v>
      </c>
      <c r="P1150" s="244"/>
      <c r="Q1150" s="326">
        <f>SUM(Q1151:Q1153)</f>
        <v>0</v>
      </c>
      <c r="R1150" s="327">
        <f>SUM(R1151:R1153)</f>
        <v>0</v>
      </c>
      <c r="S1150" s="327">
        <f>SUM(S1151:S1153)</f>
        <v>0</v>
      </c>
      <c r="T1150" s="327">
        <f>SUM(T1151:T1153)</f>
        <v>0</v>
      </c>
      <c r="U1150" s="327">
        <f>SUM(U1151:U1153)</f>
        <v>0</v>
      </c>
      <c r="V1150" s="327">
        <f>SUM(V1151:V1152)</f>
        <v>0</v>
      </c>
      <c r="W1150" s="433">
        <f>SUM(W1151:W1153)</f>
        <v>0</v>
      </c>
      <c r="X1150" s="313">
        <f t="shared" si="282"/>
        <v>0</v>
      </c>
    </row>
    <row r="1151" spans="2:24" ht="18.75">
      <c r="B1151" s="175"/>
      <c r="C1151" s="176">
        <v>5701</v>
      </c>
      <c r="D1151" s="177" t="s">
        <v>1038</v>
      </c>
      <c r="E1151" s="813"/>
      <c r="F1151" s="700">
        <v>0</v>
      </c>
      <c r="G1151" s="700">
        <v>0</v>
      </c>
      <c r="H1151" s="700">
        <v>0</v>
      </c>
      <c r="I1151" s="476">
        <f>F1151+G1151+H1151</f>
        <v>0</v>
      </c>
      <c r="J1151" s="243" t="str">
        <f t="shared" si="281"/>
        <v/>
      </c>
      <c r="K1151" s="244"/>
      <c r="L1151" s="435"/>
      <c r="M1151" s="436"/>
      <c r="N1151" s="330">
        <f>I1151</f>
        <v>0</v>
      </c>
      <c r="O1151" s="424">
        <f>L1151+M1151-N1151</f>
        <v>0</v>
      </c>
      <c r="P1151" s="244"/>
      <c r="Q1151" s="435"/>
      <c r="R1151" s="436"/>
      <c r="S1151" s="429">
        <f>+IF(+(L1151+M1151)&gt;=I1151,+M1151,+(+I1151-L1151))</f>
        <v>0</v>
      </c>
      <c r="T1151" s="315">
        <f>Q1151+R1151-S1151</f>
        <v>0</v>
      </c>
      <c r="U1151" s="436"/>
      <c r="V1151" s="436"/>
      <c r="W1151" s="253"/>
      <c r="X1151" s="313">
        <f t="shared" si="282"/>
        <v>0</v>
      </c>
    </row>
    <row r="1152" spans="2:24" ht="18.75">
      <c r="B1152" s="175"/>
      <c r="C1152" s="180">
        <v>5702</v>
      </c>
      <c r="D1152" s="181" t="s">
        <v>1039</v>
      </c>
      <c r="E1152" s="813"/>
      <c r="F1152" s="700">
        <v>0</v>
      </c>
      <c r="G1152" s="700">
        <v>0</v>
      </c>
      <c r="H1152" s="700">
        <v>0</v>
      </c>
      <c r="I1152" s="476">
        <f>F1152+G1152+H1152</f>
        <v>0</v>
      </c>
      <c r="J1152" s="243" t="str">
        <f t="shared" si="281"/>
        <v/>
      </c>
      <c r="K1152" s="244"/>
      <c r="L1152" s="435"/>
      <c r="M1152" s="436"/>
      <c r="N1152" s="330">
        <f>I1152</f>
        <v>0</v>
      </c>
      <c r="O1152" s="424">
        <f>L1152+M1152-N1152</f>
        <v>0</v>
      </c>
      <c r="P1152" s="244"/>
      <c r="Q1152" s="435"/>
      <c r="R1152" s="436"/>
      <c r="S1152" s="429">
        <f>+IF(+(L1152+M1152)&gt;=I1152,+M1152,+(+I1152-L1152))</f>
        <v>0</v>
      </c>
      <c r="T1152" s="315">
        <f>Q1152+R1152-S1152</f>
        <v>0</v>
      </c>
      <c r="U1152" s="436"/>
      <c r="V1152" s="436"/>
      <c r="W1152" s="253"/>
      <c r="X1152" s="313">
        <f t="shared" si="282"/>
        <v>0</v>
      </c>
    </row>
    <row r="1153" spans="2:24" ht="18.75">
      <c r="B1153" s="136"/>
      <c r="C1153" s="182">
        <v>4071</v>
      </c>
      <c r="D1153" s="464" t="s">
        <v>1040</v>
      </c>
      <c r="E1153" s="812"/>
      <c r="F1153" s="700">
        <v>0</v>
      </c>
      <c r="G1153" s="700">
        <v>0</v>
      </c>
      <c r="H1153" s="700">
        <v>0</v>
      </c>
      <c r="I1153" s="476">
        <f>F1153+G1153+H1153</f>
        <v>0</v>
      </c>
      <c r="J1153" s="243" t="str">
        <f t="shared" si="281"/>
        <v/>
      </c>
      <c r="K1153" s="244"/>
      <c r="L1153" s="821"/>
      <c r="M1153" s="775"/>
      <c r="N1153" s="775"/>
      <c r="O1153" s="822"/>
      <c r="P1153" s="244"/>
      <c r="Q1153" s="771"/>
      <c r="R1153" s="775"/>
      <c r="S1153" s="775"/>
      <c r="T1153" s="775"/>
      <c r="U1153" s="775"/>
      <c r="V1153" s="775"/>
      <c r="W1153" s="819"/>
      <c r="X1153" s="313">
        <f t="shared" si="282"/>
        <v>0</v>
      </c>
    </row>
    <row r="1154" spans="2:24">
      <c r="B1154" s="173"/>
      <c r="C1154" s="183"/>
      <c r="D1154" s="334"/>
      <c r="E1154" s="814"/>
      <c r="F1154" s="248"/>
      <c r="G1154" s="248"/>
      <c r="H1154" s="248"/>
      <c r="I1154" s="249"/>
      <c r="J1154" s="243" t="str">
        <f t="shared" si="281"/>
        <v/>
      </c>
      <c r="K1154" s="244"/>
      <c r="L1154" s="437"/>
      <c r="M1154" s="438"/>
      <c r="N1154" s="323"/>
      <c r="O1154" s="324"/>
      <c r="P1154" s="244"/>
      <c r="Q1154" s="437"/>
      <c r="R1154" s="438"/>
      <c r="S1154" s="323"/>
      <c r="T1154" s="323"/>
      <c r="U1154" s="438"/>
      <c r="V1154" s="323"/>
      <c r="W1154" s="324"/>
      <c r="X1154" s="324"/>
    </row>
    <row r="1155" spans="2:24" ht="18.75">
      <c r="B1155" s="807">
        <v>98</v>
      </c>
      <c r="C1155" s="964" t="s">
        <v>1041</v>
      </c>
      <c r="D1155" s="958"/>
      <c r="E1155" s="795"/>
      <c r="F1155" s="798"/>
      <c r="G1155" s="799"/>
      <c r="H1155" s="799"/>
      <c r="I1155" s="800">
        <f>F1155+G1155+H1155</f>
        <v>0</v>
      </c>
      <c r="J1155" s="243" t="str">
        <f t="shared" si="281"/>
        <v/>
      </c>
      <c r="K1155" s="244"/>
      <c r="L1155" s="428"/>
      <c r="M1155" s="254"/>
      <c r="N1155" s="317">
        <f>I1155</f>
        <v>0</v>
      </c>
      <c r="O1155" s="424">
        <f>L1155+M1155-N1155</f>
        <v>0</v>
      </c>
      <c r="P1155" s="244"/>
      <c r="Q1155" s="428"/>
      <c r="R1155" s="254"/>
      <c r="S1155" s="429">
        <f>+IF(+(L1155+M1155)&gt;=I1155,+M1155,+(+I1155-L1155))</f>
        <v>0</v>
      </c>
      <c r="T1155" s="315">
        <f>Q1155+R1155-S1155</f>
        <v>0</v>
      </c>
      <c r="U1155" s="254"/>
      <c r="V1155" s="254"/>
      <c r="W1155" s="253"/>
      <c r="X1155" s="313">
        <f>T1155-U1155-V1155-W1155</f>
        <v>0</v>
      </c>
    </row>
    <row r="1156" spans="2:24">
      <c r="B1156" s="184"/>
      <c r="C1156" s="335" t="s">
        <v>1042</v>
      </c>
      <c r="D1156" s="336"/>
      <c r="E1156" s="395"/>
      <c r="F1156" s="395"/>
      <c r="G1156" s="395"/>
      <c r="H1156" s="395"/>
      <c r="I1156" s="337"/>
      <c r="J1156" s="243" t="str">
        <f t="shared" si="281"/>
        <v/>
      </c>
      <c r="K1156" s="244"/>
      <c r="L1156" s="338"/>
      <c r="M1156" s="339"/>
      <c r="N1156" s="339"/>
      <c r="O1156" s="340"/>
      <c r="P1156" s="244"/>
      <c r="Q1156" s="338"/>
      <c r="R1156" s="339"/>
      <c r="S1156" s="339"/>
      <c r="T1156" s="339"/>
      <c r="U1156" s="339"/>
      <c r="V1156" s="339"/>
      <c r="W1156" s="340"/>
      <c r="X1156" s="340"/>
    </row>
    <row r="1157" spans="2:24">
      <c r="B1157" s="184"/>
      <c r="C1157" s="341" t="s">
        <v>1043</v>
      </c>
      <c r="D1157" s="334"/>
      <c r="E1157" s="384"/>
      <c r="F1157" s="384"/>
      <c r="G1157" s="384"/>
      <c r="H1157" s="384"/>
      <c r="I1157" s="307"/>
      <c r="J1157" s="243" t="str">
        <f t="shared" si="281"/>
        <v/>
      </c>
      <c r="K1157" s="244"/>
      <c r="L1157" s="342"/>
      <c r="M1157" s="343"/>
      <c r="N1157" s="343"/>
      <c r="O1157" s="344"/>
      <c r="P1157" s="244"/>
      <c r="Q1157" s="342"/>
      <c r="R1157" s="343"/>
      <c r="S1157" s="343"/>
      <c r="T1157" s="343"/>
      <c r="U1157" s="343"/>
      <c r="V1157" s="343"/>
      <c r="W1157" s="344"/>
      <c r="X1157" s="344"/>
    </row>
    <row r="1158" spans="2:24">
      <c r="B1158" s="185"/>
      <c r="C1158" s="345" t="s">
        <v>1716</v>
      </c>
      <c r="D1158" s="346"/>
      <c r="E1158" s="396"/>
      <c r="F1158" s="396"/>
      <c r="G1158" s="396"/>
      <c r="H1158" s="396"/>
      <c r="I1158" s="309"/>
      <c r="J1158" s="243" t="str">
        <f t="shared" si="281"/>
        <v/>
      </c>
      <c r="K1158" s="244"/>
      <c r="L1158" s="347"/>
      <c r="M1158" s="348"/>
      <c r="N1158" s="348"/>
      <c r="O1158" s="349"/>
      <c r="P1158" s="244"/>
      <c r="Q1158" s="347"/>
      <c r="R1158" s="348"/>
      <c r="S1158" s="348"/>
      <c r="T1158" s="348"/>
      <c r="U1158" s="348"/>
      <c r="V1158" s="348"/>
      <c r="W1158" s="349"/>
      <c r="X1158" s="349"/>
    </row>
    <row r="1159" spans="2:24" ht="18.75">
      <c r="B1159" s="715"/>
      <c r="C1159" s="716" t="s">
        <v>1263</v>
      </c>
      <c r="D1159" s="717" t="s">
        <v>1044</v>
      </c>
      <c r="E1159" s="808"/>
      <c r="F1159" s="808">
        <f>SUM(F1044,F1047,F1053,F1061,F1062,F1080,F1084,F1090,F1093,F1094,F1095,F1096,F1097,F1106,F1112,F1113,F1114,F1115,F1122,F1126,F1127,F1128,F1129,F1132,F1133,F1141,F1144,F1145,F1150)+F1155</f>
        <v>141000</v>
      </c>
      <c r="G1159" s="808">
        <f>SUM(G1044,G1047,G1053,G1061,G1062,G1080,G1084,G1090,G1093,G1094,G1095,G1096,G1097,G1106,G1112,G1113,G1114,G1115,G1122,G1126,G1127,G1128,G1129,G1132,G1133,G1141,G1144,G1145,G1150)+G1155</f>
        <v>0</v>
      </c>
      <c r="H1159" s="808">
        <f>SUM(H1044,H1047,H1053,H1061,H1062,H1080,H1084,H1090,H1093,H1094,H1095,H1096,H1097,H1106,H1112,H1113,H1114,H1115,H1122,H1126,H1127,H1128,H1129,H1132,H1133,H1141,H1144,H1145,H1150)+H1155</f>
        <v>0</v>
      </c>
      <c r="I1159" s="808">
        <f>SUM(I1044,I1047,I1053,I1061,I1062,I1080,I1084,I1090,I1093,I1094,I1095,I1096,I1097,I1106,I1112,I1113,I1114,I1115,I1122,I1126,I1127,I1128,I1129,I1132,I1133,I1141,I1144,I1145,I1150)+I1155</f>
        <v>141000</v>
      </c>
      <c r="J1159" s="243">
        <f t="shared" si="281"/>
        <v>1</v>
      </c>
      <c r="K1159" s="439" t="str">
        <f>LEFT(C1041,1)</f>
        <v>2</v>
      </c>
      <c r="L1159" s="276">
        <f>SUM(L1044,L1047,L1053,L1061,L1062,L1080,L1084,L1090,L1093,L1094,L1095,L1096,L1097,L1106,L1112,L1113,L1114,L1115,L1122,L1126,L1127,L1128,L1129,L1132,L1133,L1141,L1144,L1145,L1150)+L1155</f>
        <v>0</v>
      </c>
      <c r="M1159" s="276">
        <f>SUM(M1044,M1047,M1053,M1061,M1062,M1080,M1084,M1090,M1093,M1094,M1095,M1096,M1097,M1106,M1112,M1113,M1114,M1115,M1122,M1126,M1127,M1128,M1129,M1132,M1133,M1141,M1144,M1145,M1150)+M1155</f>
        <v>141000</v>
      </c>
      <c r="N1159" s="276">
        <f>SUM(N1044,N1047,N1053,N1061,N1062,N1080,N1084,N1090,N1093,N1094,N1095,N1096,N1097,N1106,N1112,N1113,N1114,N1115,N1122,N1126,N1127,N1128,N1129,N1132,N1133,N1141,N1144,N1145,N1150)+N1155</f>
        <v>141000</v>
      </c>
      <c r="O1159" s="276">
        <f>SUM(O1044,O1047,O1053,O1061,O1062,O1080,O1084,O1090,O1093,O1094,O1095,O1096,O1097,O1106,O1112,O1113,O1114,O1115,O1122,O1126,O1127,O1128,O1129,O1132,O1133,O1141,O1144,O1145,O1150)+O1155</f>
        <v>0</v>
      </c>
      <c r="P1159" s="222"/>
      <c r="Q1159" s="276">
        <f t="shared" ref="Q1159:W1159" si="285">SUM(Q1044,Q1047,Q1053,Q1061,Q1062,Q1080,Q1084,Q1090,Q1093,Q1094,Q1095,Q1096,Q1097,Q1106,Q1112,Q1113,Q1114,Q1115,Q1122,Q1126,Q1127,Q1128,Q1129,Q1132,Q1133,Q1141,Q1144,Q1145,Q1150)+Q1155</f>
        <v>0</v>
      </c>
      <c r="R1159" s="276">
        <f t="shared" si="285"/>
        <v>1500</v>
      </c>
      <c r="S1159" s="276">
        <f t="shared" si="285"/>
        <v>1500</v>
      </c>
      <c r="T1159" s="276">
        <f t="shared" si="285"/>
        <v>0</v>
      </c>
      <c r="U1159" s="276">
        <f t="shared" si="285"/>
        <v>0</v>
      </c>
      <c r="V1159" s="276">
        <f t="shared" si="285"/>
        <v>0</v>
      </c>
      <c r="W1159" s="276">
        <f t="shared" si="285"/>
        <v>0</v>
      </c>
      <c r="X1159" s="313">
        <f>T1159-U1159-V1159-W1159</f>
        <v>0</v>
      </c>
    </row>
    <row r="1160" spans="2:24">
      <c r="B1160" s="660" t="s">
        <v>32</v>
      </c>
      <c r="C1160" s="186"/>
      <c r="I1160" s="219"/>
      <c r="J1160" s="221">
        <f>J1159</f>
        <v>1</v>
      </c>
      <c r="P1160"/>
    </row>
    <row r="1161" spans="2:24">
      <c r="B1161" s="392"/>
      <c r="C1161" s="392"/>
      <c r="D1161" s="393"/>
      <c r="E1161" s="392"/>
      <c r="F1161" s="392"/>
      <c r="G1161" s="392"/>
      <c r="H1161" s="392"/>
      <c r="I1161" s="394"/>
      <c r="J1161" s="221">
        <f>J1159</f>
        <v>1</v>
      </c>
      <c r="L1161" s="392"/>
      <c r="M1161" s="392"/>
      <c r="N1161" s="394"/>
      <c r="O1161" s="394"/>
      <c r="P1161" s="394"/>
      <c r="Q1161" s="392"/>
      <c r="R1161" s="392"/>
      <c r="S1161" s="394"/>
      <c r="T1161" s="394"/>
      <c r="U1161" s="392"/>
      <c r="V1161" s="394"/>
      <c r="W1161" s="394"/>
      <c r="X1161" s="394"/>
    </row>
    <row r="1162" spans="2:24" ht="18.75">
      <c r="B1162" s="402"/>
      <c r="C1162" s="402"/>
      <c r="D1162" s="402"/>
      <c r="E1162" s="402"/>
      <c r="F1162" s="402"/>
      <c r="G1162" s="402"/>
      <c r="H1162" s="402"/>
      <c r="I1162" s="484"/>
      <c r="J1162" s="440">
        <f>(IF(E1159&lt;&gt;0,$G$2,IF(I1159&lt;&gt;0,$G$2,"")))</f>
        <v>0</v>
      </c>
    </row>
    <row r="1163" spans="2:24" ht="18.75">
      <c r="B1163" s="402"/>
      <c r="C1163" s="402"/>
      <c r="D1163" s="474"/>
      <c r="E1163" s="402"/>
      <c r="F1163" s="402"/>
      <c r="G1163" s="402"/>
      <c r="H1163" s="402"/>
      <c r="I1163" s="484"/>
      <c r="J1163" s="440" t="str">
        <f>(IF(E1160&lt;&gt;0,$G$2,IF(I1160&lt;&gt;0,$G$2,"")))</f>
        <v/>
      </c>
    </row>
    <row r="1164" spans="2:24">
      <c r="E1164" s="278"/>
      <c r="F1164" s="278"/>
      <c r="G1164" s="278"/>
      <c r="H1164" s="278"/>
      <c r="I1164" s="282"/>
      <c r="J1164" s="221">
        <f>(IF($E1297&lt;&gt;0,$J$2,IF($I1297&lt;&gt;0,$J$2,"")))</f>
        <v>1</v>
      </c>
      <c r="L1164" s="278"/>
      <c r="M1164" s="278"/>
      <c r="N1164" s="282"/>
      <c r="O1164" s="282"/>
      <c r="P1164" s="282"/>
      <c r="Q1164" s="278"/>
      <c r="R1164" s="278"/>
      <c r="S1164" s="282"/>
      <c r="T1164" s="282"/>
      <c r="U1164" s="278"/>
      <c r="V1164" s="282"/>
      <c r="W1164" s="282"/>
    </row>
    <row r="1165" spans="2:24">
      <c r="C1165" s="227"/>
      <c r="D1165" s="228"/>
      <c r="E1165" s="278"/>
      <c r="F1165" s="278"/>
      <c r="G1165" s="278"/>
      <c r="H1165" s="278"/>
      <c r="I1165" s="282"/>
      <c r="J1165" s="221">
        <f>(IF($E1297&lt;&gt;0,$J$2,IF($I1297&lt;&gt;0,$J$2,"")))</f>
        <v>1</v>
      </c>
      <c r="L1165" s="278"/>
      <c r="M1165" s="278"/>
      <c r="N1165" s="282"/>
      <c r="O1165" s="282"/>
      <c r="P1165" s="282"/>
      <c r="Q1165" s="278"/>
      <c r="R1165" s="278"/>
      <c r="S1165" s="282"/>
      <c r="T1165" s="282"/>
      <c r="U1165" s="278"/>
      <c r="V1165" s="282"/>
      <c r="W1165" s="282"/>
    </row>
    <row r="1166" spans="2:24">
      <c r="B1166" s="896" t="str">
        <f>$B$7</f>
        <v>БЮДЖЕТ - НАЧАЛЕН ПЛАН
ПО ПЪЛНА ЕДИННА БЮДЖЕТНА КЛАСИФИКАЦИЯ</v>
      </c>
      <c r="C1166" s="897"/>
      <c r="D1166" s="897"/>
      <c r="E1166" s="278"/>
      <c r="F1166" s="278"/>
      <c r="G1166" s="278"/>
      <c r="H1166" s="278"/>
      <c r="I1166" s="282"/>
      <c r="J1166" s="221">
        <f>(IF($E1297&lt;&gt;0,$J$2,IF($I1297&lt;&gt;0,$J$2,"")))</f>
        <v>1</v>
      </c>
      <c r="L1166" s="278"/>
      <c r="M1166" s="278"/>
      <c r="N1166" s="282"/>
      <c r="O1166" s="282"/>
      <c r="P1166" s="282"/>
      <c r="Q1166" s="278"/>
      <c r="R1166" s="278"/>
      <c r="S1166" s="282"/>
      <c r="T1166" s="282"/>
      <c r="U1166" s="278"/>
      <c r="V1166" s="282"/>
      <c r="W1166" s="282"/>
    </row>
    <row r="1167" spans="2:24">
      <c r="C1167" s="227"/>
      <c r="D1167" s="228"/>
      <c r="E1167" s="279" t="s">
        <v>1684</v>
      </c>
      <c r="F1167" s="279" t="s">
        <v>1550</v>
      </c>
      <c r="G1167" s="278"/>
      <c r="H1167" s="278"/>
      <c r="I1167" s="282"/>
      <c r="J1167" s="221">
        <f>(IF($E1297&lt;&gt;0,$J$2,IF($I1297&lt;&gt;0,$J$2,"")))</f>
        <v>1</v>
      </c>
      <c r="L1167" s="278"/>
      <c r="M1167" s="278"/>
      <c r="N1167" s="282"/>
      <c r="O1167" s="282"/>
      <c r="P1167" s="282"/>
      <c r="Q1167" s="278"/>
      <c r="R1167" s="278"/>
      <c r="S1167" s="282"/>
      <c r="T1167" s="282"/>
      <c r="U1167" s="278"/>
      <c r="V1167" s="282"/>
      <c r="W1167" s="282"/>
    </row>
    <row r="1168" spans="2:24" ht="18.75">
      <c r="B1168" s="898" t="str">
        <f>$B$9</f>
        <v>Несебър</v>
      </c>
      <c r="C1168" s="899"/>
      <c r="D1168" s="900"/>
      <c r="E1168" s="686">
        <f>$E$9</f>
        <v>43831</v>
      </c>
      <c r="F1168" s="687">
        <f>$F$9</f>
        <v>44196</v>
      </c>
      <c r="G1168" s="278"/>
      <c r="H1168" s="278"/>
      <c r="I1168" s="282"/>
      <c r="J1168" s="221">
        <f>(IF($E1297&lt;&gt;0,$J$2,IF($I1297&lt;&gt;0,$J$2,"")))</f>
        <v>1</v>
      </c>
      <c r="L1168" s="278"/>
      <c r="M1168" s="278"/>
      <c r="N1168" s="282"/>
      <c r="O1168" s="282"/>
      <c r="P1168" s="282"/>
      <c r="Q1168" s="278"/>
      <c r="R1168" s="278"/>
      <c r="S1168" s="282"/>
      <c r="T1168" s="282"/>
      <c r="U1168" s="278"/>
      <c r="V1168" s="282"/>
      <c r="W1168" s="282"/>
    </row>
    <row r="1169" spans="2:24">
      <c r="B1169" s="230" t="str">
        <f>$B$10</f>
        <v>(наименование на разпоредителя с бюджет)</v>
      </c>
      <c r="E1169" s="278"/>
      <c r="F1169" s="280">
        <f>$F$10</f>
        <v>0</v>
      </c>
      <c r="G1169" s="278"/>
      <c r="H1169" s="278"/>
      <c r="I1169" s="282"/>
      <c r="J1169" s="221">
        <f>(IF($E1297&lt;&gt;0,$J$2,IF($I1297&lt;&gt;0,$J$2,"")))</f>
        <v>1</v>
      </c>
      <c r="L1169" s="278"/>
      <c r="M1169" s="278"/>
      <c r="N1169" s="282"/>
      <c r="O1169" s="282"/>
      <c r="P1169" s="282"/>
      <c r="Q1169" s="278"/>
      <c r="R1169" s="278"/>
      <c r="S1169" s="282"/>
      <c r="T1169" s="282"/>
      <c r="U1169" s="278"/>
      <c r="V1169" s="282"/>
      <c r="W1169" s="282"/>
    </row>
    <row r="1170" spans="2:24">
      <c r="B1170" s="230"/>
      <c r="E1170" s="281"/>
      <c r="F1170" s="278"/>
      <c r="G1170" s="278"/>
      <c r="H1170" s="278"/>
      <c r="I1170" s="282"/>
      <c r="J1170" s="221">
        <f>(IF($E1297&lt;&gt;0,$J$2,IF($I1297&lt;&gt;0,$J$2,"")))</f>
        <v>1</v>
      </c>
      <c r="L1170" s="278"/>
      <c r="M1170" s="278"/>
      <c r="N1170" s="282"/>
      <c r="O1170" s="282"/>
      <c r="P1170" s="282"/>
      <c r="Q1170" s="278"/>
      <c r="R1170" s="278"/>
      <c r="S1170" s="282"/>
      <c r="T1170" s="282"/>
      <c r="U1170" s="278"/>
      <c r="V1170" s="282"/>
      <c r="W1170" s="282"/>
    </row>
    <row r="1171" spans="2:24" ht="19.5">
      <c r="B1171" s="901" t="str">
        <f>$B$12</f>
        <v>Несебър</v>
      </c>
      <c r="C1171" s="902"/>
      <c r="D1171" s="903"/>
      <c r="E1171" s="229" t="s">
        <v>1685</v>
      </c>
      <c r="F1171" s="688" t="str">
        <f>$F$12</f>
        <v>5206</v>
      </c>
      <c r="G1171" s="278"/>
      <c r="H1171" s="278"/>
      <c r="I1171" s="282"/>
      <c r="J1171" s="221">
        <f>(IF($E1297&lt;&gt;0,$J$2,IF($I1297&lt;&gt;0,$J$2,"")))</f>
        <v>1</v>
      </c>
      <c r="L1171" s="278"/>
      <c r="M1171" s="278"/>
      <c r="N1171" s="282"/>
      <c r="O1171" s="282"/>
      <c r="P1171" s="282"/>
      <c r="Q1171" s="278"/>
      <c r="R1171" s="278"/>
      <c r="S1171" s="282"/>
      <c r="T1171" s="282"/>
      <c r="U1171" s="278"/>
      <c r="V1171" s="282"/>
      <c r="W1171" s="282"/>
    </row>
    <row r="1172" spans="2:24">
      <c r="B1172" s="689" t="str">
        <f>$B$13</f>
        <v>(наименование на първостепенния разпоредител с бюджет)</v>
      </c>
      <c r="E1172" s="281" t="s">
        <v>1686</v>
      </c>
      <c r="F1172" s="278"/>
      <c r="G1172" s="278"/>
      <c r="H1172" s="278"/>
      <c r="I1172" s="282"/>
      <c r="J1172" s="221">
        <f>(IF($E1297&lt;&gt;0,$J$2,IF($I1297&lt;&gt;0,$J$2,"")))</f>
        <v>1</v>
      </c>
      <c r="L1172" s="278"/>
      <c r="M1172" s="278"/>
      <c r="N1172" s="282"/>
      <c r="O1172" s="282"/>
      <c r="P1172" s="282"/>
      <c r="Q1172" s="278"/>
      <c r="R1172" s="278"/>
      <c r="S1172" s="282"/>
      <c r="T1172" s="282"/>
      <c r="U1172" s="278"/>
      <c r="V1172" s="282"/>
      <c r="W1172" s="282"/>
    </row>
    <row r="1173" spans="2:24" ht="18.75">
      <c r="B1173" s="230"/>
      <c r="D1173" s="441"/>
      <c r="E1173" s="277"/>
      <c r="F1173" s="277"/>
      <c r="G1173" s="277"/>
      <c r="H1173" s="277"/>
      <c r="I1173" s="384"/>
      <c r="J1173" s="221">
        <f>(IF($E1297&lt;&gt;0,$J$2,IF($I1297&lt;&gt;0,$J$2,"")))</f>
        <v>1</v>
      </c>
      <c r="L1173" s="278"/>
      <c r="M1173" s="278"/>
      <c r="N1173" s="282"/>
      <c r="O1173" s="282"/>
      <c r="P1173" s="282"/>
      <c r="Q1173" s="278"/>
      <c r="R1173" s="278"/>
      <c r="S1173" s="282"/>
      <c r="T1173" s="282"/>
      <c r="U1173" s="278"/>
      <c r="V1173" s="282"/>
      <c r="W1173" s="282"/>
    </row>
    <row r="1174" spans="2:24">
      <c r="C1174" s="227"/>
      <c r="D1174" s="228"/>
      <c r="E1174" s="278"/>
      <c r="F1174" s="281"/>
      <c r="G1174" s="281"/>
      <c r="H1174" s="281"/>
      <c r="I1174" s="284" t="s">
        <v>1687</v>
      </c>
      <c r="J1174" s="221">
        <f>(IF($E1297&lt;&gt;0,$J$2,IF($I1297&lt;&gt;0,$J$2,"")))</f>
        <v>1</v>
      </c>
      <c r="L1174" s="283" t="s">
        <v>93</v>
      </c>
      <c r="M1174" s="278"/>
      <c r="N1174" s="282"/>
      <c r="O1174" s="284" t="s">
        <v>1687</v>
      </c>
      <c r="P1174" s="282"/>
      <c r="Q1174" s="283" t="s">
        <v>94</v>
      </c>
      <c r="R1174" s="278"/>
      <c r="S1174" s="282"/>
      <c r="T1174" s="284" t="s">
        <v>1687</v>
      </c>
      <c r="U1174" s="278"/>
      <c r="V1174" s="282"/>
      <c r="W1174" s="284" t="s">
        <v>1687</v>
      </c>
    </row>
    <row r="1175" spans="2:24" ht="18.75">
      <c r="B1175" s="782"/>
      <c r="C1175" s="783"/>
      <c r="D1175" s="784" t="s">
        <v>1075</v>
      </c>
      <c r="E1175" s="785"/>
      <c r="F1175" s="973" t="s">
        <v>1486</v>
      </c>
      <c r="G1175" s="974"/>
      <c r="H1175" s="975"/>
      <c r="I1175" s="976"/>
      <c r="J1175" s="221">
        <f>(IF($E1297&lt;&gt;0,$J$2,IF($I1297&lt;&gt;0,$J$2,"")))</f>
        <v>1</v>
      </c>
      <c r="L1175" s="920" t="s">
        <v>1804</v>
      </c>
      <c r="M1175" s="920" t="s">
        <v>1805</v>
      </c>
      <c r="N1175" s="922" t="s">
        <v>1806</v>
      </c>
      <c r="O1175" s="922" t="s">
        <v>95</v>
      </c>
      <c r="P1175" s="222"/>
      <c r="Q1175" s="922" t="s">
        <v>1807</v>
      </c>
      <c r="R1175" s="922" t="s">
        <v>1808</v>
      </c>
      <c r="S1175" s="922" t="s">
        <v>1776</v>
      </c>
      <c r="T1175" s="922" t="s">
        <v>96</v>
      </c>
      <c r="U1175" s="409" t="s">
        <v>97</v>
      </c>
      <c r="V1175" s="410"/>
      <c r="W1175" s="411"/>
      <c r="X1175" s="291"/>
    </row>
    <row r="1176" spans="2:24" ht="31.5">
      <c r="B1176" s="786" t="s">
        <v>1601</v>
      </c>
      <c r="C1176" s="787" t="s">
        <v>1688</v>
      </c>
      <c r="D1176" s="788" t="s">
        <v>1076</v>
      </c>
      <c r="E1176" s="789"/>
      <c r="F1176" s="713" t="s">
        <v>1487</v>
      </c>
      <c r="G1176" s="713" t="s">
        <v>1488</v>
      </c>
      <c r="H1176" s="713" t="s">
        <v>1485</v>
      </c>
      <c r="I1176" s="713" t="s">
        <v>1069</v>
      </c>
      <c r="J1176" s="221">
        <f>(IF($E1297&lt;&gt;0,$J$2,IF($I1297&lt;&gt;0,$J$2,"")))</f>
        <v>1</v>
      </c>
      <c r="L1176" s="961"/>
      <c r="M1176" s="972"/>
      <c r="N1176" s="961"/>
      <c r="O1176" s="972"/>
      <c r="P1176" s="222"/>
      <c r="Q1176" s="957"/>
      <c r="R1176" s="957"/>
      <c r="S1176" s="957"/>
      <c r="T1176" s="957"/>
      <c r="U1176" s="412">
        <v>2020</v>
      </c>
      <c r="V1176" s="412">
        <v>2021</v>
      </c>
      <c r="W1176" s="412" t="s">
        <v>1809</v>
      </c>
      <c r="X1176" s="413" t="s">
        <v>98</v>
      </c>
    </row>
    <row r="1177" spans="2:24" ht="18.75">
      <c r="B1177" s="612"/>
      <c r="C1177" s="397"/>
      <c r="D1177" s="295" t="s">
        <v>1265</v>
      </c>
      <c r="E1177" s="809"/>
      <c r="F1177" s="296"/>
      <c r="G1177" s="296"/>
      <c r="H1177" s="296"/>
      <c r="I1177" s="483"/>
      <c r="J1177" s="221">
        <f>(IF($E1297&lt;&gt;0,$J$2,IF($I1297&lt;&gt;0,$J$2,"")))</f>
        <v>1</v>
      </c>
      <c r="L1177" s="297" t="s">
        <v>99</v>
      </c>
      <c r="M1177" s="297" t="s">
        <v>100</v>
      </c>
      <c r="N1177" s="298" t="s">
        <v>101</v>
      </c>
      <c r="O1177" s="298" t="s">
        <v>102</v>
      </c>
      <c r="P1177" s="222"/>
      <c r="Q1177" s="610" t="s">
        <v>103</v>
      </c>
      <c r="R1177" s="610" t="s">
        <v>104</v>
      </c>
      <c r="S1177" s="610" t="s">
        <v>105</v>
      </c>
      <c r="T1177" s="610" t="s">
        <v>106</v>
      </c>
      <c r="U1177" s="610" t="s">
        <v>1046</v>
      </c>
      <c r="V1177" s="610" t="s">
        <v>1047</v>
      </c>
      <c r="W1177" s="610" t="s">
        <v>1048</v>
      </c>
      <c r="X1177" s="414" t="s">
        <v>1049</v>
      </c>
    </row>
    <row r="1178" spans="2:24" ht="131.25">
      <c r="B1178" s="236"/>
      <c r="C1178" s="617" t="e">
        <f>VLOOKUP(D1178,OP_LIST2,2,FALSE)</f>
        <v>#N/A</v>
      </c>
      <c r="D1178" s="618" t="s">
        <v>958</v>
      </c>
      <c r="E1178" s="810"/>
      <c r="F1178" s="368"/>
      <c r="G1178" s="368"/>
      <c r="H1178" s="368"/>
      <c r="I1178" s="303"/>
      <c r="J1178" s="221">
        <f>(IF($E1297&lt;&gt;0,$J$2,IF($I1297&lt;&gt;0,$J$2,"")))</f>
        <v>1</v>
      </c>
      <c r="L1178" s="415" t="s">
        <v>1050</v>
      </c>
      <c r="M1178" s="415" t="s">
        <v>1050</v>
      </c>
      <c r="N1178" s="415" t="s">
        <v>1051</v>
      </c>
      <c r="O1178" s="415" t="s">
        <v>1052</v>
      </c>
      <c r="P1178" s="222"/>
      <c r="Q1178" s="415" t="s">
        <v>1050</v>
      </c>
      <c r="R1178" s="415" t="s">
        <v>1050</v>
      </c>
      <c r="S1178" s="415" t="s">
        <v>1077</v>
      </c>
      <c r="T1178" s="415" t="s">
        <v>1054</v>
      </c>
      <c r="U1178" s="415" t="s">
        <v>1050</v>
      </c>
      <c r="V1178" s="415" t="s">
        <v>1050</v>
      </c>
      <c r="W1178" s="415" t="s">
        <v>1050</v>
      </c>
      <c r="X1178" s="306" t="s">
        <v>1055</v>
      </c>
    </row>
    <row r="1179" spans="2:24" ht="18.75">
      <c r="B1179" s="616"/>
      <c r="C1179" s="619">
        <f>VLOOKUP(D1180,EBK_DEIN2,2,FALSE)</f>
        <v>2283</v>
      </c>
      <c r="D1179" s="611" t="s">
        <v>1465</v>
      </c>
      <c r="E1179" s="811"/>
      <c r="F1179" s="368"/>
      <c r="G1179" s="368"/>
      <c r="H1179" s="368"/>
      <c r="I1179" s="303"/>
      <c r="J1179" s="221">
        <f>(IF($E1297&lt;&gt;0,$J$2,IF($I1297&lt;&gt;0,$J$2,"")))</f>
        <v>1</v>
      </c>
      <c r="L1179" s="416"/>
      <c r="M1179" s="416"/>
      <c r="N1179" s="344"/>
      <c r="O1179" s="417"/>
      <c r="P1179" s="222"/>
      <c r="Q1179" s="416"/>
      <c r="R1179" s="416"/>
      <c r="S1179" s="344"/>
      <c r="T1179" s="417"/>
      <c r="U1179" s="416"/>
      <c r="V1179" s="344"/>
      <c r="W1179" s="417"/>
      <c r="X1179" s="418"/>
    </row>
    <row r="1180" spans="2:24" ht="31.5">
      <c r="B1180" s="419"/>
      <c r="C1180" s="238"/>
      <c r="D1180" s="523" t="s">
        <v>734</v>
      </c>
      <c r="E1180" s="811"/>
      <c r="F1180" s="368"/>
      <c r="G1180" s="368"/>
      <c r="H1180" s="368"/>
      <c r="I1180" s="303"/>
      <c r="J1180" s="221">
        <f>(IF($E1297&lt;&gt;0,$J$2,IF($I1297&lt;&gt;0,$J$2,"")))</f>
        <v>1</v>
      </c>
      <c r="L1180" s="416"/>
      <c r="M1180" s="416"/>
      <c r="N1180" s="344"/>
      <c r="O1180" s="420">
        <f>SUMIF(O1183:O1184,"&lt;0")+SUMIF(O1186:O1190,"&lt;0")+SUMIF(O1192:O1199,"&lt;0")+SUMIF(O1201:O1217,"&lt;0")+SUMIF(O1223:O1227,"&lt;0")+SUMIF(O1229:O1234,"&lt;0")+SUMIF(O1237:O1243,"&lt;0")+SUMIF(O1250:O1251,"&lt;0")+SUMIF(O1254:O1259,"&lt;0")+SUMIF(O1261:O1266,"&lt;0")+SUMIF(O1270,"&lt;0")+SUMIF(O1272:O1278,"&lt;0")+SUMIF(O1280:O1282,"&lt;0")+SUMIF(O1284:O1287,"&lt;0")+SUMIF(O1289:O1290,"&lt;0")+SUMIF(O1293,"&lt;0")</f>
        <v>0</v>
      </c>
      <c r="P1180" s="222"/>
      <c r="Q1180" s="416"/>
      <c r="R1180" s="416"/>
      <c r="S1180" s="344"/>
      <c r="T1180" s="420">
        <f>SUMIF(T1183:T1184,"&lt;0")+SUMIF(T1186:T1190,"&lt;0")+SUMIF(T1192:T1199,"&lt;0")+SUMIF(T1201:T1217,"&lt;0")+SUMIF(T1223:T1227,"&lt;0")+SUMIF(T1229:T1234,"&lt;0")+SUMIF(T1237:T1243,"&lt;0")+SUMIF(T1250:T1251,"&lt;0")+SUMIF(T1254:T1259,"&lt;0")+SUMIF(T1261:T1266,"&lt;0")+SUMIF(T1270,"&lt;0")+SUMIF(T1272:T1278,"&lt;0")+SUMIF(T1280:T1282,"&lt;0")+SUMIF(T1284:T1287,"&lt;0")+SUMIF(T1289:T1290,"&lt;0")+SUMIF(T1293,"&lt;0")</f>
        <v>0</v>
      </c>
      <c r="U1180" s="416"/>
      <c r="V1180" s="344"/>
      <c r="W1180" s="417"/>
      <c r="X1180" s="308"/>
    </row>
    <row r="1181" spans="2:24" ht="18.75">
      <c r="B1181" s="354"/>
      <c r="C1181" s="238"/>
      <c r="D1181" s="292" t="s">
        <v>1078</v>
      </c>
      <c r="E1181" s="811"/>
      <c r="F1181" s="368"/>
      <c r="G1181" s="368"/>
      <c r="H1181" s="368"/>
      <c r="I1181" s="303"/>
      <c r="J1181" s="221">
        <f>(IF($E1297&lt;&gt;0,$J$2,IF($I1297&lt;&gt;0,$J$2,"")))</f>
        <v>1</v>
      </c>
      <c r="L1181" s="416"/>
      <c r="M1181" s="416"/>
      <c r="N1181" s="344"/>
      <c r="O1181" s="417"/>
      <c r="P1181" s="222"/>
      <c r="Q1181" s="416"/>
      <c r="R1181" s="416"/>
      <c r="S1181" s="344"/>
      <c r="T1181" s="417"/>
      <c r="U1181" s="416"/>
      <c r="V1181" s="344"/>
      <c r="W1181" s="417"/>
      <c r="X1181" s="310"/>
    </row>
    <row r="1182" spans="2:24" ht="18.75">
      <c r="B1182" s="790">
        <v>100</v>
      </c>
      <c r="C1182" s="977" t="s">
        <v>1266</v>
      </c>
      <c r="D1182" s="978"/>
      <c r="E1182" s="791"/>
      <c r="F1182" s="792">
        <f>SUM(F1183:F1184)</f>
        <v>0</v>
      </c>
      <c r="G1182" s="793">
        <f>SUM(G1183:G1184)</f>
        <v>0</v>
      </c>
      <c r="H1182" s="793">
        <f>SUM(H1183:H1184)</f>
        <v>0</v>
      </c>
      <c r="I1182" s="793">
        <f>SUM(I1183:I1184)</f>
        <v>0</v>
      </c>
      <c r="J1182" s="243" t="str">
        <f t="shared" ref="J1182:J1213" si="286">(IF($E1182&lt;&gt;0,$J$2,IF($I1182&lt;&gt;0,$J$2,"")))</f>
        <v/>
      </c>
      <c r="K1182" s="244"/>
      <c r="L1182" s="311">
        <f>SUM(L1183:L1184)</f>
        <v>0</v>
      </c>
      <c r="M1182" s="312">
        <f>SUM(M1183:M1184)</f>
        <v>0</v>
      </c>
      <c r="N1182" s="421">
        <f>SUM(N1183:N1184)</f>
        <v>0</v>
      </c>
      <c r="O1182" s="422">
        <f>SUM(O1183:O1184)</f>
        <v>0</v>
      </c>
      <c r="P1182" s="244"/>
      <c r="Q1182" s="815"/>
      <c r="R1182" s="816"/>
      <c r="S1182" s="817"/>
      <c r="T1182" s="816"/>
      <c r="U1182" s="816"/>
      <c r="V1182" s="816"/>
      <c r="W1182" s="818"/>
      <c r="X1182" s="313">
        <f t="shared" ref="X1182:X1213" si="287">T1182-U1182-V1182-W1182</f>
        <v>0</v>
      </c>
    </row>
    <row r="1183" spans="2:24" ht="18.75">
      <c r="B1183" s="140"/>
      <c r="C1183" s="144">
        <v>101</v>
      </c>
      <c r="D1183" s="138" t="s">
        <v>1267</v>
      </c>
      <c r="E1183" s="812"/>
      <c r="F1183" s="449"/>
      <c r="G1183" s="245"/>
      <c r="H1183" s="245"/>
      <c r="I1183" s="476">
        <f>F1183+G1183+H1183</f>
        <v>0</v>
      </c>
      <c r="J1183" s="243" t="str">
        <f t="shared" si="286"/>
        <v/>
      </c>
      <c r="K1183" s="244"/>
      <c r="L1183" s="423"/>
      <c r="M1183" s="252"/>
      <c r="N1183" s="315">
        <f>I1183</f>
        <v>0</v>
      </c>
      <c r="O1183" s="424">
        <f>L1183+M1183-N1183</f>
        <v>0</v>
      </c>
      <c r="P1183" s="244"/>
      <c r="Q1183" s="771"/>
      <c r="R1183" s="775"/>
      <c r="S1183" s="775"/>
      <c r="T1183" s="775"/>
      <c r="U1183" s="775"/>
      <c r="V1183" s="775"/>
      <c r="W1183" s="819"/>
      <c r="X1183" s="313">
        <f t="shared" si="287"/>
        <v>0</v>
      </c>
    </row>
    <row r="1184" spans="2:24" ht="18.75">
      <c r="B1184" s="140"/>
      <c r="C1184" s="137">
        <v>102</v>
      </c>
      <c r="D1184" s="139" t="s">
        <v>1268</v>
      </c>
      <c r="E1184" s="812"/>
      <c r="F1184" s="449"/>
      <c r="G1184" s="245"/>
      <c r="H1184" s="245"/>
      <c r="I1184" s="476">
        <f>F1184+G1184+H1184</f>
        <v>0</v>
      </c>
      <c r="J1184" s="243" t="str">
        <f t="shared" si="286"/>
        <v/>
      </c>
      <c r="K1184" s="244"/>
      <c r="L1184" s="423"/>
      <c r="M1184" s="252"/>
      <c r="N1184" s="315">
        <f>I1184</f>
        <v>0</v>
      </c>
      <c r="O1184" s="424">
        <f>L1184+M1184-N1184</f>
        <v>0</v>
      </c>
      <c r="P1184" s="244"/>
      <c r="Q1184" s="771"/>
      <c r="R1184" s="775"/>
      <c r="S1184" s="775"/>
      <c r="T1184" s="775"/>
      <c r="U1184" s="775"/>
      <c r="V1184" s="775"/>
      <c r="W1184" s="819"/>
      <c r="X1184" s="313">
        <f t="shared" si="287"/>
        <v>0</v>
      </c>
    </row>
    <row r="1185" spans="2:24" ht="18.75">
      <c r="B1185" s="794">
        <v>200</v>
      </c>
      <c r="C1185" s="959" t="s">
        <v>1269</v>
      </c>
      <c r="D1185" s="959"/>
      <c r="E1185" s="795"/>
      <c r="F1185" s="796">
        <f>SUM(F1186:F1190)</f>
        <v>0</v>
      </c>
      <c r="G1185" s="797">
        <f>SUM(G1186:G1190)</f>
        <v>0</v>
      </c>
      <c r="H1185" s="797">
        <f>SUM(H1186:H1190)</f>
        <v>0</v>
      </c>
      <c r="I1185" s="797">
        <f>SUM(I1186:I1190)</f>
        <v>0</v>
      </c>
      <c r="J1185" s="243" t="str">
        <f t="shared" si="286"/>
        <v/>
      </c>
      <c r="K1185" s="244"/>
      <c r="L1185" s="316">
        <f>SUM(L1186:L1190)</f>
        <v>0</v>
      </c>
      <c r="M1185" s="317">
        <f>SUM(M1186:M1190)</f>
        <v>0</v>
      </c>
      <c r="N1185" s="425">
        <f>SUM(N1186:N1190)</f>
        <v>0</v>
      </c>
      <c r="O1185" s="426">
        <f>SUM(O1186:O1190)</f>
        <v>0</v>
      </c>
      <c r="P1185" s="244"/>
      <c r="Q1185" s="773"/>
      <c r="R1185" s="774"/>
      <c r="S1185" s="774"/>
      <c r="T1185" s="774"/>
      <c r="U1185" s="774"/>
      <c r="V1185" s="774"/>
      <c r="W1185" s="820"/>
      <c r="X1185" s="313">
        <f t="shared" si="287"/>
        <v>0</v>
      </c>
    </row>
    <row r="1186" spans="2:24" ht="18.75">
      <c r="B1186" s="143"/>
      <c r="C1186" s="144">
        <v>201</v>
      </c>
      <c r="D1186" s="138" t="s">
        <v>1270</v>
      </c>
      <c r="E1186" s="812"/>
      <c r="F1186" s="449"/>
      <c r="G1186" s="245"/>
      <c r="H1186" s="245"/>
      <c r="I1186" s="476">
        <f>F1186+G1186+H1186</f>
        <v>0</v>
      </c>
      <c r="J1186" s="243" t="str">
        <f t="shared" si="286"/>
        <v/>
      </c>
      <c r="K1186" s="244"/>
      <c r="L1186" s="423"/>
      <c r="M1186" s="252"/>
      <c r="N1186" s="315">
        <f>I1186</f>
        <v>0</v>
      </c>
      <c r="O1186" s="424">
        <f>L1186+M1186-N1186</f>
        <v>0</v>
      </c>
      <c r="P1186" s="244"/>
      <c r="Q1186" s="771"/>
      <c r="R1186" s="775"/>
      <c r="S1186" s="775"/>
      <c r="T1186" s="775"/>
      <c r="U1186" s="775"/>
      <c r="V1186" s="775"/>
      <c r="W1186" s="819"/>
      <c r="X1186" s="313">
        <f t="shared" si="287"/>
        <v>0</v>
      </c>
    </row>
    <row r="1187" spans="2:24" ht="18.75">
      <c r="B1187" s="136"/>
      <c r="C1187" s="137">
        <v>202</v>
      </c>
      <c r="D1187" s="145" t="s">
        <v>1271</v>
      </c>
      <c r="E1187" s="812"/>
      <c r="F1187" s="449"/>
      <c r="G1187" s="245"/>
      <c r="H1187" s="245"/>
      <c r="I1187" s="476">
        <f>F1187+G1187+H1187</f>
        <v>0</v>
      </c>
      <c r="J1187" s="243" t="str">
        <f t="shared" si="286"/>
        <v/>
      </c>
      <c r="K1187" s="244"/>
      <c r="L1187" s="423"/>
      <c r="M1187" s="252"/>
      <c r="N1187" s="315">
        <f>I1187</f>
        <v>0</v>
      </c>
      <c r="O1187" s="424">
        <f>L1187+M1187-N1187</f>
        <v>0</v>
      </c>
      <c r="P1187" s="244"/>
      <c r="Q1187" s="771"/>
      <c r="R1187" s="775"/>
      <c r="S1187" s="775"/>
      <c r="T1187" s="775"/>
      <c r="U1187" s="775"/>
      <c r="V1187" s="775"/>
      <c r="W1187" s="819"/>
      <c r="X1187" s="313">
        <f t="shared" si="287"/>
        <v>0</v>
      </c>
    </row>
    <row r="1188" spans="2:24" ht="31.5">
      <c r="B1188" s="152"/>
      <c r="C1188" s="137">
        <v>205</v>
      </c>
      <c r="D1188" s="145" t="s">
        <v>915</v>
      </c>
      <c r="E1188" s="812"/>
      <c r="F1188" s="449"/>
      <c r="G1188" s="245"/>
      <c r="H1188" s="245"/>
      <c r="I1188" s="476">
        <f>F1188+G1188+H1188</f>
        <v>0</v>
      </c>
      <c r="J1188" s="243" t="str">
        <f t="shared" si="286"/>
        <v/>
      </c>
      <c r="K1188" s="244"/>
      <c r="L1188" s="423"/>
      <c r="M1188" s="252"/>
      <c r="N1188" s="315">
        <f>I1188</f>
        <v>0</v>
      </c>
      <c r="O1188" s="424">
        <f>L1188+M1188-N1188</f>
        <v>0</v>
      </c>
      <c r="P1188" s="244"/>
      <c r="Q1188" s="771"/>
      <c r="R1188" s="775"/>
      <c r="S1188" s="775"/>
      <c r="T1188" s="775"/>
      <c r="U1188" s="775"/>
      <c r="V1188" s="775"/>
      <c r="W1188" s="819"/>
      <c r="X1188" s="313">
        <f t="shared" si="287"/>
        <v>0</v>
      </c>
    </row>
    <row r="1189" spans="2:24" ht="18.75">
      <c r="B1189" s="152"/>
      <c r="C1189" s="137">
        <v>208</v>
      </c>
      <c r="D1189" s="159" t="s">
        <v>916</v>
      </c>
      <c r="E1189" s="812"/>
      <c r="F1189" s="449"/>
      <c r="G1189" s="245"/>
      <c r="H1189" s="245"/>
      <c r="I1189" s="476">
        <f>F1189+G1189+H1189</f>
        <v>0</v>
      </c>
      <c r="J1189" s="243" t="str">
        <f t="shared" si="286"/>
        <v/>
      </c>
      <c r="K1189" s="244"/>
      <c r="L1189" s="423"/>
      <c r="M1189" s="252"/>
      <c r="N1189" s="315">
        <f>I1189</f>
        <v>0</v>
      </c>
      <c r="O1189" s="424">
        <f>L1189+M1189-N1189</f>
        <v>0</v>
      </c>
      <c r="P1189" s="244"/>
      <c r="Q1189" s="771"/>
      <c r="R1189" s="775"/>
      <c r="S1189" s="775"/>
      <c r="T1189" s="775"/>
      <c r="U1189" s="775"/>
      <c r="V1189" s="775"/>
      <c r="W1189" s="819"/>
      <c r="X1189" s="313">
        <f t="shared" si="287"/>
        <v>0</v>
      </c>
    </row>
    <row r="1190" spans="2:24" ht="18.75">
      <c r="B1190" s="143"/>
      <c r="C1190" s="142">
        <v>209</v>
      </c>
      <c r="D1190" s="148" t="s">
        <v>917</v>
      </c>
      <c r="E1190" s="812"/>
      <c r="F1190" s="449"/>
      <c r="G1190" s="245"/>
      <c r="H1190" s="245"/>
      <c r="I1190" s="476">
        <f>F1190+G1190+H1190</f>
        <v>0</v>
      </c>
      <c r="J1190" s="243" t="str">
        <f t="shared" si="286"/>
        <v/>
      </c>
      <c r="K1190" s="244"/>
      <c r="L1190" s="423"/>
      <c r="M1190" s="252"/>
      <c r="N1190" s="315">
        <f>I1190</f>
        <v>0</v>
      </c>
      <c r="O1190" s="424">
        <f>L1190+M1190-N1190</f>
        <v>0</v>
      </c>
      <c r="P1190" s="244"/>
      <c r="Q1190" s="771"/>
      <c r="R1190" s="775"/>
      <c r="S1190" s="775"/>
      <c r="T1190" s="775"/>
      <c r="U1190" s="775"/>
      <c r="V1190" s="775"/>
      <c r="W1190" s="819"/>
      <c r="X1190" s="313">
        <f t="shared" si="287"/>
        <v>0</v>
      </c>
    </row>
    <row r="1191" spans="2:24" ht="18.75">
      <c r="B1191" s="794">
        <v>500</v>
      </c>
      <c r="C1191" s="960" t="s">
        <v>209</v>
      </c>
      <c r="D1191" s="960"/>
      <c r="E1191" s="795"/>
      <c r="F1191" s="796">
        <f>SUM(F1192:F1198)</f>
        <v>0</v>
      </c>
      <c r="G1191" s="797">
        <f>SUM(G1192:G1198)</f>
        <v>0</v>
      </c>
      <c r="H1191" s="797">
        <f>SUM(H1192:H1198)</f>
        <v>0</v>
      </c>
      <c r="I1191" s="797">
        <f>SUM(I1192:I1198)</f>
        <v>0</v>
      </c>
      <c r="J1191" s="243" t="str">
        <f t="shared" si="286"/>
        <v/>
      </c>
      <c r="K1191" s="244"/>
      <c r="L1191" s="316">
        <f>SUM(L1192:L1198)</f>
        <v>0</v>
      </c>
      <c r="M1191" s="317">
        <f>SUM(M1192:M1198)</f>
        <v>0</v>
      </c>
      <c r="N1191" s="425">
        <f>SUM(N1192:N1198)</f>
        <v>0</v>
      </c>
      <c r="O1191" s="426">
        <f>SUM(O1192:O1198)</f>
        <v>0</v>
      </c>
      <c r="P1191" s="244"/>
      <c r="Q1191" s="773"/>
      <c r="R1191" s="774"/>
      <c r="S1191" s="775"/>
      <c r="T1191" s="774"/>
      <c r="U1191" s="774"/>
      <c r="V1191" s="774"/>
      <c r="W1191" s="820"/>
      <c r="X1191" s="313">
        <f t="shared" si="287"/>
        <v>0</v>
      </c>
    </row>
    <row r="1192" spans="2:24" ht="18.75">
      <c r="B1192" s="143"/>
      <c r="C1192" s="160">
        <v>551</v>
      </c>
      <c r="D1192" s="456" t="s">
        <v>210</v>
      </c>
      <c r="E1192" s="812"/>
      <c r="F1192" s="449"/>
      <c r="G1192" s="245"/>
      <c r="H1192" s="245"/>
      <c r="I1192" s="476">
        <f t="shared" ref="I1192:I1199" si="288">F1192+G1192+H1192</f>
        <v>0</v>
      </c>
      <c r="J1192" s="243" t="str">
        <f t="shared" si="286"/>
        <v/>
      </c>
      <c r="K1192" s="244"/>
      <c r="L1192" s="423"/>
      <c r="M1192" s="252"/>
      <c r="N1192" s="315">
        <f t="shared" ref="N1192:N1199" si="289">I1192</f>
        <v>0</v>
      </c>
      <c r="O1192" s="424">
        <f t="shared" ref="O1192:O1199" si="290">L1192+M1192-N1192</f>
        <v>0</v>
      </c>
      <c r="P1192" s="244"/>
      <c r="Q1192" s="771"/>
      <c r="R1192" s="775"/>
      <c r="S1192" s="775"/>
      <c r="T1192" s="775"/>
      <c r="U1192" s="775"/>
      <c r="V1192" s="775"/>
      <c r="W1192" s="819"/>
      <c r="X1192" s="313">
        <f t="shared" si="287"/>
        <v>0</v>
      </c>
    </row>
    <row r="1193" spans="2:24" ht="18.75">
      <c r="B1193" s="143"/>
      <c r="C1193" s="161">
        <v>552</v>
      </c>
      <c r="D1193" s="457" t="s">
        <v>211</v>
      </c>
      <c r="E1193" s="812"/>
      <c r="F1193" s="449"/>
      <c r="G1193" s="245"/>
      <c r="H1193" s="245"/>
      <c r="I1193" s="476">
        <f t="shared" si="288"/>
        <v>0</v>
      </c>
      <c r="J1193" s="243" t="str">
        <f t="shared" si="286"/>
        <v/>
      </c>
      <c r="K1193" s="244"/>
      <c r="L1193" s="423"/>
      <c r="M1193" s="252"/>
      <c r="N1193" s="315">
        <f t="shared" si="289"/>
        <v>0</v>
      </c>
      <c r="O1193" s="424">
        <f t="shared" si="290"/>
        <v>0</v>
      </c>
      <c r="P1193" s="244"/>
      <c r="Q1193" s="771"/>
      <c r="R1193" s="775"/>
      <c r="S1193" s="775"/>
      <c r="T1193" s="775"/>
      <c r="U1193" s="775"/>
      <c r="V1193" s="775"/>
      <c r="W1193" s="819"/>
      <c r="X1193" s="313">
        <f t="shared" si="287"/>
        <v>0</v>
      </c>
    </row>
    <row r="1194" spans="2:24" ht="18.75">
      <c r="B1194" s="143"/>
      <c r="C1194" s="161">
        <v>558</v>
      </c>
      <c r="D1194" s="457" t="s">
        <v>1704</v>
      </c>
      <c r="E1194" s="812"/>
      <c r="F1194" s="700">
        <v>0</v>
      </c>
      <c r="G1194" s="700">
        <v>0</v>
      </c>
      <c r="H1194" s="700">
        <v>0</v>
      </c>
      <c r="I1194" s="476">
        <f t="shared" si="288"/>
        <v>0</v>
      </c>
      <c r="J1194" s="243" t="str">
        <f t="shared" si="286"/>
        <v/>
      </c>
      <c r="K1194" s="244"/>
      <c r="L1194" s="423"/>
      <c r="M1194" s="252"/>
      <c r="N1194" s="315">
        <f t="shared" si="289"/>
        <v>0</v>
      </c>
      <c r="O1194" s="424">
        <f t="shared" si="290"/>
        <v>0</v>
      </c>
      <c r="P1194" s="244"/>
      <c r="Q1194" s="771"/>
      <c r="R1194" s="775"/>
      <c r="S1194" s="775"/>
      <c r="T1194" s="775"/>
      <c r="U1194" s="775"/>
      <c r="V1194" s="775"/>
      <c r="W1194" s="819"/>
      <c r="X1194" s="313">
        <f t="shared" si="287"/>
        <v>0</v>
      </c>
    </row>
    <row r="1195" spans="2:24" ht="18.75">
      <c r="B1195" s="143"/>
      <c r="C1195" s="161">
        <v>560</v>
      </c>
      <c r="D1195" s="458" t="s">
        <v>212</v>
      </c>
      <c r="E1195" s="812"/>
      <c r="F1195" s="449"/>
      <c r="G1195" s="245"/>
      <c r="H1195" s="245"/>
      <c r="I1195" s="476">
        <f t="shared" si="288"/>
        <v>0</v>
      </c>
      <c r="J1195" s="243" t="str">
        <f t="shared" si="286"/>
        <v/>
      </c>
      <c r="K1195" s="244"/>
      <c r="L1195" s="423"/>
      <c r="M1195" s="252"/>
      <c r="N1195" s="315">
        <f t="shared" si="289"/>
        <v>0</v>
      </c>
      <c r="O1195" s="424">
        <f t="shared" si="290"/>
        <v>0</v>
      </c>
      <c r="P1195" s="244"/>
      <c r="Q1195" s="771"/>
      <c r="R1195" s="775"/>
      <c r="S1195" s="775"/>
      <c r="T1195" s="775"/>
      <c r="U1195" s="775"/>
      <c r="V1195" s="775"/>
      <c r="W1195" s="819"/>
      <c r="X1195" s="313">
        <f t="shared" si="287"/>
        <v>0</v>
      </c>
    </row>
    <row r="1196" spans="2:24" ht="18.75">
      <c r="B1196" s="143"/>
      <c r="C1196" s="161">
        <v>580</v>
      </c>
      <c r="D1196" s="457" t="s">
        <v>213</v>
      </c>
      <c r="E1196" s="812"/>
      <c r="F1196" s="449"/>
      <c r="G1196" s="245"/>
      <c r="H1196" s="245"/>
      <c r="I1196" s="476">
        <f t="shared" si="288"/>
        <v>0</v>
      </c>
      <c r="J1196" s="243" t="str">
        <f t="shared" si="286"/>
        <v/>
      </c>
      <c r="K1196" s="244"/>
      <c r="L1196" s="423"/>
      <c r="M1196" s="252"/>
      <c r="N1196" s="315">
        <f t="shared" si="289"/>
        <v>0</v>
      </c>
      <c r="O1196" s="424">
        <f t="shared" si="290"/>
        <v>0</v>
      </c>
      <c r="P1196" s="244"/>
      <c r="Q1196" s="771"/>
      <c r="R1196" s="775"/>
      <c r="S1196" s="775"/>
      <c r="T1196" s="775"/>
      <c r="U1196" s="775"/>
      <c r="V1196" s="775"/>
      <c r="W1196" s="819"/>
      <c r="X1196" s="313">
        <f t="shared" si="287"/>
        <v>0</v>
      </c>
    </row>
    <row r="1197" spans="2:24" ht="18.75">
      <c r="B1197" s="143"/>
      <c r="C1197" s="161">
        <v>588</v>
      </c>
      <c r="D1197" s="457" t="s">
        <v>1709</v>
      </c>
      <c r="E1197" s="812"/>
      <c r="F1197" s="700">
        <v>0</v>
      </c>
      <c r="G1197" s="700">
        <v>0</v>
      </c>
      <c r="H1197" s="700">
        <v>0</v>
      </c>
      <c r="I1197" s="476">
        <f t="shared" si="288"/>
        <v>0</v>
      </c>
      <c r="J1197" s="243" t="str">
        <f t="shared" si="286"/>
        <v/>
      </c>
      <c r="K1197" s="244"/>
      <c r="L1197" s="423"/>
      <c r="M1197" s="252"/>
      <c r="N1197" s="315">
        <f t="shared" si="289"/>
        <v>0</v>
      </c>
      <c r="O1197" s="424">
        <f t="shared" si="290"/>
        <v>0</v>
      </c>
      <c r="P1197" s="244"/>
      <c r="Q1197" s="771"/>
      <c r="R1197" s="775"/>
      <c r="S1197" s="775"/>
      <c r="T1197" s="775"/>
      <c r="U1197" s="775"/>
      <c r="V1197" s="775"/>
      <c r="W1197" s="819"/>
      <c r="X1197" s="313">
        <f t="shared" si="287"/>
        <v>0</v>
      </c>
    </row>
    <row r="1198" spans="2:24" ht="31.5">
      <c r="B1198" s="143"/>
      <c r="C1198" s="162">
        <v>590</v>
      </c>
      <c r="D1198" s="459" t="s">
        <v>214</v>
      </c>
      <c r="E1198" s="812"/>
      <c r="F1198" s="449"/>
      <c r="G1198" s="245"/>
      <c r="H1198" s="245"/>
      <c r="I1198" s="476">
        <f t="shared" si="288"/>
        <v>0</v>
      </c>
      <c r="J1198" s="243" t="str">
        <f t="shared" si="286"/>
        <v/>
      </c>
      <c r="K1198" s="244"/>
      <c r="L1198" s="423"/>
      <c r="M1198" s="252"/>
      <c r="N1198" s="315">
        <f t="shared" si="289"/>
        <v>0</v>
      </c>
      <c r="O1198" s="424">
        <f t="shared" si="290"/>
        <v>0</v>
      </c>
      <c r="P1198" s="244"/>
      <c r="Q1198" s="771"/>
      <c r="R1198" s="775"/>
      <c r="S1198" s="775"/>
      <c r="T1198" s="775"/>
      <c r="U1198" s="775"/>
      <c r="V1198" s="775"/>
      <c r="W1198" s="819"/>
      <c r="X1198" s="313">
        <f t="shared" si="287"/>
        <v>0</v>
      </c>
    </row>
    <row r="1199" spans="2:24" ht="18.75">
      <c r="B1199" s="794">
        <v>800</v>
      </c>
      <c r="C1199" s="960" t="s">
        <v>1079</v>
      </c>
      <c r="D1199" s="960"/>
      <c r="E1199" s="795"/>
      <c r="F1199" s="798"/>
      <c r="G1199" s="799"/>
      <c r="H1199" s="799"/>
      <c r="I1199" s="800">
        <f t="shared" si="288"/>
        <v>0</v>
      </c>
      <c r="J1199" s="243" t="str">
        <f t="shared" si="286"/>
        <v/>
      </c>
      <c r="K1199" s="244"/>
      <c r="L1199" s="428"/>
      <c r="M1199" s="254"/>
      <c r="N1199" s="315">
        <f t="shared" si="289"/>
        <v>0</v>
      </c>
      <c r="O1199" s="424">
        <f t="shared" si="290"/>
        <v>0</v>
      </c>
      <c r="P1199" s="244"/>
      <c r="Q1199" s="773"/>
      <c r="R1199" s="774"/>
      <c r="S1199" s="775"/>
      <c r="T1199" s="775"/>
      <c r="U1199" s="774"/>
      <c r="V1199" s="775"/>
      <c r="W1199" s="819"/>
      <c r="X1199" s="313">
        <f t="shared" si="287"/>
        <v>0</v>
      </c>
    </row>
    <row r="1200" spans="2:24" ht="18.75">
      <c r="B1200" s="794">
        <v>1000</v>
      </c>
      <c r="C1200" s="962" t="s">
        <v>216</v>
      </c>
      <c r="D1200" s="962"/>
      <c r="E1200" s="795"/>
      <c r="F1200" s="796">
        <f>SUM(F1201:F1217)</f>
        <v>0</v>
      </c>
      <c r="G1200" s="797">
        <f>SUM(G1201:G1217)</f>
        <v>50000</v>
      </c>
      <c r="H1200" s="797">
        <f>SUM(H1201:H1217)</f>
        <v>0</v>
      </c>
      <c r="I1200" s="797">
        <f>SUM(I1201:I1217)</f>
        <v>50000</v>
      </c>
      <c r="J1200" s="243">
        <f t="shared" si="286"/>
        <v>1</v>
      </c>
      <c r="K1200" s="244"/>
      <c r="L1200" s="316">
        <f>SUM(L1201:L1217)</f>
        <v>0</v>
      </c>
      <c r="M1200" s="317">
        <f>SUM(M1201:M1217)</f>
        <v>50000</v>
      </c>
      <c r="N1200" s="425">
        <f>SUM(N1201:N1217)</f>
        <v>50000</v>
      </c>
      <c r="O1200" s="426">
        <f>SUM(O1201:O1217)</f>
        <v>0</v>
      </c>
      <c r="P1200" s="244"/>
      <c r="Q1200" s="316">
        <f t="shared" ref="Q1200:W1200" si="291">SUM(Q1201:Q1217)</f>
        <v>0</v>
      </c>
      <c r="R1200" s="317">
        <f t="shared" si="291"/>
        <v>50000</v>
      </c>
      <c r="S1200" s="317">
        <f t="shared" si="291"/>
        <v>50000</v>
      </c>
      <c r="T1200" s="317">
        <f t="shared" si="291"/>
        <v>0</v>
      </c>
      <c r="U1200" s="317">
        <f t="shared" si="291"/>
        <v>0</v>
      </c>
      <c r="V1200" s="317">
        <f t="shared" si="291"/>
        <v>0</v>
      </c>
      <c r="W1200" s="426">
        <f t="shared" si="291"/>
        <v>0</v>
      </c>
      <c r="X1200" s="313">
        <f t="shared" si="287"/>
        <v>0</v>
      </c>
    </row>
    <row r="1201" spans="2:24" ht="18.75">
      <c r="B1201" s="136"/>
      <c r="C1201" s="144">
        <v>1011</v>
      </c>
      <c r="D1201" s="163" t="s">
        <v>217</v>
      </c>
      <c r="E1201" s="812"/>
      <c r="F1201" s="449"/>
      <c r="G1201" s="245"/>
      <c r="H1201" s="245"/>
      <c r="I1201" s="476">
        <f t="shared" ref="I1201:I1217" si="292">F1201+G1201+H1201</f>
        <v>0</v>
      </c>
      <c r="J1201" s="243" t="str">
        <f t="shared" si="286"/>
        <v/>
      </c>
      <c r="K1201" s="244"/>
      <c r="L1201" s="423"/>
      <c r="M1201" s="252"/>
      <c r="N1201" s="315">
        <f t="shared" ref="N1201:N1217" si="293">I1201</f>
        <v>0</v>
      </c>
      <c r="O1201" s="424">
        <f t="shared" ref="O1201:O1217" si="294">L1201+M1201-N1201</f>
        <v>0</v>
      </c>
      <c r="P1201" s="244"/>
      <c r="Q1201" s="423"/>
      <c r="R1201" s="252"/>
      <c r="S1201" s="429">
        <f t="shared" ref="S1201:S1208" si="295">+IF(+(L1201+M1201)&gt;=I1201,+M1201,+(+I1201-L1201))</f>
        <v>0</v>
      </c>
      <c r="T1201" s="315">
        <f t="shared" ref="T1201:T1208" si="296">Q1201+R1201-S1201</f>
        <v>0</v>
      </c>
      <c r="U1201" s="252"/>
      <c r="V1201" s="252"/>
      <c r="W1201" s="253"/>
      <c r="X1201" s="313">
        <f t="shared" si="287"/>
        <v>0</v>
      </c>
    </row>
    <row r="1202" spans="2:24" ht="18.75">
      <c r="B1202" s="136"/>
      <c r="C1202" s="137">
        <v>1012</v>
      </c>
      <c r="D1202" s="145" t="s">
        <v>218</v>
      </c>
      <c r="E1202" s="812"/>
      <c r="F1202" s="449"/>
      <c r="G1202" s="245"/>
      <c r="H1202" s="245"/>
      <c r="I1202" s="476">
        <f t="shared" si="292"/>
        <v>0</v>
      </c>
      <c r="J1202" s="243" t="str">
        <f t="shared" si="286"/>
        <v/>
      </c>
      <c r="K1202" s="244"/>
      <c r="L1202" s="423"/>
      <c r="M1202" s="252"/>
      <c r="N1202" s="315">
        <f t="shared" si="293"/>
        <v>0</v>
      </c>
      <c r="O1202" s="424">
        <f t="shared" si="294"/>
        <v>0</v>
      </c>
      <c r="P1202" s="244"/>
      <c r="Q1202" s="423"/>
      <c r="R1202" s="252"/>
      <c r="S1202" s="429">
        <f t="shared" si="295"/>
        <v>0</v>
      </c>
      <c r="T1202" s="315">
        <f t="shared" si="296"/>
        <v>0</v>
      </c>
      <c r="U1202" s="252"/>
      <c r="V1202" s="252"/>
      <c r="W1202" s="253"/>
      <c r="X1202" s="313">
        <f t="shared" si="287"/>
        <v>0</v>
      </c>
    </row>
    <row r="1203" spans="2:24" ht="18.75">
      <c r="B1203" s="136"/>
      <c r="C1203" s="137">
        <v>1013</v>
      </c>
      <c r="D1203" s="145" t="s">
        <v>219</v>
      </c>
      <c r="E1203" s="812"/>
      <c r="F1203" s="449"/>
      <c r="G1203" s="245"/>
      <c r="H1203" s="245"/>
      <c r="I1203" s="476">
        <f t="shared" si="292"/>
        <v>0</v>
      </c>
      <c r="J1203" s="243" t="str">
        <f t="shared" si="286"/>
        <v/>
      </c>
      <c r="K1203" s="244"/>
      <c r="L1203" s="423"/>
      <c r="M1203" s="252"/>
      <c r="N1203" s="315">
        <f t="shared" si="293"/>
        <v>0</v>
      </c>
      <c r="O1203" s="424">
        <f t="shared" si="294"/>
        <v>0</v>
      </c>
      <c r="P1203" s="244"/>
      <c r="Q1203" s="423"/>
      <c r="R1203" s="252"/>
      <c r="S1203" s="429">
        <f t="shared" si="295"/>
        <v>0</v>
      </c>
      <c r="T1203" s="315">
        <f t="shared" si="296"/>
        <v>0</v>
      </c>
      <c r="U1203" s="252"/>
      <c r="V1203" s="252"/>
      <c r="W1203" s="253"/>
      <c r="X1203" s="313">
        <f t="shared" si="287"/>
        <v>0</v>
      </c>
    </row>
    <row r="1204" spans="2:24" ht="18.75">
      <c r="B1204" s="136"/>
      <c r="C1204" s="137">
        <v>1014</v>
      </c>
      <c r="D1204" s="145" t="s">
        <v>220</v>
      </c>
      <c r="E1204" s="812"/>
      <c r="F1204" s="449"/>
      <c r="G1204" s="245"/>
      <c r="H1204" s="245"/>
      <c r="I1204" s="476">
        <f t="shared" si="292"/>
        <v>0</v>
      </c>
      <c r="J1204" s="243" t="str">
        <f t="shared" si="286"/>
        <v/>
      </c>
      <c r="K1204" s="244"/>
      <c r="L1204" s="423"/>
      <c r="M1204" s="252"/>
      <c r="N1204" s="315">
        <f t="shared" si="293"/>
        <v>0</v>
      </c>
      <c r="O1204" s="424">
        <f t="shared" si="294"/>
        <v>0</v>
      </c>
      <c r="P1204" s="244"/>
      <c r="Q1204" s="423"/>
      <c r="R1204" s="252"/>
      <c r="S1204" s="429">
        <f t="shared" si="295"/>
        <v>0</v>
      </c>
      <c r="T1204" s="315">
        <f t="shared" si="296"/>
        <v>0</v>
      </c>
      <c r="U1204" s="252"/>
      <c r="V1204" s="252"/>
      <c r="W1204" s="253"/>
      <c r="X1204" s="313">
        <f t="shared" si="287"/>
        <v>0</v>
      </c>
    </row>
    <row r="1205" spans="2:24" ht="18.75">
      <c r="B1205" s="136"/>
      <c r="C1205" s="137">
        <v>1015</v>
      </c>
      <c r="D1205" s="145" t="s">
        <v>221</v>
      </c>
      <c r="E1205" s="812"/>
      <c r="F1205" s="449"/>
      <c r="G1205" s="245"/>
      <c r="H1205" s="245"/>
      <c r="I1205" s="476">
        <f t="shared" si="292"/>
        <v>0</v>
      </c>
      <c r="J1205" s="243" t="str">
        <f t="shared" si="286"/>
        <v/>
      </c>
      <c r="K1205" s="244"/>
      <c r="L1205" s="423"/>
      <c r="M1205" s="252"/>
      <c r="N1205" s="315">
        <f t="shared" si="293"/>
        <v>0</v>
      </c>
      <c r="O1205" s="424">
        <f t="shared" si="294"/>
        <v>0</v>
      </c>
      <c r="P1205" s="244"/>
      <c r="Q1205" s="423"/>
      <c r="R1205" s="252"/>
      <c r="S1205" s="429">
        <f t="shared" si="295"/>
        <v>0</v>
      </c>
      <c r="T1205" s="315">
        <f t="shared" si="296"/>
        <v>0</v>
      </c>
      <c r="U1205" s="252"/>
      <c r="V1205" s="252"/>
      <c r="W1205" s="253"/>
      <c r="X1205" s="313">
        <f t="shared" si="287"/>
        <v>0</v>
      </c>
    </row>
    <row r="1206" spans="2:24" ht="18.75">
      <c r="B1206" s="136"/>
      <c r="C1206" s="137">
        <v>1016</v>
      </c>
      <c r="D1206" s="145" t="s">
        <v>222</v>
      </c>
      <c r="E1206" s="812"/>
      <c r="F1206" s="449"/>
      <c r="G1206" s="245"/>
      <c r="H1206" s="245"/>
      <c r="I1206" s="476">
        <f t="shared" si="292"/>
        <v>0</v>
      </c>
      <c r="J1206" s="243" t="str">
        <f t="shared" si="286"/>
        <v/>
      </c>
      <c r="K1206" s="244"/>
      <c r="L1206" s="423"/>
      <c r="M1206" s="252"/>
      <c r="N1206" s="315">
        <f t="shared" si="293"/>
        <v>0</v>
      </c>
      <c r="O1206" s="424">
        <f t="shared" si="294"/>
        <v>0</v>
      </c>
      <c r="P1206" s="244"/>
      <c r="Q1206" s="423"/>
      <c r="R1206" s="252"/>
      <c r="S1206" s="429">
        <f t="shared" si="295"/>
        <v>0</v>
      </c>
      <c r="T1206" s="315">
        <f t="shared" si="296"/>
        <v>0</v>
      </c>
      <c r="U1206" s="252"/>
      <c r="V1206" s="252"/>
      <c r="W1206" s="253"/>
      <c r="X1206" s="313">
        <f t="shared" si="287"/>
        <v>0</v>
      </c>
    </row>
    <row r="1207" spans="2:24" ht="18.75">
      <c r="B1207" s="140"/>
      <c r="C1207" s="164">
        <v>1020</v>
      </c>
      <c r="D1207" s="165" t="s">
        <v>223</v>
      </c>
      <c r="E1207" s="812"/>
      <c r="F1207" s="449"/>
      <c r="G1207" s="245"/>
      <c r="H1207" s="245"/>
      <c r="I1207" s="476">
        <f t="shared" si="292"/>
        <v>0</v>
      </c>
      <c r="J1207" s="243" t="str">
        <f t="shared" si="286"/>
        <v/>
      </c>
      <c r="K1207" s="244"/>
      <c r="L1207" s="423"/>
      <c r="M1207" s="252"/>
      <c r="N1207" s="315">
        <f t="shared" si="293"/>
        <v>0</v>
      </c>
      <c r="O1207" s="424">
        <f t="shared" si="294"/>
        <v>0</v>
      </c>
      <c r="P1207" s="244"/>
      <c r="Q1207" s="423"/>
      <c r="R1207" s="252"/>
      <c r="S1207" s="429">
        <f t="shared" si="295"/>
        <v>0</v>
      </c>
      <c r="T1207" s="315">
        <f t="shared" si="296"/>
        <v>0</v>
      </c>
      <c r="U1207" s="252"/>
      <c r="V1207" s="252"/>
      <c r="W1207" s="253"/>
      <c r="X1207" s="313">
        <f t="shared" si="287"/>
        <v>0</v>
      </c>
    </row>
    <row r="1208" spans="2:24" ht="18.75">
      <c r="B1208" s="136"/>
      <c r="C1208" s="137">
        <v>1030</v>
      </c>
      <c r="D1208" s="145" t="s">
        <v>224</v>
      </c>
      <c r="E1208" s="812"/>
      <c r="F1208" s="449"/>
      <c r="G1208" s="245">
        <v>50000</v>
      </c>
      <c r="H1208" s="245"/>
      <c r="I1208" s="476">
        <f t="shared" si="292"/>
        <v>50000</v>
      </c>
      <c r="J1208" s="243">
        <f t="shared" si="286"/>
        <v>1</v>
      </c>
      <c r="K1208" s="244"/>
      <c r="L1208" s="423"/>
      <c r="M1208" s="252">
        <v>50000</v>
      </c>
      <c r="N1208" s="315">
        <f t="shared" si="293"/>
        <v>50000</v>
      </c>
      <c r="O1208" s="424">
        <f t="shared" si="294"/>
        <v>0</v>
      </c>
      <c r="P1208" s="244"/>
      <c r="Q1208" s="423"/>
      <c r="R1208" s="252">
        <v>50000</v>
      </c>
      <c r="S1208" s="429">
        <f t="shared" si="295"/>
        <v>50000</v>
      </c>
      <c r="T1208" s="315">
        <f t="shared" si="296"/>
        <v>0</v>
      </c>
      <c r="U1208" s="252"/>
      <c r="V1208" s="252"/>
      <c r="W1208" s="253"/>
      <c r="X1208" s="313">
        <f t="shared" si="287"/>
        <v>0</v>
      </c>
    </row>
    <row r="1209" spans="2:24" ht="18.75">
      <c r="B1209" s="136"/>
      <c r="C1209" s="164">
        <v>1051</v>
      </c>
      <c r="D1209" s="167" t="s">
        <v>225</v>
      </c>
      <c r="E1209" s="812"/>
      <c r="F1209" s="449"/>
      <c r="G1209" s="245"/>
      <c r="H1209" s="245"/>
      <c r="I1209" s="476">
        <f t="shared" si="292"/>
        <v>0</v>
      </c>
      <c r="J1209" s="243" t="str">
        <f t="shared" si="286"/>
        <v/>
      </c>
      <c r="K1209" s="244"/>
      <c r="L1209" s="423"/>
      <c r="M1209" s="252"/>
      <c r="N1209" s="315">
        <f t="shared" si="293"/>
        <v>0</v>
      </c>
      <c r="O1209" s="424">
        <f t="shared" si="294"/>
        <v>0</v>
      </c>
      <c r="P1209" s="244"/>
      <c r="Q1209" s="771"/>
      <c r="R1209" s="775"/>
      <c r="S1209" s="775"/>
      <c r="T1209" s="775"/>
      <c r="U1209" s="775"/>
      <c r="V1209" s="775"/>
      <c r="W1209" s="819"/>
      <c r="X1209" s="313">
        <f t="shared" si="287"/>
        <v>0</v>
      </c>
    </row>
    <row r="1210" spans="2:24" ht="18.75">
      <c r="B1210" s="136"/>
      <c r="C1210" s="137">
        <v>1052</v>
      </c>
      <c r="D1210" s="145" t="s">
        <v>226</v>
      </c>
      <c r="E1210" s="812"/>
      <c r="F1210" s="449"/>
      <c r="G1210" s="245"/>
      <c r="H1210" s="245"/>
      <c r="I1210" s="476">
        <f t="shared" si="292"/>
        <v>0</v>
      </c>
      <c r="J1210" s="243" t="str">
        <f t="shared" si="286"/>
        <v/>
      </c>
      <c r="K1210" s="244"/>
      <c r="L1210" s="423"/>
      <c r="M1210" s="252"/>
      <c r="N1210" s="315">
        <f t="shared" si="293"/>
        <v>0</v>
      </c>
      <c r="O1210" s="424">
        <f t="shared" si="294"/>
        <v>0</v>
      </c>
      <c r="P1210" s="244"/>
      <c r="Q1210" s="771"/>
      <c r="R1210" s="775"/>
      <c r="S1210" s="775"/>
      <c r="T1210" s="775"/>
      <c r="U1210" s="775"/>
      <c r="V1210" s="775"/>
      <c r="W1210" s="819"/>
      <c r="X1210" s="313">
        <f t="shared" si="287"/>
        <v>0</v>
      </c>
    </row>
    <row r="1211" spans="2:24" ht="18.75">
      <c r="B1211" s="136"/>
      <c r="C1211" s="168">
        <v>1053</v>
      </c>
      <c r="D1211" s="169" t="s">
        <v>1710</v>
      </c>
      <c r="E1211" s="812"/>
      <c r="F1211" s="449"/>
      <c r="G1211" s="245"/>
      <c r="H1211" s="245"/>
      <c r="I1211" s="476">
        <f t="shared" si="292"/>
        <v>0</v>
      </c>
      <c r="J1211" s="243" t="str">
        <f t="shared" si="286"/>
        <v/>
      </c>
      <c r="K1211" s="244"/>
      <c r="L1211" s="423"/>
      <c r="M1211" s="252"/>
      <c r="N1211" s="315">
        <f t="shared" si="293"/>
        <v>0</v>
      </c>
      <c r="O1211" s="424">
        <f t="shared" si="294"/>
        <v>0</v>
      </c>
      <c r="P1211" s="244"/>
      <c r="Q1211" s="771"/>
      <c r="R1211" s="775"/>
      <c r="S1211" s="775"/>
      <c r="T1211" s="775"/>
      <c r="U1211" s="775"/>
      <c r="V1211" s="775"/>
      <c r="W1211" s="819"/>
      <c r="X1211" s="313">
        <f t="shared" si="287"/>
        <v>0</v>
      </c>
    </row>
    <row r="1212" spans="2:24" ht="18.75">
      <c r="B1212" s="136"/>
      <c r="C1212" s="137">
        <v>1062</v>
      </c>
      <c r="D1212" s="139" t="s">
        <v>227</v>
      </c>
      <c r="E1212" s="812"/>
      <c r="F1212" s="449"/>
      <c r="G1212" s="245"/>
      <c r="H1212" s="245"/>
      <c r="I1212" s="476">
        <f t="shared" si="292"/>
        <v>0</v>
      </c>
      <c r="J1212" s="243" t="str">
        <f t="shared" si="286"/>
        <v/>
      </c>
      <c r="K1212" s="244"/>
      <c r="L1212" s="423"/>
      <c r="M1212" s="252"/>
      <c r="N1212" s="315">
        <f t="shared" si="293"/>
        <v>0</v>
      </c>
      <c r="O1212" s="424">
        <f t="shared" si="294"/>
        <v>0</v>
      </c>
      <c r="P1212" s="244"/>
      <c r="Q1212" s="423"/>
      <c r="R1212" s="252"/>
      <c r="S1212" s="429">
        <f>+IF(+(L1212+M1212)&gt;=I1212,+M1212,+(+I1212-L1212))</f>
        <v>0</v>
      </c>
      <c r="T1212" s="315">
        <f>Q1212+R1212-S1212</f>
        <v>0</v>
      </c>
      <c r="U1212" s="252"/>
      <c r="V1212" s="252"/>
      <c r="W1212" s="253"/>
      <c r="X1212" s="313">
        <f t="shared" si="287"/>
        <v>0</v>
      </c>
    </row>
    <row r="1213" spans="2:24" ht="18.75">
      <c r="B1213" s="136"/>
      <c r="C1213" s="137">
        <v>1063</v>
      </c>
      <c r="D1213" s="139" t="s">
        <v>228</v>
      </c>
      <c r="E1213" s="812"/>
      <c r="F1213" s="449"/>
      <c r="G1213" s="245"/>
      <c r="H1213" s="245"/>
      <c r="I1213" s="476">
        <f t="shared" si="292"/>
        <v>0</v>
      </c>
      <c r="J1213" s="243" t="str">
        <f t="shared" si="286"/>
        <v/>
      </c>
      <c r="K1213" s="244"/>
      <c r="L1213" s="423"/>
      <c r="M1213" s="252"/>
      <c r="N1213" s="315">
        <f t="shared" si="293"/>
        <v>0</v>
      </c>
      <c r="O1213" s="424">
        <f t="shared" si="294"/>
        <v>0</v>
      </c>
      <c r="P1213" s="244"/>
      <c r="Q1213" s="771"/>
      <c r="R1213" s="775"/>
      <c r="S1213" s="775"/>
      <c r="T1213" s="775"/>
      <c r="U1213" s="775"/>
      <c r="V1213" s="775"/>
      <c r="W1213" s="819"/>
      <c r="X1213" s="313">
        <f t="shared" si="287"/>
        <v>0</v>
      </c>
    </row>
    <row r="1214" spans="2:24" ht="18.75">
      <c r="B1214" s="136"/>
      <c r="C1214" s="168">
        <v>1069</v>
      </c>
      <c r="D1214" s="170" t="s">
        <v>229</v>
      </c>
      <c r="E1214" s="812"/>
      <c r="F1214" s="449"/>
      <c r="G1214" s="245"/>
      <c r="H1214" s="245"/>
      <c r="I1214" s="476">
        <f t="shared" si="292"/>
        <v>0</v>
      </c>
      <c r="J1214" s="243" t="str">
        <f t="shared" ref="J1214:J1245" si="297">(IF($E1214&lt;&gt;0,$J$2,IF($I1214&lt;&gt;0,$J$2,"")))</f>
        <v/>
      </c>
      <c r="K1214" s="244"/>
      <c r="L1214" s="423"/>
      <c r="M1214" s="252"/>
      <c r="N1214" s="315">
        <f t="shared" si="293"/>
        <v>0</v>
      </c>
      <c r="O1214" s="424">
        <f t="shared" si="294"/>
        <v>0</v>
      </c>
      <c r="P1214" s="244"/>
      <c r="Q1214" s="423"/>
      <c r="R1214" s="252"/>
      <c r="S1214" s="429">
        <f>+IF(+(L1214+M1214)&gt;=I1214,+M1214,+(+I1214-L1214))</f>
        <v>0</v>
      </c>
      <c r="T1214" s="315">
        <f>Q1214+R1214-S1214</f>
        <v>0</v>
      </c>
      <c r="U1214" s="252"/>
      <c r="V1214" s="252"/>
      <c r="W1214" s="253"/>
      <c r="X1214" s="313">
        <f t="shared" ref="X1214:X1245" si="298">T1214-U1214-V1214-W1214</f>
        <v>0</v>
      </c>
    </row>
    <row r="1215" spans="2:24" ht="31.5">
      <c r="B1215" s="140"/>
      <c r="C1215" s="137">
        <v>1091</v>
      </c>
      <c r="D1215" s="145" t="s">
        <v>230</v>
      </c>
      <c r="E1215" s="812"/>
      <c r="F1215" s="449"/>
      <c r="G1215" s="245"/>
      <c r="H1215" s="245"/>
      <c r="I1215" s="476">
        <f t="shared" si="292"/>
        <v>0</v>
      </c>
      <c r="J1215" s="243" t="str">
        <f t="shared" si="297"/>
        <v/>
      </c>
      <c r="K1215" s="244"/>
      <c r="L1215" s="423"/>
      <c r="M1215" s="252"/>
      <c r="N1215" s="315">
        <f t="shared" si="293"/>
        <v>0</v>
      </c>
      <c r="O1215" s="424">
        <f t="shared" si="294"/>
        <v>0</v>
      </c>
      <c r="P1215" s="244"/>
      <c r="Q1215" s="423"/>
      <c r="R1215" s="252"/>
      <c r="S1215" s="429">
        <f>+IF(+(L1215+M1215)&gt;=I1215,+M1215,+(+I1215-L1215))</f>
        <v>0</v>
      </c>
      <c r="T1215" s="315">
        <f>Q1215+R1215-S1215</f>
        <v>0</v>
      </c>
      <c r="U1215" s="252"/>
      <c r="V1215" s="252"/>
      <c r="W1215" s="253"/>
      <c r="X1215" s="313">
        <f t="shared" si="298"/>
        <v>0</v>
      </c>
    </row>
    <row r="1216" spans="2:24" ht="18.75">
      <c r="B1216" s="136"/>
      <c r="C1216" s="137">
        <v>1092</v>
      </c>
      <c r="D1216" s="145" t="s">
        <v>359</v>
      </c>
      <c r="E1216" s="812"/>
      <c r="F1216" s="449"/>
      <c r="G1216" s="245"/>
      <c r="H1216" s="245"/>
      <c r="I1216" s="476">
        <f t="shared" si="292"/>
        <v>0</v>
      </c>
      <c r="J1216" s="243" t="str">
        <f t="shared" si="297"/>
        <v/>
      </c>
      <c r="K1216" s="244"/>
      <c r="L1216" s="423"/>
      <c r="M1216" s="252"/>
      <c r="N1216" s="315">
        <f t="shared" si="293"/>
        <v>0</v>
      </c>
      <c r="O1216" s="424">
        <f t="shared" si="294"/>
        <v>0</v>
      </c>
      <c r="P1216" s="244"/>
      <c r="Q1216" s="771"/>
      <c r="R1216" s="775"/>
      <c r="S1216" s="775"/>
      <c r="T1216" s="775"/>
      <c r="U1216" s="775"/>
      <c r="V1216" s="775"/>
      <c r="W1216" s="819"/>
      <c r="X1216" s="313">
        <f t="shared" si="298"/>
        <v>0</v>
      </c>
    </row>
    <row r="1217" spans="2:24" ht="18.75">
      <c r="B1217" s="136"/>
      <c r="C1217" s="142">
        <v>1098</v>
      </c>
      <c r="D1217" s="146" t="s">
        <v>231</v>
      </c>
      <c r="E1217" s="812"/>
      <c r="F1217" s="449"/>
      <c r="G1217" s="245"/>
      <c r="H1217" s="245"/>
      <c r="I1217" s="476">
        <f t="shared" si="292"/>
        <v>0</v>
      </c>
      <c r="J1217" s="243" t="str">
        <f t="shared" si="297"/>
        <v/>
      </c>
      <c r="K1217" s="244"/>
      <c r="L1217" s="423"/>
      <c r="M1217" s="252"/>
      <c r="N1217" s="315">
        <f t="shared" si="293"/>
        <v>0</v>
      </c>
      <c r="O1217" s="424">
        <f t="shared" si="294"/>
        <v>0</v>
      </c>
      <c r="P1217" s="244"/>
      <c r="Q1217" s="423"/>
      <c r="R1217" s="252"/>
      <c r="S1217" s="429">
        <f>+IF(+(L1217+M1217)&gt;=I1217,+M1217,+(+I1217-L1217))</f>
        <v>0</v>
      </c>
      <c r="T1217" s="315">
        <f>Q1217+R1217-S1217</f>
        <v>0</v>
      </c>
      <c r="U1217" s="252"/>
      <c r="V1217" s="252"/>
      <c r="W1217" s="253"/>
      <c r="X1217" s="313">
        <f t="shared" si="298"/>
        <v>0</v>
      </c>
    </row>
    <row r="1218" spans="2:24" ht="18.75">
      <c r="B1218" s="794">
        <v>1900</v>
      </c>
      <c r="C1218" s="958" t="s">
        <v>293</v>
      </c>
      <c r="D1218" s="958"/>
      <c r="E1218" s="795"/>
      <c r="F1218" s="796">
        <f>SUM(F1219:F1221)</f>
        <v>0</v>
      </c>
      <c r="G1218" s="797">
        <f>SUM(G1219:G1221)</f>
        <v>0</v>
      </c>
      <c r="H1218" s="797">
        <f>SUM(H1219:H1221)</f>
        <v>0</v>
      </c>
      <c r="I1218" s="797">
        <f>SUM(I1219:I1221)</f>
        <v>0</v>
      </c>
      <c r="J1218" s="243" t="str">
        <f t="shared" si="297"/>
        <v/>
      </c>
      <c r="K1218" s="244"/>
      <c r="L1218" s="316">
        <f>SUM(L1219:L1221)</f>
        <v>0</v>
      </c>
      <c r="M1218" s="317">
        <f>SUM(M1219:M1221)</f>
        <v>0</v>
      </c>
      <c r="N1218" s="425">
        <f>SUM(N1219:N1221)</f>
        <v>0</v>
      </c>
      <c r="O1218" s="426">
        <f>SUM(O1219:O1221)</f>
        <v>0</v>
      </c>
      <c r="P1218" s="244"/>
      <c r="Q1218" s="773"/>
      <c r="R1218" s="774"/>
      <c r="S1218" s="774"/>
      <c r="T1218" s="774"/>
      <c r="U1218" s="774"/>
      <c r="V1218" s="774"/>
      <c r="W1218" s="820"/>
      <c r="X1218" s="313">
        <f t="shared" si="298"/>
        <v>0</v>
      </c>
    </row>
    <row r="1219" spans="2:24" ht="18.75">
      <c r="B1219" s="136"/>
      <c r="C1219" s="144">
        <v>1901</v>
      </c>
      <c r="D1219" s="138" t="s">
        <v>294</v>
      </c>
      <c r="E1219" s="812"/>
      <c r="F1219" s="449"/>
      <c r="G1219" s="245"/>
      <c r="H1219" s="245"/>
      <c r="I1219" s="476">
        <f>F1219+G1219+H1219</f>
        <v>0</v>
      </c>
      <c r="J1219" s="243" t="str">
        <f t="shared" si="297"/>
        <v/>
      </c>
      <c r="K1219" s="244"/>
      <c r="L1219" s="423"/>
      <c r="M1219" s="252"/>
      <c r="N1219" s="315">
        <f>I1219</f>
        <v>0</v>
      </c>
      <c r="O1219" s="424">
        <f>L1219+M1219-N1219</f>
        <v>0</v>
      </c>
      <c r="P1219" s="244"/>
      <c r="Q1219" s="771"/>
      <c r="R1219" s="775"/>
      <c r="S1219" s="775"/>
      <c r="T1219" s="775"/>
      <c r="U1219" s="775"/>
      <c r="V1219" s="775"/>
      <c r="W1219" s="819"/>
      <c r="X1219" s="313">
        <f t="shared" si="298"/>
        <v>0</v>
      </c>
    </row>
    <row r="1220" spans="2:24" ht="18.75">
      <c r="B1220" s="136"/>
      <c r="C1220" s="137">
        <v>1981</v>
      </c>
      <c r="D1220" s="139" t="s">
        <v>295</v>
      </c>
      <c r="E1220" s="812"/>
      <c r="F1220" s="449"/>
      <c r="G1220" s="245"/>
      <c r="H1220" s="245"/>
      <c r="I1220" s="476">
        <f>F1220+G1220+H1220</f>
        <v>0</v>
      </c>
      <c r="J1220" s="243" t="str">
        <f t="shared" si="297"/>
        <v/>
      </c>
      <c r="K1220" s="244"/>
      <c r="L1220" s="423"/>
      <c r="M1220" s="252"/>
      <c r="N1220" s="315">
        <f>I1220</f>
        <v>0</v>
      </c>
      <c r="O1220" s="424">
        <f>L1220+M1220-N1220</f>
        <v>0</v>
      </c>
      <c r="P1220" s="244"/>
      <c r="Q1220" s="771"/>
      <c r="R1220" s="775"/>
      <c r="S1220" s="775"/>
      <c r="T1220" s="775"/>
      <c r="U1220" s="775"/>
      <c r="V1220" s="775"/>
      <c r="W1220" s="819"/>
      <c r="X1220" s="313">
        <f t="shared" si="298"/>
        <v>0</v>
      </c>
    </row>
    <row r="1221" spans="2:24" ht="18.75">
      <c r="B1221" s="136"/>
      <c r="C1221" s="142">
        <v>1991</v>
      </c>
      <c r="D1221" s="141" t="s">
        <v>296</v>
      </c>
      <c r="E1221" s="812"/>
      <c r="F1221" s="449"/>
      <c r="G1221" s="245"/>
      <c r="H1221" s="245"/>
      <c r="I1221" s="476">
        <f>F1221+G1221+H1221</f>
        <v>0</v>
      </c>
      <c r="J1221" s="243" t="str">
        <f t="shared" si="297"/>
        <v/>
      </c>
      <c r="K1221" s="244"/>
      <c r="L1221" s="423"/>
      <c r="M1221" s="252"/>
      <c r="N1221" s="315">
        <f>I1221</f>
        <v>0</v>
      </c>
      <c r="O1221" s="424">
        <f>L1221+M1221-N1221</f>
        <v>0</v>
      </c>
      <c r="P1221" s="244"/>
      <c r="Q1221" s="771"/>
      <c r="R1221" s="775"/>
      <c r="S1221" s="775"/>
      <c r="T1221" s="775"/>
      <c r="U1221" s="775"/>
      <c r="V1221" s="775"/>
      <c r="W1221" s="819"/>
      <c r="X1221" s="313">
        <f t="shared" si="298"/>
        <v>0</v>
      </c>
    </row>
    <row r="1222" spans="2:24" ht="18.75">
      <c r="B1222" s="794">
        <v>2100</v>
      </c>
      <c r="C1222" s="958" t="s">
        <v>1088</v>
      </c>
      <c r="D1222" s="958"/>
      <c r="E1222" s="795"/>
      <c r="F1222" s="796">
        <f>SUM(F1223:F1227)</f>
        <v>0</v>
      </c>
      <c r="G1222" s="797">
        <f>SUM(G1223:G1227)</f>
        <v>0</v>
      </c>
      <c r="H1222" s="797">
        <f>SUM(H1223:H1227)</f>
        <v>0</v>
      </c>
      <c r="I1222" s="797">
        <f>SUM(I1223:I1227)</f>
        <v>0</v>
      </c>
      <c r="J1222" s="243" t="str">
        <f t="shared" si="297"/>
        <v/>
      </c>
      <c r="K1222" s="244"/>
      <c r="L1222" s="316">
        <f>SUM(L1223:L1227)</f>
        <v>0</v>
      </c>
      <c r="M1222" s="317">
        <f>SUM(M1223:M1227)</f>
        <v>0</v>
      </c>
      <c r="N1222" s="425">
        <f>SUM(N1223:N1227)</f>
        <v>0</v>
      </c>
      <c r="O1222" s="426">
        <f>SUM(O1223:O1227)</f>
        <v>0</v>
      </c>
      <c r="P1222" s="244"/>
      <c r="Q1222" s="773"/>
      <c r="R1222" s="774"/>
      <c r="S1222" s="774"/>
      <c r="T1222" s="774"/>
      <c r="U1222" s="774"/>
      <c r="V1222" s="774"/>
      <c r="W1222" s="820"/>
      <c r="X1222" s="313">
        <f t="shared" si="298"/>
        <v>0</v>
      </c>
    </row>
    <row r="1223" spans="2:24" ht="18.75">
      <c r="B1223" s="136"/>
      <c r="C1223" s="144">
        <v>2110</v>
      </c>
      <c r="D1223" s="147" t="s">
        <v>232</v>
      </c>
      <c r="E1223" s="812"/>
      <c r="F1223" s="449"/>
      <c r="G1223" s="245"/>
      <c r="H1223" s="245"/>
      <c r="I1223" s="476">
        <f>F1223+G1223+H1223</f>
        <v>0</v>
      </c>
      <c r="J1223" s="243" t="str">
        <f t="shared" si="297"/>
        <v/>
      </c>
      <c r="K1223" s="244"/>
      <c r="L1223" s="423"/>
      <c r="M1223" s="252"/>
      <c r="N1223" s="315">
        <f>I1223</f>
        <v>0</v>
      </c>
      <c r="O1223" s="424">
        <f>L1223+M1223-N1223</f>
        <v>0</v>
      </c>
      <c r="P1223" s="244"/>
      <c r="Q1223" s="771"/>
      <c r="R1223" s="775"/>
      <c r="S1223" s="775"/>
      <c r="T1223" s="775"/>
      <c r="U1223" s="775"/>
      <c r="V1223" s="775"/>
      <c r="W1223" s="819"/>
      <c r="X1223" s="313">
        <f t="shared" si="298"/>
        <v>0</v>
      </c>
    </row>
    <row r="1224" spans="2:24" ht="18.75">
      <c r="B1224" s="171"/>
      <c r="C1224" s="137">
        <v>2120</v>
      </c>
      <c r="D1224" s="159" t="s">
        <v>233</v>
      </c>
      <c r="E1224" s="812"/>
      <c r="F1224" s="449"/>
      <c r="G1224" s="245"/>
      <c r="H1224" s="245"/>
      <c r="I1224" s="476">
        <f>F1224+G1224+H1224</f>
        <v>0</v>
      </c>
      <c r="J1224" s="243" t="str">
        <f t="shared" si="297"/>
        <v/>
      </c>
      <c r="K1224" s="244"/>
      <c r="L1224" s="423"/>
      <c r="M1224" s="252"/>
      <c r="N1224" s="315">
        <f>I1224</f>
        <v>0</v>
      </c>
      <c r="O1224" s="424">
        <f>L1224+M1224-N1224</f>
        <v>0</v>
      </c>
      <c r="P1224" s="244"/>
      <c r="Q1224" s="771"/>
      <c r="R1224" s="775"/>
      <c r="S1224" s="775"/>
      <c r="T1224" s="775"/>
      <c r="U1224" s="775"/>
      <c r="V1224" s="775"/>
      <c r="W1224" s="819"/>
      <c r="X1224" s="313">
        <f t="shared" si="298"/>
        <v>0</v>
      </c>
    </row>
    <row r="1225" spans="2:24" ht="18.75">
      <c r="B1225" s="171"/>
      <c r="C1225" s="137">
        <v>2125</v>
      </c>
      <c r="D1225" s="156" t="s">
        <v>1080</v>
      </c>
      <c r="E1225" s="812"/>
      <c r="F1225" s="700">
        <v>0</v>
      </c>
      <c r="G1225" s="700">
        <v>0</v>
      </c>
      <c r="H1225" s="700">
        <v>0</v>
      </c>
      <c r="I1225" s="476">
        <f>F1225+G1225+H1225</f>
        <v>0</v>
      </c>
      <c r="J1225" s="243" t="str">
        <f t="shared" si="297"/>
        <v/>
      </c>
      <c r="K1225" s="244"/>
      <c r="L1225" s="423"/>
      <c r="M1225" s="252"/>
      <c r="N1225" s="315">
        <f>I1225</f>
        <v>0</v>
      </c>
      <c r="O1225" s="424">
        <f>L1225+M1225-N1225</f>
        <v>0</v>
      </c>
      <c r="P1225" s="244"/>
      <c r="Q1225" s="771"/>
      <c r="R1225" s="775"/>
      <c r="S1225" s="775"/>
      <c r="T1225" s="775"/>
      <c r="U1225" s="775"/>
      <c r="V1225" s="775"/>
      <c r="W1225" s="819"/>
      <c r="X1225" s="313">
        <f t="shared" si="298"/>
        <v>0</v>
      </c>
    </row>
    <row r="1226" spans="2:24" ht="18.75">
      <c r="B1226" s="143"/>
      <c r="C1226" s="137">
        <v>2140</v>
      </c>
      <c r="D1226" s="159" t="s">
        <v>235</v>
      </c>
      <c r="E1226" s="812"/>
      <c r="F1226" s="700">
        <v>0</v>
      </c>
      <c r="G1226" s="700">
        <v>0</v>
      </c>
      <c r="H1226" s="700">
        <v>0</v>
      </c>
      <c r="I1226" s="476">
        <f>F1226+G1226+H1226</f>
        <v>0</v>
      </c>
      <c r="J1226" s="243" t="str">
        <f t="shared" si="297"/>
        <v/>
      </c>
      <c r="K1226" s="244"/>
      <c r="L1226" s="423"/>
      <c r="M1226" s="252"/>
      <c r="N1226" s="315">
        <f>I1226</f>
        <v>0</v>
      </c>
      <c r="O1226" s="424">
        <f>L1226+M1226-N1226</f>
        <v>0</v>
      </c>
      <c r="P1226" s="244"/>
      <c r="Q1226" s="771"/>
      <c r="R1226" s="775"/>
      <c r="S1226" s="775"/>
      <c r="T1226" s="775"/>
      <c r="U1226" s="775"/>
      <c r="V1226" s="775"/>
      <c r="W1226" s="819"/>
      <c r="X1226" s="313">
        <f t="shared" si="298"/>
        <v>0</v>
      </c>
    </row>
    <row r="1227" spans="2:24" ht="18.75">
      <c r="B1227" s="136"/>
      <c r="C1227" s="142">
        <v>2190</v>
      </c>
      <c r="D1227" s="512" t="s">
        <v>236</v>
      </c>
      <c r="E1227" s="812"/>
      <c r="F1227" s="449"/>
      <c r="G1227" s="245"/>
      <c r="H1227" s="245"/>
      <c r="I1227" s="476">
        <f>F1227+G1227+H1227</f>
        <v>0</v>
      </c>
      <c r="J1227" s="243" t="str">
        <f t="shared" si="297"/>
        <v/>
      </c>
      <c r="K1227" s="244"/>
      <c r="L1227" s="423"/>
      <c r="M1227" s="252"/>
      <c r="N1227" s="315">
        <f>I1227</f>
        <v>0</v>
      </c>
      <c r="O1227" s="424">
        <f>L1227+M1227-N1227</f>
        <v>0</v>
      </c>
      <c r="P1227" s="244"/>
      <c r="Q1227" s="771"/>
      <c r="R1227" s="775"/>
      <c r="S1227" s="775"/>
      <c r="T1227" s="775"/>
      <c r="U1227" s="775"/>
      <c r="V1227" s="775"/>
      <c r="W1227" s="819"/>
      <c r="X1227" s="313">
        <f t="shared" si="298"/>
        <v>0</v>
      </c>
    </row>
    <row r="1228" spans="2:24" ht="18.75">
      <c r="B1228" s="794">
        <v>2200</v>
      </c>
      <c r="C1228" s="958" t="s">
        <v>237</v>
      </c>
      <c r="D1228" s="958"/>
      <c r="E1228" s="795"/>
      <c r="F1228" s="796">
        <f>SUM(F1229:F1230)</f>
        <v>0</v>
      </c>
      <c r="G1228" s="797">
        <f>SUM(G1229:G1230)</f>
        <v>0</v>
      </c>
      <c r="H1228" s="797">
        <f>SUM(H1229:H1230)</f>
        <v>0</v>
      </c>
      <c r="I1228" s="797">
        <f>SUM(I1229:I1230)</f>
        <v>0</v>
      </c>
      <c r="J1228" s="243" t="str">
        <f t="shared" si="297"/>
        <v/>
      </c>
      <c r="K1228" s="244"/>
      <c r="L1228" s="316">
        <f>SUM(L1229:L1230)</f>
        <v>0</v>
      </c>
      <c r="M1228" s="317">
        <f>SUM(M1229:M1230)</f>
        <v>0</v>
      </c>
      <c r="N1228" s="425">
        <f>SUM(N1229:N1230)</f>
        <v>0</v>
      </c>
      <c r="O1228" s="426">
        <f>SUM(O1229:O1230)</f>
        <v>0</v>
      </c>
      <c r="P1228" s="244"/>
      <c r="Q1228" s="773"/>
      <c r="R1228" s="774"/>
      <c r="S1228" s="774"/>
      <c r="T1228" s="774"/>
      <c r="U1228" s="774"/>
      <c r="V1228" s="774"/>
      <c r="W1228" s="820"/>
      <c r="X1228" s="313">
        <f t="shared" si="298"/>
        <v>0</v>
      </c>
    </row>
    <row r="1229" spans="2:24" ht="18.75">
      <c r="B1229" s="136"/>
      <c r="C1229" s="137">
        <v>2221</v>
      </c>
      <c r="D1229" s="139" t="s">
        <v>1461</v>
      </c>
      <c r="E1229" s="812"/>
      <c r="F1229" s="449"/>
      <c r="G1229" s="245"/>
      <c r="H1229" s="245"/>
      <c r="I1229" s="476">
        <f t="shared" ref="I1229:I1234" si="299">F1229+G1229+H1229</f>
        <v>0</v>
      </c>
      <c r="J1229" s="243" t="str">
        <f t="shared" si="297"/>
        <v/>
      </c>
      <c r="K1229" s="244"/>
      <c r="L1229" s="423"/>
      <c r="M1229" s="252"/>
      <c r="N1229" s="315">
        <f t="shared" ref="N1229:N1234" si="300">I1229</f>
        <v>0</v>
      </c>
      <c r="O1229" s="424">
        <f t="shared" ref="O1229:O1234" si="301">L1229+M1229-N1229</f>
        <v>0</v>
      </c>
      <c r="P1229" s="244"/>
      <c r="Q1229" s="771"/>
      <c r="R1229" s="775"/>
      <c r="S1229" s="775"/>
      <c r="T1229" s="775"/>
      <c r="U1229" s="775"/>
      <c r="V1229" s="775"/>
      <c r="W1229" s="819"/>
      <c r="X1229" s="313">
        <f t="shared" si="298"/>
        <v>0</v>
      </c>
    </row>
    <row r="1230" spans="2:24" ht="18.75">
      <c r="B1230" s="136"/>
      <c r="C1230" s="142">
        <v>2224</v>
      </c>
      <c r="D1230" s="141" t="s">
        <v>238</v>
      </c>
      <c r="E1230" s="812"/>
      <c r="F1230" s="449"/>
      <c r="G1230" s="245"/>
      <c r="H1230" s="245"/>
      <c r="I1230" s="476">
        <f t="shared" si="299"/>
        <v>0</v>
      </c>
      <c r="J1230" s="243" t="str">
        <f t="shared" si="297"/>
        <v/>
      </c>
      <c r="K1230" s="244"/>
      <c r="L1230" s="423"/>
      <c r="M1230" s="252"/>
      <c r="N1230" s="315">
        <f t="shared" si="300"/>
        <v>0</v>
      </c>
      <c r="O1230" s="424">
        <f t="shared" si="301"/>
        <v>0</v>
      </c>
      <c r="P1230" s="244"/>
      <c r="Q1230" s="771"/>
      <c r="R1230" s="775"/>
      <c r="S1230" s="775"/>
      <c r="T1230" s="775"/>
      <c r="U1230" s="775"/>
      <c r="V1230" s="775"/>
      <c r="W1230" s="819"/>
      <c r="X1230" s="313">
        <f t="shared" si="298"/>
        <v>0</v>
      </c>
    </row>
    <row r="1231" spans="2:24" ht="18.75">
      <c r="B1231" s="794">
        <v>2500</v>
      </c>
      <c r="C1231" s="963" t="s">
        <v>239</v>
      </c>
      <c r="D1231" s="963"/>
      <c r="E1231" s="795"/>
      <c r="F1231" s="798"/>
      <c r="G1231" s="799"/>
      <c r="H1231" s="799"/>
      <c r="I1231" s="800">
        <f t="shared" si="299"/>
        <v>0</v>
      </c>
      <c r="J1231" s="243" t="str">
        <f t="shared" si="297"/>
        <v/>
      </c>
      <c r="K1231" s="244"/>
      <c r="L1231" s="428"/>
      <c r="M1231" s="254"/>
      <c r="N1231" s="315">
        <f t="shared" si="300"/>
        <v>0</v>
      </c>
      <c r="O1231" s="424">
        <f t="shared" si="301"/>
        <v>0</v>
      </c>
      <c r="P1231" s="244"/>
      <c r="Q1231" s="773"/>
      <c r="R1231" s="774"/>
      <c r="S1231" s="775"/>
      <c r="T1231" s="775"/>
      <c r="U1231" s="774"/>
      <c r="V1231" s="775"/>
      <c r="W1231" s="819"/>
      <c r="X1231" s="313">
        <f t="shared" si="298"/>
        <v>0</v>
      </c>
    </row>
    <row r="1232" spans="2:24" ht="18.75">
      <c r="B1232" s="794">
        <v>2600</v>
      </c>
      <c r="C1232" s="969" t="s">
        <v>240</v>
      </c>
      <c r="D1232" s="979"/>
      <c r="E1232" s="795"/>
      <c r="F1232" s="798"/>
      <c r="G1232" s="799"/>
      <c r="H1232" s="799"/>
      <c r="I1232" s="800">
        <f t="shared" si="299"/>
        <v>0</v>
      </c>
      <c r="J1232" s="243" t="str">
        <f t="shared" si="297"/>
        <v/>
      </c>
      <c r="K1232" s="244"/>
      <c r="L1232" s="428"/>
      <c r="M1232" s="254"/>
      <c r="N1232" s="315">
        <f t="shared" si="300"/>
        <v>0</v>
      </c>
      <c r="O1232" s="424">
        <f t="shared" si="301"/>
        <v>0</v>
      </c>
      <c r="P1232" s="244"/>
      <c r="Q1232" s="773"/>
      <c r="R1232" s="774"/>
      <c r="S1232" s="775"/>
      <c r="T1232" s="775"/>
      <c r="U1232" s="774"/>
      <c r="V1232" s="775"/>
      <c r="W1232" s="819"/>
      <c r="X1232" s="313">
        <f t="shared" si="298"/>
        <v>0</v>
      </c>
    </row>
    <row r="1233" spans="2:24" ht="18.75">
      <c r="B1233" s="794">
        <v>2700</v>
      </c>
      <c r="C1233" s="969" t="s">
        <v>241</v>
      </c>
      <c r="D1233" s="979"/>
      <c r="E1233" s="795"/>
      <c r="F1233" s="798"/>
      <c r="G1233" s="799"/>
      <c r="H1233" s="799"/>
      <c r="I1233" s="800">
        <f t="shared" si="299"/>
        <v>0</v>
      </c>
      <c r="J1233" s="243" t="str">
        <f t="shared" si="297"/>
        <v/>
      </c>
      <c r="K1233" s="244"/>
      <c r="L1233" s="428"/>
      <c r="M1233" s="254"/>
      <c r="N1233" s="315">
        <f t="shared" si="300"/>
        <v>0</v>
      </c>
      <c r="O1233" s="424">
        <f t="shared" si="301"/>
        <v>0</v>
      </c>
      <c r="P1233" s="244"/>
      <c r="Q1233" s="773"/>
      <c r="R1233" s="774"/>
      <c r="S1233" s="775"/>
      <c r="T1233" s="775"/>
      <c r="U1233" s="774"/>
      <c r="V1233" s="775"/>
      <c r="W1233" s="819"/>
      <c r="X1233" s="313">
        <f t="shared" si="298"/>
        <v>0</v>
      </c>
    </row>
    <row r="1234" spans="2:24" ht="18.75">
      <c r="B1234" s="794">
        <v>2800</v>
      </c>
      <c r="C1234" s="969" t="s">
        <v>1711</v>
      </c>
      <c r="D1234" s="979"/>
      <c r="E1234" s="795"/>
      <c r="F1234" s="798"/>
      <c r="G1234" s="799"/>
      <c r="H1234" s="799"/>
      <c r="I1234" s="800">
        <f t="shared" si="299"/>
        <v>0</v>
      </c>
      <c r="J1234" s="243" t="str">
        <f t="shared" si="297"/>
        <v/>
      </c>
      <c r="K1234" s="244"/>
      <c r="L1234" s="428"/>
      <c r="M1234" s="254"/>
      <c r="N1234" s="315">
        <f t="shared" si="300"/>
        <v>0</v>
      </c>
      <c r="O1234" s="424">
        <f t="shared" si="301"/>
        <v>0</v>
      </c>
      <c r="P1234" s="244"/>
      <c r="Q1234" s="773"/>
      <c r="R1234" s="774"/>
      <c r="S1234" s="775"/>
      <c r="T1234" s="775"/>
      <c r="U1234" s="774"/>
      <c r="V1234" s="775"/>
      <c r="W1234" s="819"/>
      <c r="X1234" s="313">
        <f t="shared" si="298"/>
        <v>0</v>
      </c>
    </row>
    <row r="1235" spans="2:24" ht="18.75">
      <c r="B1235" s="794">
        <v>2900</v>
      </c>
      <c r="C1235" s="966" t="s">
        <v>242</v>
      </c>
      <c r="D1235" s="983"/>
      <c r="E1235" s="795"/>
      <c r="F1235" s="796">
        <f>SUM(F1236:F1243)</f>
        <v>0</v>
      </c>
      <c r="G1235" s="797">
        <f>SUM(G1236:G1243)</f>
        <v>0</v>
      </c>
      <c r="H1235" s="797">
        <f>SUM(H1236:H1243)</f>
        <v>0</v>
      </c>
      <c r="I1235" s="797">
        <f>SUM(I1236:I1243)</f>
        <v>0</v>
      </c>
      <c r="J1235" s="243" t="str">
        <f t="shared" si="297"/>
        <v/>
      </c>
      <c r="K1235" s="244"/>
      <c r="L1235" s="316">
        <f>SUM(L1236:L1243)</f>
        <v>0</v>
      </c>
      <c r="M1235" s="317">
        <f>SUM(M1236:M1243)</f>
        <v>0</v>
      </c>
      <c r="N1235" s="425">
        <f>SUM(N1236:N1243)</f>
        <v>0</v>
      </c>
      <c r="O1235" s="426">
        <f>SUM(O1236:O1243)</f>
        <v>0</v>
      </c>
      <c r="P1235" s="244"/>
      <c r="Q1235" s="773"/>
      <c r="R1235" s="774"/>
      <c r="S1235" s="774"/>
      <c r="T1235" s="774"/>
      <c r="U1235" s="774"/>
      <c r="V1235" s="774"/>
      <c r="W1235" s="820"/>
      <c r="X1235" s="313">
        <f t="shared" si="298"/>
        <v>0</v>
      </c>
    </row>
    <row r="1236" spans="2:24" ht="18.75">
      <c r="B1236" s="172"/>
      <c r="C1236" s="144">
        <v>2910</v>
      </c>
      <c r="D1236" s="319" t="s">
        <v>1751</v>
      </c>
      <c r="E1236" s="812"/>
      <c r="F1236" s="449"/>
      <c r="G1236" s="245"/>
      <c r="H1236" s="245"/>
      <c r="I1236" s="476">
        <f t="shared" ref="I1236:I1243" si="302">F1236+G1236+H1236</f>
        <v>0</v>
      </c>
      <c r="J1236" s="243" t="str">
        <f t="shared" si="297"/>
        <v/>
      </c>
      <c r="K1236" s="244"/>
      <c r="L1236" s="423"/>
      <c r="M1236" s="252"/>
      <c r="N1236" s="315">
        <f t="shared" ref="N1236:N1243" si="303">I1236</f>
        <v>0</v>
      </c>
      <c r="O1236" s="424">
        <f t="shared" ref="O1236:O1243" si="304">L1236+M1236-N1236</f>
        <v>0</v>
      </c>
      <c r="P1236" s="244"/>
      <c r="Q1236" s="771"/>
      <c r="R1236" s="775"/>
      <c r="S1236" s="775"/>
      <c r="T1236" s="775"/>
      <c r="U1236" s="775"/>
      <c r="V1236" s="775"/>
      <c r="W1236" s="819"/>
      <c r="X1236" s="313">
        <f t="shared" si="298"/>
        <v>0</v>
      </c>
    </row>
    <row r="1237" spans="2:24" ht="18.75">
      <c r="B1237" s="172"/>
      <c r="C1237" s="144">
        <v>2920</v>
      </c>
      <c r="D1237" s="319" t="s">
        <v>243</v>
      </c>
      <c r="E1237" s="812"/>
      <c r="F1237" s="449"/>
      <c r="G1237" s="245"/>
      <c r="H1237" s="245"/>
      <c r="I1237" s="476">
        <f t="shared" si="302"/>
        <v>0</v>
      </c>
      <c r="J1237" s="243" t="str">
        <f t="shared" si="297"/>
        <v/>
      </c>
      <c r="K1237" s="244"/>
      <c r="L1237" s="423"/>
      <c r="M1237" s="252"/>
      <c r="N1237" s="315">
        <f t="shared" si="303"/>
        <v>0</v>
      </c>
      <c r="O1237" s="424">
        <f t="shared" si="304"/>
        <v>0</v>
      </c>
      <c r="P1237" s="244"/>
      <c r="Q1237" s="771"/>
      <c r="R1237" s="775"/>
      <c r="S1237" s="775"/>
      <c r="T1237" s="775"/>
      <c r="U1237" s="775"/>
      <c r="V1237" s="775"/>
      <c r="W1237" s="819"/>
      <c r="X1237" s="313">
        <f t="shared" si="298"/>
        <v>0</v>
      </c>
    </row>
    <row r="1238" spans="2:24" ht="31.5">
      <c r="B1238" s="172"/>
      <c r="C1238" s="168">
        <v>2969</v>
      </c>
      <c r="D1238" s="320" t="s">
        <v>244</v>
      </c>
      <c r="E1238" s="812"/>
      <c r="F1238" s="449"/>
      <c r="G1238" s="245"/>
      <c r="H1238" s="245"/>
      <c r="I1238" s="476">
        <f t="shared" si="302"/>
        <v>0</v>
      </c>
      <c r="J1238" s="243" t="str">
        <f t="shared" si="297"/>
        <v/>
      </c>
      <c r="K1238" s="244"/>
      <c r="L1238" s="423"/>
      <c r="M1238" s="252"/>
      <c r="N1238" s="315">
        <f t="shared" si="303"/>
        <v>0</v>
      </c>
      <c r="O1238" s="424">
        <f t="shared" si="304"/>
        <v>0</v>
      </c>
      <c r="P1238" s="244"/>
      <c r="Q1238" s="771"/>
      <c r="R1238" s="775"/>
      <c r="S1238" s="775"/>
      <c r="T1238" s="775"/>
      <c r="U1238" s="775"/>
      <c r="V1238" s="775"/>
      <c r="W1238" s="819"/>
      <c r="X1238" s="313">
        <f t="shared" si="298"/>
        <v>0</v>
      </c>
    </row>
    <row r="1239" spans="2:24" ht="31.5">
      <c r="B1239" s="172"/>
      <c r="C1239" s="168">
        <v>2970</v>
      </c>
      <c r="D1239" s="320" t="s">
        <v>245</v>
      </c>
      <c r="E1239" s="812"/>
      <c r="F1239" s="449"/>
      <c r="G1239" s="245"/>
      <c r="H1239" s="245"/>
      <c r="I1239" s="476">
        <f t="shared" si="302"/>
        <v>0</v>
      </c>
      <c r="J1239" s="243" t="str">
        <f t="shared" si="297"/>
        <v/>
      </c>
      <c r="K1239" s="244"/>
      <c r="L1239" s="423"/>
      <c r="M1239" s="252"/>
      <c r="N1239" s="315">
        <f t="shared" si="303"/>
        <v>0</v>
      </c>
      <c r="O1239" s="424">
        <f t="shared" si="304"/>
        <v>0</v>
      </c>
      <c r="P1239" s="244"/>
      <c r="Q1239" s="771"/>
      <c r="R1239" s="775"/>
      <c r="S1239" s="775"/>
      <c r="T1239" s="775"/>
      <c r="U1239" s="775"/>
      <c r="V1239" s="775"/>
      <c r="W1239" s="819"/>
      <c r="X1239" s="313">
        <f t="shared" si="298"/>
        <v>0</v>
      </c>
    </row>
    <row r="1240" spans="2:24" ht="18.75">
      <c r="B1240" s="172"/>
      <c r="C1240" s="166">
        <v>2989</v>
      </c>
      <c r="D1240" s="321" t="s">
        <v>246</v>
      </c>
      <c r="E1240" s="812"/>
      <c r="F1240" s="449"/>
      <c r="G1240" s="245"/>
      <c r="H1240" s="245"/>
      <c r="I1240" s="476">
        <f t="shared" si="302"/>
        <v>0</v>
      </c>
      <c r="J1240" s="243" t="str">
        <f t="shared" si="297"/>
        <v/>
      </c>
      <c r="K1240" s="244"/>
      <c r="L1240" s="423"/>
      <c r="M1240" s="252"/>
      <c r="N1240" s="315">
        <f t="shared" si="303"/>
        <v>0</v>
      </c>
      <c r="O1240" s="424">
        <f t="shared" si="304"/>
        <v>0</v>
      </c>
      <c r="P1240" s="244"/>
      <c r="Q1240" s="771"/>
      <c r="R1240" s="775"/>
      <c r="S1240" s="775"/>
      <c r="T1240" s="775"/>
      <c r="U1240" s="775"/>
      <c r="V1240" s="775"/>
      <c r="W1240" s="819"/>
      <c r="X1240" s="313">
        <f t="shared" si="298"/>
        <v>0</v>
      </c>
    </row>
    <row r="1241" spans="2:24" ht="31.5">
      <c r="B1241" s="136"/>
      <c r="C1241" s="137">
        <v>2990</v>
      </c>
      <c r="D1241" s="322" t="s">
        <v>1732</v>
      </c>
      <c r="E1241" s="812"/>
      <c r="F1241" s="449"/>
      <c r="G1241" s="245"/>
      <c r="H1241" s="245"/>
      <c r="I1241" s="476">
        <f t="shared" si="302"/>
        <v>0</v>
      </c>
      <c r="J1241" s="243" t="str">
        <f t="shared" si="297"/>
        <v/>
      </c>
      <c r="K1241" s="244"/>
      <c r="L1241" s="423"/>
      <c r="M1241" s="252"/>
      <c r="N1241" s="315">
        <f t="shared" si="303"/>
        <v>0</v>
      </c>
      <c r="O1241" s="424">
        <f t="shared" si="304"/>
        <v>0</v>
      </c>
      <c r="P1241" s="244"/>
      <c r="Q1241" s="771"/>
      <c r="R1241" s="775"/>
      <c r="S1241" s="775"/>
      <c r="T1241" s="775"/>
      <c r="U1241" s="775"/>
      <c r="V1241" s="775"/>
      <c r="W1241" s="819"/>
      <c r="X1241" s="313">
        <f t="shared" si="298"/>
        <v>0</v>
      </c>
    </row>
    <row r="1242" spans="2:24" ht="18.75">
      <c r="B1242" s="136"/>
      <c r="C1242" s="137">
        <v>2991</v>
      </c>
      <c r="D1242" s="322" t="s">
        <v>247</v>
      </c>
      <c r="E1242" s="812"/>
      <c r="F1242" s="449"/>
      <c r="G1242" s="245"/>
      <c r="H1242" s="245"/>
      <c r="I1242" s="476">
        <f t="shared" si="302"/>
        <v>0</v>
      </c>
      <c r="J1242" s="243" t="str">
        <f t="shared" si="297"/>
        <v/>
      </c>
      <c r="K1242" s="244"/>
      <c r="L1242" s="423"/>
      <c r="M1242" s="252"/>
      <c r="N1242" s="315">
        <f t="shared" si="303"/>
        <v>0</v>
      </c>
      <c r="O1242" s="424">
        <f t="shared" si="304"/>
        <v>0</v>
      </c>
      <c r="P1242" s="244"/>
      <c r="Q1242" s="771"/>
      <c r="R1242" s="775"/>
      <c r="S1242" s="775"/>
      <c r="T1242" s="775"/>
      <c r="U1242" s="775"/>
      <c r="V1242" s="775"/>
      <c r="W1242" s="819"/>
      <c r="X1242" s="313">
        <f t="shared" si="298"/>
        <v>0</v>
      </c>
    </row>
    <row r="1243" spans="2:24" ht="18.75">
      <c r="B1243" s="136"/>
      <c r="C1243" s="142">
        <v>2992</v>
      </c>
      <c r="D1243" s="154" t="s">
        <v>248</v>
      </c>
      <c r="E1243" s="812"/>
      <c r="F1243" s="449"/>
      <c r="G1243" s="245"/>
      <c r="H1243" s="245"/>
      <c r="I1243" s="476">
        <f t="shared" si="302"/>
        <v>0</v>
      </c>
      <c r="J1243" s="243" t="str">
        <f t="shared" si="297"/>
        <v/>
      </c>
      <c r="K1243" s="244"/>
      <c r="L1243" s="423"/>
      <c r="M1243" s="252"/>
      <c r="N1243" s="315">
        <f t="shared" si="303"/>
        <v>0</v>
      </c>
      <c r="O1243" s="424">
        <f t="shared" si="304"/>
        <v>0</v>
      </c>
      <c r="P1243" s="244"/>
      <c r="Q1243" s="771"/>
      <c r="R1243" s="775"/>
      <c r="S1243" s="775"/>
      <c r="T1243" s="775"/>
      <c r="U1243" s="775"/>
      <c r="V1243" s="775"/>
      <c r="W1243" s="819"/>
      <c r="X1243" s="313">
        <f t="shared" si="298"/>
        <v>0</v>
      </c>
    </row>
    <row r="1244" spans="2:24" ht="18.75">
      <c r="B1244" s="794">
        <v>3300</v>
      </c>
      <c r="C1244" s="966" t="s">
        <v>1773</v>
      </c>
      <c r="D1244" s="966"/>
      <c r="E1244" s="795"/>
      <c r="F1244" s="781">
        <v>0</v>
      </c>
      <c r="G1244" s="781">
        <v>0</v>
      </c>
      <c r="H1244" s="781">
        <v>0</v>
      </c>
      <c r="I1244" s="797">
        <f>SUM(I1245:I1249)</f>
        <v>0</v>
      </c>
      <c r="J1244" s="243" t="str">
        <f t="shared" si="297"/>
        <v/>
      </c>
      <c r="K1244" s="244"/>
      <c r="L1244" s="773"/>
      <c r="M1244" s="774"/>
      <c r="N1244" s="774"/>
      <c r="O1244" s="820"/>
      <c r="P1244" s="244"/>
      <c r="Q1244" s="773"/>
      <c r="R1244" s="774"/>
      <c r="S1244" s="774"/>
      <c r="T1244" s="774"/>
      <c r="U1244" s="774"/>
      <c r="V1244" s="774"/>
      <c r="W1244" s="820"/>
      <c r="X1244" s="313">
        <f t="shared" si="298"/>
        <v>0</v>
      </c>
    </row>
    <row r="1245" spans="2:24" ht="18.75">
      <c r="B1245" s="143"/>
      <c r="C1245" s="144">
        <v>3301</v>
      </c>
      <c r="D1245" s="460" t="s">
        <v>249</v>
      </c>
      <c r="E1245" s="812"/>
      <c r="F1245" s="700">
        <v>0</v>
      </c>
      <c r="G1245" s="700">
        <v>0</v>
      </c>
      <c r="H1245" s="700">
        <v>0</v>
      </c>
      <c r="I1245" s="476">
        <f t="shared" ref="I1245:I1252" si="305">F1245+G1245+H1245</f>
        <v>0</v>
      </c>
      <c r="J1245" s="243" t="str">
        <f t="shared" si="297"/>
        <v/>
      </c>
      <c r="K1245" s="244"/>
      <c r="L1245" s="771"/>
      <c r="M1245" s="775"/>
      <c r="N1245" s="775"/>
      <c r="O1245" s="819"/>
      <c r="P1245" s="244"/>
      <c r="Q1245" s="771"/>
      <c r="R1245" s="775"/>
      <c r="S1245" s="775"/>
      <c r="T1245" s="775"/>
      <c r="U1245" s="775"/>
      <c r="V1245" s="775"/>
      <c r="W1245" s="819"/>
      <c r="X1245" s="313">
        <f t="shared" si="298"/>
        <v>0</v>
      </c>
    </row>
    <row r="1246" spans="2:24" ht="18.75">
      <c r="B1246" s="143"/>
      <c r="C1246" s="168">
        <v>3302</v>
      </c>
      <c r="D1246" s="461" t="s">
        <v>1081</v>
      </c>
      <c r="E1246" s="812"/>
      <c r="F1246" s="700">
        <v>0</v>
      </c>
      <c r="G1246" s="700">
        <v>0</v>
      </c>
      <c r="H1246" s="700">
        <v>0</v>
      </c>
      <c r="I1246" s="476">
        <f t="shared" si="305"/>
        <v>0</v>
      </c>
      <c r="J1246" s="243" t="str">
        <f t="shared" ref="J1246:J1277" si="306">(IF($E1246&lt;&gt;0,$J$2,IF($I1246&lt;&gt;0,$J$2,"")))</f>
        <v/>
      </c>
      <c r="K1246" s="244"/>
      <c r="L1246" s="771"/>
      <c r="M1246" s="775"/>
      <c r="N1246" s="775"/>
      <c r="O1246" s="819"/>
      <c r="P1246" s="244"/>
      <c r="Q1246" s="771"/>
      <c r="R1246" s="775"/>
      <c r="S1246" s="775"/>
      <c r="T1246" s="775"/>
      <c r="U1246" s="775"/>
      <c r="V1246" s="775"/>
      <c r="W1246" s="819"/>
      <c r="X1246" s="313">
        <f t="shared" ref="X1246:X1277" si="307">T1246-U1246-V1246-W1246</f>
        <v>0</v>
      </c>
    </row>
    <row r="1247" spans="2:24" ht="18.75">
      <c r="B1247" s="143"/>
      <c r="C1247" s="168">
        <v>3303</v>
      </c>
      <c r="D1247" s="461" t="s">
        <v>251</v>
      </c>
      <c r="E1247" s="812"/>
      <c r="F1247" s="700">
        <v>0</v>
      </c>
      <c r="G1247" s="700">
        <v>0</v>
      </c>
      <c r="H1247" s="700">
        <v>0</v>
      </c>
      <c r="I1247" s="476">
        <f t="shared" si="305"/>
        <v>0</v>
      </c>
      <c r="J1247" s="243" t="str">
        <f t="shared" si="306"/>
        <v/>
      </c>
      <c r="K1247" s="244"/>
      <c r="L1247" s="771"/>
      <c r="M1247" s="775"/>
      <c r="N1247" s="775"/>
      <c r="O1247" s="819"/>
      <c r="P1247" s="244"/>
      <c r="Q1247" s="771"/>
      <c r="R1247" s="775"/>
      <c r="S1247" s="775"/>
      <c r="T1247" s="775"/>
      <c r="U1247" s="775"/>
      <c r="V1247" s="775"/>
      <c r="W1247" s="819"/>
      <c r="X1247" s="313">
        <f t="shared" si="307"/>
        <v>0</v>
      </c>
    </row>
    <row r="1248" spans="2:24" ht="18.75">
      <c r="B1248" s="143"/>
      <c r="C1248" s="166">
        <v>3304</v>
      </c>
      <c r="D1248" s="462" t="s">
        <v>252</v>
      </c>
      <c r="E1248" s="812"/>
      <c r="F1248" s="700">
        <v>0</v>
      </c>
      <c r="G1248" s="700">
        <v>0</v>
      </c>
      <c r="H1248" s="700">
        <v>0</v>
      </c>
      <c r="I1248" s="476">
        <f t="shared" si="305"/>
        <v>0</v>
      </c>
      <c r="J1248" s="243" t="str">
        <f t="shared" si="306"/>
        <v/>
      </c>
      <c r="K1248" s="244"/>
      <c r="L1248" s="771"/>
      <c r="M1248" s="775"/>
      <c r="N1248" s="775"/>
      <c r="O1248" s="819"/>
      <c r="P1248" s="244"/>
      <c r="Q1248" s="771"/>
      <c r="R1248" s="775"/>
      <c r="S1248" s="775"/>
      <c r="T1248" s="775"/>
      <c r="U1248" s="775"/>
      <c r="V1248" s="775"/>
      <c r="W1248" s="819"/>
      <c r="X1248" s="313">
        <f t="shared" si="307"/>
        <v>0</v>
      </c>
    </row>
    <row r="1249" spans="2:24" ht="31.5">
      <c r="B1249" s="143"/>
      <c r="C1249" s="142">
        <v>3306</v>
      </c>
      <c r="D1249" s="463" t="s">
        <v>1712</v>
      </c>
      <c r="E1249" s="812"/>
      <c r="F1249" s="700">
        <v>0</v>
      </c>
      <c r="G1249" s="700">
        <v>0</v>
      </c>
      <c r="H1249" s="700">
        <v>0</v>
      </c>
      <c r="I1249" s="476">
        <f t="shared" si="305"/>
        <v>0</v>
      </c>
      <c r="J1249" s="243" t="str">
        <f t="shared" si="306"/>
        <v/>
      </c>
      <c r="K1249" s="244"/>
      <c r="L1249" s="771"/>
      <c r="M1249" s="775"/>
      <c r="N1249" s="775"/>
      <c r="O1249" s="819"/>
      <c r="P1249" s="244"/>
      <c r="Q1249" s="771"/>
      <c r="R1249" s="775"/>
      <c r="S1249" s="775"/>
      <c r="T1249" s="775"/>
      <c r="U1249" s="775"/>
      <c r="V1249" s="775"/>
      <c r="W1249" s="819"/>
      <c r="X1249" s="313">
        <f t="shared" si="307"/>
        <v>0</v>
      </c>
    </row>
    <row r="1250" spans="2:24" ht="18.75">
      <c r="B1250" s="794">
        <v>3900</v>
      </c>
      <c r="C1250" s="963" t="s">
        <v>253</v>
      </c>
      <c r="D1250" s="967"/>
      <c r="E1250" s="795"/>
      <c r="F1250" s="781">
        <v>0</v>
      </c>
      <c r="G1250" s="781">
        <v>0</v>
      </c>
      <c r="H1250" s="781">
        <v>0</v>
      </c>
      <c r="I1250" s="800">
        <f t="shared" si="305"/>
        <v>0</v>
      </c>
      <c r="J1250" s="243" t="str">
        <f t="shared" si="306"/>
        <v/>
      </c>
      <c r="K1250" s="244"/>
      <c r="L1250" s="428"/>
      <c r="M1250" s="254"/>
      <c r="N1250" s="317">
        <f>I1250</f>
        <v>0</v>
      </c>
      <c r="O1250" s="424">
        <f>L1250+M1250-N1250</f>
        <v>0</v>
      </c>
      <c r="P1250" s="244"/>
      <c r="Q1250" s="428"/>
      <c r="R1250" s="254"/>
      <c r="S1250" s="429">
        <f>+IF(+(L1250+M1250)&gt;=I1250,+M1250,+(+I1250-L1250))</f>
        <v>0</v>
      </c>
      <c r="T1250" s="315">
        <f>Q1250+R1250-S1250</f>
        <v>0</v>
      </c>
      <c r="U1250" s="254"/>
      <c r="V1250" s="254"/>
      <c r="W1250" s="253"/>
      <c r="X1250" s="313">
        <f t="shared" si="307"/>
        <v>0</v>
      </c>
    </row>
    <row r="1251" spans="2:24" ht="18.75">
      <c r="B1251" s="794">
        <v>4000</v>
      </c>
      <c r="C1251" s="968" t="s">
        <v>254</v>
      </c>
      <c r="D1251" s="968"/>
      <c r="E1251" s="795"/>
      <c r="F1251" s="798"/>
      <c r="G1251" s="799"/>
      <c r="H1251" s="799"/>
      <c r="I1251" s="800">
        <f t="shared" si="305"/>
        <v>0</v>
      </c>
      <c r="J1251" s="243" t="str">
        <f t="shared" si="306"/>
        <v/>
      </c>
      <c r="K1251" s="244"/>
      <c r="L1251" s="428"/>
      <c r="M1251" s="254"/>
      <c r="N1251" s="317">
        <f>I1251</f>
        <v>0</v>
      </c>
      <c r="O1251" s="424">
        <f>L1251+M1251-N1251</f>
        <v>0</v>
      </c>
      <c r="P1251" s="244"/>
      <c r="Q1251" s="773"/>
      <c r="R1251" s="774"/>
      <c r="S1251" s="774"/>
      <c r="T1251" s="775"/>
      <c r="U1251" s="774"/>
      <c r="V1251" s="774"/>
      <c r="W1251" s="819"/>
      <c r="X1251" s="313">
        <f t="shared" si="307"/>
        <v>0</v>
      </c>
    </row>
    <row r="1252" spans="2:24" ht="18.75">
      <c r="B1252" s="794">
        <v>4100</v>
      </c>
      <c r="C1252" s="968" t="s">
        <v>255</v>
      </c>
      <c r="D1252" s="968"/>
      <c r="E1252" s="795"/>
      <c r="F1252" s="781">
        <v>0</v>
      </c>
      <c r="G1252" s="781">
        <v>0</v>
      </c>
      <c r="H1252" s="781">
        <v>0</v>
      </c>
      <c r="I1252" s="800">
        <f t="shared" si="305"/>
        <v>0</v>
      </c>
      <c r="J1252" s="243" t="str">
        <f t="shared" si="306"/>
        <v/>
      </c>
      <c r="K1252" s="244"/>
      <c r="L1252" s="773"/>
      <c r="M1252" s="774"/>
      <c r="N1252" s="774"/>
      <c r="O1252" s="820"/>
      <c r="P1252" s="244"/>
      <c r="Q1252" s="773"/>
      <c r="R1252" s="774"/>
      <c r="S1252" s="774"/>
      <c r="T1252" s="774"/>
      <c r="U1252" s="774"/>
      <c r="V1252" s="774"/>
      <c r="W1252" s="820"/>
      <c r="X1252" s="313">
        <f t="shared" si="307"/>
        <v>0</v>
      </c>
    </row>
    <row r="1253" spans="2:24" ht="18.75">
      <c r="B1253" s="794">
        <v>4200</v>
      </c>
      <c r="C1253" s="966" t="s">
        <v>256</v>
      </c>
      <c r="D1253" s="983"/>
      <c r="E1253" s="795"/>
      <c r="F1253" s="796">
        <f>SUM(F1254:F1259)</f>
        <v>0</v>
      </c>
      <c r="G1253" s="797">
        <f>SUM(G1254:G1259)</f>
        <v>0</v>
      </c>
      <c r="H1253" s="797">
        <f>SUM(H1254:H1259)</f>
        <v>0</v>
      </c>
      <c r="I1253" s="797">
        <f>SUM(I1254:I1259)</f>
        <v>0</v>
      </c>
      <c r="J1253" s="243" t="str">
        <f t="shared" si="306"/>
        <v/>
      </c>
      <c r="K1253" s="244"/>
      <c r="L1253" s="316">
        <f>SUM(L1254:L1259)</f>
        <v>0</v>
      </c>
      <c r="M1253" s="317">
        <f>SUM(M1254:M1259)</f>
        <v>0</v>
      </c>
      <c r="N1253" s="425">
        <f>SUM(N1254:N1259)</f>
        <v>0</v>
      </c>
      <c r="O1253" s="426">
        <f>SUM(O1254:O1259)</f>
        <v>0</v>
      </c>
      <c r="P1253" s="244"/>
      <c r="Q1253" s="316">
        <f t="shared" ref="Q1253:W1253" si="308">SUM(Q1254:Q1259)</f>
        <v>0</v>
      </c>
      <c r="R1253" s="317">
        <f t="shared" si="308"/>
        <v>0</v>
      </c>
      <c r="S1253" s="317">
        <f t="shared" si="308"/>
        <v>0</v>
      </c>
      <c r="T1253" s="317">
        <f t="shared" si="308"/>
        <v>0</v>
      </c>
      <c r="U1253" s="317">
        <f t="shared" si="308"/>
        <v>0</v>
      </c>
      <c r="V1253" s="317">
        <f t="shared" si="308"/>
        <v>0</v>
      </c>
      <c r="W1253" s="426">
        <f t="shared" si="308"/>
        <v>0</v>
      </c>
      <c r="X1253" s="313">
        <f t="shared" si="307"/>
        <v>0</v>
      </c>
    </row>
    <row r="1254" spans="2:24" ht="18.75">
      <c r="B1254" s="173"/>
      <c r="C1254" s="144">
        <v>4201</v>
      </c>
      <c r="D1254" s="138" t="s">
        <v>257</v>
      </c>
      <c r="E1254" s="812"/>
      <c r="F1254" s="449"/>
      <c r="G1254" s="245"/>
      <c r="H1254" s="245"/>
      <c r="I1254" s="476">
        <f t="shared" ref="I1254:I1259" si="309">F1254+G1254+H1254</f>
        <v>0</v>
      </c>
      <c r="J1254" s="243" t="str">
        <f t="shared" si="306"/>
        <v/>
      </c>
      <c r="K1254" s="244"/>
      <c r="L1254" s="423"/>
      <c r="M1254" s="252"/>
      <c r="N1254" s="315">
        <f t="shared" ref="N1254:N1259" si="310">I1254</f>
        <v>0</v>
      </c>
      <c r="O1254" s="424">
        <f t="shared" ref="O1254:O1259" si="311">L1254+M1254-N1254</f>
        <v>0</v>
      </c>
      <c r="P1254" s="244"/>
      <c r="Q1254" s="423"/>
      <c r="R1254" s="252"/>
      <c r="S1254" s="429">
        <f t="shared" ref="S1254:S1259" si="312">+IF(+(L1254+M1254)&gt;=I1254,+M1254,+(+I1254-L1254))</f>
        <v>0</v>
      </c>
      <c r="T1254" s="315">
        <f t="shared" ref="T1254:T1259" si="313">Q1254+R1254-S1254</f>
        <v>0</v>
      </c>
      <c r="U1254" s="252"/>
      <c r="V1254" s="252"/>
      <c r="W1254" s="253"/>
      <c r="X1254" s="313">
        <f t="shared" si="307"/>
        <v>0</v>
      </c>
    </row>
    <row r="1255" spans="2:24" ht="18.75">
      <c r="B1255" s="173"/>
      <c r="C1255" s="137">
        <v>4202</v>
      </c>
      <c r="D1255" s="139" t="s">
        <v>258</v>
      </c>
      <c r="E1255" s="812"/>
      <c r="F1255" s="449"/>
      <c r="G1255" s="245"/>
      <c r="H1255" s="245"/>
      <c r="I1255" s="476">
        <f t="shared" si="309"/>
        <v>0</v>
      </c>
      <c r="J1255" s="243" t="str">
        <f t="shared" si="306"/>
        <v/>
      </c>
      <c r="K1255" s="244"/>
      <c r="L1255" s="423"/>
      <c r="M1255" s="252"/>
      <c r="N1255" s="315">
        <f t="shared" si="310"/>
        <v>0</v>
      </c>
      <c r="O1255" s="424">
        <f t="shared" si="311"/>
        <v>0</v>
      </c>
      <c r="P1255" s="244"/>
      <c r="Q1255" s="423"/>
      <c r="R1255" s="252"/>
      <c r="S1255" s="429">
        <f t="shared" si="312"/>
        <v>0</v>
      </c>
      <c r="T1255" s="315">
        <f t="shared" si="313"/>
        <v>0</v>
      </c>
      <c r="U1255" s="252"/>
      <c r="V1255" s="252"/>
      <c r="W1255" s="253"/>
      <c r="X1255" s="313">
        <f t="shared" si="307"/>
        <v>0</v>
      </c>
    </row>
    <row r="1256" spans="2:24" ht="18.75">
      <c r="B1256" s="173"/>
      <c r="C1256" s="137">
        <v>4214</v>
      </c>
      <c r="D1256" s="139" t="s">
        <v>259</v>
      </c>
      <c r="E1256" s="812"/>
      <c r="F1256" s="449"/>
      <c r="G1256" s="245"/>
      <c r="H1256" s="245"/>
      <c r="I1256" s="476">
        <f t="shared" si="309"/>
        <v>0</v>
      </c>
      <c r="J1256" s="243" t="str">
        <f t="shared" si="306"/>
        <v/>
      </c>
      <c r="K1256" s="244"/>
      <c r="L1256" s="423"/>
      <c r="M1256" s="252"/>
      <c r="N1256" s="315">
        <f t="shared" si="310"/>
        <v>0</v>
      </c>
      <c r="O1256" s="424">
        <f t="shared" si="311"/>
        <v>0</v>
      </c>
      <c r="P1256" s="244"/>
      <c r="Q1256" s="423"/>
      <c r="R1256" s="252"/>
      <c r="S1256" s="429">
        <f t="shared" si="312"/>
        <v>0</v>
      </c>
      <c r="T1256" s="315">
        <f t="shared" si="313"/>
        <v>0</v>
      </c>
      <c r="U1256" s="252"/>
      <c r="V1256" s="252"/>
      <c r="W1256" s="253"/>
      <c r="X1256" s="313">
        <f t="shared" si="307"/>
        <v>0</v>
      </c>
    </row>
    <row r="1257" spans="2:24" ht="18.75">
      <c r="B1257" s="173"/>
      <c r="C1257" s="137">
        <v>4217</v>
      </c>
      <c r="D1257" s="139" t="s">
        <v>260</v>
      </c>
      <c r="E1257" s="812"/>
      <c r="F1257" s="449"/>
      <c r="G1257" s="245"/>
      <c r="H1257" s="245"/>
      <c r="I1257" s="476">
        <f t="shared" si="309"/>
        <v>0</v>
      </c>
      <c r="J1257" s="243" t="str">
        <f t="shared" si="306"/>
        <v/>
      </c>
      <c r="K1257" s="244"/>
      <c r="L1257" s="423"/>
      <c r="M1257" s="252"/>
      <c r="N1257" s="315">
        <f t="shared" si="310"/>
        <v>0</v>
      </c>
      <c r="O1257" s="424">
        <f t="shared" si="311"/>
        <v>0</v>
      </c>
      <c r="P1257" s="244"/>
      <c r="Q1257" s="423"/>
      <c r="R1257" s="252"/>
      <c r="S1257" s="429">
        <f t="shared" si="312"/>
        <v>0</v>
      </c>
      <c r="T1257" s="315">
        <f t="shared" si="313"/>
        <v>0</v>
      </c>
      <c r="U1257" s="252"/>
      <c r="V1257" s="252"/>
      <c r="W1257" s="253"/>
      <c r="X1257" s="313">
        <f t="shared" si="307"/>
        <v>0</v>
      </c>
    </row>
    <row r="1258" spans="2:24" ht="18.75">
      <c r="B1258" s="173"/>
      <c r="C1258" s="137">
        <v>4218</v>
      </c>
      <c r="D1258" s="145" t="s">
        <v>261</v>
      </c>
      <c r="E1258" s="812"/>
      <c r="F1258" s="449"/>
      <c r="G1258" s="245"/>
      <c r="H1258" s="245"/>
      <c r="I1258" s="476">
        <f t="shared" si="309"/>
        <v>0</v>
      </c>
      <c r="J1258" s="243" t="str">
        <f t="shared" si="306"/>
        <v/>
      </c>
      <c r="K1258" s="244"/>
      <c r="L1258" s="423"/>
      <c r="M1258" s="252"/>
      <c r="N1258" s="315">
        <f t="shared" si="310"/>
        <v>0</v>
      </c>
      <c r="O1258" s="424">
        <f t="shared" si="311"/>
        <v>0</v>
      </c>
      <c r="P1258" s="244"/>
      <c r="Q1258" s="423"/>
      <c r="R1258" s="252"/>
      <c r="S1258" s="429">
        <f t="shared" si="312"/>
        <v>0</v>
      </c>
      <c r="T1258" s="315">
        <f t="shared" si="313"/>
        <v>0</v>
      </c>
      <c r="U1258" s="252"/>
      <c r="V1258" s="252"/>
      <c r="W1258" s="253"/>
      <c r="X1258" s="313">
        <f t="shared" si="307"/>
        <v>0</v>
      </c>
    </row>
    <row r="1259" spans="2:24" ht="18.75">
      <c r="B1259" s="173"/>
      <c r="C1259" s="137">
        <v>4219</v>
      </c>
      <c r="D1259" s="156" t="s">
        <v>262</v>
      </c>
      <c r="E1259" s="812"/>
      <c r="F1259" s="449"/>
      <c r="G1259" s="245"/>
      <c r="H1259" s="245"/>
      <c r="I1259" s="476">
        <f t="shared" si="309"/>
        <v>0</v>
      </c>
      <c r="J1259" s="243" t="str">
        <f t="shared" si="306"/>
        <v/>
      </c>
      <c r="K1259" s="244"/>
      <c r="L1259" s="423"/>
      <c r="M1259" s="252"/>
      <c r="N1259" s="315">
        <f t="shared" si="310"/>
        <v>0</v>
      </c>
      <c r="O1259" s="424">
        <f t="shared" si="311"/>
        <v>0</v>
      </c>
      <c r="P1259" s="244"/>
      <c r="Q1259" s="423"/>
      <c r="R1259" s="252"/>
      <c r="S1259" s="429">
        <f t="shared" si="312"/>
        <v>0</v>
      </c>
      <c r="T1259" s="315">
        <f t="shared" si="313"/>
        <v>0</v>
      </c>
      <c r="U1259" s="252"/>
      <c r="V1259" s="252"/>
      <c r="W1259" s="253"/>
      <c r="X1259" s="313">
        <f t="shared" si="307"/>
        <v>0</v>
      </c>
    </row>
    <row r="1260" spans="2:24" ht="18.75">
      <c r="B1260" s="794">
        <v>4300</v>
      </c>
      <c r="C1260" s="958" t="s">
        <v>1713</v>
      </c>
      <c r="D1260" s="958"/>
      <c r="E1260" s="795"/>
      <c r="F1260" s="796">
        <f>SUM(F1261:F1263)</f>
        <v>0</v>
      </c>
      <c r="G1260" s="797">
        <f>SUM(G1261:G1263)</f>
        <v>0</v>
      </c>
      <c r="H1260" s="797">
        <f>SUM(H1261:H1263)</f>
        <v>0</v>
      </c>
      <c r="I1260" s="797">
        <f>SUM(I1261:I1263)</f>
        <v>0</v>
      </c>
      <c r="J1260" s="243" t="str">
        <f t="shared" si="306"/>
        <v/>
      </c>
      <c r="K1260" s="244"/>
      <c r="L1260" s="316">
        <f>SUM(L1261:L1263)</f>
        <v>0</v>
      </c>
      <c r="M1260" s="317">
        <f>SUM(M1261:M1263)</f>
        <v>0</v>
      </c>
      <c r="N1260" s="425">
        <f>SUM(N1261:N1263)</f>
        <v>0</v>
      </c>
      <c r="O1260" s="426">
        <f>SUM(O1261:O1263)</f>
        <v>0</v>
      </c>
      <c r="P1260" s="244"/>
      <c r="Q1260" s="316">
        <f t="shared" ref="Q1260:W1260" si="314">SUM(Q1261:Q1263)</f>
        <v>0</v>
      </c>
      <c r="R1260" s="317">
        <f t="shared" si="314"/>
        <v>0</v>
      </c>
      <c r="S1260" s="317">
        <f t="shared" si="314"/>
        <v>0</v>
      </c>
      <c r="T1260" s="317">
        <f t="shared" si="314"/>
        <v>0</v>
      </c>
      <c r="U1260" s="317">
        <f t="shared" si="314"/>
        <v>0</v>
      </c>
      <c r="V1260" s="317">
        <f t="shared" si="314"/>
        <v>0</v>
      </c>
      <c r="W1260" s="426">
        <f t="shared" si="314"/>
        <v>0</v>
      </c>
      <c r="X1260" s="313">
        <f t="shared" si="307"/>
        <v>0</v>
      </c>
    </row>
    <row r="1261" spans="2:24" ht="18.75">
      <c r="B1261" s="173"/>
      <c r="C1261" s="144">
        <v>4301</v>
      </c>
      <c r="D1261" s="163" t="s">
        <v>263</v>
      </c>
      <c r="E1261" s="812"/>
      <c r="F1261" s="449"/>
      <c r="G1261" s="245"/>
      <c r="H1261" s="245"/>
      <c r="I1261" s="476">
        <f t="shared" ref="I1261:I1266" si="315">F1261+G1261+H1261</f>
        <v>0</v>
      </c>
      <c r="J1261" s="243" t="str">
        <f t="shared" si="306"/>
        <v/>
      </c>
      <c r="K1261" s="244"/>
      <c r="L1261" s="423"/>
      <c r="M1261" s="252"/>
      <c r="N1261" s="315">
        <f t="shared" ref="N1261:N1266" si="316">I1261</f>
        <v>0</v>
      </c>
      <c r="O1261" s="424">
        <f t="shared" ref="O1261:O1266" si="317">L1261+M1261-N1261</f>
        <v>0</v>
      </c>
      <c r="P1261" s="244"/>
      <c r="Q1261" s="423"/>
      <c r="R1261" s="252"/>
      <c r="S1261" s="429">
        <f t="shared" ref="S1261:S1266" si="318">+IF(+(L1261+M1261)&gt;=I1261,+M1261,+(+I1261-L1261))</f>
        <v>0</v>
      </c>
      <c r="T1261" s="315">
        <f t="shared" ref="T1261:T1266" si="319">Q1261+R1261-S1261</f>
        <v>0</v>
      </c>
      <c r="U1261" s="252"/>
      <c r="V1261" s="252"/>
      <c r="W1261" s="253"/>
      <c r="X1261" s="313">
        <f t="shared" si="307"/>
        <v>0</v>
      </c>
    </row>
    <row r="1262" spans="2:24" ht="18.75">
      <c r="B1262" s="173"/>
      <c r="C1262" s="137">
        <v>4302</v>
      </c>
      <c r="D1262" s="139" t="s">
        <v>1082</v>
      </c>
      <c r="E1262" s="812"/>
      <c r="F1262" s="449"/>
      <c r="G1262" s="245"/>
      <c r="H1262" s="245"/>
      <c r="I1262" s="476">
        <f t="shared" si="315"/>
        <v>0</v>
      </c>
      <c r="J1262" s="243" t="str">
        <f t="shared" si="306"/>
        <v/>
      </c>
      <c r="K1262" s="244"/>
      <c r="L1262" s="423"/>
      <c r="M1262" s="252"/>
      <c r="N1262" s="315">
        <f t="shared" si="316"/>
        <v>0</v>
      </c>
      <c r="O1262" s="424">
        <f t="shared" si="317"/>
        <v>0</v>
      </c>
      <c r="P1262" s="244"/>
      <c r="Q1262" s="423"/>
      <c r="R1262" s="252"/>
      <c r="S1262" s="429">
        <f t="shared" si="318"/>
        <v>0</v>
      </c>
      <c r="T1262" s="315">
        <f t="shared" si="319"/>
        <v>0</v>
      </c>
      <c r="U1262" s="252"/>
      <c r="V1262" s="252"/>
      <c r="W1262" s="253"/>
      <c r="X1262" s="313">
        <f t="shared" si="307"/>
        <v>0</v>
      </c>
    </row>
    <row r="1263" spans="2:24" ht="18.75">
      <c r="B1263" s="173"/>
      <c r="C1263" s="142">
        <v>4309</v>
      </c>
      <c r="D1263" s="148" t="s">
        <v>265</v>
      </c>
      <c r="E1263" s="812"/>
      <c r="F1263" s="449"/>
      <c r="G1263" s="245"/>
      <c r="H1263" s="245"/>
      <c r="I1263" s="476">
        <f t="shared" si="315"/>
        <v>0</v>
      </c>
      <c r="J1263" s="243" t="str">
        <f t="shared" si="306"/>
        <v/>
      </c>
      <c r="K1263" s="244"/>
      <c r="L1263" s="423"/>
      <c r="M1263" s="252"/>
      <c r="N1263" s="315">
        <f t="shared" si="316"/>
        <v>0</v>
      </c>
      <c r="O1263" s="424">
        <f t="shared" si="317"/>
        <v>0</v>
      </c>
      <c r="P1263" s="244"/>
      <c r="Q1263" s="423"/>
      <c r="R1263" s="252"/>
      <c r="S1263" s="429">
        <f t="shared" si="318"/>
        <v>0</v>
      </c>
      <c r="T1263" s="315">
        <f t="shared" si="319"/>
        <v>0</v>
      </c>
      <c r="U1263" s="252"/>
      <c r="V1263" s="252"/>
      <c r="W1263" s="253"/>
      <c r="X1263" s="313">
        <f t="shared" si="307"/>
        <v>0</v>
      </c>
    </row>
    <row r="1264" spans="2:24" ht="18.75">
      <c r="B1264" s="794">
        <v>4400</v>
      </c>
      <c r="C1264" s="963" t="s">
        <v>1714</v>
      </c>
      <c r="D1264" s="963"/>
      <c r="E1264" s="795"/>
      <c r="F1264" s="798"/>
      <c r="G1264" s="799"/>
      <c r="H1264" s="799"/>
      <c r="I1264" s="800">
        <f t="shared" si="315"/>
        <v>0</v>
      </c>
      <c r="J1264" s="243" t="str">
        <f t="shared" si="306"/>
        <v/>
      </c>
      <c r="K1264" s="244"/>
      <c r="L1264" s="428"/>
      <c r="M1264" s="254"/>
      <c r="N1264" s="317">
        <f t="shared" si="316"/>
        <v>0</v>
      </c>
      <c r="O1264" s="424">
        <f t="shared" si="317"/>
        <v>0</v>
      </c>
      <c r="P1264" s="244"/>
      <c r="Q1264" s="428"/>
      <c r="R1264" s="254"/>
      <c r="S1264" s="429">
        <f t="shared" si="318"/>
        <v>0</v>
      </c>
      <c r="T1264" s="315">
        <f t="shared" si="319"/>
        <v>0</v>
      </c>
      <c r="U1264" s="254"/>
      <c r="V1264" s="254"/>
      <c r="W1264" s="253"/>
      <c r="X1264" s="313">
        <f t="shared" si="307"/>
        <v>0</v>
      </c>
    </row>
    <row r="1265" spans="2:24" ht="18.75">
      <c r="B1265" s="794">
        <v>4500</v>
      </c>
      <c r="C1265" s="968" t="s">
        <v>1715</v>
      </c>
      <c r="D1265" s="968"/>
      <c r="E1265" s="795"/>
      <c r="F1265" s="798"/>
      <c r="G1265" s="799"/>
      <c r="H1265" s="799"/>
      <c r="I1265" s="800">
        <f t="shared" si="315"/>
        <v>0</v>
      </c>
      <c r="J1265" s="243" t="str">
        <f t="shared" si="306"/>
        <v/>
      </c>
      <c r="K1265" s="244"/>
      <c r="L1265" s="428"/>
      <c r="M1265" s="254"/>
      <c r="N1265" s="317">
        <f t="shared" si="316"/>
        <v>0</v>
      </c>
      <c r="O1265" s="424">
        <f t="shared" si="317"/>
        <v>0</v>
      </c>
      <c r="P1265" s="244"/>
      <c r="Q1265" s="428"/>
      <c r="R1265" s="254"/>
      <c r="S1265" s="429">
        <f t="shared" si="318"/>
        <v>0</v>
      </c>
      <c r="T1265" s="315">
        <f t="shared" si="319"/>
        <v>0</v>
      </c>
      <c r="U1265" s="254"/>
      <c r="V1265" s="254"/>
      <c r="W1265" s="253"/>
      <c r="X1265" s="313">
        <f t="shared" si="307"/>
        <v>0</v>
      </c>
    </row>
    <row r="1266" spans="2:24" ht="18.75">
      <c r="B1266" s="794">
        <v>4600</v>
      </c>
      <c r="C1266" s="969" t="s">
        <v>266</v>
      </c>
      <c r="D1266" s="970"/>
      <c r="E1266" s="795"/>
      <c r="F1266" s="798"/>
      <c r="G1266" s="799"/>
      <c r="H1266" s="799"/>
      <c r="I1266" s="800">
        <f t="shared" si="315"/>
        <v>0</v>
      </c>
      <c r="J1266" s="243" t="str">
        <f t="shared" si="306"/>
        <v/>
      </c>
      <c r="K1266" s="244"/>
      <c r="L1266" s="428"/>
      <c r="M1266" s="254"/>
      <c r="N1266" s="317">
        <f t="shared" si="316"/>
        <v>0</v>
      </c>
      <c r="O1266" s="424">
        <f t="shared" si="317"/>
        <v>0</v>
      </c>
      <c r="P1266" s="244"/>
      <c r="Q1266" s="428"/>
      <c r="R1266" s="254"/>
      <c r="S1266" s="429">
        <f t="shared" si="318"/>
        <v>0</v>
      </c>
      <c r="T1266" s="315">
        <f t="shared" si="319"/>
        <v>0</v>
      </c>
      <c r="U1266" s="254"/>
      <c r="V1266" s="254"/>
      <c r="W1266" s="253"/>
      <c r="X1266" s="313">
        <f t="shared" si="307"/>
        <v>0</v>
      </c>
    </row>
    <row r="1267" spans="2:24" ht="18.75">
      <c r="B1267" s="794">
        <v>4900</v>
      </c>
      <c r="C1267" s="966" t="s">
        <v>297</v>
      </c>
      <c r="D1267" s="966"/>
      <c r="E1267" s="795"/>
      <c r="F1267" s="796">
        <f>+F1268+F1269</f>
        <v>0</v>
      </c>
      <c r="G1267" s="797">
        <f>+G1268+G1269</f>
        <v>0</v>
      </c>
      <c r="H1267" s="797">
        <f>+H1268+H1269</f>
        <v>0</v>
      </c>
      <c r="I1267" s="797">
        <f>+I1268+I1269</f>
        <v>0</v>
      </c>
      <c r="J1267" s="243" t="str">
        <f t="shared" si="306"/>
        <v/>
      </c>
      <c r="K1267" s="244"/>
      <c r="L1267" s="773"/>
      <c r="M1267" s="774"/>
      <c r="N1267" s="774"/>
      <c r="O1267" s="820"/>
      <c r="P1267" s="244"/>
      <c r="Q1267" s="773"/>
      <c r="R1267" s="774"/>
      <c r="S1267" s="774"/>
      <c r="T1267" s="774"/>
      <c r="U1267" s="774"/>
      <c r="V1267" s="774"/>
      <c r="W1267" s="820"/>
      <c r="X1267" s="313">
        <f t="shared" si="307"/>
        <v>0</v>
      </c>
    </row>
    <row r="1268" spans="2:24" ht="18.75">
      <c r="B1268" s="173"/>
      <c r="C1268" s="144">
        <v>4901</v>
      </c>
      <c r="D1268" s="174" t="s">
        <v>298</v>
      </c>
      <c r="E1268" s="812"/>
      <c r="F1268" s="449"/>
      <c r="G1268" s="245"/>
      <c r="H1268" s="245"/>
      <c r="I1268" s="476">
        <f>F1268+G1268+H1268</f>
        <v>0</v>
      </c>
      <c r="J1268" s="243" t="str">
        <f t="shared" si="306"/>
        <v/>
      </c>
      <c r="K1268" s="244"/>
      <c r="L1268" s="771"/>
      <c r="M1268" s="775"/>
      <c r="N1268" s="775"/>
      <c r="O1268" s="819"/>
      <c r="P1268" s="244"/>
      <c r="Q1268" s="771"/>
      <c r="R1268" s="775"/>
      <c r="S1268" s="775"/>
      <c r="T1268" s="775"/>
      <c r="U1268" s="775"/>
      <c r="V1268" s="775"/>
      <c r="W1268" s="819"/>
      <c r="X1268" s="313">
        <f t="shared" si="307"/>
        <v>0</v>
      </c>
    </row>
    <row r="1269" spans="2:24" ht="18.75">
      <c r="B1269" s="173"/>
      <c r="C1269" s="142">
        <v>4902</v>
      </c>
      <c r="D1269" s="148" t="s">
        <v>299</v>
      </c>
      <c r="E1269" s="812"/>
      <c r="F1269" s="449"/>
      <c r="G1269" s="245"/>
      <c r="H1269" s="245"/>
      <c r="I1269" s="476">
        <f>F1269+G1269+H1269</f>
        <v>0</v>
      </c>
      <c r="J1269" s="243" t="str">
        <f t="shared" si="306"/>
        <v/>
      </c>
      <c r="K1269" s="244"/>
      <c r="L1269" s="771"/>
      <c r="M1269" s="775"/>
      <c r="N1269" s="775"/>
      <c r="O1269" s="819"/>
      <c r="P1269" s="244"/>
      <c r="Q1269" s="771"/>
      <c r="R1269" s="775"/>
      <c r="S1269" s="775"/>
      <c r="T1269" s="775"/>
      <c r="U1269" s="775"/>
      <c r="V1269" s="775"/>
      <c r="W1269" s="819"/>
      <c r="X1269" s="313">
        <f t="shared" si="307"/>
        <v>0</v>
      </c>
    </row>
    <row r="1270" spans="2:24" ht="18.75">
      <c r="B1270" s="801">
        <v>5100</v>
      </c>
      <c r="C1270" s="980" t="s">
        <v>267</v>
      </c>
      <c r="D1270" s="980"/>
      <c r="E1270" s="802"/>
      <c r="F1270" s="803"/>
      <c r="G1270" s="804"/>
      <c r="H1270" s="804"/>
      <c r="I1270" s="800">
        <f>F1270+G1270+H1270</f>
        <v>0</v>
      </c>
      <c r="J1270" s="243" t="str">
        <f t="shared" si="306"/>
        <v/>
      </c>
      <c r="K1270" s="244"/>
      <c r="L1270" s="430"/>
      <c r="M1270" s="431"/>
      <c r="N1270" s="327">
        <f>I1270</f>
        <v>0</v>
      </c>
      <c r="O1270" s="424">
        <f>L1270+M1270-N1270</f>
        <v>0</v>
      </c>
      <c r="P1270" s="244"/>
      <c r="Q1270" s="430"/>
      <c r="R1270" s="431"/>
      <c r="S1270" s="429">
        <f>+IF(+(L1270+M1270)&gt;=I1270,+M1270,+(+I1270-L1270))</f>
        <v>0</v>
      </c>
      <c r="T1270" s="315">
        <f>Q1270+R1270-S1270</f>
        <v>0</v>
      </c>
      <c r="U1270" s="431"/>
      <c r="V1270" s="431"/>
      <c r="W1270" s="253"/>
      <c r="X1270" s="313">
        <f t="shared" si="307"/>
        <v>0</v>
      </c>
    </row>
    <row r="1271" spans="2:24" ht="18.75">
      <c r="B1271" s="801">
        <v>5200</v>
      </c>
      <c r="C1271" s="965" t="s">
        <v>268</v>
      </c>
      <c r="D1271" s="965"/>
      <c r="E1271" s="802"/>
      <c r="F1271" s="805">
        <f>SUM(F1272:F1278)</f>
        <v>0</v>
      </c>
      <c r="G1271" s="806">
        <f>SUM(G1272:G1278)</f>
        <v>0</v>
      </c>
      <c r="H1271" s="806">
        <f>SUM(H1272:H1278)</f>
        <v>0</v>
      </c>
      <c r="I1271" s="806">
        <f>SUM(I1272:I1278)</f>
        <v>0</v>
      </c>
      <c r="J1271" s="243" t="str">
        <f t="shared" si="306"/>
        <v/>
      </c>
      <c r="K1271" s="244"/>
      <c r="L1271" s="326">
        <f>SUM(L1272:L1278)</f>
        <v>0</v>
      </c>
      <c r="M1271" s="327">
        <f>SUM(M1272:M1278)</f>
        <v>0</v>
      </c>
      <c r="N1271" s="432">
        <f>SUM(N1272:N1278)</f>
        <v>0</v>
      </c>
      <c r="O1271" s="433">
        <f>SUM(O1272:O1278)</f>
        <v>0</v>
      </c>
      <c r="P1271" s="244"/>
      <c r="Q1271" s="326">
        <f t="shared" ref="Q1271:W1271" si="320">SUM(Q1272:Q1278)</f>
        <v>0</v>
      </c>
      <c r="R1271" s="327">
        <f t="shared" si="320"/>
        <v>0</v>
      </c>
      <c r="S1271" s="327">
        <f t="shared" si="320"/>
        <v>0</v>
      </c>
      <c r="T1271" s="327">
        <f t="shared" si="320"/>
        <v>0</v>
      </c>
      <c r="U1271" s="327">
        <f t="shared" si="320"/>
        <v>0</v>
      </c>
      <c r="V1271" s="327">
        <f t="shared" si="320"/>
        <v>0</v>
      </c>
      <c r="W1271" s="433">
        <f t="shared" si="320"/>
        <v>0</v>
      </c>
      <c r="X1271" s="313">
        <f t="shared" si="307"/>
        <v>0</v>
      </c>
    </row>
    <row r="1272" spans="2:24" ht="18.75">
      <c r="B1272" s="175"/>
      <c r="C1272" s="176">
        <v>5201</v>
      </c>
      <c r="D1272" s="177" t="s">
        <v>269</v>
      </c>
      <c r="E1272" s="813"/>
      <c r="F1272" s="473"/>
      <c r="G1272" s="434"/>
      <c r="H1272" s="434"/>
      <c r="I1272" s="476">
        <f t="shared" ref="I1272:I1278" si="321">F1272+G1272+H1272</f>
        <v>0</v>
      </c>
      <c r="J1272" s="243" t="str">
        <f t="shared" si="306"/>
        <v/>
      </c>
      <c r="K1272" s="244"/>
      <c r="L1272" s="435"/>
      <c r="M1272" s="436"/>
      <c r="N1272" s="330">
        <f t="shared" ref="N1272:N1278" si="322">I1272</f>
        <v>0</v>
      </c>
      <c r="O1272" s="424">
        <f t="shared" ref="O1272:O1278" si="323">L1272+M1272-N1272</f>
        <v>0</v>
      </c>
      <c r="P1272" s="244"/>
      <c r="Q1272" s="435"/>
      <c r="R1272" s="436"/>
      <c r="S1272" s="429">
        <f t="shared" ref="S1272:S1278" si="324">+IF(+(L1272+M1272)&gt;=I1272,+M1272,+(+I1272-L1272))</f>
        <v>0</v>
      </c>
      <c r="T1272" s="315">
        <f t="shared" ref="T1272:T1278" si="325">Q1272+R1272-S1272</f>
        <v>0</v>
      </c>
      <c r="U1272" s="436"/>
      <c r="V1272" s="436"/>
      <c r="W1272" s="253"/>
      <c r="X1272" s="313">
        <f t="shared" si="307"/>
        <v>0</v>
      </c>
    </row>
    <row r="1273" spans="2:24" ht="18.75">
      <c r="B1273" s="175"/>
      <c r="C1273" s="178">
        <v>5202</v>
      </c>
      <c r="D1273" s="179" t="s">
        <v>270</v>
      </c>
      <c r="E1273" s="813"/>
      <c r="F1273" s="473"/>
      <c r="G1273" s="434"/>
      <c r="H1273" s="434"/>
      <c r="I1273" s="476">
        <f t="shared" si="321"/>
        <v>0</v>
      </c>
      <c r="J1273" s="243" t="str">
        <f t="shared" si="306"/>
        <v/>
      </c>
      <c r="K1273" s="244"/>
      <c r="L1273" s="435"/>
      <c r="M1273" s="436"/>
      <c r="N1273" s="330">
        <f t="shared" si="322"/>
        <v>0</v>
      </c>
      <c r="O1273" s="424">
        <f t="shared" si="323"/>
        <v>0</v>
      </c>
      <c r="P1273" s="244"/>
      <c r="Q1273" s="435"/>
      <c r="R1273" s="436"/>
      <c r="S1273" s="429">
        <f t="shared" si="324"/>
        <v>0</v>
      </c>
      <c r="T1273" s="315">
        <f t="shared" si="325"/>
        <v>0</v>
      </c>
      <c r="U1273" s="436"/>
      <c r="V1273" s="436"/>
      <c r="W1273" s="253"/>
      <c r="X1273" s="313">
        <f t="shared" si="307"/>
        <v>0</v>
      </c>
    </row>
    <row r="1274" spans="2:24" ht="18.75">
      <c r="B1274" s="175"/>
      <c r="C1274" s="178">
        <v>5203</v>
      </c>
      <c r="D1274" s="179" t="s">
        <v>938</v>
      </c>
      <c r="E1274" s="813"/>
      <c r="F1274" s="473"/>
      <c r="G1274" s="434"/>
      <c r="H1274" s="434"/>
      <c r="I1274" s="476">
        <f t="shared" si="321"/>
        <v>0</v>
      </c>
      <c r="J1274" s="243" t="str">
        <f t="shared" si="306"/>
        <v/>
      </c>
      <c r="K1274" s="244"/>
      <c r="L1274" s="435"/>
      <c r="M1274" s="436"/>
      <c r="N1274" s="330">
        <f t="shared" si="322"/>
        <v>0</v>
      </c>
      <c r="O1274" s="424">
        <f t="shared" si="323"/>
        <v>0</v>
      </c>
      <c r="P1274" s="244"/>
      <c r="Q1274" s="435"/>
      <c r="R1274" s="436"/>
      <c r="S1274" s="429">
        <f t="shared" si="324"/>
        <v>0</v>
      </c>
      <c r="T1274" s="315">
        <f t="shared" si="325"/>
        <v>0</v>
      </c>
      <c r="U1274" s="436"/>
      <c r="V1274" s="436"/>
      <c r="W1274" s="253"/>
      <c r="X1274" s="313">
        <f t="shared" si="307"/>
        <v>0</v>
      </c>
    </row>
    <row r="1275" spans="2:24" ht="18.75">
      <c r="B1275" s="175"/>
      <c r="C1275" s="178">
        <v>5204</v>
      </c>
      <c r="D1275" s="179" t="s">
        <v>939</v>
      </c>
      <c r="E1275" s="813"/>
      <c r="F1275" s="473"/>
      <c r="G1275" s="434"/>
      <c r="H1275" s="434"/>
      <c r="I1275" s="476">
        <f t="shared" si="321"/>
        <v>0</v>
      </c>
      <c r="J1275" s="243" t="str">
        <f t="shared" si="306"/>
        <v/>
      </c>
      <c r="K1275" s="244"/>
      <c r="L1275" s="435"/>
      <c r="M1275" s="436"/>
      <c r="N1275" s="330">
        <f t="shared" si="322"/>
        <v>0</v>
      </c>
      <c r="O1275" s="424">
        <f t="shared" si="323"/>
        <v>0</v>
      </c>
      <c r="P1275" s="244"/>
      <c r="Q1275" s="435"/>
      <c r="R1275" s="436"/>
      <c r="S1275" s="429">
        <f t="shared" si="324"/>
        <v>0</v>
      </c>
      <c r="T1275" s="315">
        <f t="shared" si="325"/>
        <v>0</v>
      </c>
      <c r="U1275" s="436"/>
      <c r="V1275" s="436"/>
      <c r="W1275" s="253"/>
      <c r="X1275" s="313">
        <f t="shared" si="307"/>
        <v>0</v>
      </c>
    </row>
    <row r="1276" spans="2:24" ht="18.75">
      <c r="B1276" s="175"/>
      <c r="C1276" s="178">
        <v>5205</v>
      </c>
      <c r="D1276" s="179" t="s">
        <v>940</v>
      </c>
      <c r="E1276" s="813"/>
      <c r="F1276" s="473"/>
      <c r="G1276" s="434"/>
      <c r="H1276" s="434"/>
      <c r="I1276" s="476">
        <f t="shared" si="321"/>
        <v>0</v>
      </c>
      <c r="J1276" s="243" t="str">
        <f t="shared" si="306"/>
        <v/>
      </c>
      <c r="K1276" s="244"/>
      <c r="L1276" s="435"/>
      <c r="M1276" s="436"/>
      <c r="N1276" s="330">
        <f t="shared" si="322"/>
        <v>0</v>
      </c>
      <c r="O1276" s="424">
        <f t="shared" si="323"/>
        <v>0</v>
      </c>
      <c r="P1276" s="244"/>
      <c r="Q1276" s="435"/>
      <c r="R1276" s="436"/>
      <c r="S1276" s="429">
        <f t="shared" si="324"/>
        <v>0</v>
      </c>
      <c r="T1276" s="315">
        <f t="shared" si="325"/>
        <v>0</v>
      </c>
      <c r="U1276" s="436"/>
      <c r="V1276" s="436"/>
      <c r="W1276" s="253"/>
      <c r="X1276" s="313">
        <f t="shared" si="307"/>
        <v>0</v>
      </c>
    </row>
    <row r="1277" spans="2:24" ht="18.75">
      <c r="B1277" s="175"/>
      <c r="C1277" s="178">
        <v>5206</v>
      </c>
      <c r="D1277" s="179" t="s">
        <v>941</v>
      </c>
      <c r="E1277" s="813"/>
      <c r="F1277" s="473"/>
      <c r="G1277" s="434"/>
      <c r="H1277" s="434"/>
      <c r="I1277" s="476">
        <f t="shared" si="321"/>
        <v>0</v>
      </c>
      <c r="J1277" s="243" t="str">
        <f t="shared" si="306"/>
        <v/>
      </c>
      <c r="K1277" s="244"/>
      <c r="L1277" s="435"/>
      <c r="M1277" s="436"/>
      <c r="N1277" s="330">
        <f t="shared" si="322"/>
        <v>0</v>
      </c>
      <c r="O1277" s="424">
        <f t="shared" si="323"/>
        <v>0</v>
      </c>
      <c r="P1277" s="244"/>
      <c r="Q1277" s="435"/>
      <c r="R1277" s="436"/>
      <c r="S1277" s="429">
        <f t="shared" si="324"/>
        <v>0</v>
      </c>
      <c r="T1277" s="315">
        <f t="shared" si="325"/>
        <v>0</v>
      </c>
      <c r="U1277" s="436"/>
      <c r="V1277" s="436"/>
      <c r="W1277" s="253"/>
      <c r="X1277" s="313">
        <f t="shared" si="307"/>
        <v>0</v>
      </c>
    </row>
    <row r="1278" spans="2:24" ht="18.75">
      <c r="B1278" s="175"/>
      <c r="C1278" s="180">
        <v>5219</v>
      </c>
      <c r="D1278" s="181" t="s">
        <v>942</v>
      </c>
      <c r="E1278" s="813"/>
      <c r="F1278" s="473"/>
      <c r="G1278" s="434"/>
      <c r="H1278" s="434"/>
      <c r="I1278" s="476">
        <f t="shared" si="321"/>
        <v>0</v>
      </c>
      <c r="J1278" s="243" t="str">
        <f t="shared" ref="J1278:J1297" si="326">(IF($E1278&lt;&gt;0,$J$2,IF($I1278&lt;&gt;0,$J$2,"")))</f>
        <v/>
      </c>
      <c r="K1278" s="244"/>
      <c r="L1278" s="435"/>
      <c r="M1278" s="436"/>
      <c r="N1278" s="330">
        <f t="shared" si="322"/>
        <v>0</v>
      </c>
      <c r="O1278" s="424">
        <f t="shared" si="323"/>
        <v>0</v>
      </c>
      <c r="P1278" s="244"/>
      <c r="Q1278" s="435"/>
      <c r="R1278" s="436"/>
      <c r="S1278" s="429">
        <f t="shared" si="324"/>
        <v>0</v>
      </c>
      <c r="T1278" s="315">
        <f t="shared" si="325"/>
        <v>0</v>
      </c>
      <c r="U1278" s="436"/>
      <c r="V1278" s="436"/>
      <c r="W1278" s="253"/>
      <c r="X1278" s="313">
        <f t="shared" ref="X1278:X1291" si="327">T1278-U1278-V1278-W1278</f>
        <v>0</v>
      </c>
    </row>
    <row r="1279" spans="2:24" ht="18.75">
      <c r="B1279" s="801">
        <v>5300</v>
      </c>
      <c r="C1279" s="971" t="s">
        <v>943</v>
      </c>
      <c r="D1279" s="971"/>
      <c r="E1279" s="802"/>
      <c r="F1279" s="805">
        <f>SUM(F1280:F1281)</f>
        <v>0</v>
      </c>
      <c r="G1279" s="806">
        <f>SUM(G1280:G1281)</f>
        <v>0</v>
      </c>
      <c r="H1279" s="806">
        <f>SUM(H1280:H1281)</f>
        <v>0</v>
      </c>
      <c r="I1279" s="806">
        <f>SUM(I1280:I1281)</f>
        <v>0</v>
      </c>
      <c r="J1279" s="243" t="str">
        <f t="shared" si="326"/>
        <v/>
      </c>
      <c r="K1279" s="244"/>
      <c r="L1279" s="326">
        <f>SUM(L1280:L1281)</f>
        <v>0</v>
      </c>
      <c r="M1279" s="327">
        <f>SUM(M1280:M1281)</f>
        <v>0</v>
      </c>
      <c r="N1279" s="432">
        <f>SUM(N1280:N1281)</f>
        <v>0</v>
      </c>
      <c r="O1279" s="433">
        <f>SUM(O1280:O1281)</f>
        <v>0</v>
      </c>
      <c r="P1279" s="244"/>
      <c r="Q1279" s="326">
        <f t="shared" ref="Q1279:W1279" si="328">SUM(Q1280:Q1281)</f>
        <v>0</v>
      </c>
      <c r="R1279" s="327">
        <f t="shared" si="328"/>
        <v>0</v>
      </c>
      <c r="S1279" s="327">
        <f t="shared" si="328"/>
        <v>0</v>
      </c>
      <c r="T1279" s="327">
        <f t="shared" si="328"/>
        <v>0</v>
      </c>
      <c r="U1279" s="327">
        <f t="shared" si="328"/>
        <v>0</v>
      </c>
      <c r="V1279" s="327">
        <f t="shared" si="328"/>
        <v>0</v>
      </c>
      <c r="W1279" s="433">
        <f t="shared" si="328"/>
        <v>0</v>
      </c>
      <c r="X1279" s="313">
        <f t="shared" si="327"/>
        <v>0</v>
      </c>
    </row>
    <row r="1280" spans="2:24" ht="18.75">
      <c r="B1280" s="175"/>
      <c r="C1280" s="176">
        <v>5301</v>
      </c>
      <c r="D1280" s="177" t="s">
        <v>1462</v>
      </c>
      <c r="E1280" s="813"/>
      <c r="F1280" s="473"/>
      <c r="G1280" s="434"/>
      <c r="H1280" s="434"/>
      <c r="I1280" s="476">
        <f>F1280+G1280+H1280</f>
        <v>0</v>
      </c>
      <c r="J1280" s="243" t="str">
        <f t="shared" si="326"/>
        <v/>
      </c>
      <c r="K1280" s="244"/>
      <c r="L1280" s="435"/>
      <c r="M1280" s="436"/>
      <c r="N1280" s="330">
        <f>I1280</f>
        <v>0</v>
      </c>
      <c r="O1280" s="424">
        <f>L1280+M1280-N1280</f>
        <v>0</v>
      </c>
      <c r="P1280" s="244"/>
      <c r="Q1280" s="435"/>
      <c r="R1280" s="436"/>
      <c r="S1280" s="429">
        <f>+IF(+(L1280+M1280)&gt;=I1280,+M1280,+(+I1280-L1280))</f>
        <v>0</v>
      </c>
      <c r="T1280" s="315">
        <f>Q1280+R1280-S1280</f>
        <v>0</v>
      </c>
      <c r="U1280" s="436"/>
      <c r="V1280" s="436"/>
      <c r="W1280" s="253"/>
      <c r="X1280" s="313">
        <f t="shared" si="327"/>
        <v>0</v>
      </c>
    </row>
    <row r="1281" spans="2:24" ht="18.75">
      <c r="B1281" s="175"/>
      <c r="C1281" s="180">
        <v>5309</v>
      </c>
      <c r="D1281" s="181" t="s">
        <v>944</v>
      </c>
      <c r="E1281" s="813"/>
      <c r="F1281" s="473"/>
      <c r="G1281" s="434"/>
      <c r="H1281" s="434"/>
      <c r="I1281" s="476">
        <f>F1281+G1281+H1281</f>
        <v>0</v>
      </c>
      <c r="J1281" s="243" t="str">
        <f t="shared" si="326"/>
        <v/>
      </c>
      <c r="K1281" s="244"/>
      <c r="L1281" s="435"/>
      <c r="M1281" s="436"/>
      <c r="N1281" s="330">
        <f>I1281</f>
        <v>0</v>
      </c>
      <c r="O1281" s="424">
        <f>L1281+M1281-N1281</f>
        <v>0</v>
      </c>
      <c r="P1281" s="244"/>
      <c r="Q1281" s="435"/>
      <c r="R1281" s="436"/>
      <c r="S1281" s="429">
        <f>+IF(+(L1281+M1281)&gt;=I1281,+M1281,+(+I1281-L1281))</f>
        <v>0</v>
      </c>
      <c r="T1281" s="315">
        <f>Q1281+R1281-S1281</f>
        <v>0</v>
      </c>
      <c r="U1281" s="436"/>
      <c r="V1281" s="436"/>
      <c r="W1281" s="253"/>
      <c r="X1281" s="313">
        <f t="shared" si="327"/>
        <v>0</v>
      </c>
    </row>
    <row r="1282" spans="2:24" ht="18.75">
      <c r="B1282" s="801">
        <v>5400</v>
      </c>
      <c r="C1282" s="980" t="s">
        <v>1031</v>
      </c>
      <c r="D1282" s="980"/>
      <c r="E1282" s="802"/>
      <c r="F1282" s="803"/>
      <c r="G1282" s="804"/>
      <c r="H1282" s="804"/>
      <c r="I1282" s="800">
        <f>F1282+G1282+H1282</f>
        <v>0</v>
      </c>
      <c r="J1282" s="243" t="str">
        <f t="shared" si="326"/>
        <v/>
      </c>
      <c r="K1282" s="244"/>
      <c r="L1282" s="430"/>
      <c r="M1282" s="431"/>
      <c r="N1282" s="327">
        <f>I1282</f>
        <v>0</v>
      </c>
      <c r="O1282" s="424">
        <f>L1282+M1282-N1282</f>
        <v>0</v>
      </c>
      <c r="P1282" s="244"/>
      <c r="Q1282" s="430"/>
      <c r="R1282" s="431"/>
      <c r="S1282" s="429">
        <f>+IF(+(L1282+M1282)&gt;=I1282,+M1282,+(+I1282-L1282))</f>
        <v>0</v>
      </c>
      <c r="T1282" s="315">
        <f>Q1282+R1282-S1282</f>
        <v>0</v>
      </c>
      <c r="U1282" s="431"/>
      <c r="V1282" s="431"/>
      <c r="W1282" s="253"/>
      <c r="X1282" s="313">
        <f t="shared" si="327"/>
        <v>0</v>
      </c>
    </row>
    <row r="1283" spans="2:24" ht="18.75">
      <c r="B1283" s="794">
        <v>5500</v>
      </c>
      <c r="C1283" s="966" t="s">
        <v>1032</v>
      </c>
      <c r="D1283" s="966"/>
      <c r="E1283" s="795"/>
      <c r="F1283" s="796">
        <f>SUM(F1284:F1287)</f>
        <v>0</v>
      </c>
      <c r="G1283" s="797">
        <f>SUM(G1284:G1287)</f>
        <v>0</v>
      </c>
      <c r="H1283" s="797">
        <f>SUM(H1284:H1287)</f>
        <v>0</v>
      </c>
      <c r="I1283" s="797">
        <f>SUM(I1284:I1287)</f>
        <v>0</v>
      </c>
      <c r="J1283" s="243" t="str">
        <f t="shared" si="326"/>
        <v/>
      </c>
      <c r="K1283" s="244"/>
      <c r="L1283" s="316">
        <f>SUM(L1284:L1287)</f>
        <v>0</v>
      </c>
      <c r="M1283" s="317">
        <f>SUM(M1284:M1287)</f>
        <v>0</v>
      </c>
      <c r="N1283" s="425">
        <f>SUM(N1284:N1287)</f>
        <v>0</v>
      </c>
      <c r="O1283" s="426">
        <f>SUM(O1284:O1287)</f>
        <v>0</v>
      </c>
      <c r="P1283" s="244"/>
      <c r="Q1283" s="316">
        <f t="shared" ref="Q1283:W1283" si="329">SUM(Q1284:Q1287)</f>
        <v>0</v>
      </c>
      <c r="R1283" s="317">
        <f t="shared" si="329"/>
        <v>0</v>
      </c>
      <c r="S1283" s="317">
        <f t="shared" si="329"/>
        <v>0</v>
      </c>
      <c r="T1283" s="317">
        <f t="shared" si="329"/>
        <v>0</v>
      </c>
      <c r="U1283" s="317">
        <f t="shared" si="329"/>
        <v>0</v>
      </c>
      <c r="V1283" s="317">
        <f t="shared" si="329"/>
        <v>0</v>
      </c>
      <c r="W1283" s="426">
        <f t="shared" si="329"/>
        <v>0</v>
      </c>
      <c r="X1283" s="313">
        <f t="shared" si="327"/>
        <v>0</v>
      </c>
    </row>
    <row r="1284" spans="2:24" ht="18.75">
      <c r="B1284" s="173"/>
      <c r="C1284" s="144">
        <v>5501</v>
      </c>
      <c r="D1284" s="163" t="s">
        <v>1033</v>
      </c>
      <c r="E1284" s="812"/>
      <c r="F1284" s="449"/>
      <c r="G1284" s="245"/>
      <c r="H1284" s="245"/>
      <c r="I1284" s="476">
        <f>F1284+G1284+H1284</f>
        <v>0</v>
      </c>
      <c r="J1284" s="243" t="str">
        <f t="shared" si="326"/>
        <v/>
      </c>
      <c r="K1284" s="244"/>
      <c r="L1284" s="423"/>
      <c r="M1284" s="252"/>
      <c r="N1284" s="315">
        <f>I1284</f>
        <v>0</v>
      </c>
      <c r="O1284" s="424">
        <f>L1284+M1284-N1284</f>
        <v>0</v>
      </c>
      <c r="P1284" s="244"/>
      <c r="Q1284" s="423"/>
      <c r="R1284" s="252"/>
      <c r="S1284" s="429">
        <f>+IF(+(L1284+M1284)&gt;=I1284,+M1284,+(+I1284-L1284))</f>
        <v>0</v>
      </c>
      <c r="T1284" s="315">
        <f>Q1284+R1284-S1284</f>
        <v>0</v>
      </c>
      <c r="U1284" s="252"/>
      <c r="V1284" s="252"/>
      <c r="W1284" s="253"/>
      <c r="X1284" s="313">
        <f t="shared" si="327"/>
        <v>0</v>
      </c>
    </row>
    <row r="1285" spans="2:24" ht="18.75">
      <c r="B1285" s="173"/>
      <c r="C1285" s="137">
        <v>5502</v>
      </c>
      <c r="D1285" s="145" t="s">
        <v>1034</v>
      </c>
      <c r="E1285" s="812"/>
      <c r="F1285" s="449"/>
      <c r="G1285" s="245"/>
      <c r="H1285" s="245"/>
      <c r="I1285" s="476">
        <f>F1285+G1285+H1285</f>
        <v>0</v>
      </c>
      <c r="J1285" s="243" t="str">
        <f t="shared" si="326"/>
        <v/>
      </c>
      <c r="K1285" s="244"/>
      <c r="L1285" s="423"/>
      <c r="M1285" s="252"/>
      <c r="N1285" s="315">
        <f>I1285</f>
        <v>0</v>
      </c>
      <c r="O1285" s="424">
        <f>L1285+M1285-N1285</f>
        <v>0</v>
      </c>
      <c r="P1285" s="244"/>
      <c r="Q1285" s="423"/>
      <c r="R1285" s="252"/>
      <c r="S1285" s="429">
        <f>+IF(+(L1285+M1285)&gt;=I1285,+M1285,+(+I1285-L1285))</f>
        <v>0</v>
      </c>
      <c r="T1285" s="315">
        <f>Q1285+R1285-S1285</f>
        <v>0</v>
      </c>
      <c r="U1285" s="252"/>
      <c r="V1285" s="252"/>
      <c r="W1285" s="253"/>
      <c r="X1285" s="313">
        <f t="shared" si="327"/>
        <v>0</v>
      </c>
    </row>
    <row r="1286" spans="2:24" ht="18.75">
      <c r="B1286" s="173"/>
      <c r="C1286" s="137">
        <v>5503</v>
      </c>
      <c r="D1286" s="139" t="s">
        <v>1035</v>
      </c>
      <c r="E1286" s="812"/>
      <c r="F1286" s="449"/>
      <c r="G1286" s="245"/>
      <c r="H1286" s="245"/>
      <c r="I1286" s="476">
        <f>F1286+G1286+H1286</f>
        <v>0</v>
      </c>
      <c r="J1286" s="243" t="str">
        <f t="shared" si="326"/>
        <v/>
      </c>
      <c r="K1286" s="244"/>
      <c r="L1286" s="423"/>
      <c r="M1286" s="252"/>
      <c r="N1286" s="315">
        <f>I1286</f>
        <v>0</v>
      </c>
      <c r="O1286" s="424">
        <f>L1286+M1286-N1286</f>
        <v>0</v>
      </c>
      <c r="P1286" s="244"/>
      <c r="Q1286" s="423"/>
      <c r="R1286" s="252"/>
      <c r="S1286" s="429">
        <f>+IF(+(L1286+M1286)&gt;=I1286,+M1286,+(+I1286-L1286))</f>
        <v>0</v>
      </c>
      <c r="T1286" s="315">
        <f>Q1286+R1286-S1286</f>
        <v>0</v>
      </c>
      <c r="U1286" s="252"/>
      <c r="V1286" s="252"/>
      <c r="W1286" s="253"/>
      <c r="X1286" s="313">
        <f t="shared" si="327"/>
        <v>0</v>
      </c>
    </row>
    <row r="1287" spans="2:24" ht="18.75">
      <c r="B1287" s="173"/>
      <c r="C1287" s="137">
        <v>5504</v>
      </c>
      <c r="D1287" s="145" t="s">
        <v>1036</v>
      </c>
      <c r="E1287" s="812"/>
      <c r="F1287" s="449"/>
      <c r="G1287" s="245"/>
      <c r="H1287" s="245"/>
      <c r="I1287" s="476">
        <f>F1287+G1287+H1287</f>
        <v>0</v>
      </c>
      <c r="J1287" s="243" t="str">
        <f t="shared" si="326"/>
        <v/>
      </c>
      <c r="K1287" s="244"/>
      <c r="L1287" s="423"/>
      <c r="M1287" s="252"/>
      <c r="N1287" s="315">
        <f>I1287</f>
        <v>0</v>
      </c>
      <c r="O1287" s="424">
        <f>L1287+M1287-N1287</f>
        <v>0</v>
      </c>
      <c r="P1287" s="244"/>
      <c r="Q1287" s="423"/>
      <c r="R1287" s="252"/>
      <c r="S1287" s="429">
        <f>+IF(+(L1287+M1287)&gt;=I1287,+M1287,+(+I1287-L1287))</f>
        <v>0</v>
      </c>
      <c r="T1287" s="315">
        <f>Q1287+R1287-S1287</f>
        <v>0</v>
      </c>
      <c r="U1287" s="252"/>
      <c r="V1287" s="252"/>
      <c r="W1287" s="253"/>
      <c r="X1287" s="313">
        <f t="shared" si="327"/>
        <v>0</v>
      </c>
    </row>
    <row r="1288" spans="2:24" ht="18.75">
      <c r="B1288" s="794">
        <v>5700</v>
      </c>
      <c r="C1288" s="981" t="s">
        <v>1037</v>
      </c>
      <c r="D1288" s="982"/>
      <c r="E1288" s="802"/>
      <c r="F1288" s="781">
        <v>0</v>
      </c>
      <c r="G1288" s="781">
        <v>0</v>
      </c>
      <c r="H1288" s="781">
        <v>0</v>
      </c>
      <c r="I1288" s="806">
        <f>SUM(I1289:I1291)</f>
        <v>0</v>
      </c>
      <c r="J1288" s="243" t="str">
        <f t="shared" si="326"/>
        <v/>
      </c>
      <c r="K1288" s="244"/>
      <c r="L1288" s="326">
        <f>SUM(L1289:L1291)</f>
        <v>0</v>
      </c>
      <c r="M1288" s="327">
        <f>SUM(M1289:M1291)</f>
        <v>0</v>
      </c>
      <c r="N1288" s="432">
        <f>SUM(N1289:N1290)</f>
        <v>0</v>
      </c>
      <c r="O1288" s="433">
        <f>SUM(O1289:O1291)</f>
        <v>0</v>
      </c>
      <c r="P1288" s="244"/>
      <c r="Q1288" s="326">
        <f>SUM(Q1289:Q1291)</f>
        <v>0</v>
      </c>
      <c r="R1288" s="327">
        <f>SUM(R1289:R1291)</f>
        <v>0</v>
      </c>
      <c r="S1288" s="327">
        <f>SUM(S1289:S1291)</f>
        <v>0</v>
      </c>
      <c r="T1288" s="327">
        <f>SUM(T1289:T1291)</f>
        <v>0</v>
      </c>
      <c r="U1288" s="327">
        <f>SUM(U1289:U1291)</f>
        <v>0</v>
      </c>
      <c r="V1288" s="327">
        <f>SUM(V1289:V1290)</f>
        <v>0</v>
      </c>
      <c r="W1288" s="433">
        <f>SUM(W1289:W1291)</f>
        <v>0</v>
      </c>
      <c r="X1288" s="313">
        <f t="shared" si="327"/>
        <v>0</v>
      </c>
    </row>
    <row r="1289" spans="2:24" ht="18.75">
      <c r="B1289" s="175"/>
      <c r="C1289" s="176">
        <v>5701</v>
      </c>
      <c r="D1289" s="177" t="s">
        <v>1038</v>
      </c>
      <c r="E1289" s="813"/>
      <c r="F1289" s="700">
        <v>0</v>
      </c>
      <c r="G1289" s="700">
        <v>0</v>
      </c>
      <c r="H1289" s="700">
        <v>0</v>
      </c>
      <c r="I1289" s="476">
        <f>F1289+G1289+H1289</f>
        <v>0</v>
      </c>
      <c r="J1289" s="243" t="str">
        <f t="shared" si="326"/>
        <v/>
      </c>
      <c r="K1289" s="244"/>
      <c r="L1289" s="435"/>
      <c r="M1289" s="436"/>
      <c r="N1289" s="330">
        <f>I1289</f>
        <v>0</v>
      </c>
      <c r="O1289" s="424">
        <f>L1289+M1289-N1289</f>
        <v>0</v>
      </c>
      <c r="P1289" s="244"/>
      <c r="Q1289" s="435"/>
      <c r="R1289" s="436"/>
      <c r="S1289" s="429">
        <f>+IF(+(L1289+M1289)&gt;=I1289,+M1289,+(+I1289-L1289))</f>
        <v>0</v>
      </c>
      <c r="T1289" s="315">
        <f>Q1289+R1289-S1289</f>
        <v>0</v>
      </c>
      <c r="U1289" s="436"/>
      <c r="V1289" s="436"/>
      <c r="W1289" s="253"/>
      <c r="X1289" s="313">
        <f t="shared" si="327"/>
        <v>0</v>
      </c>
    </row>
    <row r="1290" spans="2:24" ht="18.75">
      <c r="B1290" s="175"/>
      <c r="C1290" s="180">
        <v>5702</v>
      </c>
      <c r="D1290" s="181" t="s">
        <v>1039</v>
      </c>
      <c r="E1290" s="813"/>
      <c r="F1290" s="700">
        <v>0</v>
      </c>
      <c r="G1290" s="700">
        <v>0</v>
      </c>
      <c r="H1290" s="700">
        <v>0</v>
      </c>
      <c r="I1290" s="476">
        <f>F1290+G1290+H1290</f>
        <v>0</v>
      </c>
      <c r="J1290" s="243" t="str">
        <f t="shared" si="326"/>
        <v/>
      </c>
      <c r="K1290" s="244"/>
      <c r="L1290" s="435"/>
      <c r="M1290" s="436"/>
      <c r="N1290" s="330">
        <f>I1290</f>
        <v>0</v>
      </c>
      <c r="O1290" s="424">
        <f>L1290+M1290-N1290</f>
        <v>0</v>
      </c>
      <c r="P1290" s="244"/>
      <c r="Q1290" s="435"/>
      <c r="R1290" s="436"/>
      <c r="S1290" s="429">
        <f>+IF(+(L1290+M1290)&gt;=I1290,+M1290,+(+I1290-L1290))</f>
        <v>0</v>
      </c>
      <c r="T1290" s="315">
        <f>Q1290+R1290-S1290</f>
        <v>0</v>
      </c>
      <c r="U1290" s="436"/>
      <c r="V1290" s="436"/>
      <c r="W1290" s="253"/>
      <c r="X1290" s="313">
        <f t="shared" si="327"/>
        <v>0</v>
      </c>
    </row>
    <row r="1291" spans="2:24" ht="18.75">
      <c r="B1291" s="136"/>
      <c r="C1291" s="182">
        <v>4071</v>
      </c>
      <c r="D1291" s="464" t="s">
        <v>1040</v>
      </c>
      <c r="E1291" s="812"/>
      <c r="F1291" s="700">
        <v>0</v>
      </c>
      <c r="G1291" s="700">
        <v>0</v>
      </c>
      <c r="H1291" s="700">
        <v>0</v>
      </c>
      <c r="I1291" s="476">
        <f>F1291+G1291+H1291</f>
        <v>0</v>
      </c>
      <c r="J1291" s="243" t="str">
        <f t="shared" si="326"/>
        <v/>
      </c>
      <c r="K1291" s="244"/>
      <c r="L1291" s="821"/>
      <c r="M1291" s="775"/>
      <c r="N1291" s="775"/>
      <c r="O1291" s="822"/>
      <c r="P1291" s="244"/>
      <c r="Q1291" s="771"/>
      <c r="R1291" s="775"/>
      <c r="S1291" s="775"/>
      <c r="T1291" s="775"/>
      <c r="U1291" s="775"/>
      <c r="V1291" s="775"/>
      <c r="W1291" s="819"/>
      <c r="X1291" s="313">
        <f t="shared" si="327"/>
        <v>0</v>
      </c>
    </row>
    <row r="1292" spans="2:24">
      <c r="B1292" s="173"/>
      <c r="C1292" s="183"/>
      <c r="D1292" s="334"/>
      <c r="E1292" s="814"/>
      <c r="F1292" s="248"/>
      <c r="G1292" s="248"/>
      <c r="H1292" s="248"/>
      <c r="I1292" s="249"/>
      <c r="J1292" s="243" t="str">
        <f t="shared" si="326"/>
        <v/>
      </c>
      <c r="K1292" s="244"/>
      <c r="L1292" s="437"/>
      <c r="M1292" s="438"/>
      <c r="N1292" s="323"/>
      <c r="O1292" s="324"/>
      <c r="P1292" s="244"/>
      <c r="Q1292" s="437"/>
      <c r="R1292" s="438"/>
      <c r="S1292" s="323"/>
      <c r="T1292" s="323"/>
      <c r="U1292" s="438"/>
      <c r="V1292" s="323"/>
      <c r="W1292" s="324"/>
      <c r="X1292" s="324"/>
    </row>
    <row r="1293" spans="2:24" ht="18.75">
      <c r="B1293" s="807">
        <v>98</v>
      </c>
      <c r="C1293" s="964" t="s">
        <v>1041</v>
      </c>
      <c r="D1293" s="958"/>
      <c r="E1293" s="795"/>
      <c r="F1293" s="798"/>
      <c r="G1293" s="799"/>
      <c r="H1293" s="799"/>
      <c r="I1293" s="800">
        <f>F1293+G1293+H1293</f>
        <v>0</v>
      </c>
      <c r="J1293" s="243" t="str">
        <f t="shared" si="326"/>
        <v/>
      </c>
      <c r="K1293" s="244"/>
      <c r="L1293" s="428"/>
      <c r="M1293" s="254"/>
      <c r="N1293" s="317">
        <f>I1293</f>
        <v>0</v>
      </c>
      <c r="O1293" s="424">
        <f>L1293+M1293-N1293</f>
        <v>0</v>
      </c>
      <c r="P1293" s="244"/>
      <c r="Q1293" s="428"/>
      <c r="R1293" s="254"/>
      <c r="S1293" s="429">
        <f>+IF(+(L1293+M1293)&gt;=I1293,+M1293,+(+I1293-L1293))</f>
        <v>0</v>
      </c>
      <c r="T1293" s="315">
        <f>Q1293+R1293-S1293</f>
        <v>0</v>
      </c>
      <c r="U1293" s="254"/>
      <c r="V1293" s="254"/>
      <c r="W1293" s="253"/>
      <c r="X1293" s="313">
        <f>T1293-U1293-V1293-W1293</f>
        <v>0</v>
      </c>
    </row>
    <row r="1294" spans="2:24">
      <c r="B1294" s="184"/>
      <c r="C1294" s="335" t="s">
        <v>1042</v>
      </c>
      <c r="D1294" s="336"/>
      <c r="E1294" s="395"/>
      <c r="F1294" s="395"/>
      <c r="G1294" s="395"/>
      <c r="H1294" s="395"/>
      <c r="I1294" s="337"/>
      <c r="J1294" s="243" t="str">
        <f t="shared" si="326"/>
        <v/>
      </c>
      <c r="K1294" s="244"/>
      <c r="L1294" s="338"/>
      <c r="M1294" s="339"/>
      <c r="N1294" s="339"/>
      <c r="O1294" s="340"/>
      <c r="P1294" s="244"/>
      <c r="Q1294" s="338"/>
      <c r="R1294" s="339"/>
      <c r="S1294" s="339"/>
      <c r="T1294" s="339"/>
      <c r="U1294" s="339"/>
      <c r="V1294" s="339"/>
      <c r="W1294" s="340"/>
      <c r="X1294" s="340"/>
    </row>
    <row r="1295" spans="2:24">
      <c r="B1295" s="184"/>
      <c r="C1295" s="341" t="s">
        <v>1043</v>
      </c>
      <c r="D1295" s="334"/>
      <c r="E1295" s="384"/>
      <c r="F1295" s="384"/>
      <c r="G1295" s="384"/>
      <c r="H1295" s="384"/>
      <c r="I1295" s="307"/>
      <c r="J1295" s="243" t="str">
        <f t="shared" si="326"/>
        <v/>
      </c>
      <c r="K1295" s="244"/>
      <c r="L1295" s="342"/>
      <c r="M1295" s="343"/>
      <c r="N1295" s="343"/>
      <c r="O1295" s="344"/>
      <c r="P1295" s="244"/>
      <c r="Q1295" s="342"/>
      <c r="R1295" s="343"/>
      <c r="S1295" s="343"/>
      <c r="T1295" s="343"/>
      <c r="U1295" s="343"/>
      <c r="V1295" s="343"/>
      <c r="W1295" s="344"/>
      <c r="X1295" s="344"/>
    </row>
    <row r="1296" spans="2:24">
      <c r="B1296" s="185"/>
      <c r="C1296" s="345" t="s">
        <v>1716</v>
      </c>
      <c r="D1296" s="346"/>
      <c r="E1296" s="396"/>
      <c r="F1296" s="396"/>
      <c r="G1296" s="396"/>
      <c r="H1296" s="396"/>
      <c r="I1296" s="309"/>
      <c r="J1296" s="243" t="str">
        <f t="shared" si="326"/>
        <v/>
      </c>
      <c r="K1296" s="244"/>
      <c r="L1296" s="347"/>
      <c r="M1296" s="348"/>
      <c r="N1296" s="348"/>
      <c r="O1296" s="349"/>
      <c r="P1296" s="244"/>
      <c r="Q1296" s="347"/>
      <c r="R1296" s="348"/>
      <c r="S1296" s="348"/>
      <c r="T1296" s="348"/>
      <c r="U1296" s="348"/>
      <c r="V1296" s="348"/>
      <c r="W1296" s="349"/>
      <c r="X1296" s="349"/>
    </row>
    <row r="1297" spans="2:24" ht="18.75">
      <c r="B1297" s="715"/>
      <c r="C1297" s="716" t="s">
        <v>1263</v>
      </c>
      <c r="D1297" s="717" t="s">
        <v>1044</v>
      </c>
      <c r="E1297" s="808"/>
      <c r="F1297" s="808">
        <f>SUM(F1182,F1185,F1191,F1199,F1200,F1218,F1222,F1228,F1231,F1232,F1233,F1234,F1235,F1244,F1250,F1251,F1252,F1253,F1260,F1264,F1265,F1266,F1267,F1270,F1271,F1279,F1282,F1283,F1288)+F1293</f>
        <v>0</v>
      </c>
      <c r="G1297" s="808">
        <f>SUM(G1182,G1185,G1191,G1199,G1200,G1218,G1222,G1228,G1231,G1232,G1233,G1234,G1235,G1244,G1250,G1251,G1252,G1253,G1260,G1264,G1265,G1266,G1267,G1270,G1271,G1279,G1282,G1283,G1288)+G1293</f>
        <v>50000</v>
      </c>
      <c r="H1297" s="808">
        <f>SUM(H1182,H1185,H1191,H1199,H1200,H1218,H1222,H1228,H1231,H1232,H1233,H1234,H1235,H1244,H1250,H1251,H1252,H1253,H1260,H1264,H1265,H1266,H1267,H1270,H1271,H1279,H1282,H1283,H1288)+H1293</f>
        <v>0</v>
      </c>
      <c r="I1297" s="808">
        <f>SUM(I1182,I1185,I1191,I1199,I1200,I1218,I1222,I1228,I1231,I1232,I1233,I1234,I1235,I1244,I1250,I1251,I1252,I1253,I1260,I1264,I1265,I1266,I1267,I1270,I1271,I1279,I1282,I1283,I1288)+I1293</f>
        <v>50000</v>
      </c>
      <c r="J1297" s="243">
        <f t="shared" si="326"/>
        <v>1</v>
      </c>
      <c r="K1297" s="439" t="str">
        <f>LEFT(C1179,1)</f>
        <v>2</v>
      </c>
      <c r="L1297" s="276">
        <f>SUM(L1182,L1185,L1191,L1199,L1200,L1218,L1222,L1228,L1231,L1232,L1233,L1234,L1235,L1244,L1250,L1251,L1252,L1253,L1260,L1264,L1265,L1266,L1267,L1270,L1271,L1279,L1282,L1283,L1288)+L1293</f>
        <v>0</v>
      </c>
      <c r="M1297" s="276">
        <f>SUM(M1182,M1185,M1191,M1199,M1200,M1218,M1222,M1228,M1231,M1232,M1233,M1234,M1235,M1244,M1250,M1251,M1252,M1253,M1260,M1264,M1265,M1266,M1267,M1270,M1271,M1279,M1282,M1283,M1288)+M1293</f>
        <v>50000</v>
      </c>
      <c r="N1297" s="276">
        <f>SUM(N1182,N1185,N1191,N1199,N1200,N1218,N1222,N1228,N1231,N1232,N1233,N1234,N1235,N1244,N1250,N1251,N1252,N1253,N1260,N1264,N1265,N1266,N1267,N1270,N1271,N1279,N1282,N1283,N1288)+N1293</f>
        <v>50000</v>
      </c>
      <c r="O1297" s="276">
        <f>SUM(O1182,O1185,O1191,O1199,O1200,O1218,O1222,O1228,O1231,O1232,O1233,O1234,O1235,O1244,O1250,O1251,O1252,O1253,O1260,O1264,O1265,O1266,O1267,O1270,O1271,O1279,O1282,O1283,O1288)+O1293</f>
        <v>0</v>
      </c>
      <c r="P1297" s="222"/>
      <c r="Q1297" s="276">
        <f t="shared" ref="Q1297:W1297" si="330">SUM(Q1182,Q1185,Q1191,Q1199,Q1200,Q1218,Q1222,Q1228,Q1231,Q1232,Q1233,Q1234,Q1235,Q1244,Q1250,Q1251,Q1252,Q1253,Q1260,Q1264,Q1265,Q1266,Q1267,Q1270,Q1271,Q1279,Q1282,Q1283,Q1288)+Q1293</f>
        <v>0</v>
      </c>
      <c r="R1297" s="276">
        <f t="shared" si="330"/>
        <v>50000</v>
      </c>
      <c r="S1297" s="276">
        <f t="shared" si="330"/>
        <v>50000</v>
      </c>
      <c r="T1297" s="276">
        <f t="shared" si="330"/>
        <v>0</v>
      </c>
      <c r="U1297" s="276">
        <f t="shared" si="330"/>
        <v>0</v>
      </c>
      <c r="V1297" s="276">
        <f t="shared" si="330"/>
        <v>0</v>
      </c>
      <c r="W1297" s="276">
        <f t="shared" si="330"/>
        <v>0</v>
      </c>
      <c r="X1297" s="313">
        <f>T1297-U1297-V1297-W1297</f>
        <v>0</v>
      </c>
    </row>
    <row r="1298" spans="2:24">
      <c r="B1298" s="660" t="s">
        <v>32</v>
      </c>
      <c r="C1298" s="186"/>
      <c r="I1298" s="219"/>
      <c r="J1298" s="221">
        <f>J1297</f>
        <v>1</v>
      </c>
      <c r="P1298"/>
    </row>
    <row r="1299" spans="2:24">
      <c r="B1299" s="392"/>
      <c r="C1299" s="392"/>
      <c r="D1299" s="393"/>
      <c r="E1299" s="392"/>
      <c r="F1299" s="392"/>
      <c r="G1299" s="392"/>
      <c r="H1299" s="392"/>
      <c r="I1299" s="394"/>
      <c r="J1299" s="221">
        <f>J1297</f>
        <v>1</v>
      </c>
      <c r="L1299" s="392"/>
      <c r="M1299" s="392"/>
      <c r="N1299" s="394"/>
      <c r="O1299" s="394"/>
      <c r="P1299" s="394"/>
      <c r="Q1299" s="392"/>
      <c r="R1299" s="392"/>
      <c r="S1299" s="394"/>
      <c r="T1299" s="394"/>
      <c r="U1299" s="392"/>
      <c r="V1299" s="394"/>
      <c r="W1299" s="394"/>
      <c r="X1299" s="394"/>
    </row>
    <row r="1300" spans="2:24" ht="18.75">
      <c r="B1300" s="402"/>
      <c r="C1300" s="402"/>
      <c r="D1300" s="402"/>
      <c r="E1300" s="402"/>
      <c r="F1300" s="402"/>
      <c r="G1300" s="402"/>
      <c r="H1300" s="402"/>
      <c r="I1300" s="484"/>
      <c r="J1300" s="440">
        <f>(IF(E1297&lt;&gt;0,$G$2,IF(I1297&lt;&gt;0,$G$2,"")))</f>
        <v>0</v>
      </c>
    </row>
    <row r="1301" spans="2:24" ht="18.75">
      <c r="B1301" s="402"/>
      <c r="C1301" s="402"/>
      <c r="D1301" s="474"/>
      <c r="E1301" s="402"/>
      <c r="F1301" s="402"/>
      <c r="G1301" s="402"/>
      <c r="H1301" s="402"/>
      <c r="I1301" s="484"/>
      <c r="J1301" s="440" t="str">
        <f>(IF(E1298&lt;&gt;0,$G$2,IF(I1298&lt;&gt;0,$G$2,"")))</f>
        <v/>
      </c>
    </row>
    <row r="1302" spans="2:24">
      <c r="E1302" s="278"/>
      <c r="F1302" s="278"/>
      <c r="G1302" s="278"/>
      <c r="H1302" s="278"/>
      <c r="I1302" s="282"/>
      <c r="J1302" s="221">
        <f>(IF($E1435&lt;&gt;0,$J$2,IF($I1435&lt;&gt;0,$J$2,"")))</f>
        <v>1</v>
      </c>
      <c r="L1302" s="278"/>
      <c r="M1302" s="278"/>
      <c r="N1302" s="282"/>
      <c r="O1302" s="282"/>
      <c r="P1302" s="282"/>
      <c r="Q1302" s="278"/>
      <c r="R1302" s="278"/>
      <c r="S1302" s="282"/>
      <c r="T1302" s="282"/>
      <c r="U1302" s="278"/>
      <c r="V1302" s="282"/>
      <c r="W1302" s="282"/>
    </row>
    <row r="1303" spans="2:24">
      <c r="C1303" s="227"/>
      <c r="D1303" s="228"/>
      <c r="E1303" s="278"/>
      <c r="F1303" s="278"/>
      <c r="G1303" s="278"/>
      <c r="H1303" s="278"/>
      <c r="I1303" s="282"/>
      <c r="J1303" s="221">
        <f>(IF($E1435&lt;&gt;0,$J$2,IF($I1435&lt;&gt;0,$J$2,"")))</f>
        <v>1</v>
      </c>
      <c r="L1303" s="278"/>
      <c r="M1303" s="278"/>
      <c r="N1303" s="282"/>
      <c r="O1303" s="282"/>
      <c r="P1303" s="282"/>
      <c r="Q1303" s="278"/>
      <c r="R1303" s="278"/>
      <c r="S1303" s="282"/>
      <c r="T1303" s="282"/>
      <c r="U1303" s="278"/>
      <c r="V1303" s="282"/>
      <c r="W1303" s="282"/>
    </row>
    <row r="1304" spans="2:24">
      <c r="B1304" s="896" t="str">
        <f>$B$7</f>
        <v>БЮДЖЕТ - НАЧАЛЕН ПЛАН
ПО ПЪЛНА ЕДИННА БЮДЖЕТНА КЛАСИФИКАЦИЯ</v>
      </c>
      <c r="C1304" s="897"/>
      <c r="D1304" s="897"/>
      <c r="E1304" s="278"/>
      <c r="F1304" s="278"/>
      <c r="G1304" s="278"/>
      <c r="H1304" s="278"/>
      <c r="I1304" s="282"/>
      <c r="J1304" s="221">
        <f>(IF($E1435&lt;&gt;0,$J$2,IF($I1435&lt;&gt;0,$J$2,"")))</f>
        <v>1</v>
      </c>
      <c r="L1304" s="278"/>
      <c r="M1304" s="278"/>
      <c r="N1304" s="282"/>
      <c r="O1304" s="282"/>
      <c r="P1304" s="282"/>
      <c r="Q1304" s="278"/>
      <c r="R1304" s="278"/>
      <c r="S1304" s="282"/>
      <c r="T1304" s="282"/>
      <c r="U1304" s="278"/>
      <c r="V1304" s="282"/>
      <c r="W1304" s="282"/>
    </row>
    <row r="1305" spans="2:24">
      <c r="C1305" s="227"/>
      <c r="D1305" s="228"/>
      <c r="E1305" s="279" t="s">
        <v>1684</v>
      </c>
      <c r="F1305" s="279" t="s">
        <v>1550</v>
      </c>
      <c r="G1305" s="278"/>
      <c r="H1305" s="278"/>
      <c r="I1305" s="282"/>
      <c r="J1305" s="221">
        <f>(IF($E1435&lt;&gt;0,$J$2,IF($I1435&lt;&gt;0,$J$2,"")))</f>
        <v>1</v>
      </c>
      <c r="L1305" s="278"/>
      <c r="M1305" s="278"/>
      <c r="N1305" s="282"/>
      <c r="O1305" s="282"/>
      <c r="P1305" s="282"/>
      <c r="Q1305" s="278"/>
      <c r="R1305" s="278"/>
      <c r="S1305" s="282"/>
      <c r="T1305" s="282"/>
      <c r="U1305" s="278"/>
      <c r="V1305" s="282"/>
      <c r="W1305" s="282"/>
    </row>
    <row r="1306" spans="2:24" ht="18.75">
      <c r="B1306" s="898" t="str">
        <f>$B$9</f>
        <v>Несебър</v>
      </c>
      <c r="C1306" s="899"/>
      <c r="D1306" s="900"/>
      <c r="E1306" s="686">
        <f>$E$9</f>
        <v>43831</v>
      </c>
      <c r="F1306" s="687">
        <f>$F$9</f>
        <v>44196</v>
      </c>
      <c r="G1306" s="278"/>
      <c r="H1306" s="278"/>
      <c r="I1306" s="282"/>
      <c r="J1306" s="221">
        <f>(IF($E1435&lt;&gt;0,$J$2,IF($I1435&lt;&gt;0,$J$2,"")))</f>
        <v>1</v>
      </c>
      <c r="L1306" s="278"/>
      <c r="M1306" s="278"/>
      <c r="N1306" s="282"/>
      <c r="O1306" s="282"/>
      <c r="P1306" s="282"/>
      <c r="Q1306" s="278"/>
      <c r="R1306" s="278"/>
      <c r="S1306" s="282"/>
      <c r="T1306" s="282"/>
      <c r="U1306" s="278"/>
      <c r="V1306" s="282"/>
      <c r="W1306" s="282"/>
    </row>
    <row r="1307" spans="2:24">
      <c r="B1307" s="230" t="str">
        <f>$B$10</f>
        <v>(наименование на разпоредителя с бюджет)</v>
      </c>
      <c r="E1307" s="278"/>
      <c r="F1307" s="280">
        <f>$F$10</f>
        <v>0</v>
      </c>
      <c r="G1307" s="278"/>
      <c r="H1307" s="278"/>
      <c r="I1307" s="282"/>
      <c r="J1307" s="221">
        <f>(IF($E1435&lt;&gt;0,$J$2,IF($I1435&lt;&gt;0,$J$2,"")))</f>
        <v>1</v>
      </c>
      <c r="L1307" s="278"/>
      <c r="M1307" s="278"/>
      <c r="N1307" s="282"/>
      <c r="O1307" s="282"/>
      <c r="P1307" s="282"/>
      <c r="Q1307" s="278"/>
      <c r="R1307" s="278"/>
      <c r="S1307" s="282"/>
      <c r="T1307" s="282"/>
      <c r="U1307" s="278"/>
      <c r="V1307" s="282"/>
      <c r="W1307" s="282"/>
    </row>
    <row r="1308" spans="2:24">
      <c r="B1308" s="230"/>
      <c r="E1308" s="281"/>
      <c r="F1308" s="278"/>
      <c r="G1308" s="278"/>
      <c r="H1308" s="278"/>
      <c r="I1308" s="282"/>
      <c r="J1308" s="221">
        <f>(IF($E1435&lt;&gt;0,$J$2,IF($I1435&lt;&gt;0,$J$2,"")))</f>
        <v>1</v>
      </c>
      <c r="L1308" s="278"/>
      <c r="M1308" s="278"/>
      <c r="N1308" s="282"/>
      <c r="O1308" s="282"/>
      <c r="P1308" s="282"/>
      <c r="Q1308" s="278"/>
      <c r="R1308" s="278"/>
      <c r="S1308" s="282"/>
      <c r="T1308" s="282"/>
      <c r="U1308" s="278"/>
      <c r="V1308" s="282"/>
      <c r="W1308" s="282"/>
    </row>
    <row r="1309" spans="2:24" ht="19.5">
      <c r="B1309" s="901" t="str">
        <f>$B$12</f>
        <v>Несебър</v>
      </c>
      <c r="C1309" s="902"/>
      <c r="D1309" s="903"/>
      <c r="E1309" s="229" t="s">
        <v>1685</v>
      </c>
      <c r="F1309" s="688" t="str">
        <f>$F$12</f>
        <v>5206</v>
      </c>
      <c r="G1309" s="278"/>
      <c r="H1309" s="278"/>
      <c r="I1309" s="282"/>
      <c r="J1309" s="221">
        <f>(IF($E1435&lt;&gt;0,$J$2,IF($I1435&lt;&gt;0,$J$2,"")))</f>
        <v>1</v>
      </c>
      <c r="L1309" s="278"/>
      <c r="M1309" s="278"/>
      <c r="N1309" s="282"/>
      <c r="O1309" s="282"/>
      <c r="P1309" s="282"/>
      <c r="Q1309" s="278"/>
      <c r="R1309" s="278"/>
      <c r="S1309" s="282"/>
      <c r="T1309" s="282"/>
      <c r="U1309" s="278"/>
      <c r="V1309" s="282"/>
      <c r="W1309" s="282"/>
    </row>
    <row r="1310" spans="2:24">
      <c r="B1310" s="689" t="str">
        <f>$B$13</f>
        <v>(наименование на първостепенния разпоредител с бюджет)</v>
      </c>
      <c r="E1310" s="281" t="s">
        <v>1686</v>
      </c>
      <c r="F1310" s="278"/>
      <c r="G1310" s="278"/>
      <c r="H1310" s="278"/>
      <c r="I1310" s="282"/>
      <c r="J1310" s="221">
        <f>(IF($E1435&lt;&gt;0,$J$2,IF($I1435&lt;&gt;0,$J$2,"")))</f>
        <v>1</v>
      </c>
      <c r="L1310" s="278"/>
      <c r="M1310" s="278"/>
      <c r="N1310" s="282"/>
      <c r="O1310" s="282"/>
      <c r="P1310" s="282"/>
      <c r="Q1310" s="278"/>
      <c r="R1310" s="278"/>
      <c r="S1310" s="282"/>
      <c r="T1310" s="282"/>
      <c r="U1310" s="278"/>
      <c r="V1310" s="282"/>
      <c r="W1310" s="282"/>
    </row>
    <row r="1311" spans="2:24" ht="18.75">
      <c r="B1311" s="230"/>
      <c r="D1311" s="441"/>
      <c r="E1311" s="277"/>
      <c r="F1311" s="277"/>
      <c r="G1311" s="277"/>
      <c r="H1311" s="277"/>
      <c r="I1311" s="384"/>
      <c r="J1311" s="221">
        <f>(IF($E1435&lt;&gt;0,$J$2,IF($I1435&lt;&gt;0,$J$2,"")))</f>
        <v>1</v>
      </c>
      <c r="L1311" s="278"/>
      <c r="M1311" s="278"/>
      <c r="N1311" s="282"/>
      <c r="O1311" s="282"/>
      <c r="P1311" s="282"/>
      <c r="Q1311" s="278"/>
      <c r="R1311" s="278"/>
      <c r="S1311" s="282"/>
      <c r="T1311" s="282"/>
      <c r="U1311" s="278"/>
      <c r="V1311" s="282"/>
      <c r="W1311" s="282"/>
    </row>
    <row r="1312" spans="2:24">
      <c r="C1312" s="227"/>
      <c r="D1312" s="228"/>
      <c r="E1312" s="278"/>
      <c r="F1312" s="281"/>
      <c r="G1312" s="281"/>
      <c r="H1312" s="281"/>
      <c r="I1312" s="284" t="s">
        <v>1687</v>
      </c>
      <c r="J1312" s="221">
        <f>(IF($E1435&lt;&gt;0,$J$2,IF($I1435&lt;&gt;0,$J$2,"")))</f>
        <v>1</v>
      </c>
      <c r="L1312" s="283" t="s">
        <v>93</v>
      </c>
      <c r="M1312" s="278"/>
      <c r="N1312" s="282"/>
      <c r="O1312" s="284" t="s">
        <v>1687</v>
      </c>
      <c r="P1312" s="282"/>
      <c r="Q1312" s="283" t="s">
        <v>94</v>
      </c>
      <c r="R1312" s="278"/>
      <c r="S1312" s="282"/>
      <c r="T1312" s="284" t="s">
        <v>1687</v>
      </c>
      <c r="U1312" s="278"/>
      <c r="V1312" s="282"/>
      <c r="W1312" s="284" t="s">
        <v>1687</v>
      </c>
    </row>
    <row r="1313" spans="2:24" ht="18.75">
      <c r="B1313" s="782"/>
      <c r="C1313" s="783"/>
      <c r="D1313" s="784" t="s">
        <v>1075</v>
      </c>
      <c r="E1313" s="785"/>
      <c r="F1313" s="973" t="s">
        <v>1486</v>
      </c>
      <c r="G1313" s="974"/>
      <c r="H1313" s="975"/>
      <c r="I1313" s="976"/>
      <c r="J1313" s="221">
        <f>(IF($E1435&lt;&gt;0,$J$2,IF($I1435&lt;&gt;0,$J$2,"")))</f>
        <v>1</v>
      </c>
      <c r="L1313" s="920" t="s">
        <v>1804</v>
      </c>
      <c r="M1313" s="920" t="s">
        <v>1805</v>
      </c>
      <c r="N1313" s="922" t="s">
        <v>1806</v>
      </c>
      <c r="O1313" s="922" t="s">
        <v>95</v>
      </c>
      <c r="P1313" s="222"/>
      <c r="Q1313" s="922" t="s">
        <v>1807</v>
      </c>
      <c r="R1313" s="922" t="s">
        <v>1808</v>
      </c>
      <c r="S1313" s="922" t="s">
        <v>1776</v>
      </c>
      <c r="T1313" s="922" t="s">
        <v>96</v>
      </c>
      <c r="U1313" s="409" t="s">
        <v>97</v>
      </c>
      <c r="V1313" s="410"/>
      <c r="W1313" s="411"/>
      <c r="X1313" s="291"/>
    </row>
    <row r="1314" spans="2:24" ht="31.5">
      <c r="B1314" s="786" t="s">
        <v>1601</v>
      </c>
      <c r="C1314" s="787" t="s">
        <v>1688</v>
      </c>
      <c r="D1314" s="788" t="s">
        <v>1076</v>
      </c>
      <c r="E1314" s="789"/>
      <c r="F1314" s="713" t="s">
        <v>1487</v>
      </c>
      <c r="G1314" s="713" t="s">
        <v>1488</v>
      </c>
      <c r="H1314" s="713" t="s">
        <v>1485</v>
      </c>
      <c r="I1314" s="713" t="s">
        <v>1069</v>
      </c>
      <c r="J1314" s="221">
        <f>(IF($E1435&lt;&gt;0,$J$2,IF($I1435&lt;&gt;0,$J$2,"")))</f>
        <v>1</v>
      </c>
      <c r="L1314" s="961"/>
      <c r="M1314" s="972"/>
      <c r="N1314" s="961"/>
      <c r="O1314" s="972"/>
      <c r="P1314" s="222"/>
      <c r="Q1314" s="957"/>
      <c r="R1314" s="957"/>
      <c r="S1314" s="957"/>
      <c r="T1314" s="957"/>
      <c r="U1314" s="412">
        <v>2020</v>
      </c>
      <c r="V1314" s="412">
        <v>2021</v>
      </c>
      <c r="W1314" s="412" t="s">
        <v>1809</v>
      </c>
      <c r="X1314" s="413" t="s">
        <v>98</v>
      </c>
    </row>
    <row r="1315" spans="2:24" ht="18.75">
      <c r="B1315" s="612"/>
      <c r="C1315" s="397"/>
      <c r="D1315" s="295" t="s">
        <v>1265</v>
      </c>
      <c r="E1315" s="809"/>
      <c r="F1315" s="296"/>
      <c r="G1315" s="296"/>
      <c r="H1315" s="296"/>
      <c r="I1315" s="483"/>
      <c r="J1315" s="221">
        <f>(IF($E1435&lt;&gt;0,$J$2,IF($I1435&lt;&gt;0,$J$2,"")))</f>
        <v>1</v>
      </c>
      <c r="L1315" s="297" t="s">
        <v>99</v>
      </c>
      <c r="M1315" s="297" t="s">
        <v>100</v>
      </c>
      <c r="N1315" s="298" t="s">
        <v>101</v>
      </c>
      <c r="O1315" s="298" t="s">
        <v>102</v>
      </c>
      <c r="P1315" s="222"/>
      <c r="Q1315" s="610" t="s">
        <v>103</v>
      </c>
      <c r="R1315" s="610" t="s">
        <v>104</v>
      </c>
      <c r="S1315" s="610" t="s">
        <v>105</v>
      </c>
      <c r="T1315" s="610" t="s">
        <v>106</v>
      </c>
      <c r="U1315" s="610" t="s">
        <v>1046</v>
      </c>
      <c r="V1315" s="610" t="s">
        <v>1047</v>
      </c>
      <c r="W1315" s="610" t="s">
        <v>1048</v>
      </c>
      <c r="X1315" s="414" t="s">
        <v>1049</v>
      </c>
    </row>
    <row r="1316" spans="2:24" ht="131.25">
      <c r="B1316" s="236"/>
      <c r="C1316" s="617" t="e">
        <f>VLOOKUP(D1316,OP_LIST2,2,FALSE)</f>
        <v>#N/A</v>
      </c>
      <c r="D1316" s="618" t="s">
        <v>958</v>
      </c>
      <c r="E1316" s="810"/>
      <c r="F1316" s="368"/>
      <c r="G1316" s="368"/>
      <c r="H1316" s="368"/>
      <c r="I1316" s="303"/>
      <c r="J1316" s="221">
        <f>(IF($E1435&lt;&gt;0,$J$2,IF($I1435&lt;&gt;0,$J$2,"")))</f>
        <v>1</v>
      </c>
      <c r="L1316" s="415" t="s">
        <v>1050</v>
      </c>
      <c r="M1316" s="415" t="s">
        <v>1050</v>
      </c>
      <c r="N1316" s="415" t="s">
        <v>1051</v>
      </c>
      <c r="O1316" s="415" t="s">
        <v>1052</v>
      </c>
      <c r="P1316" s="222"/>
      <c r="Q1316" s="415" t="s">
        <v>1050</v>
      </c>
      <c r="R1316" s="415" t="s">
        <v>1050</v>
      </c>
      <c r="S1316" s="415" t="s">
        <v>1077</v>
      </c>
      <c r="T1316" s="415" t="s">
        <v>1054</v>
      </c>
      <c r="U1316" s="415" t="s">
        <v>1050</v>
      </c>
      <c r="V1316" s="415" t="s">
        <v>1050</v>
      </c>
      <c r="W1316" s="415" t="s">
        <v>1050</v>
      </c>
      <c r="X1316" s="306" t="s">
        <v>1055</v>
      </c>
    </row>
    <row r="1317" spans="2:24" ht="18.75">
      <c r="B1317" s="616"/>
      <c r="C1317" s="619">
        <f>VLOOKUP(D1318,EBK_DEIN2,2,FALSE)</f>
        <v>2284</v>
      </c>
      <c r="D1317" s="611" t="s">
        <v>1465</v>
      </c>
      <c r="E1317" s="811"/>
      <c r="F1317" s="368"/>
      <c r="G1317" s="368"/>
      <c r="H1317" s="368"/>
      <c r="I1317" s="303"/>
      <c r="J1317" s="221">
        <f>(IF($E1435&lt;&gt;0,$J$2,IF($I1435&lt;&gt;0,$J$2,"")))</f>
        <v>1</v>
      </c>
      <c r="L1317" s="416"/>
      <c r="M1317" s="416"/>
      <c r="N1317" s="344"/>
      <c r="O1317" s="417"/>
      <c r="P1317" s="222"/>
      <c r="Q1317" s="416"/>
      <c r="R1317" s="416"/>
      <c r="S1317" s="344"/>
      <c r="T1317" s="417"/>
      <c r="U1317" s="416"/>
      <c r="V1317" s="344"/>
      <c r="W1317" s="417"/>
      <c r="X1317" s="418"/>
    </row>
    <row r="1318" spans="2:24" ht="18.75">
      <c r="B1318" s="419"/>
      <c r="C1318" s="238"/>
      <c r="D1318" s="523" t="s">
        <v>735</v>
      </c>
      <c r="E1318" s="811"/>
      <c r="F1318" s="368"/>
      <c r="G1318" s="368"/>
      <c r="H1318" s="368"/>
      <c r="I1318" s="303"/>
      <c r="J1318" s="221">
        <f>(IF($E1435&lt;&gt;0,$J$2,IF($I1435&lt;&gt;0,$J$2,"")))</f>
        <v>1</v>
      </c>
      <c r="L1318" s="416"/>
      <c r="M1318" s="416"/>
      <c r="N1318" s="344"/>
      <c r="O1318" s="420">
        <f>SUMIF(O1321:O1322,"&lt;0")+SUMIF(O1324:O1328,"&lt;0")+SUMIF(O1330:O1337,"&lt;0")+SUMIF(O1339:O1355,"&lt;0")+SUMIF(O1361:O1365,"&lt;0")+SUMIF(O1367:O1372,"&lt;0")+SUMIF(O1375:O1381,"&lt;0")+SUMIF(O1388:O1389,"&lt;0")+SUMIF(O1392:O1397,"&lt;0")+SUMIF(O1399:O1404,"&lt;0")+SUMIF(O1408,"&lt;0")+SUMIF(O1410:O1416,"&lt;0")+SUMIF(O1418:O1420,"&lt;0")+SUMIF(O1422:O1425,"&lt;0")+SUMIF(O1427:O1428,"&lt;0")+SUMIF(O1431,"&lt;0")</f>
        <v>0</v>
      </c>
      <c r="P1318" s="222"/>
      <c r="Q1318" s="416"/>
      <c r="R1318" s="416"/>
      <c r="S1318" s="344"/>
      <c r="T1318" s="420">
        <f>SUMIF(T1321:T1322,"&lt;0")+SUMIF(T1324:T1328,"&lt;0")+SUMIF(T1330:T1337,"&lt;0")+SUMIF(T1339:T1355,"&lt;0")+SUMIF(T1361:T1365,"&lt;0")+SUMIF(T1367:T1372,"&lt;0")+SUMIF(T1375:T1381,"&lt;0")+SUMIF(T1388:T1389,"&lt;0")+SUMIF(T1392:T1397,"&lt;0")+SUMIF(T1399:T1404,"&lt;0")+SUMIF(T1408,"&lt;0")+SUMIF(T1410:T1416,"&lt;0")+SUMIF(T1418:T1420,"&lt;0")+SUMIF(T1422:T1425,"&lt;0")+SUMIF(T1427:T1428,"&lt;0")+SUMIF(T1431,"&lt;0")</f>
        <v>0</v>
      </c>
      <c r="U1318" s="416"/>
      <c r="V1318" s="344"/>
      <c r="W1318" s="417"/>
      <c r="X1318" s="308"/>
    </row>
    <row r="1319" spans="2:24" ht="18.75">
      <c r="B1319" s="354"/>
      <c r="C1319" s="238"/>
      <c r="D1319" s="292" t="s">
        <v>1078</v>
      </c>
      <c r="E1319" s="811"/>
      <c r="F1319" s="368"/>
      <c r="G1319" s="368"/>
      <c r="H1319" s="368"/>
      <c r="I1319" s="303"/>
      <c r="J1319" s="221">
        <f>(IF($E1435&lt;&gt;0,$J$2,IF($I1435&lt;&gt;0,$J$2,"")))</f>
        <v>1</v>
      </c>
      <c r="L1319" s="416"/>
      <c r="M1319" s="416"/>
      <c r="N1319" s="344"/>
      <c r="O1319" s="417"/>
      <c r="P1319" s="222"/>
      <c r="Q1319" s="416"/>
      <c r="R1319" s="416"/>
      <c r="S1319" s="344"/>
      <c r="T1319" s="417"/>
      <c r="U1319" s="416"/>
      <c r="V1319" s="344"/>
      <c r="W1319" s="417"/>
      <c r="X1319" s="310"/>
    </row>
    <row r="1320" spans="2:24" ht="18.75">
      <c r="B1320" s="790">
        <v>100</v>
      </c>
      <c r="C1320" s="977" t="s">
        <v>1266</v>
      </c>
      <c r="D1320" s="978"/>
      <c r="E1320" s="791"/>
      <c r="F1320" s="792">
        <f>SUM(F1321:F1322)</f>
        <v>0</v>
      </c>
      <c r="G1320" s="793">
        <f>SUM(G1321:G1322)</f>
        <v>0</v>
      </c>
      <c r="H1320" s="793">
        <f>SUM(H1321:H1322)</f>
        <v>0</v>
      </c>
      <c r="I1320" s="793">
        <f>SUM(I1321:I1322)</f>
        <v>0</v>
      </c>
      <c r="J1320" s="243" t="str">
        <f t="shared" ref="J1320:J1351" si="331">(IF($E1320&lt;&gt;0,$J$2,IF($I1320&lt;&gt;0,$J$2,"")))</f>
        <v/>
      </c>
      <c r="K1320" s="244"/>
      <c r="L1320" s="311">
        <f>SUM(L1321:L1322)</f>
        <v>0</v>
      </c>
      <c r="M1320" s="312">
        <f>SUM(M1321:M1322)</f>
        <v>0</v>
      </c>
      <c r="N1320" s="421">
        <f>SUM(N1321:N1322)</f>
        <v>0</v>
      </c>
      <c r="O1320" s="422">
        <f>SUM(O1321:O1322)</f>
        <v>0</v>
      </c>
      <c r="P1320" s="244"/>
      <c r="Q1320" s="815"/>
      <c r="R1320" s="816"/>
      <c r="S1320" s="817"/>
      <c r="T1320" s="816"/>
      <c r="U1320" s="816"/>
      <c r="V1320" s="816"/>
      <c r="W1320" s="818"/>
      <c r="X1320" s="313">
        <f t="shared" ref="X1320:X1351" si="332">T1320-U1320-V1320-W1320</f>
        <v>0</v>
      </c>
    </row>
    <row r="1321" spans="2:24" ht="18.75">
      <c r="B1321" s="140"/>
      <c r="C1321" s="144">
        <v>101</v>
      </c>
      <c r="D1321" s="138" t="s">
        <v>1267</v>
      </c>
      <c r="E1321" s="812"/>
      <c r="F1321" s="449"/>
      <c r="G1321" s="245"/>
      <c r="H1321" s="245"/>
      <c r="I1321" s="476">
        <f>F1321+G1321+H1321</f>
        <v>0</v>
      </c>
      <c r="J1321" s="243" t="str">
        <f t="shared" si="331"/>
        <v/>
      </c>
      <c r="K1321" s="244"/>
      <c r="L1321" s="423"/>
      <c r="M1321" s="252"/>
      <c r="N1321" s="315">
        <f>I1321</f>
        <v>0</v>
      </c>
      <c r="O1321" s="424">
        <f>L1321+M1321-N1321</f>
        <v>0</v>
      </c>
      <c r="P1321" s="244"/>
      <c r="Q1321" s="771"/>
      <c r="R1321" s="775"/>
      <c r="S1321" s="775"/>
      <c r="T1321" s="775"/>
      <c r="U1321" s="775"/>
      <c r="V1321" s="775"/>
      <c r="W1321" s="819"/>
      <c r="X1321" s="313">
        <f t="shared" si="332"/>
        <v>0</v>
      </c>
    </row>
    <row r="1322" spans="2:24" ht="18.75">
      <c r="B1322" s="140"/>
      <c r="C1322" s="137">
        <v>102</v>
      </c>
      <c r="D1322" s="139" t="s">
        <v>1268</v>
      </c>
      <c r="E1322" s="812"/>
      <c r="F1322" s="449"/>
      <c r="G1322" s="245"/>
      <c r="H1322" s="245"/>
      <c r="I1322" s="476">
        <f>F1322+G1322+H1322</f>
        <v>0</v>
      </c>
      <c r="J1322" s="243" t="str">
        <f t="shared" si="331"/>
        <v/>
      </c>
      <c r="K1322" s="244"/>
      <c r="L1322" s="423"/>
      <c r="M1322" s="252"/>
      <c r="N1322" s="315">
        <f>I1322</f>
        <v>0</v>
      </c>
      <c r="O1322" s="424">
        <f>L1322+M1322-N1322</f>
        <v>0</v>
      </c>
      <c r="P1322" s="244"/>
      <c r="Q1322" s="771"/>
      <c r="R1322" s="775"/>
      <c r="S1322" s="775"/>
      <c r="T1322" s="775"/>
      <c r="U1322" s="775"/>
      <c r="V1322" s="775"/>
      <c r="W1322" s="819"/>
      <c r="X1322" s="313">
        <f t="shared" si="332"/>
        <v>0</v>
      </c>
    </row>
    <row r="1323" spans="2:24" ht="18.75">
      <c r="B1323" s="794">
        <v>200</v>
      </c>
      <c r="C1323" s="959" t="s">
        <v>1269</v>
      </c>
      <c r="D1323" s="959"/>
      <c r="E1323" s="795"/>
      <c r="F1323" s="796">
        <f>SUM(F1324:F1328)</f>
        <v>0</v>
      </c>
      <c r="G1323" s="797">
        <f>SUM(G1324:G1328)</f>
        <v>0</v>
      </c>
      <c r="H1323" s="797">
        <f>SUM(H1324:H1328)</f>
        <v>0</v>
      </c>
      <c r="I1323" s="797">
        <f>SUM(I1324:I1328)</f>
        <v>0</v>
      </c>
      <c r="J1323" s="243" t="str">
        <f t="shared" si="331"/>
        <v/>
      </c>
      <c r="K1323" s="244"/>
      <c r="L1323" s="316">
        <f>SUM(L1324:L1328)</f>
        <v>0</v>
      </c>
      <c r="M1323" s="317">
        <f>SUM(M1324:M1328)</f>
        <v>0</v>
      </c>
      <c r="N1323" s="425">
        <f>SUM(N1324:N1328)</f>
        <v>0</v>
      </c>
      <c r="O1323" s="426">
        <f>SUM(O1324:O1328)</f>
        <v>0</v>
      </c>
      <c r="P1323" s="244"/>
      <c r="Q1323" s="773"/>
      <c r="R1323" s="774"/>
      <c r="S1323" s="774"/>
      <c r="T1323" s="774"/>
      <c r="U1323" s="774"/>
      <c r="V1323" s="774"/>
      <c r="W1323" s="820"/>
      <c r="X1323" s="313">
        <f t="shared" si="332"/>
        <v>0</v>
      </c>
    </row>
    <row r="1324" spans="2:24" ht="18.75">
      <c r="B1324" s="143"/>
      <c r="C1324" s="144">
        <v>201</v>
      </c>
      <c r="D1324" s="138" t="s">
        <v>1270</v>
      </c>
      <c r="E1324" s="812"/>
      <c r="F1324" s="449"/>
      <c r="G1324" s="245"/>
      <c r="H1324" s="245"/>
      <c r="I1324" s="476">
        <f>F1324+G1324+H1324</f>
        <v>0</v>
      </c>
      <c r="J1324" s="243" t="str">
        <f t="shared" si="331"/>
        <v/>
      </c>
      <c r="K1324" s="244"/>
      <c r="L1324" s="423"/>
      <c r="M1324" s="252"/>
      <c r="N1324" s="315">
        <f>I1324</f>
        <v>0</v>
      </c>
      <c r="O1324" s="424">
        <f>L1324+M1324-N1324</f>
        <v>0</v>
      </c>
      <c r="P1324" s="244"/>
      <c r="Q1324" s="771"/>
      <c r="R1324" s="775"/>
      <c r="S1324" s="775"/>
      <c r="T1324" s="775"/>
      <c r="U1324" s="775"/>
      <c r="V1324" s="775"/>
      <c r="W1324" s="819"/>
      <c r="X1324" s="313">
        <f t="shared" si="332"/>
        <v>0</v>
      </c>
    </row>
    <row r="1325" spans="2:24" ht="18.75">
      <c r="B1325" s="136"/>
      <c r="C1325" s="137">
        <v>202</v>
      </c>
      <c r="D1325" s="145" t="s">
        <v>1271</v>
      </c>
      <c r="E1325" s="812"/>
      <c r="F1325" s="449"/>
      <c r="G1325" s="245"/>
      <c r="H1325" s="245"/>
      <c r="I1325" s="476">
        <f>F1325+G1325+H1325</f>
        <v>0</v>
      </c>
      <c r="J1325" s="243" t="str">
        <f t="shared" si="331"/>
        <v/>
      </c>
      <c r="K1325" s="244"/>
      <c r="L1325" s="423"/>
      <c r="M1325" s="252"/>
      <c r="N1325" s="315">
        <f>I1325</f>
        <v>0</v>
      </c>
      <c r="O1325" s="424">
        <f>L1325+M1325-N1325</f>
        <v>0</v>
      </c>
      <c r="P1325" s="244"/>
      <c r="Q1325" s="771"/>
      <c r="R1325" s="775"/>
      <c r="S1325" s="775"/>
      <c r="T1325" s="775"/>
      <c r="U1325" s="775"/>
      <c r="V1325" s="775"/>
      <c r="W1325" s="819"/>
      <c r="X1325" s="313">
        <f t="shared" si="332"/>
        <v>0</v>
      </c>
    </row>
    <row r="1326" spans="2:24" ht="31.5">
      <c r="B1326" s="152"/>
      <c r="C1326" s="137">
        <v>205</v>
      </c>
      <c r="D1326" s="145" t="s">
        <v>915</v>
      </c>
      <c r="E1326" s="812"/>
      <c r="F1326" s="449"/>
      <c r="G1326" s="245"/>
      <c r="H1326" s="245"/>
      <c r="I1326" s="476">
        <f>F1326+G1326+H1326</f>
        <v>0</v>
      </c>
      <c r="J1326" s="243" t="str">
        <f t="shared" si="331"/>
        <v/>
      </c>
      <c r="K1326" s="244"/>
      <c r="L1326" s="423"/>
      <c r="M1326" s="252"/>
      <c r="N1326" s="315">
        <f>I1326</f>
        <v>0</v>
      </c>
      <c r="O1326" s="424">
        <f>L1326+M1326-N1326</f>
        <v>0</v>
      </c>
      <c r="P1326" s="244"/>
      <c r="Q1326" s="771"/>
      <c r="R1326" s="775"/>
      <c r="S1326" s="775"/>
      <c r="T1326" s="775"/>
      <c r="U1326" s="775"/>
      <c r="V1326" s="775"/>
      <c r="W1326" s="819"/>
      <c r="X1326" s="313">
        <f t="shared" si="332"/>
        <v>0</v>
      </c>
    </row>
    <row r="1327" spans="2:24" ht="18.75">
      <c r="B1327" s="152"/>
      <c r="C1327" s="137">
        <v>208</v>
      </c>
      <c r="D1327" s="159" t="s">
        <v>916</v>
      </c>
      <c r="E1327" s="812"/>
      <c r="F1327" s="449"/>
      <c r="G1327" s="245"/>
      <c r="H1327" s="245"/>
      <c r="I1327" s="476">
        <f>F1327+G1327+H1327</f>
        <v>0</v>
      </c>
      <c r="J1327" s="243" t="str">
        <f t="shared" si="331"/>
        <v/>
      </c>
      <c r="K1327" s="244"/>
      <c r="L1327" s="423"/>
      <c r="M1327" s="252"/>
      <c r="N1327" s="315">
        <f>I1327</f>
        <v>0</v>
      </c>
      <c r="O1327" s="424">
        <f>L1327+M1327-N1327</f>
        <v>0</v>
      </c>
      <c r="P1327" s="244"/>
      <c r="Q1327" s="771"/>
      <c r="R1327" s="775"/>
      <c r="S1327" s="775"/>
      <c r="T1327" s="775"/>
      <c r="U1327" s="775"/>
      <c r="V1327" s="775"/>
      <c r="W1327" s="819"/>
      <c r="X1327" s="313">
        <f t="shared" si="332"/>
        <v>0</v>
      </c>
    </row>
    <row r="1328" spans="2:24" ht="18.75">
      <c r="B1328" s="143"/>
      <c r="C1328" s="142">
        <v>209</v>
      </c>
      <c r="D1328" s="148" t="s">
        <v>917</v>
      </c>
      <c r="E1328" s="812"/>
      <c r="F1328" s="449"/>
      <c r="G1328" s="245"/>
      <c r="H1328" s="245"/>
      <c r="I1328" s="476">
        <f>F1328+G1328+H1328</f>
        <v>0</v>
      </c>
      <c r="J1328" s="243" t="str">
        <f t="shared" si="331"/>
        <v/>
      </c>
      <c r="K1328" s="244"/>
      <c r="L1328" s="423"/>
      <c r="M1328" s="252"/>
      <c r="N1328" s="315">
        <f>I1328</f>
        <v>0</v>
      </c>
      <c r="O1328" s="424">
        <f>L1328+M1328-N1328</f>
        <v>0</v>
      </c>
      <c r="P1328" s="244"/>
      <c r="Q1328" s="771"/>
      <c r="R1328" s="775"/>
      <c r="S1328" s="775"/>
      <c r="T1328" s="775"/>
      <c r="U1328" s="775"/>
      <c r="V1328" s="775"/>
      <c r="W1328" s="819"/>
      <c r="X1328" s="313">
        <f t="shared" si="332"/>
        <v>0</v>
      </c>
    </row>
    <row r="1329" spans="2:24" ht="18.75">
      <c r="B1329" s="794">
        <v>500</v>
      </c>
      <c r="C1329" s="960" t="s">
        <v>209</v>
      </c>
      <c r="D1329" s="960"/>
      <c r="E1329" s="795"/>
      <c r="F1329" s="796">
        <f>SUM(F1330:F1336)</f>
        <v>0</v>
      </c>
      <c r="G1329" s="797">
        <f>SUM(G1330:G1336)</f>
        <v>0</v>
      </c>
      <c r="H1329" s="797">
        <f>SUM(H1330:H1336)</f>
        <v>0</v>
      </c>
      <c r="I1329" s="797">
        <f>SUM(I1330:I1336)</f>
        <v>0</v>
      </c>
      <c r="J1329" s="243" t="str">
        <f t="shared" si="331"/>
        <v/>
      </c>
      <c r="K1329" s="244"/>
      <c r="L1329" s="316">
        <f>SUM(L1330:L1336)</f>
        <v>0</v>
      </c>
      <c r="M1329" s="317">
        <f>SUM(M1330:M1336)</f>
        <v>0</v>
      </c>
      <c r="N1329" s="425">
        <f>SUM(N1330:N1336)</f>
        <v>0</v>
      </c>
      <c r="O1329" s="426">
        <f>SUM(O1330:O1336)</f>
        <v>0</v>
      </c>
      <c r="P1329" s="244"/>
      <c r="Q1329" s="773"/>
      <c r="R1329" s="774"/>
      <c r="S1329" s="775"/>
      <c r="T1329" s="774"/>
      <c r="U1329" s="774"/>
      <c r="V1329" s="774"/>
      <c r="W1329" s="820"/>
      <c r="X1329" s="313">
        <f t="shared" si="332"/>
        <v>0</v>
      </c>
    </row>
    <row r="1330" spans="2:24" ht="18.75">
      <c r="B1330" s="143"/>
      <c r="C1330" s="160">
        <v>551</v>
      </c>
      <c r="D1330" s="456" t="s">
        <v>210</v>
      </c>
      <c r="E1330" s="812"/>
      <c r="F1330" s="449"/>
      <c r="G1330" s="245"/>
      <c r="H1330" s="245"/>
      <c r="I1330" s="476">
        <f t="shared" ref="I1330:I1337" si="333">F1330+G1330+H1330</f>
        <v>0</v>
      </c>
      <c r="J1330" s="243" t="str">
        <f t="shared" si="331"/>
        <v/>
      </c>
      <c r="K1330" s="244"/>
      <c r="L1330" s="423"/>
      <c r="M1330" s="252"/>
      <c r="N1330" s="315">
        <f t="shared" ref="N1330:N1337" si="334">I1330</f>
        <v>0</v>
      </c>
      <c r="O1330" s="424">
        <f t="shared" ref="O1330:O1337" si="335">L1330+M1330-N1330</f>
        <v>0</v>
      </c>
      <c r="P1330" s="244"/>
      <c r="Q1330" s="771"/>
      <c r="R1330" s="775"/>
      <c r="S1330" s="775"/>
      <c r="T1330" s="775"/>
      <c r="U1330" s="775"/>
      <c r="V1330" s="775"/>
      <c r="W1330" s="819"/>
      <c r="X1330" s="313">
        <f t="shared" si="332"/>
        <v>0</v>
      </c>
    </row>
    <row r="1331" spans="2:24" ht="18.75">
      <c r="B1331" s="143"/>
      <c r="C1331" s="161">
        <v>552</v>
      </c>
      <c r="D1331" s="457" t="s">
        <v>211</v>
      </c>
      <c r="E1331" s="812"/>
      <c r="F1331" s="449"/>
      <c r="G1331" s="245"/>
      <c r="H1331" s="245"/>
      <c r="I1331" s="476">
        <f t="shared" si="333"/>
        <v>0</v>
      </c>
      <c r="J1331" s="243" t="str">
        <f t="shared" si="331"/>
        <v/>
      </c>
      <c r="K1331" s="244"/>
      <c r="L1331" s="423"/>
      <c r="M1331" s="252"/>
      <c r="N1331" s="315">
        <f t="shared" si="334"/>
        <v>0</v>
      </c>
      <c r="O1331" s="424">
        <f t="shared" si="335"/>
        <v>0</v>
      </c>
      <c r="P1331" s="244"/>
      <c r="Q1331" s="771"/>
      <c r="R1331" s="775"/>
      <c r="S1331" s="775"/>
      <c r="T1331" s="775"/>
      <c r="U1331" s="775"/>
      <c r="V1331" s="775"/>
      <c r="W1331" s="819"/>
      <c r="X1331" s="313">
        <f t="shared" si="332"/>
        <v>0</v>
      </c>
    </row>
    <row r="1332" spans="2:24" ht="18.75">
      <c r="B1332" s="143"/>
      <c r="C1332" s="161">
        <v>558</v>
      </c>
      <c r="D1332" s="457" t="s">
        <v>1704</v>
      </c>
      <c r="E1332" s="812"/>
      <c r="F1332" s="700">
        <v>0</v>
      </c>
      <c r="G1332" s="700">
        <v>0</v>
      </c>
      <c r="H1332" s="700">
        <v>0</v>
      </c>
      <c r="I1332" s="476">
        <f t="shared" si="333"/>
        <v>0</v>
      </c>
      <c r="J1332" s="243" t="str">
        <f t="shared" si="331"/>
        <v/>
      </c>
      <c r="K1332" s="244"/>
      <c r="L1332" s="423"/>
      <c r="M1332" s="252"/>
      <c r="N1332" s="315">
        <f t="shared" si="334"/>
        <v>0</v>
      </c>
      <c r="O1332" s="424">
        <f t="shared" si="335"/>
        <v>0</v>
      </c>
      <c r="P1332" s="244"/>
      <c r="Q1332" s="771"/>
      <c r="R1332" s="775"/>
      <c r="S1332" s="775"/>
      <c r="T1332" s="775"/>
      <c r="U1332" s="775"/>
      <c r="V1332" s="775"/>
      <c r="W1332" s="819"/>
      <c r="X1332" s="313">
        <f t="shared" si="332"/>
        <v>0</v>
      </c>
    </row>
    <row r="1333" spans="2:24" ht="18.75">
      <c r="B1333" s="143"/>
      <c r="C1333" s="161">
        <v>560</v>
      </c>
      <c r="D1333" s="458" t="s">
        <v>212</v>
      </c>
      <c r="E1333" s="812"/>
      <c r="F1333" s="449"/>
      <c r="G1333" s="245"/>
      <c r="H1333" s="245"/>
      <c r="I1333" s="476">
        <f t="shared" si="333"/>
        <v>0</v>
      </c>
      <c r="J1333" s="243" t="str">
        <f t="shared" si="331"/>
        <v/>
      </c>
      <c r="K1333" s="244"/>
      <c r="L1333" s="423"/>
      <c r="M1333" s="252"/>
      <c r="N1333" s="315">
        <f t="shared" si="334"/>
        <v>0</v>
      </c>
      <c r="O1333" s="424">
        <f t="shared" si="335"/>
        <v>0</v>
      </c>
      <c r="P1333" s="244"/>
      <c r="Q1333" s="771"/>
      <c r="R1333" s="775"/>
      <c r="S1333" s="775"/>
      <c r="T1333" s="775"/>
      <c r="U1333" s="775"/>
      <c r="V1333" s="775"/>
      <c r="W1333" s="819"/>
      <c r="X1333" s="313">
        <f t="shared" si="332"/>
        <v>0</v>
      </c>
    </row>
    <row r="1334" spans="2:24" ht="18.75">
      <c r="B1334" s="143"/>
      <c r="C1334" s="161">
        <v>580</v>
      </c>
      <c r="D1334" s="457" t="s">
        <v>213</v>
      </c>
      <c r="E1334" s="812"/>
      <c r="F1334" s="449"/>
      <c r="G1334" s="245"/>
      <c r="H1334" s="245"/>
      <c r="I1334" s="476">
        <f t="shared" si="333"/>
        <v>0</v>
      </c>
      <c r="J1334" s="243" t="str">
        <f t="shared" si="331"/>
        <v/>
      </c>
      <c r="K1334" s="244"/>
      <c r="L1334" s="423"/>
      <c r="M1334" s="252"/>
      <c r="N1334" s="315">
        <f t="shared" si="334"/>
        <v>0</v>
      </c>
      <c r="O1334" s="424">
        <f t="shared" si="335"/>
        <v>0</v>
      </c>
      <c r="P1334" s="244"/>
      <c r="Q1334" s="771"/>
      <c r="R1334" s="775"/>
      <c r="S1334" s="775"/>
      <c r="T1334" s="775"/>
      <c r="U1334" s="775"/>
      <c r="V1334" s="775"/>
      <c r="W1334" s="819"/>
      <c r="X1334" s="313">
        <f t="shared" si="332"/>
        <v>0</v>
      </c>
    </row>
    <row r="1335" spans="2:24" ht="18.75">
      <c r="B1335" s="143"/>
      <c r="C1335" s="161">
        <v>588</v>
      </c>
      <c r="D1335" s="457" t="s">
        <v>1709</v>
      </c>
      <c r="E1335" s="812"/>
      <c r="F1335" s="700">
        <v>0</v>
      </c>
      <c r="G1335" s="700">
        <v>0</v>
      </c>
      <c r="H1335" s="700">
        <v>0</v>
      </c>
      <c r="I1335" s="476">
        <f t="shared" si="333"/>
        <v>0</v>
      </c>
      <c r="J1335" s="243" t="str">
        <f t="shared" si="331"/>
        <v/>
      </c>
      <c r="K1335" s="244"/>
      <c r="L1335" s="423"/>
      <c r="M1335" s="252"/>
      <c r="N1335" s="315">
        <f t="shared" si="334"/>
        <v>0</v>
      </c>
      <c r="O1335" s="424">
        <f t="shared" si="335"/>
        <v>0</v>
      </c>
      <c r="P1335" s="244"/>
      <c r="Q1335" s="771"/>
      <c r="R1335" s="775"/>
      <c r="S1335" s="775"/>
      <c r="T1335" s="775"/>
      <c r="U1335" s="775"/>
      <c r="V1335" s="775"/>
      <c r="W1335" s="819"/>
      <c r="X1335" s="313">
        <f t="shared" si="332"/>
        <v>0</v>
      </c>
    </row>
    <row r="1336" spans="2:24" ht="31.5">
      <c r="B1336" s="143"/>
      <c r="C1336" s="162">
        <v>590</v>
      </c>
      <c r="D1336" s="459" t="s">
        <v>214</v>
      </c>
      <c r="E1336" s="812"/>
      <c r="F1336" s="449"/>
      <c r="G1336" s="245"/>
      <c r="H1336" s="245"/>
      <c r="I1336" s="476">
        <f t="shared" si="333"/>
        <v>0</v>
      </c>
      <c r="J1336" s="243" t="str">
        <f t="shared" si="331"/>
        <v/>
      </c>
      <c r="K1336" s="244"/>
      <c r="L1336" s="423"/>
      <c r="M1336" s="252"/>
      <c r="N1336" s="315">
        <f t="shared" si="334"/>
        <v>0</v>
      </c>
      <c r="O1336" s="424">
        <f t="shared" si="335"/>
        <v>0</v>
      </c>
      <c r="P1336" s="244"/>
      <c r="Q1336" s="771"/>
      <c r="R1336" s="775"/>
      <c r="S1336" s="775"/>
      <c r="T1336" s="775"/>
      <c r="U1336" s="775"/>
      <c r="V1336" s="775"/>
      <c r="W1336" s="819"/>
      <c r="X1336" s="313">
        <f t="shared" si="332"/>
        <v>0</v>
      </c>
    </row>
    <row r="1337" spans="2:24" ht="18.75">
      <c r="B1337" s="794">
        <v>800</v>
      </c>
      <c r="C1337" s="960" t="s">
        <v>1079</v>
      </c>
      <c r="D1337" s="960"/>
      <c r="E1337" s="795"/>
      <c r="F1337" s="798"/>
      <c r="G1337" s="799"/>
      <c r="H1337" s="799"/>
      <c r="I1337" s="800">
        <f t="shared" si="333"/>
        <v>0</v>
      </c>
      <c r="J1337" s="243" t="str">
        <f t="shared" si="331"/>
        <v/>
      </c>
      <c r="K1337" s="244"/>
      <c r="L1337" s="428"/>
      <c r="M1337" s="254"/>
      <c r="N1337" s="315">
        <f t="shared" si="334"/>
        <v>0</v>
      </c>
      <c r="O1337" s="424">
        <f t="shared" si="335"/>
        <v>0</v>
      </c>
      <c r="P1337" s="244"/>
      <c r="Q1337" s="773"/>
      <c r="R1337" s="774"/>
      <c r="S1337" s="775"/>
      <c r="T1337" s="775"/>
      <c r="U1337" s="774"/>
      <c r="V1337" s="775"/>
      <c r="W1337" s="819"/>
      <c r="X1337" s="313">
        <f t="shared" si="332"/>
        <v>0</v>
      </c>
    </row>
    <row r="1338" spans="2:24" ht="18.75">
      <c r="B1338" s="794">
        <v>1000</v>
      </c>
      <c r="C1338" s="962" t="s">
        <v>216</v>
      </c>
      <c r="D1338" s="962"/>
      <c r="E1338" s="795"/>
      <c r="F1338" s="796">
        <f>SUM(F1339:F1355)</f>
        <v>19452</v>
      </c>
      <c r="G1338" s="797">
        <f>SUM(G1339:G1355)</f>
        <v>0</v>
      </c>
      <c r="H1338" s="797">
        <f>SUM(H1339:H1355)</f>
        <v>0</v>
      </c>
      <c r="I1338" s="797">
        <f>SUM(I1339:I1355)</f>
        <v>19452</v>
      </c>
      <c r="J1338" s="243">
        <f t="shared" si="331"/>
        <v>1</v>
      </c>
      <c r="K1338" s="244"/>
      <c r="L1338" s="316">
        <f>SUM(L1339:L1355)</f>
        <v>0</v>
      </c>
      <c r="M1338" s="317">
        <f>SUM(M1339:M1355)</f>
        <v>19452</v>
      </c>
      <c r="N1338" s="425">
        <f>SUM(N1339:N1355)</f>
        <v>19452</v>
      </c>
      <c r="O1338" s="426">
        <f>SUM(O1339:O1355)</f>
        <v>0</v>
      </c>
      <c r="P1338" s="244"/>
      <c r="Q1338" s="316">
        <f t="shared" ref="Q1338:W1338" si="336">SUM(Q1339:Q1355)</f>
        <v>0</v>
      </c>
      <c r="R1338" s="317">
        <f t="shared" si="336"/>
        <v>19452</v>
      </c>
      <c r="S1338" s="317">
        <f t="shared" si="336"/>
        <v>19452</v>
      </c>
      <c r="T1338" s="317">
        <f t="shared" si="336"/>
        <v>0</v>
      </c>
      <c r="U1338" s="317">
        <f t="shared" si="336"/>
        <v>0</v>
      </c>
      <c r="V1338" s="317">
        <f t="shared" si="336"/>
        <v>0</v>
      </c>
      <c r="W1338" s="426">
        <f t="shared" si="336"/>
        <v>0</v>
      </c>
      <c r="X1338" s="313">
        <f t="shared" si="332"/>
        <v>0</v>
      </c>
    </row>
    <row r="1339" spans="2:24" ht="18.75">
      <c r="B1339" s="136"/>
      <c r="C1339" s="144">
        <v>1011</v>
      </c>
      <c r="D1339" s="163" t="s">
        <v>217</v>
      </c>
      <c r="E1339" s="812"/>
      <c r="F1339" s="449"/>
      <c r="G1339" s="245"/>
      <c r="H1339" s="245"/>
      <c r="I1339" s="476">
        <f t="shared" ref="I1339:I1355" si="337">F1339+G1339+H1339</f>
        <v>0</v>
      </c>
      <c r="J1339" s="243" t="str">
        <f t="shared" si="331"/>
        <v/>
      </c>
      <c r="K1339" s="244"/>
      <c r="L1339" s="423"/>
      <c r="M1339" s="252"/>
      <c r="N1339" s="315">
        <f t="shared" ref="N1339:N1355" si="338">I1339</f>
        <v>0</v>
      </c>
      <c r="O1339" s="424">
        <f t="shared" ref="O1339:O1355" si="339">L1339+M1339-N1339</f>
        <v>0</v>
      </c>
      <c r="P1339" s="244"/>
      <c r="Q1339" s="423"/>
      <c r="R1339" s="252"/>
      <c r="S1339" s="429">
        <f t="shared" ref="S1339:S1346" si="340">+IF(+(L1339+M1339)&gt;=I1339,+M1339,+(+I1339-L1339))</f>
        <v>0</v>
      </c>
      <c r="T1339" s="315">
        <f t="shared" ref="T1339:T1346" si="341">Q1339+R1339-S1339</f>
        <v>0</v>
      </c>
      <c r="U1339" s="252"/>
      <c r="V1339" s="252"/>
      <c r="W1339" s="253"/>
      <c r="X1339" s="313">
        <f t="shared" si="332"/>
        <v>0</v>
      </c>
    </row>
    <row r="1340" spans="2:24" ht="18.75">
      <c r="B1340" s="136"/>
      <c r="C1340" s="137">
        <v>1012</v>
      </c>
      <c r="D1340" s="145" t="s">
        <v>218</v>
      </c>
      <c r="E1340" s="812"/>
      <c r="F1340" s="449"/>
      <c r="G1340" s="245"/>
      <c r="H1340" s="245"/>
      <c r="I1340" s="476">
        <f t="shared" si="337"/>
        <v>0</v>
      </c>
      <c r="J1340" s="243" t="str">
        <f t="shared" si="331"/>
        <v/>
      </c>
      <c r="K1340" s="244"/>
      <c r="L1340" s="423"/>
      <c r="M1340" s="252"/>
      <c r="N1340" s="315">
        <f t="shared" si="338"/>
        <v>0</v>
      </c>
      <c r="O1340" s="424">
        <f t="shared" si="339"/>
        <v>0</v>
      </c>
      <c r="P1340" s="244"/>
      <c r="Q1340" s="423"/>
      <c r="R1340" s="252"/>
      <c r="S1340" s="429">
        <f t="shared" si="340"/>
        <v>0</v>
      </c>
      <c r="T1340" s="315">
        <f t="shared" si="341"/>
        <v>0</v>
      </c>
      <c r="U1340" s="252"/>
      <c r="V1340" s="252"/>
      <c r="W1340" s="253"/>
      <c r="X1340" s="313">
        <f t="shared" si="332"/>
        <v>0</v>
      </c>
    </row>
    <row r="1341" spans="2:24" ht="18.75">
      <c r="B1341" s="136"/>
      <c r="C1341" s="137">
        <v>1013</v>
      </c>
      <c r="D1341" s="145" t="s">
        <v>219</v>
      </c>
      <c r="E1341" s="812"/>
      <c r="F1341" s="449"/>
      <c r="G1341" s="245"/>
      <c r="H1341" s="245"/>
      <c r="I1341" s="476">
        <f t="shared" si="337"/>
        <v>0</v>
      </c>
      <c r="J1341" s="243" t="str">
        <f t="shared" si="331"/>
        <v/>
      </c>
      <c r="K1341" s="244"/>
      <c r="L1341" s="423"/>
      <c r="M1341" s="252"/>
      <c r="N1341" s="315">
        <f t="shared" si="338"/>
        <v>0</v>
      </c>
      <c r="O1341" s="424">
        <f t="shared" si="339"/>
        <v>0</v>
      </c>
      <c r="P1341" s="244"/>
      <c r="Q1341" s="423"/>
      <c r="R1341" s="252"/>
      <c r="S1341" s="429">
        <f t="shared" si="340"/>
        <v>0</v>
      </c>
      <c r="T1341" s="315">
        <f t="shared" si="341"/>
        <v>0</v>
      </c>
      <c r="U1341" s="252"/>
      <c r="V1341" s="252"/>
      <c r="W1341" s="253"/>
      <c r="X1341" s="313">
        <f t="shared" si="332"/>
        <v>0</v>
      </c>
    </row>
    <row r="1342" spans="2:24" ht="18.75">
      <c r="B1342" s="136"/>
      <c r="C1342" s="137">
        <v>1014</v>
      </c>
      <c r="D1342" s="145" t="s">
        <v>220</v>
      </c>
      <c r="E1342" s="812"/>
      <c r="F1342" s="449"/>
      <c r="G1342" s="245"/>
      <c r="H1342" s="245"/>
      <c r="I1342" s="476">
        <f t="shared" si="337"/>
        <v>0</v>
      </c>
      <c r="J1342" s="243" t="str">
        <f t="shared" si="331"/>
        <v/>
      </c>
      <c r="K1342" s="244"/>
      <c r="L1342" s="423"/>
      <c r="M1342" s="252"/>
      <c r="N1342" s="315">
        <f t="shared" si="338"/>
        <v>0</v>
      </c>
      <c r="O1342" s="424">
        <f t="shared" si="339"/>
        <v>0</v>
      </c>
      <c r="P1342" s="244"/>
      <c r="Q1342" s="423"/>
      <c r="R1342" s="252"/>
      <c r="S1342" s="429">
        <f t="shared" si="340"/>
        <v>0</v>
      </c>
      <c r="T1342" s="315">
        <f t="shared" si="341"/>
        <v>0</v>
      </c>
      <c r="U1342" s="252"/>
      <c r="V1342" s="252"/>
      <c r="W1342" s="253"/>
      <c r="X1342" s="313">
        <f t="shared" si="332"/>
        <v>0</v>
      </c>
    </row>
    <row r="1343" spans="2:24" ht="18.75">
      <c r="B1343" s="136"/>
      <c r="C1343" s="137">
        <v>1015</v>
      </c>
      <c r="D1343" s="145" t="s">
        <v>221</v>
      </c>
      <c r="E1343" s="812"/>
      <c r="F1343" s="449"/>
      <c r="G1343" s="245"/>
      <c r="H1343" s="245"/>
      <c r="I1343" s="476">
        <f t="shared" si="337"/>
        <v>0</v>
      </c>
      <c r="J1343" s="243" t="str">
        <f t="shared" si="331"/>
        <v/>
      </c>
      <c r="K1343" s="244"/>
      <c r="L1343" s="423"/>
      <c r="M1343" s="252"/>
      <c r="N1343" s="315">
        <f t="shared" si="338"/>
        <v>0</v>
      </c>
      <c r="O1343" s="424">
        <f t="shared" si="339"/>
        <v>0</v>
      </c>
      <c r="P1343" s="244"/>
      <c r="Q1343" s="423"/>
      <c r="R1343" s="252"/>
      <c r="S1343" s="429">
        <f t="shared" si="340"/>
        <v>0</v>
      </c>
      <c r="T1343" s="315">
        <f t="shared" si="341"/>
        <v>0</v>
      </c>
      <c r="U1343" s="252"/>
      <c r="V1343" s="252"/>
      <c r="W1343" s="253"/>
      <c r="X1343" s="313">
        <f t="shared" si="332"/>
        <v>0</v>
      </c>
    </row>
    <row r="1344" spans="2:24" ht="18.75">
      <c r="B1344" s="136"/>
      <c r="C1344" s="137">
        <v>1016</v>
      </c>
      <c r="D1344" s="145" t="s">
        <v>222</v>
      </c>
      <c r="E1344" s="812"/>
      <c r="F1344" s="449"/>
      <c r="G1344" s="245"/>
      <c r="H1344" s="245"/>
      <c r="I1344" s="476">
        <f t="shared" si="337"/>
        <v>0</v>
      </c>
      <c r="J1344" s="243" t="str">
        <f t="shared" si="331"/>
        <v/>
      </c>
      <c r="K1344" s="244"/>
      <c r="L1344" s="423"/>
      <c r="M1344" s="252"/>
      <c r="N1344" s="315">
        <f t="shared" si="338"/>
        <v>0</v>
      </c>
      <c r="O1344" s="424">
        <f t="shared" si="339"/>
        <v>0</v>
      </c>
      <c r="P1344" s="244"/>
      <c r="Q1344" s="423"/>
      <c r="R1344" s="252"/>
      <c r="S1344" s="429">
        <f t="shared" si="340"/>
        <v>0</v>
      </c>
      <c r="T1344" s="315">
        <f t="shared" si="341"/>
        <v>0</v>
      </c>
      <c r="U1344" s="252"/>
      <c r="V1344" s="252"/>
      <c r="W1344" s="253"/>
      <c r="X1344" s="313">
        <f t="shared" si="332"/>
        <v>0</v>
      </c>
    </row>
    <row r="1345" spans="2:24" ht="18.75">
      <c r="B1345" s="140"/>
      <c r="C1345" s="164">
        <v>1020</v>
      </c>
      <c r="D1345" s="165" t="s">
        <v>223</v>
      </c>
      <c r="E1345" s="812"/>
      <c r="F1345" s="449"/>
      <c r="G1345" s="245"/>
      <c r="H1345" s="245"/>
      <c r="I1345" s="476">
        <f t="shared" si="337"/>
        <v>0</v>
      </c>
      <c r="J1345" s="243" t="str">
        <f t="shared" si="331"/>
        <v/>
      </c>
      <c r="K1345" s="244"/>
      <c r="L1345" s="423"/>
      <c r="M1345" s="252"/>
      <c r="N1345" s="315">
        <f t="shared" si="338"/>
        <v>0</v>
      </c>
      <c r="O1345" s="424">
        <f t="shared" si="339"/>
        <v>0</v>
      </c>
      <c r="P1345" s="244"/>
      <c r="Q1345" s="423"/>
      <c r="R1345" s="252"/>
      <c r="S1345" s="429">
        <f t="shared" si="340"/>
        <v>0</v>
      </c>
      <c r="T1345" s="315">
        <f t="shared" si="341"/>
        <v>0</v>
      </c>
      <c r="U1345" s="252"/>
      <c r="V1345" s="252"/>
      <c r="W1345" s="253"/>
      <c r="X1345" s="313">
        <f t="shared" si="332"/>
        <v>0</v>
      </c>
    </row>
    <row r="1346" spans="2:24" ht="18.75">
      <c r="B1346" s="136"/>
      <c r="C1346" s="137">
        <v>1030</v>
      </c>
      <c r="D1346" s="145" t="s">
        <v>224</v>
      </c>
      <c r="E1346" s="812"/>
      <c r="F1346" s="449">
        <v>19452</v>
      </c>
      <c r="G1346" s="245"/>
      <c r="H1346" s="245"/>
      <c r="I1346" s="476">
        <f t="shared" si="337"/>
        <v>19452</v>
      </c>
      <c r="J1346" s="243">
        <f t="shared" si="331"/>
        <v>1</v>
      </c>
      <c r="K1346" s="244"/>
      <c r="L1346" s="423"/>
      <c r="M1346" s="252">
        <v>19452</v>
      </c>
      <c r="N1346" s="315">
        <f t="shared" si="338"/>
        <v>19452</v>
      </c>
      <c r="O1346" s="424">
        <f t="shared" si="339"/>
        <v>0</v>
      </c>
      <c r="P1346" s="244"/>
      <c r="Q1346" s="423"/>
      <c r="R1346" s="252">
        <v>19452</v>
      </c>
      <c r="S1346" s="429">
        <f t="shared" si="340"/>
        <v>19452</v>
      </c>
      <c r="T1346" s="315">
        <f t="shared" si="341"/>
        <v>0</v>
      </c>
      <c r="U1346" s="252"/>
      <c r="V1346" s="252"/>
      <c r="W1346" s="253"/>
      <c r="X1346" s="313">
        <f t="shared" si="332"/>
        <v>0</v>
      </c>
    </row>
    <row r="1347" spans="2:24" ht="18.75">
      <c r="B1347" s="136"/>
      <c r="C1347" s="164">
        <v>1051</v>
      </c>
      <c r="D1347" s="167" t="s">
        <v>225</v>
      </c>
      <c r="E1347" s="812"/>
      <c r="F1347" s="449"/>
      <c r="G1347" s="245"/>
      <c r="H1347" s="245"/>
      <c r="I1347" s="476">
        <f t="shared" si="337"/>
        <v>0</v>
      </c>
      <c r="J1347" s="243" t="str">
        <f t="shared" si="331"/>
        <v/>
      </c>
      <c r="K1347" s="244"/>
      <c r="L1347" s="423"/>
      <c r="M1347" s="252"/>
      <c r="N1347" s="315">
        <f t="shared" si="338"/>
        <v>0</v>
      </c>
      <c r="O1347" s="424">
        <f t="shared" si="339"/>
        <v>0</v>
      </c>
      <c r="P1347" s="244"/>
      <c r="Q1347" s="771"/>
      <c r="R1347" s="775"/>
      <c r="S1347" s="775"/>
      <c r="T1347" s="775"/>
      <c r="U1347" s="775"/>
      <c r="V1347" s="775"/>
      <c r="W1347" s="819"/>
      <c r="X1347" s="313">
        <f t="shared" si="332"/>
        <v>0</v>
      </c>
    </row>
    <row r="1348" spans="2:24" ht="18.75">
      <c r="B1348" s="136"/>
      <c r="C1348" s="137">
        <v>1052</v>
      </c>
      <c r="D1348" s="145" t="s">
        <v>226</v>
      </c>
      <c r="E1348" s="812"/>
      <c r="F1348" s="449"/>
      <c r="G1348" s="245"/>
      <c r="H1348" s="245"/>
      <c r="I1348" s="476">
        <f t="shared" si="337"/>
        <v>0</v>
      </c>
      <c r="J1348" s="243" t="str">
        <f t="shared" si="331"/>
        <v/>
      </c>
      <c r="K1348" s="244"/>
      <c r="L1348" s="423"/>
      <c r="M1348" s="252"/>
      <c r="N1348" s="315">
        <f t="shared" si="338"/>
        <v>0</v>
      </c>
      <c r="O1348" s="424">
        <f t="shared" si="339"/>
        <v>0</v>
      </c>
      <c r="P1348" s="244"/>
      <c r="Q1348" s="771"/>
      <c r="R1348" s="775"/>
      <c r="S1348" s="775"/>
      <c r="T1348" s="775"/>
      <c r="U1348" s="775"/>
      <c r="V1348" s="775"/>
      <c r="W1348" s="819"/>
      <c r="X1348" s="313">
        <f t="shared" si="332"/>
        <v>0</v>
      </c>
    </row>
    <row r="1349" spans="2:24" ht="18.75">
      <c r="B1349" s="136"/>
      <c r="C1349" s="168">
        <v>1053</v>
      </c>
      <c r="D1349" s="169" t="s">
        <v>1710</v>
      </c>
      <c r="E1349" s="812"/>
      <c r="F1349" s="449"/>
      <c r="G1349" s="245"/>
      <c r="H1349" s="245"/>
      <c r="I1349" s="476">
        <f t="shared" si="337"/>
        <v>0</v>
      </c>
      <c r="J1349" s="243" t="str">
        <f t="shared" si="331"/>
        <v/>
      </c>
      <c r="K1349" s="244"/>
      <c r="L1349" s="423"/>
      <c r="M1349" s="252"/>
      <c r="N1349" s="315">
        <f t="shared" si="338"/>
        <v>0</v>
      </c>
      <c r="O1349" s="424">
        <f t="shared" si="339"/>
        <v>0</v>
      </c>
      <c r="P1349" s="244"/>
      <c r="Q1349" s="771"/>
      <c r="R1349" s="775"/>
      <c r="S1349" s="775"/>
      <c r="T1349" s="775"/>
      <c r="U1349" s="775"/>
      <c r="V1349" s="775"/>
      <c r="W1349" s="819"/>
      <c r="X1349" s="313">
        <f t="shared" si="332"/>
        <v>0</v>
      </c>
    </row>
    <row r="1350" spans="2:24" ht="18.75">
      <c r="B1350" s="136"/>
      <c r="C1350" s="137">
        <v>1062</v>
      </c>
      <c r="D1350" s="139" t="s">
        <v>227</v>
      </c>
      <c r="E1350" s="812"/>
      <c r="F1350" s="449"/>
      <c r="G1350" s="245"/>
      <c r="H1350" s="245"/>
      <c r="I1350" s="476">
        <f t="shared" si="337"/>
        <v>0</v>
      </c>
      <c r="J1350" s="243" t="str">
        <f t="shared" si="331"/>
        <v/>
      </c>
      <c r="K1350" s="244"/>
      <c r="L1350" s="423"/>
      <c r="M1350" s="252"/>
      <c r="N1350" s="315">
        <f t="shared" si="338"/>
        <v>0</v>
      </c>
      <c r="O1350" s="424">
        <f t="shared" si="339"/>
        <v>0</v>
      </c>
      <c r="P1350" s="244"/>
      <c r="Q1350" s="423"/>
      <c r="R1350" s="252"/>
      <c r="S1350" s="429">
        <f>+IF(+(L1350+M1350)&gt;=I1350,+M1350,+(+I1350-L1350))</f>
        <v>0</v>
      </c>
      <c r="T1350" s="315">
        <f>Q1350+R1350-S1350</f>
        <v>0</v>
      </c>
      <c r="U1350" s="252"/>
      <c r="V1350" s="252"/>
      <c r="W1350" s="253"/>
      <c r="X1350" s="313">
        <f t="shared" si="332"/>
        <v>0</v>
      </c>
    </row>
    <row r="1351" spans="2:24" ht="18.75">
      <c r="B1351" s="136"/>
      <c r="C1351" s="137">
        <v>1063</v>
      </c>
      <c r="D1351" s="139" t="s">
        <v>228</v>
      </c>
      <c r="E1351" s="812"/>
      <c r="F1351" s="449"/>
      <c r="G1351" s="245"/>
      <c r="H1351" s="245"/>
      <c r="I1351" s="476">
        <f t="shared" si="337"/>
        <v>0</v>
      </c>
      <c r="J1351" s="243" t="str">
        <f t="shared" si="331"/>
        <v/>
      </c>
      <c r="K1351" s="244"/>
      <c r="L1351" s="423"/>
      <c r="M1351" s="252"/>
      <c r="N1351" s="315">
        <f t="shared" si="338"/>
        <v>0</v>
      </c>
      <c r="O1351" s="424">
        <f t="shared" si="339"/>
        <v>0</v>
      </c>
      <c r="P1351" s="244"/>
      <c r="Q1351" s="771"/>
      <c r="R1351" s="775"/>
      <c r="S1351" s="775"/>
      <c r="T1351" s="775"/>
      <c r="U1351" s="775"/>
      <c r="V1351" s="775"/>
      <c r="W1351" s="819"/>
      <c r="X1351" s="313">
        <f t="shared" si="332"/>
        <v>0</v>
      </c>
    </row>
    <row r="1352" spans="2:24" ht="18.75">
      <c r="B1352" s="136"/>
      <c r="C1352" s="168">
        <v>1069</v>
      </c>
      <c r="D1352" s="170" t="s">
        <v>229</v>
      </c>
      <c r="E1352" s="812"/>
      <c r="F1352" s="449"/>
      <c r="G1352" s="245"/>
      <c r="H1352" s="245"/>
      <c r="I1352" s="476">
        <f t="shared" si="337"/>
        <v>0</v>
      </c>
      <c r="J1352" s="243" t="str">
        <f t="shared" ref="J1352:J1383" si="342">(IF($E1352&lt;&gt;0,$J$2,IF($I1352&lt;&gt;0,$J$2,"")))</f>
        <v/>
      </c>
      <c r="K1352" s="244"/>
      <c r="L1352" s="423"/>
      <c r="M1352" s="252"/>
      <c r="N1352" s="315">
        <f t="shared" si="338"/>
        <v>0</v>
      </c>
      <c r="O1352" s="424">
        <f t="shared" si="339"/>
        <v>0</v>
      </c>
      <c r="P1352" s="244"/>
      <c r="Q1352" s="423"/>
      <c r="R1352" s="252"/>
      <c r="S1352" s="429">
        <f>+IF(+(L1352+M1352)&gt;=I1352,+M1352,+(+I1352-L1352))</f>
        <v>0</v>
      </c>
      <c r="T1352" s="315">
        <f>Q1352+R1352-S1352</f>
        <v>0</v>
      </c>
      <c r="U1352" s="252"/>
      <c r="V1352" s="252"/>
      <c r="W1352" s="253"/>
      <c r="X1352" s="313">
        <f t="shared" ref="X1352:X1383" si="343">T1352-U1352-V1352-W1352</f>
        <v>0</v>
      </c>
    </row>
    <row r="1353" spans="2:24" ht="31.5">
      <c r="B1353" s="140"/>
      <c r="C1353" s="137">
        <v>1091</v>
      </c>
      <c r="D1353" s="145" t="s">
        <v>230</v>
      </c>
      <c r="E1353" s="812"/>
      <c r="F1353" s="449"/>
      <c r="G1353" s="245"/>
      <c r="H1353" s="245"/>
      <c r="I1353" s="476">
        <f t="shared" si="337"/>
        <v>0</v>
      </c>
      <c r="J1353" s="243" t="str">
        <f t="shared" si="342"/>
        <v/>
      </c>
      <c r="K1353" s="244"/>
      <c r="L1353" s="423"/>
      <c r="M1353" s="252"/>
      <c r="N1353" s="315">
        <f t="shared" si="338"/>
        <v>0</v>
      </c>
      <c r="O1353" s="424">
        <f t="shared" si="339"/>
        <v>0</v>
      </c>
      <c r="P1353" s="244"/>
      <c r="Q1353" s="423"/>
      <c r="R1353" s="252"/>
      <c r="S1353" s="429">
        <f>+IF(+(L1353+M1353)&gt;=I1353,+M1353,+(+I1353-L1353))</f>
        <v>0</v>
      </c>
      <c r="T1353" s="315">
        <f>Q1353+R1353-S1353</f>
        <v>0</v>
      </c>
      <c r="U1353" s="252"/>
      <c r="V1353" s="252"/>
      <c r="W1353" s="253"/>
      <c r="X1353" s="313">
        <f t="shared" si="343"/>
        <v>0</v>
      </c>
    </row>
    <row r="1354" spans="2:24" ht="18.75">
      <c r="B1354" s="136"/>
      <c r="C1354" s="137">
        <v>1092</v>
      </c>
      <c r="D1354" s="145" t="s">
        <v>359</v>
      </c>
      <c r="E1354" s="812"/>
      <c r="F1354" s="449"/>
      <c r="G1354" s="245"/>
      <c r="H1354" s="245"/>
      <c r="I1354" s="476">
        <f t="shared" si="337"/>
        <v>0</v>
      </c>
      <c r="J1354" s="243" t="str">
        <f t="shared" si="342"/>
        <v/>
      </c>
      <c r="K1354" s="244"/>
      <c r="L1354" s="423"/>
      <c r="M1354" s="252"/>
      <c r="N1354" s="315">
        <f t="shared" si="338"/>
        <v>0</v>
      </c>
      <c r="O1354" s="424">
        <f t="shared" si="339"/>
        <v>0</v>
      </c>
      <c r="P1354" s="244"/>
      <c r="Q1354" s="771"/>
      <c r="R1354" s="775"/>
      <c r="S1354" s="775"/>
      <c r="T1354" s="775"/>
      <c r="U1354" s="775"/>
      <c r="V1354" s="775"/>
      <c r="W1354" s="819"/>
      <c r="X1354" s="313">
        <f t="shared" si="343"/>
        <v>0</v>
      </c>
    </row>
    <row r="1355" spans="2:24" ht="18.75">
      <c r="B1355" s="136"/>
      <c r="C1355" s="142">
        <v>1098</v>
      </c>
      <c r="D1355" s="146" t="s">
        <v>231</v>
      </c>
      <c r="E1355" s="812"/>
      <c r="F1355" s="449"/>
      <c r="G1355" s="245"/>
      <c r="H1355" s="245"/>
      <c r="I1355" s="476">
        <f t="shared" si="337"/>
        <v>0</v>
      </c>
      <c r="J1355" s="243" t="str">
        <f t="shared" si="342"/>
        <v/>
      </c>
      <c r="K1355" s="244"/>
      <c r="L1355" s="423"/>
      <c r="M1355" s="252"/>
      <c r="N1355" s="315">
        <f t="shared" si="338"/>
        <v>0</v>
      </c>
      <c r="O1355" s="424">
        <f t="shared" si="339"/>
        <v>0</v>
      </c>
      <c r="P1355" s="244"/>
      <c r="Q1355" s="423"/>
      <c r="R1355" s="252"/>
      <c r="S1355" s="429">
        <f>+IF(+(L1355+M1355)&gt;=I1355,+M1355,+(+I1355-L1355))</f>
        <v>0</v>
      </c>
      <c r="T1355" s="315">
        <f>Q1355+R1355-S1355</f>
        <v>0</v>
      </c>
      <c r="U1355" s="252"/>
      <c r="V1355" s="252"/>
      <c r="W1355" s="253"/>
      <c r="X1355" s="313">
        <f t="shared" si="343"/>
        <v>0</v>
      </c>
    </row>
    <row r="1356" spans="2:24" ht="18.75">
      <c r="B1356" s="794">
        <v>1900</v>
      </c>
      <c r="C1356" s="958" t="s">
        <v>293</v>
      </c>
      <c r="D1356" s="958"/>
      <c r="E1356" s="795"/>
      <c r="F1356" s="796">
        <f>SUM(F1357:F1359)</f>
        <v>0</v>
      </c>
      <c r="G1356" s="797">
        <f>SUM(G1357:G1359)</f>
        <v>0</v>
      </c>
      <c r="H1356" s="797">
        <f>SUM(H1357:H1359)</f>
        <v>0</v>
      </c>
      <c r="I1356" s="797">
        <f>SUM(I1357:I1359)</f>
        <v>0</v>
      </c>
      <c r="J1356" s="243" t="str">
        <f t="shared" si="342"/>
        <v/>
      </c>
      <c r="K1356" s="244"/>
      <c r="L1356" s="316">
        <f>SUM(L1357:L1359)</f>
        <v>0</v>
      </c>
      <c r="M1356" s="317">
        <f>SUM(M1357:M1359)</f>
        <v>0</v>
      </c>
      <c r="N1356" s="425">
        <f>SUM(N1357:N1359)</f>
        <v>0</v>
      </c>
      <c r="O1356" s="426">
        <f>SUM(O1357:O1359)</f>
        <v>0</v>
      </c>
      <c r="P1356" s="244"/>
      <c r="Q1356" s="773"/>
      <c r="R1356" s="774"/>
      <c r="S1356" s="774"/>
      <c r="T1356" s="774"/>
      <c r="U1356" s="774"/>
      <c r="V1356" s="774"/>
      <c r="W1356" s="820"/>
      <c r="X1356" s="313">
        <f t="shared" si="343"/>
        <v>0</v>
      </c>
    </row>
    <row r="1357" spans="2:24" ht="18.75">
      <c r="B1357" s="136"/>
      <c r="C1357" s="144">
        <v>1901</v>
      </c>
      <c r="D1357" s="138" t="s">
        <v>294</v>
      </c>
      <c r="E1357" s="812"/>
      <c r="F1357" s="449"/>
      <c r="G1357" s="245"/>
      <c r="H1357" s="245"/>
      <c r="I1357" s="476">
        <f>F1357+G1357+H1357</f>
        <v>0</v>
      </c>
      <c r="J1357" s="243" t="str">
        <f t="shared" si="342"/>
        <v/>
      </c>
      <c r="K1357" s="244"/>
      <c r="L1357" s="423"/>
      <c r="M1357" s="252"/>
      <c r="N1357" s="315">
        <f>I1357</f>
        <v>0</v>
      </c>
      <c r="O1357" s="424">
        <f>L1357+M1357-N1357</f>
        <v>0</v>
      </c>
      <c r="P1357" s="244"/>
      <c r="Q1357" s="771"/>
      <c r="R1357" s="775"/>
      <c r="S1357" s="775"/>
      <c r="T1357" s="775"/>
      <c r="U1357" s="775"/>
      <c r="V1357" s="775"/>
      <c r="W1357" s="819"/>
      <c r="X1357" s="313">
        <f t="shared" si="343"/>
        <v>0</v>
      </c>
    </row>
    <row r="1358" spans="2:24" ht="18.75">
      <c r="B1358" s="136"/>
      <c r="C1358" s="137">
        <v>1981</v>
      </c>
      <c r="D1358" s="139" t="s">
        <v>295</v>
      </c>
      <c r="E1358" s="812"/>
      <c r="F1358" s="449"/>
      <c r="G1358" s="245"/>
      <c r="H1358" s="245"/>
      <c r="I1358" s="476">
        <f>F1358+G1358+H1358</f>
        <v>0</v>
      </c>
      <c r="J1358" s="243" t="str">
        <f t="shared" si="342"/>
        <v/>
      </c>
      <c r="K1358" s="244"/>
      <c r="L1358" s="423"/>
      <c r="M1358" s="252"/>
      <c r="N1358" s="315">
        <f>I1358</f>
        <v>0</v>
      </c>
      <c r="O1358" s="424">
        <f>L1358+M1358-N1358</f>
        <v>0</v>
      </c>
      <c r="P1358" s="244"/>
      <c r="Q1358" s="771"/>
      <c r="R1358" s="775"/>
      <c r="S1358" s="775"/>
      <c r="T1358" s="775"/>
      <c r="U1358" s="775"/>
      <c r="V1358" s="775"/>
      <c r="W1358" s="819"/>
      <c r="X1358" s="313">
        <f t="shared" si="343"/>
        <v>0</v>
      </c>
    </row>
    <row r="1359" spans="2:24" ht="18.75">
      <c r="B1359" s="136"/>
      <c r="C1359" s="142">
        <v>1991</v>
      </c>
      <c r="D1359" s="141" t="s">
        <v>296</v>
      </c>
      <c r="E1359" s="812"/>
      <c r="F1359" s="449"/>
      <c r="G1359" s="245"/>
      <c r="H1359" s="245"/>
      <c r="I1359" s="476">
        <f>F1359+G1359+H1359</f>
        <v>0</v>
      </c>
      <c r="J1359" s="243" t="str">
        <f t="shared" si="342"/>
        <v/>
      </c>
      <c r="K1359" s="244"/>
      <c r="L1359" s="423"/>
      <c r="M1359" s="252"/>
      <c r="N1359" s="315">
        <f>I1359</f>
        <v>0</v>
      </c>
      <c r="O1359" s="424">
        <f>L1359+M1359-N1359</f>
        <v>0</v>
      </c>
      <c r="P1359" s="244"/>
      <c r="Q1359" s="771"/>
      <c r="R1359" s="775"/>
      <c r="S1359" s="775"/>
      <c r="T1359" s="775"/>
      <c r="U1359" s="775"/>
      <c r="V1359" s="775"/>
      <c r="W1359" s="819"/>
      <c r="X1359" s="313">
        <f t="shared" si="343"/>
        <v>0</v>
      </c>
    </row>
    <row r="1360" spans="2:24" ht="18.75">
      <c r="B1360" s="794">
        <v>2100</v>
      </c>
      <c r="C1360" s="958" t="s">
        <v>1088</v>
      </c>
      <c r="D1360" s="958"/>
      <c r="E1360" s="795"/>
      <c r="F1360" s="796">
        <f>SUM(F1361:F1365)</f>
        <v>0</v>
      </c>
      <c r="G1360" s="797">
        <f>SUM(G1361:G1365)</f>
        <v>0</v>
      </c>
      <c r="H1360" s="797">
        <f>SUM(H1361:H1365)</f>
        <v>0</v>
      </c>
      <c r="I1360" s="797">
        <f>SUM(I1361:I1365)</f>
        <v>0</v>
      </c>
      <c r="J1360" s="243" t="str">
        <f t="shared" si="342"/>
        <v/>
      </c>
      <c r="K1360" s="244"/>
      <c r="L1360" s="316">
        <f>SUM(L1361:L1365)</f>
        <v>0</v>
      </c>
      <c r="M1360" s="317">
        <f>SUM(M1361:M1365)</f>
        <v>0</v>
      </c>
      <c r="N1360" s="425">
        <f>SUM(N1361:N1365)</f>
        <v>0</v>
      </c>
      <c r="O1360" s="426">
        <f>SUM(O1361:O1365)</f>
        <v>0</v>
      </c>
      <c r="P1360" s="244"/>
      <c r="Q1360" s="773"/>
      <c r="R1360" s="774"/>
      <c r="S1360" s="774"/>
      <c r="T1360" s="774"/>
      <c r="U1360" s="774"/>
      <c r="V1360" s="774"/>
      <c r="W1360" s="820"/>
      <c r="X1360" s="313">
        <f t="shared" si="343"/>
        <v>0</v>
      </c>
    </row>
    <row r="1361" spans="2:24" ht="18.75">
      <c r="B1361" s="136"/>
      <c r="C1361" s="144">
        <v>2110</v>
      </c>
      <c r="D1361" s="147" t="s">
        <v>232</v>
      </c>
      <c r="E1361" s="812"/>
      <c r="F1361" s="449"/>
      <c r="G1361" s="245"/>
      <c r="H1361" s="245"/>
      <c r="I1361" s="476">
        <f>F1361+G1361+H1361</f>
        <v>0</v>
      </c>
      <c r="J1361" s="243" t="str">
        <f t="shared" si="342"/>
        <v/>
      </c>
      <c r="K1361" s="244"/>
      <c r="L1361" s="423"/>
      <c r="M1361" s="252"/>
      <c r="N1361" s="315">
        <f>I1361</f>
        <v>0</v>
      </c>
      <c r="O1361" s="424">
        <f>L1361+M1361-N1361</f>
        <v>0</v>
      </c>
      <c r="P1361" s="244"/>
      <c r="Q1361" s="771"/>
      <c r="R1361" s="775"/>
      <c r="S1361" s="775"/>
      <c r="T1361" s="775"/>
      <c r="U1361" s="775"/>
      <c r="V1361" s="775"/>
      <c r="W1361" s="819"/>
      <c r="X1361" s="313">
        <f t="shared" si="343"/>
        <v>0</v>
      </c>
    </row>
    <row r="1362" spans="2:24" ht="18.75">
      <c r="B1362" s="171"/>
      <c r="C1362" s="137">
        <v>2120</v>
      </c>
      <c r="D1362" s="159" t="s">
        <v>233</v>
      </c>
      <c r="E1362" s="812"/>
      <c r="F1362" s="449"/>
      <c r="G1362" s="245"/>
      <c r="H1362" s="245"/>
      <c r="I1362" s="476">
        <f>F1362+G1362+H1362</f>
        <v>0</v>
      </c>
      <c r="J1362" s="243" t="str">
        <f t="shared" si="342"/>
        <v/>
      </c>
      <c r="K1362" s="244"/>
      <c r="L1362" s="423"/>
      <c r="M1362" s="252"/>
      <c r="N1362" s="315">
        <f>I1362</f>
        <v>0</v>
      </c>
      <c r="O1362" s="424">
        <f>L1362+M1362-N1362</f>
        <v>0</v>
      </c>
      <c r="P1362" s="244"/>
      <c r="Q1362" s="771"/>
      <c r="R1362" s="775"/>
      <c r="S1362" s="775"/>
      <c r="T1362" s="775"/>
      <c r="U1362" s="775"/>
      <c r="V1362" s="775"/>
      <c r="W1362" s="819"/>
      <c r="X1362" s="313">
        <f t="shared" si="343"/>
        <v>0</v>
      </c>
    </row>
    <row r="1363" spans="2:24" ht="18.75">
      <c r="B1363" s="171"/>
      <c r="C1363" s="137">
        <v>2125</v>
      </c>
      <c r="D1363" s="156" t="s">
        <v>1080</v>
      </c>
      <c r="E1363" s="812"/>
      <c r="F1363" s="700">
        <v>0</v>
      </c>
      <c r="G1363" s="700">
        <v>0</v>
      </c>
      <c r="H1363" s="700">
        <v>0</v>
      </c>
      <c r="I1363" s="476">
        <f>F1363+G1363+H1363</f>
        <v>0</v>
      </c>
      <c r="J1363" s="243" t="str">
        <f t="shared" si="342"/>
        <v/>
      </c>
      <c r="K1363" s="244"/>
      <c r="L1363" s="423"/>
      <c r="M1363" s="252"/>
      <c r="N1363" s="315">
        <f>I1363</f>
        <v>0</v>
      </c>
      <c r="O1363" s="424">
        <f>L1363+M1363-N1363</f>
        <v>0</v>
      </c>
      <c r="P1363" s="244"/>
      <c r="Q1363" s="771"/>
      <c r="R1363" s="775"/>
      <c r="S1363" s="775"/>
      <c r="T1363" s="775"/>
      <c r="U1363" s="775"/>
      <c r="V1363" s="775"/>
      <c r="W1363" s="819"/>
      <c r="X1363" s="313">
        <f t="shared" si="343"/>
        <v>0</v>
      </c>
    </row>
    <row r="1364" spans="2:24" ht="18.75">
      <c r="B1364" s="143"/>
      <c r="C1364" s="137">
        <v>2140</v>
      </c>
      <c r="D1364" s="159" t="s">
        <v>235</v>
      </c>
      <c r="E1364" s="812"/>
      <c r="F1364" s="700">
        <v>0</v>
      </c>
      <c r="G1364" s="700">
        <v>0</v>
      </c>
      <c r="H1364" s="700">
        <v>0</v>
      </c>
      <c r="I1364" s="476">
        <f>F1364+G1364+H1364</f>
        <v>0</v>
      </c>
      <c r="J1364" s="243" t="str">
        <f t="shared" si="342"/>
        <v/>
      </c>
      <c r="K1364" s="244"/>
      <c r="L1364" s="423"/>
      <c r="M1364" s="252"/>
      <c r="N1364" s="315">
        <f>I1364</f>
        <v>0</v>
      </c>
      <c r="O1364" s="424">
        <f>L1364+M1364-N1364</f>
        <v>0</v>
      </c>
      <c r="P1364" s="244"/>
      <c r="Q1364" s="771"/>
      <c r="R1364" s="775"/>
      <c r="S1364" s="775"/>
      <c r="T1364" s="775"/>
      <c r="U1364" s="775"/>
      <c r="V1364" s="775"/>
      <c r="W1364" s="819"/>
      <c r="X1364" s="313">
        <f t="shared" si="343"/>
        <v>0</v>
      </c>
    </row>
    <row r="1365" spans="2:24" ht="18.75">
      <c r="B1365" s="136"/>
      <c r="C1365" s="142">
        <v>2190</v>
      </c>
      <c r="D1365" s="512" t="s">
        <v>236</v>
      </c>
      <c r="E1365" s="812"/>
      <c r="F1365" s="449"/>
      <c r="G1365" s="245"/>
      <c r="H1365" s="245"/>
      <c r="I1365" s="476">
        <f>F1365+G1365+H1365</f>
        <v>0</v>
      </c>
      <c r="J1365" s="243" t="str">
        <f t="shared" si="342"/>
        <v/>
      </c>
      <c r="K1365" s="244"/>
      <c r="L1365" s="423"/>
      <c r="M1365" s="252"/>
      <c r="N1365" s="315">
        <f>I1365</f>
        <v>0</v>
      </c>
      <c r="O1365" s="424">
        <f>L1365+M1365-N1365</f>
        <v>0</v>
      </c>
      <c r="P1365" s="244"/>
      <c r="Q1365" s="771"/>
      <c r="R1365" s="775"/>
      <c r="S1365" s="775"/>
      <c r="T1365" s="775"/>
      <c r="U1365" s="775"/>
      <c r="V1365" s="775"/>
      <c r="W1365" s="819"/>
      <c r="X1365" s="313">
        <f t="shared" si="343"/>
        <v>0</v>
      </c>
    </row>
    <row r="1366" spans="2:24" ht="18.75">
      <c r="B1366" s="794">
        <v>2200</v>
      </c>
      <c r="C1366" s="958" t="s">
        <v>237</v>
      </c>
      <c r="D1366" s="958"/>
      <c r="E1366" s="795"/>
      <c r="F1366" s="796">
        <f>SUM(F1367:F1368)</f>
        <v>0</v>
      </c>
      <c r="G1366" s="797">
        <f>SUM(G1367:G1368)</f>
        <v>0</v>
      </c>
      <c r="H1366" s="797">
        <f>SUM(H1367:H1368)</f>
        <v>0</v>
      </c>
      <c r="I1366" s="797">
        <f>SUM(I1367:I1368)</f>
        <v>0</v>
      </c>
      <c r="J1366" s="243" t="str">
        <f t="shared" si="342"/>
        <v/>
      </c>
      <c r="K1366" s="244"/>
      <c r="L1366" s="316">
        <f>SUM(L1367:L1368)</f>
        <v>0</v>
      </c>
      <c r="M1366" s="317">
        <f>SUM(M1367:M1368)</f>
        <v>0</v>
      </c>
      <c r="N1366" s="425">
        <f>SUM(N1367:N1368)</f>
        <v>0</v>
      </c>
      <c r="O1366" s="426">
        <f>SUM(O1367:O1368)</f>
        <v>0</v>
      </c>
      <c r="P1366" s="244"/>
      <c r="Q1366" s="773"/>
      <c r="R1366" s="774"/>
      <c r="S1366" s="774"/>
      <c r="T1366" s="774"/>
      <c r="U1366" s="774"/>
      <c r="V1366" s="774"/>
      <c r="W1366" s="820"/>
      <c r="X1366" s="313">
        <f t="shared" si="343"/>
        <v>0</v>
      </c>
    </row>
    <row r="1367" spans="2:24" ht="18.75">
      <c r="B1367" s="136"/>
      <c r="C1367" s="137">
        <v>2221</v>
      </c>
      <c r="D1367" s="139" t="s">
        <v>1461</v>
      </c>
      <c r="E1367" s="812"/>
      <c r="F1367" s="449"/>
      <c r="G1367" s="245"/>
      <c r="H1367" s="245"/>
      <c r="I1367" s="476">
        <f t="shared" ref="I1367:I1372" si="344">F1367+G1367+H1367</f>
        <v>0</v>
      </c>
      <c r="J1367" s="243" t="str">
        <f t="shared" si="342"/>
        <v/>
      </c>
      <c r="K1367" s="244"/>
      <c r="L1367" s="423"/>
      <c r="M1367" s="252"/>
      <c r="N1367" s="315">
        <f t="shared" ref="N1367:N1372" si="345">I1367</f>
        <v>0</v>
      </c>
      <c r="O1367" s="424">
        <f t="shared" ref="O1367:O1372" si="346">L1367+M1367-N1367</f>
        <v>0</v>
      </c>
      <c r="P1367" s="244"/>
      <c r="Q1367" s="771"/>
      <c r="R1367" s="775"/>
      <c r="S1367" s="775"/>
      <c r="T1367" s="775"/>
      <c r="U1367" s="775"/>
      <c r="V1367" s="775"/>
      <c r="W1367" s="819"/>
      <c r="X1367" s="313">
        <f t="shared" si="343"/>
        <v>0</v>
      </c>
    </row>
    <row r="1368" spans="2:24" ht="18.75">
      <c r="B1368" s="136"/>
      <c r="C1368" s="142">
        <v>2224</v>
      </c>
      <c r="D1368" s="141" t="s">
        <v>238</v>
      </c>
      <c r="E1368" s="812"/>
      <c r="F1368" s="449"/>
      <c r="G1368" s="245"/>
      <c r="H1368" s="245"/>
      <c r="I1368" s="476">
        <f t="shared" si="344"/>
        <v>0</v>
      </c>
      <c r="J1368" s="243" t="str">
        <f t="shared" si="342"/>
        <v/>
      </c>
      <c r="K1368" s="244"/>
      <c r="L1368" s="423"/>
      <c r="M1368" s="252"/>
      <c r="N1368" s="315">
        <f t="shared" si="345"/>
        <v>0</v>
      </c>
      <c r="O1368" s="424">
        <f t="shared" si="346"/>
        <v>0</v>
      </c>
      <c r="P1368" s="244"/>
      <c r="Q1368" s="771"/>
      <c r="R1368" s="775"/>
      <c r="S1368" s="775"/>
      <c r="T1368" s="775"/>
      <c r="U1368" s="775"/>
      <c r="V1368" s="775"/>
      <c r="W1368" s="819"/>
      <c r="X1368" s="313">
        <f t="shared" si="343"/>
        <v>0</v>
      </c>
    </row>
    <row r="1369" spans="2:24" ht="18.75">
      <c r="B1369" s="794">
        <v>2500</v>
      </c>
      <c r="C1369" s="963" t="s">
        <v>239</v>
      </c>
      <c r="D1369" s="963"/>
      <c r="E1369" s="795"/>
      <c r="F1369" s="798"/>
      <c r="G1369" s="799"/>
      <c r="H1369" s="799"/>
      <c r="I1369" s="800">
        <f t="shared" si="344"/>
        <v>0</v>
      </c>
      <c r="J1369" s="243" t="str">
        <f t="shared" si="342"/>
        <v/>
      </c>
      <c r="K1369" s="244"/>
      <c r="L1369" s="428"/>
      <c r="M1369" s="254"/>
      <c r="N1369" s="315">
        <f t="shared" si="345"/>
        <v>0</v>
      </c>
      <c r="O1369" s="424">
        <f t="shared" si="346"/>
        <v>0</v>
      </c>
      <c r="P1369" s="244"/>
      <c r="Q1369" s="773"/>
      <c r="R1369" s="774"/>
      <c r="S1369" s="775"/>
      <c r="T1369" s="775"/>
      <c r="U1369" s="774"/>
      <c r="V1369" s="775"/>
      <c r="W1369" s="819"/>
      <c r="X1369" s="313">
        <f t="shared" si="343"/>
        <v>0</v>
      </c>
    </row>
    <row r="1370" spans="2:24" ht="18.75">
      <c r="B1370" s="794">
        <v>2600</v>
      </c>
      <c r="C1370" s="969" t="s">
        <v>240</v>
      </c>
      <c r="D1370" s="979"/>
      <c r="E1370" s="795"/>
      <c r="F1370" s="798"/>
      <c r="G1370" s="799"/>
      <c r="H1370" s="799"/>
      <c r="I1370" s="800">
        <f t="shared" si="344"/>
        <v>0</v>
      </c>
      <c r="J1370" s="243" t="str">
        <f t="shared" si="342"/>
        <v/>
      </c>
      <c r="K1370" s="244"/>
      <c r="L1370" s="428"/>
      <c r="M1370" s="254"/>
      <c r="N1370" s="315">
        <f t="shared" si="345"/>
        <v>0</v>
      </c>
      <c r="O1370" s="424">
        <f t="shared" si="346"/>
        <v>0</v>
      </c>
      <c r="P1370" s="244"/>
      <c r="Q1370" s="773"/>
      <c r="R1370" s="774"/>
      <c r="S1370" s="775"/>
      <c r="T1370" s="775"/>
      <c r="U1370" s="774"/>
      <c r="V1370" s="775"/>
      <c r="W1370" s="819"/>
      <c r="X1370" s="313">
        <f t="shared" si="343"/>
        <v>0</v>
      </c>
    </row>
    <row r="1371" spans="2:24" ht="18.75">
      <c r="B1371" s="794">
        <v>2700</v>
      </c>
      <c r="C1371" s="969" t="s">
        <v>241</v>
      </c>
      <c r="D1371" s="979"/>
      <c r="E1371" s="795"/>
      <c r="F1371" s="798"/>
      <c r="G1371" s="799"/>
      <c r="H1371" s="799"/>
      <c r="I1371" s="800">
        <f t="shared" si="344"/>
        <v>0</v>
      </c>
      <c r="J1371" s="243" t="str">
        <f t="shared" si="342"/>
        <v/>
      </c>
      <c r="K1371" s="244"/>
      <c r="L1371" s="428"/>
      <c r="M1371" s="254"/>
      <c r="N1371" s="315">
        <f t="shared" si="345"/>
        <v>0</v>
      </c>
      <c r="O1371" s="424">
        <f t="shared" si="346"/>
        <v>0</v>
      </c>
      <c r="P1371" s="244"/>
      <c r="Q1371" s="773"/>
      <c r="R1371" s="774"/>
      <c r="S1371" s="775"/>
      <c r="T1371" s="775"/>
      <c r="U1371" s="774"/>
      <c r="V1371" s="775"/>
      <c r="W1371" s="819"/>
      <c r="X1371" s="313">
        <f t="shared" si="343"/>
        <v>0</v>
      </c>
    </row>
    <row r="1372" spans="2:24" ht="18.75">
      <c r="B1372" s="794">
        <v>2800</v>
      </c>
      <c r="C1372" s="969" t="s">
        <v>1711</v>
      </c>
      <c r="D1372" s="979"/>
      <c r="E1372" s="795"/>
      <c r="F1372" s="798"/>
      <c r="G1372" s="799"/>
      <c r="H1372" s="799"/>
      <c r="I1372" s="800">
        <f t="shared" si="344"/>
        <v>0</v>
      </c>
      <c r="J1372" s="243" t="str">
        <f t="shared" si="342"/>
        <v/>
      </c>
      <c r="K1372" s="244"/>
      <c r="L1372" s="428"/>
      <c r="M1372" s="254"/>
      <c r="N1372" s="315">
        <f t="shared" si="345"/>
        <v>0</v>
      </c>
      <c r="O1372" s="424">
        <f t="shared" si="346"/>
        <v>0</v>
      </c>
      <c r="P1372" s="244"/>
      <c r="Q1372" s="773"/>
      <c r="R1372" s="774"/>
      <c r="S1372" s="775"/>
      <c r="T1372" s="775"/>
      <c r="U1372" s="774"/>
      <c r="V1372" s="775"/>
      <c r="W1372" s="819"/>
      <c r="X1372" s="313">
        <f t="shared" si="343"/>
        <v>0</v>
      </c>
    </row>
    <row r="1373" spans="2:24" ht="18.75">
      <c r="B1373" s="794">
        <v>2900</v>
      </c>
      <c r="C1373" s="966" t="s">
        <v>242</v>
      </c>
      <c r="D1373" s="983"/>
      <c r="E1373" s="795"/>
      <c r="F1373" s="796">
        <f>SUM(F1374:F1381)</f>
        <v>0</v>
      </c>
      <c r="G1373" s="797">
        <f>SUM(G1374:G1381)</f>
        <v>0</v>
      </c>
      <c r="H1373" s="797">
        <f>SUM(H1374:H1381)</f>
        <v>0</v>
      </c>
      <c r="I1373" s="797">
        <f>SUM(I1374:I1381)</f>
        <v>0</v>
      </c>
      <c r="J1373" s="243" t="str">
        <f t="shared" si="342"/>
        <v/>
      </c>
      <c r="K1373" s="244"/>
      <c r="L1373" s="316">
        <f>SUM(L1374:L1381)</f>
        <v>0</v>
      </c>
      <c r="M1373" s="317">
        <f>SUM(M1374:M1381)</f>
        <v>0</v>
      </c>
      <c r="N1373" s="425">
        <f>SUM(N1374:N1381)</f>
        <v>0</v>
      </c>
      <c r="O1373" s="426">
        <f>SUM(O1374:O1381)</f>
        <v>0</v>
      </c>
      <c r="P1373" s="244"/>
      <c r="Q1373" s="773"/>
      <c r="R1373" s="774"/>
      <c r="S1373" s="774"/>
      <c r="T1373" s="774"/>
      <c r="U1373" s="774"/>
      <c r="V1373" s="774"/>
      <c r="W1373" s="820"/>
      <c r="X1373" s="313">
        <f t="shared" si="343"/>
        <v>0</v>
      </c>
    </row>
    <row r="1374" spans="2:24" ht="18.75">
      <c r="B1374" s="172"/>
      <c r="C1374" s="144">
        <v>2910</v>
      </c>
      <c r="D1374" s="319" t="s">
        <v>1751</v>
      </c>
      <c r="E1374" s="812"/>
      <c r="F1374" s="449"/>
      <c r="G1374" s="245"/>
      <c r="H1374" s="245"/>
      <c r="I1374" s="476">
        <f t="shared" ref="I1374:I1381" si="347">F1374+G1374+H1374</f>
        <v>0</v>
      </c>
      <c r="J1374" s="243" t="str">
        <f t="shared" si="342"/>
        <v/>
      </c>
      <c r="K1374" s="244"/>
      <c r="L1374" s="423"/>
      <c r="M1374" s="252"/>
      <c r="N1374" s="315">
        <f t="shared" ref="N1374:N1381" si="348">I1374</f>
        <v>0</v>
      </c>
      <c r="O1374" s="424">
        <f t="shared" ref="O1374:O1381" si="349">L1374+M1374-N1374</f>
        <v>0</v>
      </c>
      <c r="P1374" s="244"/>
      <c r="Q1374" s="771"/>
      <c r="R1374" s="775"/>
      <c r="S1374" s="775"/>
      <c r="T1374" s="775"/>
      <c r="U1374" s="775"/>
      <c r="V1374" s="775"/>
      <c r="W1374" s="819"/>
      <c r="X1374" s="313">
        <f t="shared" si="343"/>
        <v>0</v>
      </c>
    </row>
    <row r="1375" spans="2:24" ht="18.75">
      <c r="B1375" s="172"/>
      <c r="C1375" s="144">
        <v>2920</v>
      </c>
      <c r="D1375" s="319" t="s">
        <v>243</v>
      </c>
      <c r="E1375" s="812"/>
      <c r="F1375" s="449"/>
      <c r="G1375" s="245"/>
      <c r="H1375" s="245"/>
      <c r="I1375" s="476">
        <f t="shared" si="347"/>
        <v>0</v>
      </c>
      <c r="J1375" s="243" t="str">
        <f t="shared" si="342"/>
        <v/>
      </c>
      <c r="K1375" s="244"/>
      <c r="L1375" s="423"/>
      <c r="M1375" s="252"/>
      <c r="N1375" s="315">
        <f t="shared" si="348"/>
        <v>0</v>
      </c>
      <c r="O1375" s="424">
        <f t="shared" si="349"/>
        <v>0</v>
      </c>
      <c r="P1375" s="244"/>
      <c r="Q1375" s="771"/>
      <c r="R1375" s="775"/>
      <c r="S1375" s="775"/>
      <c r="T1375" s="775"/>
      <c r="U1375" s="775"/>
      <c r="V1375" s="775"/>
      <c r="W1375" s="819"/>
      <c r="X1375" s="313">
        <f t="shared" si="343"/>
        <v>0</v>
      </c>
    </row>
    <row r="1376" spans="2:24" ht="31.5">
      <c r="B1376" s="172"/>
      <c r="C1376" s="168">
        <v>2969</v>
      </c>
      <c r="D1376" s="320" t="s">
        <v>244</v>
      </c>
      <c r="E1376" s="812"/>
      <c r="F1376" s="449"/>
      <c r="G1376" s="245"/>
      <c r="H1376" s="245"/>
      <c r="I1376" s="476">
        <f t="shared" si="347"/>
        <v>0</v>
      </c>
      <c r="J1376" s="243" t="str">
        <f t="shared" si="342"/>
        <v/>
      </c>
      <c r="K1376" s="244"/>
      <c r="L1376" s="423"/>
      <c r="M1376" s="252"/>
      <c r="N1376" s="315">
        <f t="shared" si="348"/>
        <v>0</v>
      </c>
      <c r="O1376" s="424">
        <f t="shared" si="349"/>
        <v>0</v>
      </c>
      <c r="P1376" s="244"/>
      <c r="Q1376" s="771"/>
      <c r="R1376" s="775"/>
      <c r="S1376" s="775"/>
      <c r="T1376" s="775"/>
      <c r="U1376" s="775"/>
      <c r="V1376" s="775"/>
      <c r="W1376" s="819"/>
      <c r="X1376" s="313">
        <f t="shared" si="343"/>
        <v>0</v>
      </c>
    </row>
    <row r="1377" spans="2:24" ht="31.5">
      <c r="B1377" s="172"/>
      <c r="C1377" s="168">
        <v>2970</v>
      </c>
      <c r="D1377" s="320" t="s">
        <v>245</v>
      </c>
      <c r="E1377" s="812"/>
      <c r="F1377" s="449"/>
      <c r="G1377" s="245"/>
      <c r="H1377" s="245"/>
      <c r="I1377" s="476">
        <f t="shared" si="347"/>
        <v>0</v>
      </c>
      <c r="J1377" s="243" t="str">
        <f t="shared" si="342"/>
        <v/>
      </c>
      <c r="K1377" s="244"/>
      <c r="L1377" s="423"/>
      <c r="M1377" s="252"/>
      <c r="N1377" s="315">
        <f t="shared" si="348"/>
        <v>0</v>
      </c>
      <c r="O1377" s="424">
        <f t="shared" si="349"/>
        <v>0</v>
      </c>
      <c r="P1377" s="244"/>
      <c r="Q1377" s="771"/>
      <c r="R1377" s="775"/>
      <c r="S1377" s="775"/>
      <c r="T1377" s="775"/>
      <c r="U1377" s="775"/>
      <c r="V1377" s="775"/>
      <c r="W1377" s="819"/>
      <c r="X1377" s="313">
        <f t="shared" si="343"/>
        <v>0</v>
      </c>
    </row>
    <row r="1378" spans="2:24" ht="18.75">
      <c r="B1378" s="172"/>
      <c r="C1378" s="166">
        <v>2989</v>
      </c>
      <c r="D1378" s="321" t="s">
        <v>246</v>
      </c>
      <c r="E1378" s="812"/>
      <c r="F1378" s="449"/>
      <c r="G1378" s="245"/>
      <c r="H1378" s="245"/>
      <c r="I1378" s="476">
        <f t="shared" si="347"/>
        <v>0</v>
      </c>
      <c r="J1378" s="243" t="str">
        <f t="shared" si="342"/>
        <v/>
      </c>
      <c r="K1378" s="244"/>
      <c r="L1378" s="423"/>
      <c r="M1378" s="252"/>
      <c r="N1378" s="315">
        <f t="shared" si="348"/>
        <v>0</v>
      </c>
      <c r="O1378" s="424">
        <f t="shared" si="349"/>
        <v>0</v>
      </c>
      <c r="P1378" s="244"/>
      <c r="Q1378" s="771"/>
      <c r="R1378" s="775"/>
      <c r="S1378" s="775"/>
      <c r="T1378" s="775"/>
      <c r="U1378" s="775"/>
      <c r="V1378" s="775"/>
      <c r="W1378" s="819"/>
      <c r="X1378" s="313">
        <f t="shared" si="343"/>
        <v>0</v>
      </c>
    </row>
    <row r="1379" spans="2:24" ht="31.5">
      <c r="B1379" s="136"/>
      <c r="C1379" s="137">
        <v>2990</v>
      </c>
      <c r="D1379" s="322" t="s">
        <v>1732</v>
      </c>
      <c r="E1379" s="812"/>
      <c r="F1379" s="449"/>
      <c r="G1379" s="245"/>
      <c r="H1379" s="245"/>
      <c r="I1379" s="476">
        <f t="shared" si="347"/>
        <v>0</v>
      </c>
      <c r="J1379" s="243" t="str">
        <f t="shared" si="342"/>
        <v/>
      </c>
      <c r="K1379" s="244"/>
      <c r="L1379" s="423"/>
      <c r="M1379" s="252"/>
      <c r="N1379" s="315">
        <f t="shared" si="348"/>
        <v>0</v>
      </c>
      <c r="O1379" s="424">
        <f t="shared" si="349"/>
        <v>0</v>
      </c>
      <c r="P1379" s="244"/>
      <c r="Q1379" s="771"/>
      <c r="R1379" s="775"/>
      <c r="S1379" s="775"/>
      <c r="T1379" s="775"/>
      <c r="U1379" s="775"/>
      <c r="V1379" s="775"/>
      <c r="W1379" s="819"/>
      <c r="X1379" s="313">
        <f t="shared" si="343"/>
        <v>0</v>
      </c>
    </row>
    <row r="1380" spans="2:24" ht="18.75">
      <c r="B1380" s="136"/>
      <c r="C1380" s="137">
        <v>2991</v>
      </c>
      <c r="D1380" s="322" t="s">
        <v>247</v>
      </c>
      <c r="E1380" s="812"/>
      <c r="F1380" s="449"/>
      <c r="G1380" s="245"/>
      <c r="H1380" s="245"/>
      <c r="I1380" s="476">
        <f t="shared" si="347"/>
        <v>0</v>
      </c>
      <c r="J1380" s="243" t="str">
        <f t="shared" si="342"/>
        <v/>
      </c>
      <c r="K1380" s="244"/>
      <c r="L1380" s="423"/>
      <c r="M1380" s="252"/>
      <c r="N1380" s="315">
        <f t="shared" si="348"/>
        <v>0</v>
      </c>
      <c r="O1380" s="424">
        <f t="shared" si="349"/>
        <v>0</v>
      </c>
      <c r="P1380" s="244"/>
      <c r="Q1380" s="771"/>
      <c r="R1380" s="775"/>
      <c r="S1380" s="775"/>
      <c r="T1380" s="775"/>
      <c r="U1380" s="775"/>
      <c r="V1380" s="775"/>
      <c r="W1380" s="819"/>
      <c r="X1380" s="313">
        <f t="shared" si="343"/>
        <v>0</v>
      </c>
    </row>
    <row r="1381" spans="2:24" ht="18.75">
      <c r="B1381" s="136"/>
      <c r="C1381" s="142">
        <v>2992</v>
      </c>
      <c r="D1381" s="154" t="s">
        <v>248</v>
      </c>
      <c r="E1381" s="812"/>
      <c r="F1381" s="449"/>
      <c r="G1381" s="245"/>
      <c r="H1381" s="245"/>
      <c r="I1381" s="476">
        <f t="shared" si="347"/>
        <v>0</v>
      </c>
      <c r="J1381" s="243" t="str">
        <f t="shared" si="342"/>
        <v/>
      </c>
      <c r="K1381" s="244"/>
      <c r="L1381" s="423"/>
      <c r="M1381" s="252"/>
      <c r="N1381" s="315">
        <f t="shared" si="348"/>
        <v>0</v>
      </c>
      <c r="O1381" s="424">
        <f t="shared" si="349"/>
        <v>0</v>
      </c>
      <c r="P1381" s="244"/>
      <c r="Q1381" s="771"/>
      <c r="R1381" s="775"/>
      <c r="S1381" s="775"/>
      <c r="T1381" s="775"/>
      <c r="U1381" s="775"/>
      <c r="V1381" s="775"/>
      <c r="W1381" s="819"/>
      <c r="X1381" s="313">
        <f t="shared" si="343"/>
        <v>0</v>
      </c>
    </row>
    <row r="1382" spans="2:24" ht="18.75">
      <c r="B1382" s="794">
        <v>3300</v>
      </c>
      <c r="C1382" s="966" t="s">
        <v>1773</v>
      </c>
      <c r="D1382" s="966"/>
      <c r="E1382" s="795"/>
      <c r="F1382" s="781">
        <v>0</v>
      </c>
      <c r="G1382" s="781">
        <v>0</v>
      </c>
      <c r="H1382" s="781">
        <v>0</v>
      </c>
      <c r="I1382" s="797">
        <f>SUM(I1383:I1387)</f>
        <v>0</v>
      </c>
      <c r="J1382" s="243" t="str">
        <f t="shared" si="342"/>
        <v/>
      </c>
      <c r="K1382" s="244"/>
      <c r="L1382" s="773"/>
      <c r="M1382" s="774"/>
      <c r="N1382" s="774"/>
      <c r="O1382" s="820"/>
      <c r="P1382" s="244"/>
      <c r="Q1382" s="773"/>
      <c r="R1382" s="774"/>
      <c r="S1382" s="774"/>
      <c r="T1382" s="774"/>
      <c r="U1382" s="774"/>
      <c r="V1382" s="774"/>
      <c r="W1382" s="820"/>
      <c r="X1382" s="313">
        <f t="shared" si="343"/>
        <v>0</v>
      </c>
    </row>
    <row r="1383" spans="2:24" ht="18.75">
      <c r="B1383" s="143"/>
      <c r="C1383" s="144">
        <v>3301</v>
      </c>
      <c r="D1383" s="460" t="s">
        <v>249</v>
      </c>
      <c r="E1383" s="812"/>
      <c r="F1383" s="700">
        <v>0</v>
      </c>
      <c r="G1383" s="700">
        <v>0</v>
      </c>
      <c r="H1383" s="700">
        <v>0</v>
      </c>
      <c r="I1383" s="476">
        <f t="shared" ref="I1383:I1390" si="350">F1383+G1383+H1383</f>
        <v>0</v>
      </c>
      <c r="J1383" s="243" t="str">
        <f t="shared" si="342"/>
        <v/>
      </c>
      <c r="K1383" s="244"/>
      <c r="L1383" s="771"/>
      <c r="M1383" s="775"/>
      <c r="N1383" s="775"/>
      <c r="O1383" s="819"/>
      <c r="P1383" s="244"/>
      <c r="Q1383" s="771"/>
      <c r="R1383" s="775"/>
      <c r="S1383" s="775"/>
      <c r="T1383" s="775"/>
      <c r="U1383" s="775"/>
      <c r="V1383" s="775"/>
      <c r="W1383" s="819"/>
      <c r="X1383" s="313">
        <f t="shared" si="343"/>
        <v>0</v>
      </c>
    </row>
    <row r="1384" spans="2:24" ht="18.75">
      <c r="B1384" s="143"/>
      <c r="C1384" s="168">
        <v>3302</v>
      </c>
      <c r="D1384" s="461" t="s">
        <v>1081</v>
      </c>
      <c r="E1384" s="812"/>
      <c r="F1384" s="700">
        <v>0</v>
      </c>
      <c r="G1384" s="700">
        <v>0</v>
      </c>
      <c r="H1384" s="700">
        <v>0</v>
      </c>
      <c r="I1384" s="476">
        <f t="shared" si="350"/>
        <v>0</v>
      </c>
      <c r="J1384" s="243" t="str">
        <f t="shared" ref="J1384:J1415" si="351">(IF($E1384&lt;&gt;0,$J$2,IF($I1384&lt;&gt;0,$J$2,"")))</f>
        <v/>
      </c>
      <c r="K1384" s="244"/>
      <c r="L1384" s="771"/>
      <c r="M1384" s="775"/>
      <c r="N1384" s="775"/>
      <c r="O1384" s="819"/>
      <c r="P1384" s="244"/>
      <c r="Q1384" s="771"/>
      <c r="R1384" s="775"/>
      <c r="S1384" s="775"/>
      <c r="T1384" s="775"/>
      <c r="U1384" s="775"/>
      <c r="V1384" s="775"/>
      <c r="W1384" s="819"/>
      <c r="X1384" s="313">
        <f t="shared" ref="X1384:X1415" si="352">T1384-U1384-V1384-W1384</f>
        <v>0</v>
      </c>
    </row>
    <row r="1385" spans="2:24" ht="18.75">
      <c r="B1385" s="143"/>
      <c r="C1385" s="168">
        <v>3303</v>
      </c>
      <c r="D1385" s="461" t="s">
        <v>251</v>
      </c>
      <c r="E1385" s="812"/>
      <c r="F1385" s="700">
        <v>0</v>
      </c>
      <c r="G1385" s="700">
        <v>0</v>
      </c>
      <c r="H1385" s="700">
        <v>0</v>
      </c>
      <c r="I1385" s="476">
        <f t="shared" si="350"/>
        <v>0</v>
      </c>
      <c r="J1385" s="243" t="str">
        <f t="shared" si="351"/>
        <v/>
      </c>
      <c r="K1385" s="244"/>
      <c r="L1385" s="771"/>
      <c r="M1385" s="775"/>
      <c r="N1385" s="775"/>
      <c r="O1385" s="819"/>
      <c r="P1385" s="244"/>
      <c r="Q1385" s="771"/>
      <c r="R1385" s="775"/>
      <c r="S1385" s="775"/>
      <c r="T1385" s="775"/>
      <c r="U1385" s="775"/>
      <c r="V1385" s="775"/>
      <c r="W1385" s="819"/>
      <c r="X1385" s="313">
        <f t="shared" si="352"/>
        <v>0</v>
      </c>
    </row>
    <row r="1386" spans="2:24" ht="18.75">
      <c r="B1386" s="143"/>
      <c r="C1386" s="166">
        <v>3304</v>
      </c>
      <c r="D1386" s="462" t="s">
        <v>252</v>
      </c>
      <c r="E1386" s="812"/>
      <c r="F1386" s="700">
        <v>0</v>
      </c>
      <c r="G1386" s="700">
        <v>0</v>
      </c>
      <c r="H1386" s="700">
        <v>0</v>
      </c>
      <c r="I1386" s="476">
        <f t="shared" si="350"/>
        <v>0</v>
      </c>
      <c r="J1386" s="243" t="str">
        <f t="shared" si="351"/>
        <v/>
      </c>
      <c r="K1386" s="244"/>
      <c r="L1386" s="771"/>
      <c r="M1386" s="775"/>
      <c r="N1386" s="775"/>
      <c r="O1386" s="819"/>
      <c r="P1386" s="244"/>
      <c r="Q1386" s="771"/>
      <c r="R1386" s="775"/>
      <c r="S1386" s="775"/>
      <c r="T1386" s="775"/>
      <c r="U1386" s="775"/>
      <c r="V1386" s="775"/>
      <c r="W1386" s="819"/>
      <c r="X1386" s="313">
        <f t="shared" si="352"/>
        <v>0</v>
      </c>
    </row>
    <row r="1387" spans="2:24" ht="31.5">
      <c r="B1387" s="143"/>
      <c r="C1387" s="142">
        <v>3306</v>
      </c>
      <c r="D1387" s="463" t="s">
        <v>1712</v>
      </c>
      <c r="E1387" s="812"/>
      <c r="F1387" s="700">
        <v>0</v>
      </c>
      <c r="G1387" s="700">
        <v>0</v>
      </c>
      <c r="H1387" s="700">
        <v>0</v>
      </c>
      <c r="I1387" s="476">
        <f t="shared" si="350"/>
        <v>0</v>
      </c>
      <c r="J1387" s="243" t="str">
        <f t="shared" si="351"/>
        <v/>
      </c>
      <c r="K1387" s="244"/>
      <c r="L1387" s="771"/>
      <c r="M1387" s="775"/>
      <c r="N1387" s="775"/>
      <c r="O1387" s="819"/>
      <c r="P1387" s="244"/>
      <c r="Q1387" s="771"/>
      <c r="R1387" s="775"/>
      <c r="S1387" s="775"/>
      <c r="T1387" s="775"/>
      <c r="U1387" s="775"/>
      <c r="V1387" s="775"/>
      <c r="W1387" s="819"/>
      <c r="X1387" s="313">
        <f t="shared" si="352"/>
        <v>0</v>
      </c>
    </row>
    <row r="1388" spans="2:24" ht="18.75">
      <c r="B1388" s="794">
        <v>3900</v>
      </c>
      <c r="C1388" s="963" t="s">
        <v>253</v>
      </c>
      <c r="D1388" s="967"/>
      <c r="E1388" s="795"/>
      <c r="F1388" s="781">
        <v>0</v>
      </c>
      <c r="G1388" s="781">
        <v>0</v>
      </c>
      <c r="H1388" s="781">
        <v>0</v>
      </c>
      <c r="I1388" s="800">
        <f t="shared" si="350"/>
        <v>0</v>
      </c>
      <c r="J1388" s="243" t="str">
        <f t="shared" si="351"/>
        <v/>
      </c>
      <c r="K1388" s="244"/>
      <c r="L1388" s="428"/>
      <c r="M1388" s="254"/>
      <c r="N1388" s="317">
        <f>I1388</f>
        <v>0</v>
      </c>
      <c r="O1388" s="424">
        <f>L1388+M1388-N1388</f>
        <v>0</v>
      </c>
      <c r="P1388" s="244"/>
      <c r="Q1388" s="428"/>
      <c r="R1388" s="254"/>
      <c r="S1388" s="429">
        <f>+IF(+(L1388+M1388)&gt;=I1388,+M1388,+(+I1388-L1388))</f>
        <v>0</v>
      </c>
      <c r="T1388" s="315">
        <f>Q1388+R1388-S1388</f>
        <v>0</v>
      </c>
      <c r="U1388" s="254"/>
      <c r="V1388" s="254"/>
      <c r="W1388" s="253"/>
      <c r="X1388" s="313">
        <f t="shared" si="352"/>
        <v>0</v>
      </c>
    </row>
    <row r="1389" spans="2:24" ht="18.75">
      <c r="B1389" s="794">
        <v>4000</v>
      </c>
      <c r="C1389" s="968" t="s">
        <v>254</v>
      </c>
      <c r="D1389" s="968"/>
      <c r="E1389" s="795"/>
      <c r="F1389" s="798"/>
      <c r="G1389" s="799"/>
      <c r="H1389" s="799"/>
      <c r="I1389" s="800">
        <f t="shared" si="350"/>
        <v>0</v>
      </c>
      <c r="J1389" s="243" t="str">
        <f t="shared" si="351"/>
        <v/>
      </c>
      <c r="K1389" s="244"/>
      <c r="L1389" s="428"/>
      <c r="M1389" s="254"/>
      <c r="N1389" s="317">
        <f>I1389</f>
        <v>0</v>
      </c>
      <c r="O1389" s="424">
        <f>L1389+M1389-N1389</f>
        <v>0</v>
      </c>
      <c r="P1389" s="244"/>
      <c r="Q1389" s="773"/>
      <c r="R1389" s="774"/>
      <c r="S1389" s="774"/>
      <c r="T1389" s="775"/>
      <c r="U1389" s="774"/>
      <c r="V1389" s="774"/>
      <c r="W1389" s="819"/>
      <c r="X1389" s="313">
        <f t="shared" si="352"/>
        <v>0</v>
      </c>
    </row>
    <row r="1390" spans="2:24" ht="18.75">
      <c r="B1390" s="794">
        <v>4100</v>
      </c>
      <c r="C1390" s="968" t="s">
        <v>255</v>
      </c>
      <c r="D1390" s="968"/>
      <c r="E1390" s="795"/>
      <c r="F1390" s="781">
        <v>0</v>
      </c>
      <c r="G1390" s="781">
        <v>0</v>
      </c>
      <c r="H1390" s="781">
        <v>0</v>
      </c>
      <c r="I1390" s="800">
        <f t="shared" si="350"/>
        <v>0</v>
      </c>
      <c r="J1390" s="243" t="str">
        <f t="shared" si="351"/>
        <v/>
      </c>
      <c r="K1390" s="244"/>
      <c r="L1390" s="773"/>
      <c r="M1390" s="774"/>
      <c r="N1390" s="774"/>
      <c r="O1390" s="820"/>
      <c r="P1390" s="244"/>
      <c r="Q1390" s="773"/>
      <c r="R1390" s="774"/>
      <c r="S1390" s="774"/>
      <c r="T1390" s="774"/>
      <c r="U1390" s="774"/>
      <c r="V1390" s="774"/>
      <c r="W1390" s="820"/>
      <c r="X1390" s="313">
        <f t="shared" si="352"/>
        <v>0</v>
      </c>
    </row>
    <row r="1391" spans="2:24" ht="18.75">
      <c r="B1391" s="794">
        <v>4200</v>
      </c>
      <c r="C1391" s="966" t="s">
        <v>256</v>
      </c>
      <c r="D1391" s="983"/>
      <c r="E1391" s="795"/>
      <c r="F1391" s="796">
        <f>SUM(F1392:F1397)</f>
        <v>0</v>
      </c>
      <c r="G1391" s="797">
        <f>SUM(G1392:G1397)</f>
        <v>0</v>
      </c>
      <c r="H1391" s="797">
        <f>SUM(H1392:H1397)</f>
        <v>0</v>
      </c>
      <c r="I1391" s="797">
        <f>SUM(I1392:I1397)</f>
        <v>0</v>
      </c>
      <c r="J1391" s="243" t="str">
        <f t="shared" si="351"/>
        <v/>
      </c>
      <c r="K1391" s="244"/>
      <c r="L1391" s="316">
        <f>SUM(L1392:L1397)</f>
        <v>0</v>
      </c>
      <c r="M1391" s="317">
        <f>SUM(M1392:M1397)</f>
        <v>0</v>
      </c>
      <c r="N1391" s="425">
        <f>SUM(N1392:N1397)</f>
        <v>0</v>
      </c>
      <c r="O1391" s="426">
        <f>SUM(O1392:O1397)</f>
        <v>0</v>
      </c>
      <c r="P1391" s="244"/>
      <c r="Q1391" s="316">
        <f t="shared" ref="Q1391:W1391" si="353">SUM(Q1392:Q1397)</f>
        <v>0</v>
      </c>
      <c r="R1391" s="317">
        <f t="shared" si="353"/>
        <v>0</v>
      </c>
      <c r="S1391" s="317">
        <f t="shared" si="353"/>
        <v>0</v>
      </c>
      <c r="T1391" s="317">
        <f t="shared" si="353"/>
        <v>0</v>
      </c>
      <c r="U1391" s="317">
        <f t="shared" si="353"/>
        <v>0</v>
      </c>
      <c r="V1391" s="317">
        <f t="shared" si="353"/>
        <v>0</v>
      </c>
      <c r="W1391" s="426">
        <f t="shared" si="353"/>
        <v>0</v>
      </c>
      <c r="X1391" s="313">
        <f t="shared" si="352"/>
        <v>0</v>
      </c>
    </row>
    <row r="1392" spans="2:24" ht="18.75">
      <c r="B1392" s="173"/>
      <c r="C1392" s="144">
        <v>4201</v>
      </c>
      <c r="D1392" s="138" t="s">
        <v>257</v>
      </c>
      <c r="E1392" s="812"/>
      <c r="F1392" s="449"/>
      <c r="G1392" s="245"/>
      <c r="H1392" s="245"/>
      <c r="I1392" s="476">
        <f t="shared" ref="I1392:I1397" si="354">F1392+G1392+H1392</f>
        <v>0</v>
      </c>
      <c r="J1392" s="243" t="str">
        <f t="shared" si="351"/>
        <v/>
      </c>
      <c r="K1392" s="244"/>
      <c r="L1392" s="423"/>
      <c r="M1392" s="252"/>
      <c r="N1392" s="315">
        <f t="shared" ref="N1392:N1397" si="355">I1392</f>
        <v>0</v>
      </c>
      <c r="O1392" s="424">
        <f t="shared" ref="O1392:O1397" si="356">L1392+M1392-N1392</f>
        <v>0</v>
      </c>
      <c r="P1392" s="244"/>
      <c r="Q1392" s="423"/>
      <c r="R1392" s="252"/>
      <c r="S1392" s="429">
        <f t="shared" ref="S1392:S1397" si="357">+IF(+(L1392+M1392)&gt;=I1392,+M1392,+(+I1392-L1392))</f>
        <v>0</v>
      </c>
      <c r="T1392" s="315">
        <f t="shared" ref="T1392:T1397" si="358">Q1392+R1392-S1392</f>
        <v>0</v>
      </c>
      <c r="U1392" s="252"/>
      <c r="V1392" s="252"/>
      <c r="W1392" s="253"/>
      <c r="X1392" s="313">
        <f t="shared" si="352"/>
        <v>0</v>
      </c>
    </row>
    <row r="1393" spans="2:24" ht="18.75">
      <c r="B1393" s="173"/>
      <c r="C1393" s="137">
        <v>4202</v>
      </c>
      <c r="D1393" s="139" t="s">
        <v>258</v>
      </c>
      <c r="E1393" s="812"/>
      <c r="F1393" s="449"/>
      <c r="G1393" s="245"/>
      <c r="H1393" s="245"/>
      <c r="I1393" s="476">
        <f t="shared" si="354"/>
        <v>0</v>
      </c>
      <c r="J1393" s="243" t="str">
        <f t="shared" si="351"/>
        <v/>
      </c>
      <c r="K1393" s="244"/>
      <c r="L1393" s="423"/>
      <c r="M1393" s="252"/>
      <c r="N1393" s="315">
        <f t="shared" si="355"/>
        <v>0</v>
      </c>
      <c r="O1393" s="424">
        <f t="shared" si="356"/>
        <v>0</v>
      </c>
      <c r="P1393" s="244"/>
      <c r="Q1393" s="423"/>
      <c r="R1393" s="252"/>
      <c r="S1393" s="429">
        <f t="shared" si="357"/>
        <v>0</v>
      </c>
      <c r="T1393" s="315">
        <f t="shared" si="358"/>
        <v>0</v>
      </c>
      <c r="U1393" s="252"/>
      <c r="V1393" s="252"/>
      <c r="W1393" s="253"/>
      <c r="X1393" s="313">
        <f t="shared" si="352"/>
        <v>0</v>
      </c>
    </row>
    <row r="1394" spans="2:24" ht="18.75">
      <c r="B1394" s="173"/>
      <c r="C1394" s="137">
        <v>4214</v>
      </c>
      <c r="D1394" s="139" t="s">
        <v>259</v>
      </c>
      <c r="E1394" s="812"/>
      <c r="F1394" s="449"/>
      <c r="G1394" s="245"/>
      <c r="H1394" s="245"/>
      <c r="I1394" s="476">
        <f t="shared" si="354"/>
        <v>0</v>
      </c>
      <c r="J1394" s="243" t="str">
        <f t="shared" si="351"/>
        <v/>
      </c>
      <c r="K1394" s="244"/>
      <c r="L1394" s="423"/>
      <c r="M1394" s="252"/>
      <c r="N1394" s="315">
        <f t="shared" si="355"/>
        <v>0</v>
      </c>
      <c r="O1394" s="424">
        <f t="shared" si="356"/>
        <v>0</v>
      </c>
      <c r="P1394" s="244"/>
      <c r="Q1394" s="423"/>
      <c r="R1394" s="252"/>
      <c r="S1394" s="429">
        <f t="shared" si="357"/>
        <v>0</v>
      </c>
      <c r="T1394" s="315">
        <f t="shared" si="358"/>
        <v>0</v>
      </c>
      <c r="U1394" s="252"/>
      <c r="V1394" s="252"/>
      <c r="W1394" s="253"/>
      <c r="X1394" s="313">
        <f t="shared" si="352"/>
        <v>0</v>
      </c>
    </row>
    <row r="1395" spans="2:24" ht="18.75">
      <c r="B1395" s="173"/>
      <c r="C1395" s="137">
        <v>4217</v>
      </c>
      <c r="D1395" s="139" t="s">
        <v>260</v>
      </c>
      <c r="E1395" s="812"/>
      <c r="F1395" s="449"/>
      <c r="G1395" s="245"/>
      <c r="H1395" s="245"/>
      <c r="I1395" s="476">
        <f t="shared" si="354"/>
        <v>0</v>
      </c>
      <c r="J1395" s="243" t="str">
        <f t="shared" si="351"/>
        <v/>
      </c>
      <c r="K1395" s="244"/>
      <c r="L1395" s="423"/>
      <c r="M1395" s="252"/>
      <c r="N1395" s="315">
        <f t="shared" si="355"/>
        <v>0</v>
      </c>
      <c r="O1395" s="424">
        <f t="shared" si="356"/>
        <v>0</v>
      </c>
      <c r="P1395" s="244"/>
      <c r="Q1395" s="423"/>
      <c r="R1395" s="252"/>
      <c r="S1395" s="429">
        <f t="shared" si="357"/>
        <v>0</v>
      </c>
      <c r="T1395" s="315">
        <f t="shared" si="358"/>
        <v>0</v>
      </c>
      <c r="U1395" s="252"/>
      <c r="V1395" s="252"/>
      <c r="W1395" s="253"/>
      <c r="X1395" s="313">
        <f t="shared" si="352"/>
        <v>0</v>
      </c>
    </row>
    <row r="1396" spans="2:24" ht="18.75">
      <c r="B1396" s="173"/>
      <c r="C1396" s="137">
        <v>4218</v>
      </c>
      <c r="D1396" s="145" t="s">
        <v>261</v>
      </c>
      <c r="E1396" s="812"/>
      <c r="F1396" s="449"/>
      <c r="G1396" s="245"/>
      <c r="H1396" s="245"/>
      <c r="I1396" s="476">
        <f t="shared" si="354"/>
        <v>0</v>
      </c>
      <c r="J1396" s="243" t="str">
        <f t="shared" si="351"/>
        <v/>
      </c>
      <c r="K1396" s="244"/>
      <c r="L1396" s="423"/>
      <c r="M1396" s="252"/>
      <c r="N1396" s="315">
        <f t="shared" si="355"/>
        <v>0</v>
      </c>
      <c r="O1396" s="424">
        <f t="shared" si="356"/>
        <v>0</v>
      </c>
      <c r="P1396" s="244"/>
      <c r="Q1396" s="423"/>
      <c r="R1396" s="252"/>
      <c r="S1396" s="429">
        <f t="shared" si="357"/>
        <v>0</v>
      </c>
      <c r="T1396" s="315">
        <f t="shared" si="358"/>
        <v>0</v>
      </c>
      <c r="U1396" s="252"/>
      <c r="V1396" s="252"/>
      <c r="W1396" s="253"/>
      <c r="X1396" s="313">
        <f t="shared" si="352"/>
        <v>0</v>
      </c>
    </row>
    <row r="1397" spans="2:24" ht="18.75">
      <c r="B1397" s="173"/>
      <c r="C1397" s="137">
        <v>4219</v>
      </c>
      <c r="D1397" s="156" t="s">
        <v>262</v>
      </c>
      <c r="E1397" s="812"/>
      <c r="F1397" s="449"/>
      <c r="G1397" s="245"/>
      <c r="H1397" s="245"/>
      <c r="I1397" s="476">
        <f t="shared" si="354"/>
        <v>0</v>
      </c>
      <c r="J1397" s="243" t="str">
        <f t="shared" si="351"/>
        <v/>
      </c>
      <c r="K1397" s="244"/>
      <c r="L1397" s="423"/>
      <c r="M1397" s="252"/>
      <c r="N1397" s="315">
        <f t="shared" si="355"/>
        <v>0</v>
      </c>
      <c r="O1397" s="424">
        <f t="shared" si="356"/>
        <v>0</v>
      </c>
      <c r="P1397" s="244"/>
      <c r="Q1397" s="423"/>
      <c r="R1397" s="252"/>
      <c r="S1397" s="429">
        <f t="shared" si="357"/>
        <v>0</v>
      </c>
      <c r="T1397" s="315">
        <f t="shared" si="358"/>
        <v>0</v>
      </c>
      <c r="U1397" s="252"/>
      <c r="V1397" s="252"/>
      <c r="W1397" s="253"/>
      <c r="X1397" s="313">
        <f t="shared" si="352"/>
        <v>0</v>
      </c>
    </row>
    <row r="1398" spans="2:24" ht="18.75">
      <c r="B1398" s="794">
        <v>4300</v>
      </c>
      <c r="C1398" s="958" t="s">
        <v>1713</v>
      </c>
      <c r="D1398" s="958"/>
      <c r="E1398" s="795"/>
      <c r="F1398" s="796">
        <f>SUM(F1399:F1401)</f>
        <v>0</v>
      </c>
      <c r="G1398" s="797">
        <f>SUM(G1399:G1401)</f>
        <v>0</v>
      </c>
      <c r="H1398" s="797">
        <f>SUM(H1399:H1401)</f>
        <v>0</v>
      </c>
      <c r="I1398" s="797">
        <f>SUM(I1399:I1401)</f>
        <v>0</v>
      </c>
      <c r="J1398" s="243" t="str">
        <f t="shared" si="351"/>
        <v/>
      </c>
      <c r="K1398" s="244"/>
      <c r="L1398" s="316">
        <f>SUM(L1399:L1401)</f>
        <v>0</v>
      </c>
      <c r="M1398" s="317">
        <f>SUM(M1399:M1401)</f>
        <v>0</v>
      </c>
      <c r="N1398" s="425">
        <f>SUM(N1399:N1401)</f>
        <v>0</v>
      </c>
      <c r="O1398" s="426">
        <f>SUM(O1399:O1401)</f>
        <v>0</v>
      </c>
      <c r="P1398" s="244"/>
      <c r="Q1398" s="316">
        <f t="shared" ref="Q1398:W1398" si="359">SUM(Q1399:Q1401)</f>
        <v>0</v>
      </c>
      <c r="R1398" s="317">
        <f t="shared" si="359"/>
        <v>0</v>
      </c>
      <c r="S1398" s="317">
        <f t="shared" si="359"/>
        <v>0</v>
      </c>
      <c r="T1398" s="317">
        <f t="shared" si="359"/>
        <v>0</v>
      </c>
      <c r="U1398" s="317">
        <f t="shared" si="359"/>
        <v>0</v>
      </c>
      <c r="V1398" s="317">
        <f t="shared" si="359"/>
        <v>0</v>
      </c>
      <c r="W1398" s="426">
        <f t="shared" si="359"/>
        <v>0</v>
      </c>
      <c r="X1398" s="313">
        <f t="shared" si="352"/>
        <v>0</v>
      </c>
    </row>
    <row r="1399" spans="2:24" ht="18.75">
      <c r="B1399" s="173"/>
      <c r="C1399" s="144">
        <v>4301</v>
      </c>
      <c r="D1399" s="163" t="s">
        <v>263</v>
      </c>
      <c r="E1399" s="812"/>
      <c r="F1399" s="449"/>
      <c r="G1399" s="245"/>
      <c r="H1399" s="245"/>
      <c r="I1399" s="476">
        <f t="shared" ref="I1399:I1404" si="360">F1399+G1399+H1399</f>
        <v>0</v>
      </c>
      <c r="J1399" s="243" t="str">
        <f t="shared" si="351"/>
        <v/>
      </c>
      <c r="K1399" s="244"/>
      <c r="L1399" s="423"/>
      <c r="M1399" s="252"/>
      <c r="N1399" s="315">
        <f t="shared" ref="N1399:N1404" si="361">I1399</f>
        <v>0</v>
      </c>
      <c r="O1399" s="424">
        <f t="shared" ref="O1399:O1404" si="362">L1399+M1399-N1399</f>
        <v>0</v>
      </c>
      <c r="P1399" s="244"/>
      <c r="Q1399" s="423"/>
      <c r="R1399" s="252"/>
      <c r="S1399" s="429">
        <f t="shared" ref="S1399:S1404" si="363">+IF(+(L1399+M1399)&gt;=I1399,+M1399,+(+I1399-L1399))</f>
        <v>0</v>
      </c>
      <c r="T1399" s="315">
        <f t="shared" ref="T1399:T1404" si="364">Q1399+R1399-S1399</f>
        <v>0</v>
      </c>
      <c r="U1399" s="252"/>
      <c r="V1399" s="252"/>
      <c r="W1399" s="253"/>
      <c r="X1399" s="313">
        <f t="shared" si="352"/>
        <v>0</v>
      </c>
    </row>
    <row r="1400" spans="2:24" ht="18.75">
      <c r="B1400" s="173"/>
      <c r="C1400" s="137">
        <v>4302</v>
      </c>
      <c r="D1400" s="139" t="s">
        <v>1082</v>
      </c>
      <c r="E1400" s="812"/>
      <c r="F1400" s="449"/>
      <c r="G1400" s="245"/>
      <c r="H1400" s="245"/>
      <c r="I1400" s="476">
        <f t="shared" si="360"/>
        <v>0</v>
      </c>
      <c r="J1400" s="243" t="str">
        <f t="shared" si="351"/>
        <v/>
      </c>
      <c r="K1400" s="244"/>
      <c r="L1400" s="423"/>
      <c r="M1400" s="252"/>
      <c r="N1400" s="315">
        <f t="shared" si="361"/>
        <v>0</v>
      </c>
      <c r="O1400" s="424">
        <f t="shared" si="362"/>
        <v>0</v>
      </c>
      <c r="P1400" s="244"/>
      <c r="Q1400" s="423"/>
      <c r="R1400" s="252"/>
      <c r="S1400" s="429">
        <f t="shared" si="363"/>
        <v>0</v>
      </c>
      <c r="T1400" s="315">
        <f t="shared" si="364"/>
        <v>0</v>
      </c>
      <c r="U1400" s="252"/>
      <c r="V1400" s="252"/>
      <c r="W1400" s="253"/>
      <c r="X1400" s="313">
        <f t="shared" si="352"/>
        <v>0</v>
      </c>
    </row>
    <row r="1401" spans="2:24" ht="18.75">
      <c r="B1401" s="173"/>
      <c r="C1401" s="142">
        <v>4309</v>
      </c>
      <c r="D1401" s="148" t="s">
        <v>265</v>
      </c>
      <c r="E1401" s="812"/>
      <c r="F1401" s="449"/>
      <c r="G1401" s="245"/>
      <c r="H1401" s="245"/>
      <c r="I1401" s="476">
        <f t="shared" si="360"/>
        <v>0</v>
      </c>
      <c r="J1401" s="243" t="str">
        <f t="shared" si="351"/>
        <v/>
      </c>
      <c r="K1401" s="244"/>
      <c r="L1401" s="423"/>
      <c r="M1401" s="252"/>
      <c r="N1401" s="315">
        <f t="shared" si="361"/>
        <v>0</v>
      </c>
      <c r="O1401" s="424">
        <f t="shared" si="362"/>
        <v>0</v>
      </c>
      <c r="P1401" s="244"/>
      <c r="Q1401" s="423"/>
      <c r="R1401" s="252"/>
      <c r="S1401" s="429">
        <f t="shared" si="363"/>
        <v>0</v>
      </c>
      <c r="T1401" s="315">
        <f t="shared" si="364"/>
        <v>0</v>
      </c>
      <c r="U1401" s="252"/>
      <c r="V1401" s="252"/>
      <c r="W1401" s="253"/>
      <c r="X1401" s="313">
        <f t="shared" si="352"/>
        <v>0</v>
      </c>
    </row>
    <row r="1402" spans="2:24" ht="18.75">
      <c r="B1402" s="794">
        <v>4400</v>
      </c>
      <c r="C1402" s="963" t="s">
        <v>1714</v>
      </c>
      <c r="D1402" s="963"/>
      <c r="E1402" s="795"/>
      <c r="F1402" s="798"/>
      <c r="G1402" s="799"/>
      <c r="H1402" s="799"/>
      <c r="I1402" s="800">
        <f t="shared" si="360"/>
        <v>0</v>
      </c>
      <c r="J1402" s="243" t="str">
        <f t="shared" si="351"/>
        <v/>
      </c>
      <c r="K1402" s="244"/>
      <c r="L1402" s="428"/>
      <c r="M1402" s="254"/>
      <c r="N1402" s="317">
        <f t="shared" si="361"/>
        <v>0</v>
      </c>
      <c r="O1402" s="424">
        <f t="shared" si="362"/>
        <v>0</v>
      </c>
      <c r="P1402" s="244"/>
      <c r="Q1402" s="428"/>
      <c r="R1402" s="254"/>
      <c r="S1402" s="429">
        <f t="shared" si="363"/>
        <v>0</v>
      </c>
      <c r="T1402" s="315">
        <f t="shared" si="364"/>
        <v>0</v>
      </c>
      <c r="U1402" s="254"/>
      <c r="V1402" s="254"/>
      <c r="W1402" s="253"/>
      <c r="X1402" s="313">
        <f t="shared" si="352"/>
        <v>0</v>
      </c>
    </row>
    <row r="1403" spans="2:24" ht="18.75">
      <c r="B1403" s="794">
        <v>4500</v>
      </c>
      <c r="C1403" s="968" t="s">
        <v>1715</v>
      </c>
      <c r="D1403" s="968"/>
      <c r="E1403" s="795"/>
      <c r="F1403" s="798"/>
      <c r="G1403" s="799"/>
      <c r="H1403" s="799"/>
      <c r="I1403" s="800">
        <f t="shared" si="360"/>
        <v>0</v>
      </c>
      <c r="J1403" s="243" t="str">
        <f t="shared" si="351"/>
        <v/>
      </c>
      <c r="K1403" s="244"/>
      <c r="L1403" s="428"/>
      <c r="M1403" s="254"/>
      <c r="N1403" s="317">
        <f t="shared" si="361"/>
        <v>0</v>
      </c>
      <c r="O1403" s="424">
        <f t="shared" si="362"/>
        <v>0</v>
      </c>
      <c r="P1403" s="244"/>
      <c r="Q1403" s="428"/>
      <c r="R1403" s="254"/>
      <c r="S1403" s="429">
        <f t="shared" si="363"/>
        <v>0</v>
      </c>
      <c r="T1403" s="315">
        <f t="shared" si="364"/>
        <v>0</v>
      </c>
      <c r="U1403" s="254"/>
      <c r="V1403" s="254"/>
      <c r="W1403" s="253"/>
      <c r="X1403" s="313">
        <f t="shared" si="352"/>
        <v>0</v>
      </c>
    </row>
    <row r="1404" spans="2:24" ht="18.75">
      <c r="B1404" s="794">
        <v>4600</v>
      </c>
      <c r="C1404" s="969" t="s">
        <v>266</v>
      </c>
      <c r="D1404" s="970"/>
      <c r="E1404" s="795"/>
      <c r="F1404" s="798"/>
      <c r="G1404" s="799"/>
      <c r="H1404" s="799"/>
      <c r="I1404" s="800">
        <f t="shared" si="360"/>
        <v>0</v>
      </c>
      <c r="J1404" s="243" t="str">
        <f t="shared" si="351"/>
        <v/>
      </c>
      <c r="K1404" s="244"/>
      <c r="L1404" s="428"/>
      <c r="M1404" s="254"/>
      <c r="N1404" s="317">
        <f t="shared" si="361"/>
        <v>0</v>
      </c>
      <c r="O1404" s="424">
        <f t="shared" si="362"/>
        <v>0</v>
      </c>
      <c r="P1404" s="244"/>
      <c r="Q1404" s="428"/>
      <c r="R1404" s="254"/>
      <c r="S1404" s="429">
        <f t="shared" si="363"/>
        <v>0</v>
      </c>
      <c r="T1404" s="315">
        <f t="shared" si="364"/>
        <v>0</v>
      </c>
      <c r="U1404" s="254"/>
      <c r="V1404" s="254"/>
      <c r="W1404" s="253"/>
      <c r="X1404" s="313">
        <f t="shared" si="352"/>
        <v>0</v>
      </c>
    </row>
    <row r="1405" spans="2:24" ht="18.75">
      <c r="B1405" s="794">
        <v>4900</v>
      </c>
      <c r="C1405" s="966" t="s">
        <v>297</v>
      </c>
      <c r="D1405" s="966"/>
      <c r="E1405" s="795"/>
      <c r="F1405" s="796">
        <f>+F1406+F1407</f>
        <v>0</v>
      </c>
      <c r="G1405" s="797">
        <f>+G1406+G1407</f>
        <v>0</v>
      </c>
      <c r="H1405" s="797">
        <f>+H1406+H1407</f>
        <v>0</v>
      </c>
      <c r="I1405" s="797">
        <f>+I1406+I1407</f>
        <v>0</v>
      </c>
      <c r="J1405" s="243" t="str">
        <f t="shared" si="351"/>
        <v/>
      </c>
      <c r="K1405" s="244"/>
      <c r="L1405" s="773"/>
      <c r="M1405" s="774"/>
      <c r="N1405" s="774"/>
      <c r="O1405" s="820"/>
      <c r="P1405" s="244"/>
      <c r="Q1405" s="773"/>
      <c r="R1405" s="774"/>
      <c r="S1405" s="774"/>
      <c r="T1405" s="774"/>
      <c r="U1405" s="774"/>
      <c r="V1405" s="774"/>
      <c r="W1405" s="820"/>
      <c r="X1405" s="313">
        <f t="shared" si="352"/>
        <v>0</v>
      </c>
    </row>
    <row r="1406" spans="2:24" ht="18.75">
      <c r="B1406" s="173"/>
      <c r="C1406" s="144">
        <v>4901</v>
      </c>
      <c r="D1406" s="174" t="s">
        <v>298</v>
      </c>
      <c r="E1406" s="812"/>
      <c r="F1406" s="449"/>
      <c r="G1406" s="245"/>
      <c r="H1406" s="245"/>
      <c r="I1406" s="476">
        <f>F1406+G1406+H1406</f>
        <v>0</v>
      </c>
      <c r="J1406" s="243" t="str">
        <f t="shared" si="351"/>
        <v/>
      </c>
      <c r="K1406" s="244"/>
      <c r="L1406" s="771"/>
      <c r="M1406" s="775"/>
      <c r="N1406" s="775"/>
      <c r="O1406" s="819"/>
      <c r="P1406" s="244"/>
      <c r="Q1406" s="771"/>
      <c r="R1406" s="775"/>
      <c r="S1406" s="775"/>
      <c r="T1406" s="775"/>
      <c r="U1406" s="775"/>
      <c r="V1406" s="775"/>
      <c r="W1406" s="819"/>
      <c r="X1406" s="313">
        <f t="shared" si="352"/>
        <v>0</v>
      </c>
    </row>
    <row r="1407" spans="2:24" ht="18.75">
      <c r="B1407" s="173"/>
      <c r="C1407" s="142">
        <v>4902</v>
      </c>
      <c r="D1407" s="148" t="s">
        <v>299</v>
      </c>
      <c r="E1407" s="812"/>
      <c r="F1407" s="449"/>
      <c r="G1407" s="245"/>
      <c r="H1407" s="245"/>
      <c r="I1407" s="476">
        <f>F1407+G1407+H1407</f>
        <v>0</v>
      </c>
      <c r="J1407" s="243" t="str">
        <f t="shared" si="351"/>
        <v/>
      </c>
      <c r="K1407" s="244"/>
      <c r="L1407" s="771"/>
      <c r="M1407" s="775"/>
      <c r="N1407" s="775"/>
      <c r="O1407" s="819"/>
      <c r="P1407" s="244"/>
      <c r="Q1407" s="771"/>
      <c r="R1407" s="775"/>
      <c r="S1407" s="775"/>
      <c r="T1407" s="775"/>
      <c r="U1407" s="775"/>
      <c r="V1407" s="775"/>
      <c r="W1407" s="819"/>
      <c r="X1407" s="313">
        <f t="shared" si="352"/>
        <v>0</v>
      </c>
    </row>
    <row r="1408" spans="2:24" ht="18.75">
      <c r="B1408" s="801">
        <v>5100</v>
      </c>
      <c r="C1408" s="980" t="s">
        <v>267</v>
      </c>
      <c r="D1408" s="980"/>
      <c r="E1408" s="802"/>
      <c r="F1408" s="803"/>
      <c r="G1408" s="804"/>
      <c r="H1408" s="804"/>
      <c r="I1408" s="800">
        <f>F1408+G1408+H1408</f>
        <v>0</v>
      </c>
      <c r="J1408" s="243" t="str">
        <f t="shared" si="351"/>
        <v/>
      </c>
      <c r="K1408" s="244"/>
      <c r="L1408" s="430"/>
      <c r="M1408" s="431"/>
      <c r="N1408" s="327">
        <f>I1408</f>
        <v>0</v>
      </c>
      <c r="O1408" s="424">
        <f>L1408+M1408-N1408</f>
        <v>0</v>
      </c>
      <c r="P1408" s="244"/>
      <c r="Q1408" s="430"/>
      <c r="R1408" s="431"/>
      <c r="S1408" s="429">
        <f>+IF(+(L1408+M1408)&gt;=I1408,+M1408,+(+I1408-L1408))</f>
        <v>0</v>
      </c>
      <c r="T1408" s="315">
        <f>Q1408+R1408-S1408</f>
        <v>0</v>
      </c>
      <c r="U1408" s="431"/>
      <c r="V1408" s="431"/>
      <c r="W1408" s="253"/>
      <c r="X1408" s="313">
        <f t="shared" si="352"/>
        <v>0</v>
      </c>
    </row>
    <row r="1409" spans="2:24" ht="18.75">
      <c r="B1409" s="801">
        <v>5200</v>
      </c>
      <c r="C1409" s="965" t="s">
        <v>268</v>
      </c>
      <c r="D1409" s="965"/>
      <c r="E1409" s="802"/>
      <c r="F1409" s="805">
        <f>SUM(F1410:F1416)</f>
        <v>17921</v>
      </c>
      <c r="G1409" s="806">
        <f>SUM(G1410:G1416)</f>
        <v>0</v>
      </c>
      <c r="H1409" s="806">
        <f>SUM(H1410:H1416)</f>
        <v>0</v>
      </c>
      <c r="I1409" s="806">
        <f>SUM(I1410:I1416)</f>
        <v>17921</v>
      </c>
      <c r="J1409" s="243">
        <f t="shared" si="351"/>
        <v>1</v>
      </c>
      <c r="K1409" s="244"/>
      <c r="L1409" s="326">
        <f>SUM(L1410:L1416)</f>
        <v>0</v>
      </c>
      <c r="M1409" s="327">
        <f>SUM(M1410:M1416)</f>
        <v>17921</v>
      </c>
      <c r="N1409" s="432">
        <f>SUM(N1410:N1416)</f>
        <v>17921</v>
      </c>
      <c r="O1409" s="433">
        <f>SUM(O1410:O1416)</f>
        <v>0</v>
      </c>
      <c r="P1409" s="244"/>
      <c r="Q1409" s="326">
        <f t="shared" ref="Q1409:W1409" si="365">SUM(Q1410:Q1416)</f>
        <v>0</v>
      </c>
      <c r="R1409" s="327">
        <f t="shared" si="365"/>
        <v>17921</v>
      </c>
      <c r="S1409" s="327">
        <f t="shared" si="365"/>
        <v>17921</v>
      </c>
      <c r="T1409" s="327">
        <f t="shared" si="365"/>
        <v>0</v>
      </c>
      <c r="U1409" s="327">
        <f t="shared" si="365"/>
        <v>0</v>
      </c>
      <c r="V1409" s="327">
        <f t="shared" si="365"/>
        <v>0</v>
      </c>
      <c r="W1409" s="433">
        <f t="shared" si="365"/>
        <v>0</v>
      </c>
      <c r="X1409" s="313">
        <f t="shared" si="352"/>
        <v>0</v>
      </c>
    </row>
    <row r="1410" spans="2:24" ht="18.75">
      <c r="B1410" s="175"/>
      <c r="C1410" s="176">
        <v>5201</v>
      </c>
      <c r="D1410" s="177" t="s">
        <v>269</v>
      </c>
      <c r="E1410" s="813"/>
      <c r="F1410" s="473"/>
      <c r="G1410" s="434"/>
      <c r="H1410" s="434"/>
      <c r="I1410" s="476">
        <f t="shared" ref="I1410:I1416" si="366">F1410+G1410+H1410</f>
        <v>0</v>
      </c>
      <c r="J1410" s="243" t="str">
        <f t="shared" si="351"/>
        <v/>
      </c>
      <c r="K1410" s="244"/>
      <c r="L1410" s="435"/>
      <c r="M1410" s="436"/>
      <c r="N1410" s="330">
        <f t="shared" ref="N1410:N1416" si="367">I1410</f>
        <v>0</v>
      </c>
      <c r="O1410" s="424">
        <f t="shared" ref="O1410:O1416" si="368">L1410+M1410-N1410</f>
        <v>0</v>
      </c>
      <c r="P1410" s="244"/>
      <c r="Q1410" s="435"/>
      <c r="R1410" s="436"/>
      <c r="S1410" s="429">
        <f t="shared" ref="S1410:S1416" si="369">+IF(+(L1410+M1410)&gt;=I1410,+M1410,+(+I1410-L1410))</f>
        <v>0</v>
      </c>
      <c r="T1410" s="315">
        <f t="shared" ref="T1410:T1416" si="370">Q1410+R1410-S1410</f>
        <v>0</v>
      </c>
      <c r="U1410" s="436"/>
      <c r="V1410" s="436"/>
      <c r="W1410" s="253"/>
      <c r="X1410" s="313">
        <f t="shared" si="352"/>
        <v>0</v>
      </c>
    </row>
    <row r="1411" spans="2:24" ht="18.75">
      <c r="B1411" s="175"/>
      <c r="C1411" s="178">
        <v>5202</v>
      </c>
      <c r="D1411" s="179" t="s">
        <v>270</v>
      </c>
      <c r="E1411" s="813"/>
      <c r="F1411" s="473"/>
      <c r="G1411" s="434"/>
      <c r="H1411" s="434"/>
      <c r="I1411" s="476">
        <f t="shared" si="366"/>
        <v>0</v>
      </c>
      <c r="J1411" s="243" t="str">
        <f t="shared" si="351"/>
        <v/>
      </c>
      <c r="K1411" s="244"/>
      <c r="L1411" s="435"/>
      <c r="M1411" s="436"/>
      <c r="N1411" s="330">
        <f t="shared" si="367"/>
        <v>0</v>
      </c>
      <c r="O1411" s="424">
        <f t="shared" si="368"/>
        <v>0</v>
      </c>
      <c r="P1411" s="244"/>
      <c r="Q1411" s="435"/>
      <c r="R1411" s="436"/>
      <c r="S1411" s="429">
        <f t="shared" si="369"/>
        <v>0</v>
      </c>
      <c r="T1411" s="315">
        <f t="shared" si="370"/>
        <v>0</v>
      </c>
      <c r="U1411" s="436"/>
      <c r="V1411" s="436"/>
      <c r="W1411" s="253"/>
      <c r="X1411" s="313">
        <f t="shared" si="352"/>
        <v>0</v>
      </c>
    </row>
    <row r="1412" spans="2:24" ht="18.75">
      <c r="B1412" s="175"/>
      <c r="C1412" s="178">
        <v>5203</v>
      </c>
      <c r="D1412" s="179" t="s">
        <v>938</v>
      </c>
      <c r="E1412" s="813"/>
      <c r="F1412" s="473"/>
      <c r="G1412" s="434"/>
      <c r="H1412" s="434"/>
      <c r="I1412" s="476">
        <f t="shared" si="366"/>
        <v>0</v>
      </c>
      <c r="J1412" s="243" t="str">
        <f t="shared" si="351"/>
        <v/>
      </c>
      <c r="K1412" s="244"/>
      <c r="L1412" s="435"/>
      <c r="M1412" s="436"/>
      <c r="N1412" s="330">
        <f t="shared" si="367"/>
        <v>0</v>
      </c>
      <c r="O1412" s="424">
        <f t="shared" si="368"/>
        <v>0</v>
      </c>
      <c r="P1412" s="244"/>
      <c r="Q1412" s="435"/>
      <c r="R1412" s="436"/>
      <c r="S1412" s="429">
        <f t="shared" si="369"/>
        <v>0</v>
      </c>
      <c r="T1412" s="315">
        <f t="shared" si="370"/>
        <v>0</v>
      </c>
      <c r="U1412" s="436"/>
      <c r="V1412" s="436"/>
      <c r="W1412" s="253"/>
      <c r="X1412" s="313">
        <f t="shared" si="352"/>
        <v>0</v>
      </c>
    </row>
    <row r="1413" spans="2:24" ht="18.75">
      <c r="B1413" s="175"/>
      <c r="C1413" s="178">
        <v>5204</v>
      </c>
      <c r="D1413" s="179" t="s">
        <v>939</v>
      </c>
      <c r="E1413" s="813"/>
      <c r="F1413" s="473"/>
      <c r="G1413" s="434"/>
      <c r="H1413" s="434"/>
      <c r="I1413" s="476">
        <f t="shared" si="366"/>
        <v>0</v>
      </c>
      <c r="J1413" s="243" t="str">
        <f t="shared" si="351"/>
        <v/>
      </c>
      <c r="K1413" s="244"/>
      <c r="L1413" s="435"/>
      <c r="M1413" s="436"/>
      <c r="N1413" s="330">
        <f t="shared" si="367"/>
        <v>0</v>
      </c>
      <c r="O1413" s="424">
        <f t="shared" si="368"/>
        <v>0</v>
      </c>
      <c r="P1413" s="244"/>
      <c r="Q1413" s="435"/>
      <c r="R1413" s="436"/>
      <c r="S1413" s="429">
        <f t="shared" si="369"/>
        <v>0</v>
      </c>
      <c r="T1413" s="315">
        <f t="shared" si="370"/>
        <v>0</v>
      </c>
      <c r="U1413" s="436"/>
      <c r="V1413" s="436"/>
      <c r="W1413" s="253"/>
      <c r="X1413" s="313">
        <f t="shared" si="352"/>
        <v>0</v>
      </c>
    </row>
    <row r="1414" spans="2:24" ht="18.75">
      <c r="B1414" s="175"/>
      <c r="C1414" s="178">
        <v>5205</v>
      </c>
      <c r="D1414" s="179" t="s">
        <v>940</v>
      </c>
      <c r="E1414" s="813"/>
      <c r="F1414" s="473"/>
      <c r="G1414" s="434"/>
      <c r="H1414" s="434"/>
      <c r="I1414" s="476">
        <f t="shared" si="366"/>
        <v>0</v>
      </c>
      <c r="J1414" s="243" t="str">
        <f t="shared" si="351"/>
        <v/>
      </c>
      <c r="K1414" s="244"/>
      <c r="L1414" s="435"/>
      <c r="M1414" s="436"/>
      <c r="N1414" s="330">
        <f t="shared" si="367"/>
        <v>0</v>
      </c>
      <c r="O1414" s="424">
        <f t="shared" si="368"/>
        <v>0</v>
      </c>
      <c r="P1414" s="244"/>
      <c r="Q1414" s="435"/>
      <c r="R1414" s="436"/>
      <c r="S1414" s="429">
        <f t="shared" si="369"/>
        <v>0</v>
      </c>
      <c r="T1414" s="315">
        <f t="shared" si="370"/>
        <v>0</v>
      </c>
      <c r="U1414" s="436"/>
      <c r="V1414" s="436"/>
      <c r="W1414" s="253"/>
      <c r="X1414" s="313">
        <f t="shared" si="352"/>
        <v>0</v>
      </c>
    </row>
    <row r="1415" spans="2:24" ht="18.75">
      <c r="B1415" s="175"/>
      <c r="C1415" s="178">
        <v>5206</v>
      </c>
      <c r="D1415" s="179" t="s">
        <v>941</v>
      </c>
      <c r="E1415" s="813"/>
      <c r="F1415" s="473">
        <v>17921</v>
      </c>
      <c r="G1415" s="434"/>
      <c r="H1415" s="434"/>
      <c r="I1415" s="476">
        <f t="shared" si="366"/>
        <v>17921</v>
      </c>
      <c r="J1415" s="243">
        <f t="shared" si="351"/>
        <v>1</v>
      </c>
      <c r="K1415" s="244"/>
      <c r="L1415" s="435"/>
      <c r="M1415" s="436">
        <v>17921</v>
      </c>
      <c r="N1415" s="330">
        <f t="shared" si="367"/>
        <v>17921</v>
      </c>
      <c r="O1415" s="424">
        <f t="shared" si="368"/>
        <v>0</v>
      </c>
      <c r="P1415" s="244"/>
      <c r="Q1415" s="435"/>
      <c r="R1415" s="436">
        <v>17921</v>
      </c>
      <c r="S1415" s="429">
        <f t="shared" si="369"/>
        <v>17921</v>
      </c>
      <c r="T1415" s="315">
        <f t="shared" si="370"/>
        <v>0</v>
      </c>
      <c r="U1415" s="436"/>
      <c r="V1415" s="436"/>
      <c r="W1415" s="253"/>
      <c r="X1415" s="313">
        <f t="shared" si="352"/>
        <v>0</v>
      </c>
    </row>
    <row r="1416" spans="2:24" ht="18.75">
      <c r="B1416" s="175"/>
      <c r="C1416" s="180">
        <v>5219</v>
      </c>
      <c r="D1416" s="181" t="s">
        <v>942</v>
      </c>
      <c r="E1416" s="813"/>
      <c r="F1416" s="473"/>
      <c r="G1416" s="434"/>
      <c r="H1416" s="434"/>
      <c r="I1416" s="476">
        <f t="shared" si="366"/>
        <v>0</v>
      </c>
      <c r="J1416" s="243" t="str">
        <f t="shared" ref="J1416:J1435" si="371">(IF($E1416&lt;&gt;0,$J$2,IF($I1416&lt;&gt;0,$J$2,"")))</f>
        <v/>
      </c>
      <c r="K1416" s="244"/>
      <c r="L1416" s="435"/>
      <c r="M1416" s="436"/>
      <c r="N1416" s="330">
        <f t="shared" si="367"/>
        <v>0</v>
      </c>
      <c r="O1416" s="424">
        <f t="shared" si="368"/>
        <v>0</v>
      </c>
      <c r="P1416" s="244"/>
      <c r="Q1416" s="435"/>
      <c r="R1416" s="436"/>
      <c r="S1416" s="429">
        <f t="shared" si="369"/>
        <v>0</v>
      </c>
      <c r="T1416" s="315">
        <f t="shared" si="370"/>
        <v>0</v>
      </c>
      <c r="U1416" s="436"/>
      <c r="V1416" s="436"/>
      <c r="W1416" s="253"/>
      <c r="X1416" s="313">
        <f t="shared" ref="X1416:X1429" si="372">T1416-U1416-V1416-W1416</f>
        <v>0</v>
      </c>
    </row>
    <row r="1417" spans="2:24" ht="18.75">
      <c r="B1417" s="801">
        <v>5300</v>
      </c>
      <c r="C1417" s="971" t="s">
        <v>943</v>
      </c>
      <c r="D1417" s="971"/>
      <c r="E1417" s="802"/>
      <c r="F1417" s="805">
        <f>SUM(F1418:F1419)</f>
        <v>0</v>
      </c>
      <c r="G1417" s="806">
        <f>SUM(G1418:G1419)</f>
        <v>0</v>
      </c>
      <c r="H1417" s="806">
        <f>SUM(H1418:H1419)</f>
        <v>0</v>
      </c>
      <c r="I1417" s="806">
        <f>SUM(I1418:I1419)</f>
        <v>0</v>
      </c>
      <c r="J1417" s="243" t="str">
        <f t="shared" si="371"/>
        <v/>
      </c>
      <c r="K1417" s="244"/>
      <c r="L1417" s="326">
        <f>SUM(L1418:L1419)</f>
        <v>0</v>
      </c>
      <c r="M1417" s="327">
        <f>SUM(M1418:M1419)</f>
        <v>0</v>
      </c>
      <c r="N1417" s="432">
        <f>SUM(N1418:N1419)</f>
        <v>0</v>
      </c>
      <c r="O1417" s="433">
        <f>SUM(O1418:O1419)</f>
        <v>0</v>
      </c>
      <c r="P1417" s="244"/>
      <c r="Q1417" s="326">
        <f t="shared" ref="Q1417:W1417" si="373">SUM(Q1418:Q1419)</f>
        <v>0</v>
      </c>
      <c r="R1417" s="327">
        <f t="shared" si="373"/>
        <v>0</v>
      </c>
      <c r="S1417" s="327">
        <f t="shared" si="373"/>
        <v>0</v>
      </c>
      <c r="T1417" s="327">
        <f t="shared" si="373"/>
        <v>0</v>
      </c>
      <c r="U1417" s="327">
        <f t="shared" si="373"/>
        <v>0</v>
      </c>
      <c r="V1417" s="327">
        <f t="shared" si="373"/>
        <v>0</v>
      </c>
      <c r="W1417" s="433">
        <f t="shared" si="373"/>
        <v>0</v>
      </c>
      <c r="X1417" s="313">
        <f t="shared" si="372"/>
        <v>0</v>
      </c>
    </row>
    <row r="1418" spans="2:24" ht="18.75">
      <c r="B1418" s="175"/>
      <c r="C1418" s="176">
        <v>5301</v>
      </c>
      <c r="D1418" s="177" t="s">
        <v>1462</v>
      </c>
      <c r="E1418" s="813"/>
      <c r="F1418" s="473"/>
      <c r="G1418" s="434"/>
      <c r="H1418" s="434"/>
      <c r="I1418" s="476">
        <f>F1418+G1418+H1418</f>
        <v>0</v>
      </c>
      <c r="J1418" s="243" t="str">
        <f t="shared" si="371"/>
        <v/>
      </c>
      <c r="K1418" s="244"/>
      <c r="L1418" s="435"/>
      <c r="M1418" s="436"/>
      <c r="N1418" s="330">
        <f>I1418</f>
        <v>0</v>
      </c>
      <c r="O1418" s="424">
        <f>L1418+M1418-N1418</f>
        <v>0</v>
      </c>
      <c r="P1418" s="244"/>
      <c r="Q1418" s="435"/>
      <c r="R1418" s="436"/>
      <c r="S1418" s="429">
        <f>+IF(+(L1418+M1418)&gt;=I1418,+M1418,+(+I1418-L1418))</f>
        <v>0</v>
      </c>
      <c r="T1418" s="315">
        <f>Q1418+R1418-S1418</f>
        <v>0</v>
      </c>
      <c r="U1418" s="436"/>
      <c r="V1418" s="436"/>
      <c r="W1418" s="253"/>
      <c r="X1418" s="313">
        <f t="shared" si="372"/>
        <v>0</v>
      </c>
    </row>
    <row r="1419" spans="2:24" ht="18.75">
      <c r="B1419" s="175"/>
      <c r="C1419" s="180">
        <v>5309</v>
      </c>
      <c r="D1419" s="181" t="s">
        <v>944</v>
      </c>
      <c r="E1419" s="813"/>
      <c r="F1419" s="473"/>
      <c r="G1419" s="434"/>
      <c r="H1419" s="434"/>
      <c r="I1419" s="476">
        <f>F1419+G1419+H1419</f>
        <v>0</v>
      </c>
      <c r="J1419" s="243" t="str">
        <f t="shared" si="371"/>
        <v/>
      </c>
      <c r="K1419" s="244"/>
      <c r="L1419" s="435"/>
      <c r="M1419" s="436"/>
      <c r="N1419" s="330">
        <f>I1419</f>
        <v>0</v>
      </c>
      <c r="O1419" s="424">
        <f>L1419+M1419-N1419</f>
        <v>0</v>
      </c>
      <c r="P1419" s="244"/>
      <c r="Q1419" s="435"/>
      <c r="R1419" s="436"/>
      <c r="S1419" s="429">
        <f>+IF(+(L1419+M1419)&gt;=I1419,+M1419,+(+I1419-L1419))</f>
        <v>0</v>
      </c>
      <c r="T1419" s="315">
        <f>Q1419+R1419-S1419</f>
        <v>0</v>
      </c>
      <c r="U1419" s="436"/>
      <c r="V1419" s="436"/>
      <c r="W1419" s="253"/>
      <c r="X1419" s="313">
        <f t="shared" si="372"/>
        <v>0</v>
      </c>
    </row>
    <row r="1420" spans="2:24" ht="18.75">
      <c r="B1420" s="801">
        <v>5400</v>
      </c>
      <c r="C1420" s="980" t="s">
        <v>1031</v>
      </c>
      <c r="D1420" s="980"/>
      <c r="E1420" s="802"/>
      <c r="F1420" s="803"/>
      <c r="G1420" s="804"/>
      <c r="H1420" s="804"/>
      <c r="I1420" s="800">
        <f>F1420+G1420+H1420</f>
        <v>0</v>
      </c>
      <c r="J1420" s="243" t="str">
        <f t="shared" si="371"/>
        <v/>
      </c>
      <c r="K1420" s="244"/>
      <c r="L1420" s="430"/>
      <c r="M1420" s="431"/>
      <c r="N1420" s="327">
        <f>I1420</f>
        <v>0</v>
      </c>
      <c r="O1420" s="424">
        <f>L1420+M1420-N1420</f>
        <v>0</v>
      </c>
      <c r="P1420" s="244"/>
      <c r="Q1420" s="430"/>
      <c r="R1420" s="431"/>
      <c r="S1420" s="429">
        <f>+IF(+(L1420+M1420)&gt;=I1420,+M1420,+(+I1420-L1420))</f>
        <v>0</v>
      </c>
      <c r="T1420" s="315">
        <f>Q1420+R1420-S1420</f>
        <v>0</v>
      </c>
      <c r="U1420" s="431"/>
      <c r="V1420" s="431"/>
      <c r="W1420" s="253"/>
      <c r="X1420" s="313">
        <f t="shared" si="372"/>
        <v>0</v>
      </c>
    </row>
    <row r="1421" spans="2:24" ht="18.75">
      <c r="B1421" s="794">
        <v>5500</v>
      </c>
      <c r="C1421" s="966" t="s">
        <v>1032</v>
      </c>
      <c r="D1421" s="966"/>
      <c r="E1421" s="795"/>
      <c r="F1421" s="796">
        <f>SUM(F1422:F1425)</f>
        <v>0</v>
      </c>
      <c r="G1421" s="797">
        <f>SUM(G1422:G1425)</f>
        <v>0</v>
      </c>
      <c r="H1421" s="797">
        <f>SUM(H1422:H1425)</f>
        <v>0</v>
      </c>
      <c r="I1421" s="797">
        <f>SUM(I1422:I1425)</f>
        <v>0</v>
      </c>
      <c r="J1421" s="243" t="str">
        <f t="shared" si="371"/>
        <v/>
      </c>
      <c r="K1421" s="244"/>
      <c r="L1421" s="316">
        <f>SUM(L1422:L1425)</f>
        <v>0</v>
      </c>
      <c r="M1421" s="317">
        <f>SUM(M1422:M1425)</f>
        <v>0</v>
      </c>
      <c r="N1421" s="425">
        <f>SUM(N1422:N1425)</f>
        <v>0</v>
      </c>
      <c r="O1421" s="426">
        <f>SUM(O1422:O1425)</f>
        <v>0</v>
      </c>
      <c r="P1421" s="244"/>
      <c r="Q1421" s="316">
        <f t="shared" ref="Q1421:W1421" si="374">SUM(Q1422:Q1425)</f>
        <v>0</v>
      </c>
      <c r="R1421" s="317">
        <f t="shared" si="374"/>
        <v>0</v>
      </c>
      <c r="S1421" s="317">
        <f t="shared" si="374"/>
        <v>0</v>
      </c>
      <c r="T1421" s="317">
        <f t="shared" si="374"/>
        <v>0</v>
      </c>
      <c r="U1421" s="317">
        <f t="shared" si="374"/>
        <v>0</v>
      </c>
      <c r="V1421" s="317">
        <f t="shared" si="374"/>
        <v>0</v>
      </c>
      <c r="W1421" s="426">
        <f t="shared" si="374"/>
        <v>0</v>
      </c>
      <c r="X1421" s="313">
        <f t="shared" si="372"/>
        <v>0</v>
      </c>
    </row>
    <row r="1422" spans="2:24" ht="18.75">
      <c r="B1422" s="173"/>
      <c r="C1422" s="144">
        <v>5501</v>
      </c>
      <c r="D1422" s="163" t="s">
        <v>1033</v>
      </c>
      <c r="E1422" s="812"/>
      <c r="F1422" s="449"/>
      <c r="G1422" s="245"/>
      <c r="H1422" s="245"/>
      <c r="I1422" s="476">
        <f>F1422+G1422+H1422</f>
        <v>0</v>
      </c>
      <c r="J1422" s="243" t="str">
        <f t="shared" si="371"/>
        <v/>
      </c>
      <c r="K1422" s="244"/>
      <c r="L1422" s="423"/>
      <c r="M1422" s="252"/>
      <c r="N1422" s="315">
        <f>I1422</f>
        <v>0</v>
      </c>
      <c r="O1422" s="424">
        <f>L1422+M1422-N1422</f>
        <v>0</v>
      </c>
      <c r="P1422" s="244"/>
      <c r="Q1422" s="423"/>
      <c r="R1422" s="252"/>
      <c r="S1422" s="429">
        <f>+IF(+(L1422+M1422)&gt;=I1422,+M1422,+(+I1422-L1422))</f>
        <v>0</v>
      </c>
      <c r="T1422" s="315">
        <f>Q1422+R1422-S1422</f>
        <v>0</v>
      </c>
      <c r="U1422" s="252"/>
      <c r="V1422" s="252"/>
      <c r="W1422" s="253"/>
      <c r="X1422" s="313">
        <f t="shared" si="372"/>
        <v>0</v>
      </c>
    </row>
    <row r="1423" spans="2:24" ht="18.75">
      <c r="B1423" s="173"/>
      <c r="C1423" s="137">
        <v>5502</v>
      </c>
      <c r="D1423" s="145" t="s">
        <v>1034</v>
      </c>
      <c r="E1423" s="812"/>
      <c r="F1423" s="449"/>
      <c r="G1423" s="245"/>
      <c r="H1423" s="245"/>
      <c r="I1423" s="476">
        <f>F1423+G1423+H1423</f>
        <v>0</v>
      </c>
      <c r="J1423" s="243" t="str">
        <f t="shared" si="371"/>
        <v/>
      </c>
      <c r="K1423" s="244"/>
      <c r="L1423" s="423"/>
      <c r="M1423" s="252"/>
      <c r="N1423" s="315">
        <f>I1423</f>
        <v>0</v>
      </c>
      <c r="O1423" s="424">
        <f>L1423+M1423-N1423</f>
        <v>0</v>
      </c>
      <c r="P1423" s="244"/>
      <c r="Q1423" s="423"/>
      <c r="R1423" s="252"/>
      <c r="S1423" s="429">
        <f>+IF(+(L1423+M1423)&gt;=I1423,+M1423,+(+I1423-L1423))</f>
        <v>0</v>
      </c>
      <c r="T1423" s="315">
        <f>Q1423+R1423-S1423</f>
        <v>0</v>
      </c>
      <c r="U1423" s="252"/>
      <c r="V1423" s="252"/>
      <c r="W1423" s="253"/>
      <c r="X1423" s="313">
        <f t="shared" si="372"/>
        <v>0</v>
      </c>
    </row>
    <row r="1424" spans="2:24" ht="18.75">
      <c r="B1424" s="173"/>
      <c r="C1424" s="137">
        <v>5503</v>
      </c>
      <c r="D1424" s="139" t="s">
        <v>1035</v>
      </c>
      <c r="E1424" s="812"/>
      <c r="F1424" s="449"/>
      <c r="G1424" s="245"/>
      <c r="H1424" s="245"/>
      <c r="I1424" s="476">
        <f>F1424+G1424+H1424</f>
        <v>0</v>
      </c>
      <c r="J1424" s="243" t="str">
        <f t="shared" si="371"/>
        <v/>
      </c>
      <c r="K1424" s="244"/>
      <c r="L1424" s="423"/>
      <c r="M1424" s="252"/>
      <c r="N1424" s="315">
        <f>I1424</f>
        <v>0</v>
      </c>
      <c r="O1424" s="424">
        <f>L1424+M1424-N1424</f>
        <v>0</v>
      </c>
      <c r="P1424" s="244"/>
      <c r="Q1424" s="423"/>
      <c r="R1424" s="252"/>
      <c r="S1424" s="429">
        <f>+IF(+(L1424+M1424)&gt;=I1424,+M1424,+(+I1424-L1424))</f>
        <v>0</v>
      </c>
      <c r="T1424" s="315">
        <f>Q1424+R1424-S1424</f>
        <v>0</v>
      </c>
      <c r="U1424" s="252"/>
      <c r="V1424" s="252"/>
      <c r="W1424" s="253"/>
      <c r="X1424" s="313">
        <f t="shared" si="372"/>
        <v>0</v>
      </c>
    </row>
    <row r="1425" spans="2:24" ht="18.75">
      <c r="B1425" s="173"/>
      <c r="C1425" s="137">
        <v>5504</v>
      </c>
      <c r="D1425" s="145" t="s">
        <v>1036</v>
      </c>
      <c r="E1425" s="812"/>
      <c r="F1425" s="449"/>
      <c r="G1425" s="245"/>
      <c r="H1425" s="245"/>
      <c r="I1425" s="476">
        <f>F1425+G1425+H1425</f>
        <v>0</v>
      </c>
      <c r="J1425" s="243" t="str">
        <f t="shared" si="371"/>
        <v/>
      </c>
      <c r="K1425" s="244"/>
      <c r="L1425" s="423"/>
      <c r="M1425" s="252"/>
      <c r="N1425" s="315">
        <f>I1425</f>
        <v>0</v>
      </c>
      <c r="O1425" s="424">
        <f>L1425+M1425-N1425</f>
        <v>0</v>
      </c>
      <c r="P1425" s="244"/>
      <c r="Q1425" s="423"/>
      <c r="R1425" s="252"/>
      <c r="S1425" s="429">
        <f>+IF(+(L1425+M1425)&gt;=I1425,+M1425,+(+I1425-L1425))</f>
        <v>0</v>
      </c>
      <c r="T1425" s="315">
        <f>Q1425+R1425-S1425</f>
        <v>0</v>
      </c>
      <c r="U1425" s="252"/>
      <c r="V1425" s="252"/>
      <c r="W1425" s="253"/>
      <c r="X1425" s="313">
        <f t="shared" si="372"/>
        <v>0</v>
      </c>
    </row>
    <row r="1426" spans="2:24" ht="18.75">
      <c r="B1426" s="794">
        <v>5700</v>
      </c>
      <c r="C1426" s="981" t="s">
        <v>1037</v>
      </c>
      <c r="D1426" s="982"/>
      <c r="E1426" s="802"/>
      <c r="F1426" s="781">
        <v>0</v>
      </c>
      <c r="G1426" s="781">
        <v>0</v>
      </c>
      <c r="H1426" s="781">
        <v>0</v>
      </c>
      <c r="I1426" s="806">
        <f>SUM(I1427:I1429)</f>
        <v>0</v>
      </c>
      <c r="J1426" s="243" t="str">
        <f t="shared" si="371"/>
        <v/>
      </c>
      <c r="K1426" s="244"/>
      <c r="L1426" s="326">
        <f>SUM(L1427:L1429)</f>
        <v>0</v>
      </c>
      <c r="M1426" s="327">
        <f>SUM(M1427:M1429)</f>
        <v>0</v>
      </c>
      <c r="N1426" s="432">
        <f>SUM(N1427:N1428)</f>
        <v>0</v>
      </c>
      <c r="O1426" s="433">
        <f>SUM(O1427:O1429)</f>
        <v>0</v>
      </c>
      <c r="P1426" s="244"/>
      <c r="Q1426" s="326">
        <f>SUM(Q1427:Q1429)</f>
        <v>0</v>
      </c>
      <c r="R1426" s="327">
        <f>SUM(R1427:R1429)</f>
        <v>0</v>
      </c>
      <c r="S1426" s="327">
        <f>SUM(S1427:S1429)</f>
        <v>0</v>
      </c>
      <c r="T1426" s="327">
        <f>SUM(T1427:T1429)</f>
        <v>0</v>
      </c>
      <c r="U1426" s="327">
        <f>SUM(U1427:U1429)</f>
        <v>0</v>
      </c>
      <c r="V1426" s="327">
        <f>SUM(V1427:V1428)</f>
        <v>0</v>
      </c>
      <c r="W1426" s="433">
        <f>SUM(W1427:W1429)</f>
        <v>0</v>
      </c>
      <c r="X1426" s="313">
        <f t="shared" si="372"/>
        <v>0</v>
      </c>
    </row>
    <row r="1427" spans="2:24" ht="18.75">
      <c r="B1427" s="175"/>
      <c r="C1427" s="176">
        <v>5701</v>
      </c>
      <c r="D1427" s="177" t="s">
        <v>1038</v>
      </c>
      <c r="E1427" s="813"/>
      <c r="F1427" s="700">
        <v>0</v>
      </c>
      <c r="G1427" s="700">
        <v>0</v>
      </c>
      <c r="H1427" s="700">
        <v>0</v>
      </c>
      <c r="I1427" s="476">
        <f>F1427+G1427+H1427</f>
        <v>0</v>
      </c>
      <c r="J1427" s="243" t="str">
        <f t="shared" si="371"/>
        <v/>
      </c>
      <c r="K1427" s="244"/>
      <c r="L1427" s="435"/>
      <c r="M1427" s="436"/>
      <c r="N1427" s="330">
        <f>I1427</f>
        <v>0</v>
      </c>
      <c r="O1427" s="424">
        <f>L1427+M1427-N1427</f>
        <v>0</v>
      </c>
      <c r="P1427" s="244"/>
      <c r="Q1427" s="435"/>
      <c r="R1427" s="436"/>
      <c r="S1427" s="429">
        <f>+IF(+(L1427+M1427)&gt;=I1427,+M1427,+(+I1427-L1427))</f>
        <v>0</v>
      </c>
      <c r="T1427" s="315">
        <f>Q1427+R1427-S1427</f>
        <v>0</v>
      </c>
      <c r="U1427" s="436"/>
      <c r="V1427" s="436"/>
      <c r="W1427" s="253"/>
      <c r="X1427" s="313">
        <f t="shared" si="372"/>
        <v>0</v>
      </c>
    </row>
    <row r="1428" spans="2:24" ht="18.75">
      <c r="B1428" s="175"/>
      <c r="C1428" s="180">
        <v>5702</v>
      </c>
      <c r="D1428" s="181" t="s">
        <v>1039</v>
      </c>
      <c r="E1428" s="813"/>
      <c r="F1428" s="700">
        <v>0</v>
      </c>
      <c r="G1428" s="700">
        <v>0</v>
      </c>
      <c r="H1428" s="700">
        <v>0</v>
      </c>
      <c r="I1428" s="476">
        <f>F1428+G1428+H1428</f>
        <v>0</v>
      </c>
      <c r="J1428" s="243" t="str">
        <f t="shared" si="371"/>
        <v/>
      </c>
      <c r="K1428" s="244"/>
      <c r="L1428" s="435"/>
      <c r="M1428" s="436"/>
      <c r="N1428" s="330">
        <f>I1428</f>
        <v>0</v>
      </c>
      <c r="O1428" s="424">
        <f>L1428+M1428-N1428</f>
        <v>0</v>
      </c>
      <c r="P1428" s="244"/>
      <c r="Q1428" s="435"/>
      <c r="R1428" s="436"/>
      <c r="S1428" s="429">
        <f>+IF(+(L1428+M1428)&gt;=I1428,+M1428,+(+I1428-L1428))</f>
        <v>0</v>
      </c>
      <c r="T1428" s="315">
        <f>Q1428+R1428-S1428</f>
        <v>0</v>
      </c>
      <c r="U1428" s="436"/>
      <c r="V1428" s="436"/>
      <c r="W1428" s="253"/>
      <c r="X1428" s="313">
        <f t="shared" si="372"/>
        <v>0</v>
      </c>
    </row>
    <row r="1429" spans="2:24" ht="18.75">
      <c r="B1429" s="136"/>
      <c r="C1429" s="182">
        <v>4071</v>
      </c>
      <c r="D1429" s="464" t="s">
        <v>1040</v>
      </c>
      <c r="E1429" s="812"/>
      <c r="F1429" s="700">
        <v>0</v>
      </c>
      <c r="G1429" s="700">
        <v>0</v>
      </c>
      <c r="H1429" s="700">
        <v>0</v>
      </c>
      <c r="I1429" s="476">
        <f>F1429+G1429+H1429</f>
        <v>0</v>
      </c>
      <c r="J1429" s="243" t="str">
        <f t="shared" si="371"/>
        <v/>
      </c>
      <c r="K1429" s="244"/>
      <c r="L1429" s="821"/>
      <c r="M1429" s="775"/>
      <c r="N1429" s="775"/>
      <c r="O1429" s="822"/>
      <c r="P1429" s="244"/>
      <c r="Q1429" s="771"/>
      <c r="R1429" s="775"/>
      <c r="S1429" s="775"/>
      <c r="T1429" s="775"/>
      <c r="U1429" s="775"/>
      <c r="V1429" s="775"/>
      <c r="W1429" s="819"/>
      <c r="X1429" s="313">
        <f t="shared" si="372"/>
        <v>0</v>
      </c>
    </row>
    <row r="1430" spans="2:24">
      <c r="B1430" s="173"/>
      <c r="C1430" s="183"/>
      <c r="D1430" s="334"/>
      <c r="E1430" s="814"/>
      <c r="F1430" s="248"/>
      <c r="G1430" s="248"/>
      <c r="H1430" s="248"/>
      <c r="I1430" s="249"/>
      <c r="J1430" s="243" t="str">
        <f t="shared" si="371"/>
        <v/>
      </c>
      <c r="K1430" s="244"/>
      <c r="L1430" s="437"/>
      <c r="M1430" s="438"/>
      <c r="N1430" s="323"/>
      <c r="O1430" s="324"/>
      <c r="P1430" s="244"/>
      <c r="Q1430" s="437"/>
      <c r="R1430" s="438"/>
      <c r="S1430" s="323"/>
      <c r="T1430" s="323"/>
      <c r="U1430" s="438"/>
      <c r="V1430" s="323"/>
      <c r="W1430" s="324"/>
      <c r="X1430" s="324"/>
    </row>
    <row r="1431" spans="2:24" ht="18.75">
      <c r="B1431" s="807">
        <v>98</v>
      </c>
      <c r="C1431" s="964" t="s">
        <v>1041</v>
      </c>
      <c r="D1431" s="958"/>
      <c r="E1431" s="795"/>
      <c r="F1431" s="798"/>
      <c r="G1431" s="799"/>
      <c r="H1431" s="799"/>
      <c r="I1431" s="800">
        <f>F1431+G1431+H1431</f>
        <v>0</v>
      </c>
      <c r="J1431" s="243" t="str">
        <f t="shared" si="371"/>
        <v/>
      </c>
      <c r="K1431" s="244"/>
      <c r="L1431" s="428"/>
      <c r="M1431" s="254"/>
      <c r="N1431" s="317">
        <f>I1431</f>
        <v>0</v>
      </c>
      <c r="O1431" s="424">
        <f>L1431+M1431-N1431</f>
        <v>0</v>
      </c>
      <c r="P1431" s="244"/>
      <c r="Q1431" s="428"/>
      <c r="R1431" s="254"/>
      <c r="S1431" s="429">
        <f>+IF(+(L1431+M1431)&gt;=I1431,+M1431,+(+I1431-L1431))</f>
        <v>0</v>
      </c>
      <c r="T1431" s="315">
        <f>Q1431+R1431-S1431</f>
        <v>0</v>
      </c>
      <c r="U1431" s="254"/>
      <c r="V1431" s="254"/>
      <c r="W1431" s="253"/>
      <c r="X1431" s="313">
        <f>T1431-U1431-V1431-W1431</f>
        <v>0</v>
      </c>
    </row>
    <row r="1432" spans="2:24">
      <c r="B1432" s="184"/>
      <c r="C1432" s="335" t="s">
        <v>1042</v>
      </c>
      <c r="D1432" s="336"/>
      <c r="E1432" s="395"/>
      <c r="F1432" s="395"/>
      <c r="G1432" s="395"/>
      <c r="H1432" s="395"/>
      <c r="I1432" s="337"/>
      <c r="J1432" s="243" t="str">
        <f t="shared" si="371"/>
        <v/>
      </c>
      <c r="K1432" s="244"/>
      <c r="L1432" s="338"/>
      <c r="M1432" s="339"/>
      <c r="N1432" s="339"/>
      <c r="O1432" s="340"/>
      <c r="P1432" s="244"/>
      <c r="Q1432" s="338"/>
      <c r="R1432" s="339"/>
      <c r="S1432" s="339"/>
      <c r="T1432" s="339"/>
      <c r="U1432" s="339"/>
      <c r="V1432" s="339"/>
      <c r="W1432" s="340"/>
      <c r="X1432" s="340"/>
    </row>
    <row r="1433" spans="2:24">
      <c r="B1433" s="184"/>
      <c r="C1433" s="341" t="s">
        <v>1043</v>
      </c>
      <c r="D1433" s="334"/>
      <c r="E1433" s="384"/>
      <c r="F1433" s="384"/>
      <c r="G1433" s="384"/>
      <c r="H1433" s="384"/>
      <c r="I1433" s="307"/>
      <c r="J1433" s="243" t="str">
        <f t="shared" si="371"/>
        <v/>
      </c>
      <c r="K1433" s="244"/>
      <c r="L1433" s="342"/>
      <c r="M1433" s="343"/>
      <c r="N1433" s="343"/>
      <c r="O1433" s="344"/>
      <c r="P1433" s="244"/>
      <c r="Q1433" s="342"/>
      <c r="R1433" s="343"/>
      <c r="S1433" s="343"/>
      <c r="T1433" s="343"/>
      <c r="U1433" s="343"/>
      <c r="V1433" s="343"/>
      <c r="W1433" s="344"/>
      <c r="X1433" s="344"/>
    </row>
    <row r="1434" spans="2:24">
      <c r="B1434" s="185"/>
      <c r="C1434" s="345" t="s">
        <v>1716</v>
      </c>
      <c r="D1434" s="346"/>
      <c r="E1434" s="396"/>
      <c r="F1434" s="396"/>
      <c r="G1434" s="396"/>
      <c r="H1434" s="396"/>
      <c r="I1434" s="309"/>
      <c r="J1434" s="243" t="str">
        <f t="shared" si="371"/>
        <v/>
      </c>
      <c r="K1434" s="244"/>
      <c r="L1434" s="347"/>
      <c r="M1434" s="348"/>
      <c r="N1434" s="348"/>
      <c r="O1434" s="349"/>
      <c r="P1434" s="244"/>
      <c r="Q1434" s="347"/>
      <c r="R1434" s="348"/>
      <c r="S1434" s="348"/>
      <c r="T1434" s="348"/>
      <c r="U1434" s="348"/>
      <c r="V1434" s="348"/>
      <c r="W1434" s="349"/>
      <c r="X1434" s="349"/>
    </row>
    <row r="1435" spans="2:24" ht="18.75">
      <c r="B1435" s="715"/>
      <c r="C1435" s="716" t="s">
        <v>1263</v>
      </c>
      <c r="D1435" s="717" t="s">
        <v>1044</v>
      </c>
      <c r="E1435" s="808"/>
      <c r="F1435" s="808">
        <f>SUM(F1320,F1323,F1329,F1337,F1338,F1356,F1360,F1366,F1369,F1370,F1371,F1372,F1373,F1382,F1388,F1389,F1390,F1391,F1398,F1402,F1403,F1404,F1405,F1408,F1409,F1417,F1420,F1421,F1426)+F1431</f>
        <v>37373</v>
      </c>
      <c r="G1435" s="808">
        <f>SUM(G1320,G1323,G1329,G1337,G1338,G1356,G1360,G1366,G1369,G1370,G1371,G1372,G1373,G1382,G1388,G1389,G1390,G1391,G1398,G1402,G1403,G1404,G1405,G1408,G1409,G1417,G1420,G1421,G1426)+G1431</f>
        <v>0</v>
      </c>
      <c r="H1435" s="808">
        <f>SUM(H1320,H1323,H1329,H1337,H1338,H1356,H1360,H1366,H1369,H1370,H1371,H1372,H1373,H1382,H1388,H1389,H1390,H1391,H1398,H1402,H1403,H1404,H1405,H1408,H1409,H1417,H1420,H1421,H1426)+H1431</f>
        <v>0</v>
      </c>
      <c r="I1435" s="808">
        <f>SUM(I1320,I1323,I1329,I1337,I1338,I1356,I1360,I1366,I1369,I1370,I1371,I1372,I1373,I1382,I1388,I1389,I1390,I1391,I1398,I1402,I1403,I1404,I1405,I1408,I1409,I1417,I1420,I1421,I1426)+I1431</f>
        <v>37373</v>
      </c>
      <c r="J1435" s="243">
        <f t="shared" si="371"/>
        <v>1</v>
      </c>
      <c r="K1435" s="439" t="str">
        <f>LEFT(C1317,1)</f>
        <v>2</v>
      </c>
      <c r="L1435" s="276">
        <f>SUM(L1320,L1323,L1329,L1337,L1338,L1356,L1360,L1366,L1369,L1370,L1371,L1372,L1373,L1382,L1388,L1389,L1390,L1391,L1398,L1402,L1403,L1404,L1405,L1408,L1409,L1417,L1420,L1421,L1426)+L1431</f>
        <v>0</v>
      </c>
      <c r="M1435" s="276">
        <f>SUM(M1320,M1323,M1329,M1337,M1338,M1356,M1360,M1366,M1369,M1370,M1371,M1372,M1373,M1382,M1388,M1389,M1390,M1391,M1398,M1402,M1403,M1404,M1405,M1408,M1409,M1417,M1420,M1421,M1426)+M1431</f>
        <v>37373</v>
      </c>
      <c r="N1435" s="276">
        <f>SUM(N1320,N1323,N1329,N1337,N1338,N1356,N1360,N1366,N1369,N1370,N1371,N1372,N1373,N1382,N1388,N1389,N1390,N1391,N1398,N1402,N1403,N1404,N1405,N1408,N1409,N1417,N1420,N1421,N1426)+N1431</f>
        <v>37373</v>
      </c>
      <c r="O1435" s="276">
        <f>SUM(O1320,O1323,O1329,O1337,O1338,O1356,O1360,O1366,O1369,O1370,O1371,O1372,O1373,O1382,O1388,O1389,O1390,O1391,O1398,O1402,O1403,O1404,O1405,O1408,O1409,O1417,O1420,O1421,O1426)+O1431</f>
        <v>0</v>
      </c>
      <c r="P1435" s="222"/>
      <c r="Q1435" s="276">
        <f t="shared" ref="Q1435:W1435" si="375">SUM(Q1320,Q1323,Q1329,Q1337,Q1338,Q1356,Q1360,Q1366,Q1369,Q1370,Q1371,Q1372,Q1373,Q1382,Q1388,Q1389,Q1390,Q1391,Q1398,Q1402,Q1403,Q1404,Q1405,Q1408,Q1409,Q1417,Q1420,Q1421,Q1426)+Q1431</f>
        <v>0</v>
      </c>
      <c r="R1435" s="276">
        <f t="shared" si="375"/>
        <v>37373</v>
      </c>
      <c r="S1435" s="276">
        <f t="shared" si="375"/>
        <v>37373</v>
      </c>
      <c r="T1435" s="276">
        <f t="shared" si="375"/>
        <v>0</v>
      </c>
      <c r="U1435" s="276">
        <f t="shared" si="375"/>
        <v>0</v>
      </c>
      <c r="V1435" s="276">
        <f t="shared" si="375"/>
        <v>0</v>
      </c>
      <c r="W1435" s="276">
        <f t="shared" si="375"/>
        <v>0</v>
      </c>
      <c r="X1435" s="313">
        <f>T1435-U1435-V1435-W1435</f>
        <v>0</v>
      </c>
    </row>
    <row r="1436" spans="2:24">
      <c r="B1436" s="660" t="s">
        <v>32</v>
      </c>
      <c r="C1436" s="186"/>
      <c r="I1436" s="219"/>
      <c r="J1436" s="221">
        <f>J1435</f>
        <v>1</v>
      </c>
      <c r="P1436"/>
    </row>
    <row r="1437" spans="2:24">
      <c r="B1437" s="392"/>
      <c r="C1437" s="392"/>
      <c r="D1437" s="393"/>
      <c r="E1437" s="392"/>
      <c r="F1437" s="392"/>
      <c r="G1437" s="392"/>
      <c r="H1437" s="392"/>
      <c r="I1437" s="394"/>
      <c r="J1437" s="221">
        <f>J1435</f>
        <v>1</v>
      </c>
      <c r="L1437" s="392"/>
      <c r="M1437" s="392"/>
      <c r="N1437" s="394"/>
      <c r="O1437" s="394"/>
      <c r="P1437" s="394"/>
      <c r="Q1437" s="392"/>
      <c r="R1437" s="392"/>
      <c r="S1437" s="394"/>
      <c r="T1437" s="394"/>
      <c r="U1437" s="392"/>
      <c r="V1437" s="394"/>
      <c r="W1437" s="394"/>
      <c r="X1437" s="394"/>
    </row>
    <row r="1438" spans="2:24" ht="18.75">
      <c r="B1438" s="402"/>
      <c r="C1438" s="402"/>
      <c r="D1438" s="402"/>
      <c r="E1438" s="402"/>
      <c r="F1438" s="402"/>
      <c r="G1438" s="402"/>
      <c r="H1438" s="402"/>
      <c r="I1438" s="484"/>
      <c r="J1438" s="440">
        <f>(IF(E1435&lt;&gt;0,$G$2,IF(I1435&lt;&gt;0,$G$2,"")))</f>
        <v>0</v>
      </c>
    </row>
    <row r="1439" spans="2:24" ht="18.75">
      <c r="B1439" s="402"/>
      <c r="C1439" s="402"/>
      <c r="D1439" s="474"/>
      <c r="E1439" s="402"/>
      <c r="F1439" s="402"/>
      <c r="G1439" s="402"/>
      <c r="H1439" s="402"/>
      <c r="I1439" s="484"/>
      <c r="J1439" s="440" t="str">
        <f>(IF(E1436&lt;&gt;0,$G$2,IF(I1436&lt;&gt;0,$G$2,"")))</f>
        <v/>
      </c>
    </row>
    <row r="1440" spans="2:24">
      <c r="E1440" s="278"/>
      <c r="F1440" s="278"/>
      <c r="G1440" s="278"/>
      <c r="H1440" s="278"/>
      <c r="I1440" s="282"/>
      <c r="J1440" s="221">
        <f>(IF($E1573&lt;&gt;0,$J$2,IF($I1573&lt;&gt;0,$J$2,"")))</f>
        <v>1</v>
      </c>
      <c r="L1440" s="278"/>
      <c r="M1440" s="278"/>
      <c r="N1440" s="282"/>
      <c r="O1440" s="282"/>
      <c r="P1440" s="282"/>
      <c r="Q1440" s="278"/>
      <c r="R1440" s="278"/>
      <c r="S1440" s="282"/>
      <c r="T1440" s="282"/>
      <c r="U1440" s="278"/>
      <c r="V1440" s="282"/>
      <c r="W1440" s="282"/>
    </row>
    <row r="1441" spans="2:24">
      <c r="C1441" s="227"/>
      <c r="D1441" s="228"/>
      <c r="E1441" s="278"/>
      <c r="F1441" s="278"/>
      <c r="G1441" s="278"/>
      <c r="H1441" s="278"/>
      <c r="I1441" s="282"/>
      <c r="J1441" s="221">
        <f>(IF($E1573&lt;&gt;0,$J$2,IF($I1573&lt;&gt;0,$J$2,"")))</f>
        <v>1</v>
      </c>
      <c r="L1441" s="278"/>
      <c r="M1441" s="278"/>
      <c r="N1441" s="282"/>
      <c r="O1441" s="282"/>
      <c r="P1441" s="282"/>
      <c r="Q1441" s="278"/>
      <c r="R1441" s="278"/>
      <c r="S1441" s="282"/>
      <c r="T1441" s="282"/>
      <c r="U1441" s="278"/>
      <c r="V1441" s="282"/>
      <c r="W1441" s="282"/>
    </row>
    <row r="1442" spans="2:24">
      <c r="B1442" s="896" t="str">
        <f>$B$7</f>
        <v>БЮДЖЕТ - НАЧАЛЕН ПЛАН
ПО ПЪЛНА ЕДИННА БЮДЖЕТНА КЛАСИФИКАЦИЯ</v>
      </c>
      <c r="C1442" s="897"/>
      <c r="D1442" s="897"/>
      <c r="E1442" s="278"/>
      <c r="F1442" s="278"/>
      <c r="G1442" s="278"/>
      <c r="H1442" s="278"/>
      <c r="I1442" s="282"/>
      <c r="J1442" s="221">
        <f>(IF($E1573&lt;&gt;0,$J$2,IF($I1573&lt;&gt;0,$J$2,"")))</f>
        <v>1</v>
      </c>
      <c r="L1442" s="278"/>
      <c r="M1442" s="278"/>
      <c r="N1442" s="282"/>
      <c r="O1442" s="282"/>
      <c r="P1442" s="282"/>
      <c r="Q1442" s="278"/>
      <c r="R1442" s="278"/>
      <c r="S1442" s="282"/>
      <c r="T1442" s="282"/>
      <c r="U1442" s="278"/>
      <c r="V1442" s="282"/>
      <c r="W1442" s="282"/>
    </row>
    <row r="1443" spans="2:24">
      <c r="C1443" s="227"/>
      <c r="D1443" s="228"/>
      <c r="E1443" s="279" t="s">
        <v>1684</v>
      </c>
      <c r="F1443" s="279" t="s">
        <v>1550</v>
      </c>
      <c r="G1443" s="278"/>
      <c r="H1443" s="278"/>
      <c r="I1443" s="282"/>
      <c r="J1443" s="221">
        <f>(IF($E1573&lt;&gt;0,$J$2,IF($I1573&lt;&gt;0,$J$2,"")))</f>
        <v>1</v>
      </c>
      <c r="L1443" s="278"/>
      <c r="M1443" s="278"/>
      <c r="N1443" s="282"/>
      <c r="O1443" s="282"/>
      <c r="P1443" s="282"/>
      <c r="Q1443" s="278"/>
      <c r="R1443" s="278"/>
      <c r="S1443" s="282"/>
      <c r="T1443" s="282"/>
      <c r="U1443" s="278"/>
      <c r="V1443" s="282"/>
      <c r="W1443" s="282"/>
    </row>
    <row r="1444" spans="2:24" ht="18.75">
      <c r="B1444" s="898" t="str">
        <f>$B$9</f>
        <v>Несебър</v>
      </c>
      <c r="C1444" s="899"/>
      <c r="D1444" s="900"/>
      <c r="E1444" s="686">
        <f>$E$9</f>
        <v>43831</v>
      </c>
      <c r="F1444" s="687">
        <f>$F$9</f>
        <v>44196</v>
      </c>
      <c r="G1444" s="278"/>
      <c r="H1444" s="278"/>
      <c r="I1444" s="282"/>
      <c r="J1444" s="221">
        <f>(IF($E1573&lt;&gt;0,$J$2,IF($I1573&lt;&gt;0,$J$2,"")))</f>
        <v>1</v>
      </c>
      <c r="L1444" s="278"/>
      <c r="M1444" s="278"/>
      <c r="N1444" s="282"/>
      <c r="O1444" s="282"/>
      <c r="P1444" s="282"/>
      <c r="Q1444" s="278"/>
      <c r="R1444" s="278"/>
      <c r="S1444" s="282"/>
      <c r="T1444" s="282"/>
      <c r="U1444" s="278"/>
      <c r="V1444" s="282"/>
      <c r="W1444" s="282"/>
    </row>
    <row r="1445" spans="2:24">
      <c r="B1445" s="230" t="str">
        <f>$B$10</f>
        <v>(наименование на разпоредителя с бюджет)</v>
      </c>
      <c r="E1445" s="278"/>
      <c r="F1445" s="280">
        <f>$F$10</f>
        <v>0</v>
      </c>
      <c r="G1445" s="278"/>
      <c r="H1445" s="278"/>
      <c r="I1445" s="282"/>
      <c r="J1445" s="221">
        <f>(IF($E1573&lt;&gt;0,$J$2,IF($I1573&lt;&gt;0,$J$2,"")))</f>
        <v>1</v>
      </c>
      <c r="L1445" s="278"/>
      <c r="M1445" s="278"/>
      <c r="N1445" s="282"/>
      <c r="O1445" s="282"/>
      <c r="P1445" s="282"/>
      <c r="Q1445" s="278"/>
      <c r="R1445" s="278"/>
      <c r="S1445" s="282"/>
      <c r="T1445" s="282"/>
      <c r="U1445" s="278"/>
      <c r="V1445" s="282"/>
      <c r="W1445" s="282"/>
    </row>
    <row r="1446" spans="2:24">
      <c r="B1446" s="230"/>
      <c r="E1446" s="281"/>
      <c r="F1446" s="278"/>
      <c r="G1446" s="278"/>
      <c r="H1446" s="278"/>
      <c r="I1446" s="282"/>
      <c r="J1446" s="221">
        <f>(IF($E1573&lt;&gt;0,$J$2,IF($I1573&lt;&gt;0,$J$2,"")))</f>
        <v>1</v>
      </c>
      <c r="L1446" s="278"/>
      <c r="M1446" s="278"/>
      <c r="N1446" s="282"/>
      <c r="O1446" s="282"/>
      <c r="P1446" s="282"/>
      <c r="Q1446" s="278"/>
      <c r="R1446" s="278"/>
      <c r="S1446" s="282"/>
      <c r="T1446" s="282"/>
      <c r="U1446" s="278"/>
      <c r="V1446" s="282"/>
      <c r="W1446" s="282"/>
    </row>
    <row r="1447" spans="2:24" ht="19.5">
      <c r="B1447" s="901" t="str">
        <f>$B$12</f>
        <v>Несебър</v>
      </c>
      <c r="C1447" s="902"/>
      <c r="D1447" s="903"/>
      <c r="E1447" s="229" t="s">
        <v>1685</v>
      </c>
      <c r="F1447" s="688" t="str">
        <f>$F$12</f>
        <v>5206</v>
      </c>
      <c r="G1447" s="278"/>
      <c r="H1447" s="278"/>
      <c r="I1447" s="282"/>
      <c r="J1447" s="221">
        <f>(IF($E1573&lt;&gt;0,$J$2,IF($I1573&lt;&gt;0,$J$2,"")))</f>
        <v>1</v>
      </c>
      <c r="L1447" s="278"/>
      <c r="M1447" s="278"/>
      <c r="N1447" s="282"/>
      <c r="O1447" s="282"/>
      <c r="P1447" s="282"/>
      <c r="Q1447" s="278"/>
      <c r="R1447" s="278"/>
      <c r="S1447" s="282"/>
      <c r="T1447" s="282"/>
      <c r="U1447" s="278"/>
      <c r="V1447" s="282"/>
      <c r="W1447" s="282"/>
    </row>
    <row r="1448" spans="2:24">
      <c r="B1448" s="689" t="str">
        <f>$B$13</f>
        <v>(наименование на първостепенния разпоредител с бюджет)</v>
      </c>
      <c r="E1448" s="281" t="s">
        <v>1686</v>
      </c>
      <c r="F1448" s="278"/>
      <c r="G1448" s="278"/>
      <c r="H1448" s="278"/>
      <c r="I1448" s="282"/>
      <c r="J1448" s="221">
        <f>(IF($E1573&lt;&gt;0,$J$2,IF($I1573&lt;&gt;0,$J$2,"")))</f>
        <v>1</v>
      </c>
      <c r="L1448" s="278"/>
      <c r="M1448" s="278"/>
      <c r="N1448" s="282"/>
      <c r="O1448" s="282"/>
      <c r="P1448" s="282"/>
      <c r="Q1448" s="278"/>
      <c r="R1448" s="278"/>
      <c r="S1448" s="282"/>
      <c r="T1448" s="282"/>
      <c r="U1448" s="278"/>
      <c r="V1448" s="282"/>
      <c r="W1448" s="282"/>
    </row>
    <row r="1449" spans="2:24" ht="18.75">
      <c r="B1449" s="230"/>
      <c r="D1449" s="441"/>
      <c r="E1449" s="277"/>
      <c r="F1449" s="277"/>
      <c r="G1449" s="277"/>
      <c r="H1449" s="277"/>
      <c r="I1449" s="384"/>
      <c r="J1449" s="221">
        <f>(IF($E1573&lt;&gt;0,$J$2,IF($I1573&lt;&gt;0,$J$2,"")))</f>
        <v>1</v>
      </c>
      <c r="L1449" s="278"/>
      <c r="M1449" s="278"/>
      <c r="N1449" s="282"/>
      <c r="O1449" s="282"/>
      <c r="P1449" s="282"/>
      <c r="Q1449" s="278"/>
      <c r="R1449" s="278"/>
      <c r="S1449" s="282"/>
      <c r="T1449" s="282"/>
      <c r="U1449" s="278"/>
      <c r="V1449" s="282"/>
      <c r="W1449" s="282"/>
    </row>
    <row r="1450" spans="2:24">
      <c r="C1450" s="227"/>
      <c r="D1450" s="228"/>
      <c r="E1450" s="278"/>
      <c r="F1450" s="281"/>
      <c r="G1450" s="281"/>
      <c r="H1450" s="281"/>
      <c r="I1450" s="284" t="s">
        <v>1687</v>
      </c>
      <c r="J1450" s="221">
        <f>(IF($E1573&lt;&gt;0,$J$2,IF($I1573&lt;&gt;0,$J$2,"")))</f>
        <v>1</v>
      </c>
      <c r="L1450" s="283" t="s">
        <v>93</v>
      </c>
      <c r="M1450" s="278"/>
      <c r="N1450" s="282"/>
      <c r="O1450" s="284" t="s">
        <v>1687</v>
      </c>
      <c r="P1450" s="282"/>
      <c r="Q1450" s="283" t="s">
        <v>94</v>
      </c>
      <c r="R1450" s="278"/>
      <c r="S1450" s="282"/>
      <c r="T1450" s="284" t="s">
        <v>1687</v>
      </c>
      <c r="U1450" s="278"/>
      <c r="V1450" s="282"/>
      <c r="W1450" s="284" t="s">
        <v>1687</v>
      </c>
    </row>
    <row r="1451" spans="2:24" ht="18.75">
      <c r="B1451" s="782"/>
      <c r="C1451" s="783"/>
      <c r="D1451" s="784" t="s">
        <v>1075</v>
      </c>
      <c r="E1451" s="785"/>
      <c r="F1451" s="973" t="s">
        <v>1486</v>
      </c>
      <c r="G1451" s="974"/>
      <c r="H1451" s="975"/>
      <c r="I1451" s="976"/>
      <c r="J1451" s="221">
        <f>(IF($E1573&lt;&gt;0,$J$2,IF($I1573&lt;&gt;0,$J$2,"")))</f>
        <v>1</v>
      </c>
      <c r="L1451" s="920" t="s">
        <v>1804</v>
      </c>
      <c r="M1451" s="920" t="s">
        <v>1805</v>
      </c>
      <c r="N1451" s="922" t="s">
        <v>1806</v>
      </c>
      <c r="O1451" s="922" t="s">
        <v>95</v>
      </c>
      <c r="P1451" s="222"/>
      <c r="Q1451" s="922" t="s">
        <v>1807</v>
      </c>
      <c r="R1451" s="922" t="s">
        <v>1808</v>
      </c>
      <c r="S1451" s="922" t="s">
        <v>1776</v>
      </c>
      <c r="T1451" s="922" t="s">
        <v>96</v>
      </c>
      <c r="U1451" s="409" t="s">
        <v>97</v>
      </c>
      <c r="V1451" s="410"/>
      <c r="W1451" s="411"/>
      <c r="X1451" s="291"/>
    </row>
    <row r="1452" spans="2:24" ht="31.5">
      <c r="B1452" s="786" t="s">
        <v>1601</v>
      </c>
      <c r="C1452" s="787" t="s">
        <v>1688</v>
      </c>
      <c r="D1452" s="788" t="s">
        <v>1076</v>
      </c>
      <c r="E1452" s="789"/>
      <c r="F1452" s="713" t="s">
        <v>1487</v>
      </c>
      <c r="G1452" s="713" t="s">
        <v>1488</v>
      </c>
      <c r="H1452" s="713" t="s">
        <v>1485</v>
      </c>
      <c r="I1452" s="713" t="s">
        <v>1069</v>
      </c>
      <c r="J1452" s="221">
        <f>(IF($E1573&lt;&gt;0,$J$2,IF($I1573&lt;&gt;0,$J$2,"")))</f>
        <v>1</v>
      </c>
      <c r="L1452" s="961"/>
      <c r="M1452" s="972"/>
      <c r="N1452" s="961"/>
      <c r="O1452" s="972"/>
      <c r="P1452" s="222"/>
      <c r="Q1452" s="957"/>
      <c r="R1452" s="957"/>
      <c r="S1452" s="957"/>
      <c r="T1452" s="957"/>
      <c r="U1452" s="412">
        <v>2020</v>
      </c>
      <c r="V1452" s="412">
        <v>2021</v>
      </c>
      <c r="W1452" s="412" t="s">
        <v>1809</v>
      </c>
      <c r="X1452" s="413" t="s">
        <v>98</v>
      </c>
    </row>
    <row r="1453" spans="2:24" ht="18.75">
      <c r="B1453" s="612"/>
      <c r="C1453" s="397"/>
      <c r="D1453" s="295" t="s">
        <v>1265</v>
      </c>
      <c r="E1453" s="809"/>
      <c r="F1453" s="296"/>
      <c r="G1453" s="296"/>
      <c r="H1453" s="296"/>
      <c r="I1453" s="483"/>
      <c r="J1453" s="221">
        <f>(IF($E1573&lt;&gt;0,$J$2,IF($I1573&lt;&gt;0,$J$2,"")))</f>
        <v>1</v>
      </c>
      <c r="L1453" s="297" t="s">
        <v>99</v>
      </c>
      <c r="M1453" s="297" t="s">
        <v>100</v>
      </c>
      <c r="N1453" s="298" t="s">
        <v>101</v>
      </c>
      <c r="O1453" s="298" t="s">
        <v>102</v>
      </c>
      <c r="P1453" s="222"/>
      <c r="Q1453" s="610" t="s">
        <v>103</v>
      </c>
      <c r="R1453" s="610" t="s">
        <v>104</v>
      </c>
      <c r="S1453" s="610" t="s">
        <v>105</v>
      </c>
      <c r="T1453" s="610" t="s">
        <v>106</v>
      </c>
      <c r="U1453" s="610" t="s">
        <v>1046</v>
      </c>
      <c r="V1453" s="610" t="s">
        <v>1047</v>
      </c>
      <c r="W1453" s="610" t="s">
        <v>1048</v>
      </c>
      <c r="X1453" s="414" t="s">
        <v>1049</v>
      </c>
    </row>
    <row r="1454" spans="2:24" ht="131.25">
      <c r="B1454" s="236"/>
      <c r="C1454" s="617" t="e">
        <f>VLOOKUP(D1454,OP_LIST2,2,FALSE)</f>
        <v>#N/A</v>
      </c>
      <c r="D1454" s="618" t="s">
        <v>958</v>
      </c>
      <c r="E1454" s="810"/>
      <c r="F1454" s="368"/>
      <c r="G1454" s="368"/>
      <c r="H1454" s="368"/>
      <c r="I1454" s="303"/>
      <c r="J1454" s="221">
        <f>(IF($E1573&lt;&gt;0,$J$2,IF($I1573&lt;&gt;0,$J$2,"")))</f>
        <v>1</v>
      </c>
      <c r="L1454" s="415" t="s">
        <v>1050</v>
      </c>
      <c r="M1454" s="415" t="s">
        <v>1050</v>
      </c>
      <c r="N1454" s="415" t="s">
        <v>1051</v>
      </c>
      <c r="O1454" s="415" t="s">
        <v>1052</v>
      </c>
      <c r="P1454" s="222"/>
      <c r="Q1454" s="415" t="s">
        <v>1050</v>
      </c>
      <c r="R1454" s="415" t="s">
        <v>1050</v>
      </c>
      <c r="S1454" s="415" t="s">
        <v>1077</v>
      </c>
      <c r="T1454" s="415" t="s">
        <v>1054</v>
      </c>
      <c r="U1454" s="415" t="s">
        <v>1050</v>
      </c>
      <c r="V1454" s="415" t="s">
        <v>1050</v>
      </c>
      <c r="W1454" s="415" t="s">
        <v>1050</v>
      </c>
      <c r="X1454" s="306" t="s">
        <v>1055</v>
      </c>
    </row>
    <row r="1455" spans="2:24" ht="18.75">
      <c r="B1455" s="616"/>
      <c r="C1455" s="619">
        <f>VLOOKUP(D1456,EBK_DEIN2,2,FALSE)</f>
        <v>2285</v>
      </c>
      <c r="D1455" s="611" t="s">
        <v>1465</v>
      </c>
      <c r="E1455" s="811"/>
      <c r="F1455" s="368"/>
      <c r="G1455" s="368"/>
      <c r="H1455" s="368"/>
      <c r="I1455" s="303"/>
      <c r="J1455" s="221">
        <f>(IF($E1573&lt;&gt;0,$J$2,IF($I1573&lt;&gt;0,$J$2,"")))</f>
        <v>1</v>
      </c>
      <c r="L1455" s="416"/>
      <c r="M1455" s="416"/>
      <c r="N1455" s="344"/>
      <c r="O1455" s="417"/>
      <c r="P1455" s="222"/>
      <c r="Q1455" s="416"/>
      <c r="R1455" s="416"/>
      <c r="S1455" s="344"/>
      <c r="T1455" s="417"/>
      <c r="U1455" s="416"/>
      <c r="V1455" s="344"/>
      <c r="W1455" s="417"/>
      <c r="X1455" s="418"/>
    </row>
    <row r="1456" spans="2:24" ht="18.75">
      <c r="B1456" s="419"/>
      <c r="C1456" s="238"/>
      <c r="D1456" s="523" t="s">
        <v>736</v>
      </c>
      <c r="E1456" s="811"/>
      <c r="F1456" s="368"/>
      <c r="G1456" s="368"/>
      <c r="H1456" s="368"/>
      <c r="I1456" s="303"/>
      <c r="J1456" s="221">
        <f>(IF($E1573&lt;&gt;0,$J$2,IF($I1573&lt;&gt;0,$J$2,"")))</f>
        <v>1</v>
      </c>
      <c r="L1456" s="416"/>
      <c r="M1456" s="416"/>
      <c r="N1456" s="344"/>
      <c r="O1456" s="420">
        <f>SUMIF(O1459:O1460,"&lt;0")+SUMIF(O1462:O1466,"&lt;0")+SUMIF(O1468:O1475,"&lt;0")+SUMIF(O1477:O1493,"&lt;0")+SUMIF(O1499:O1503,"&lt;0")+SUMIF(O1505:O1510,"&lt;0")+SUMIF(O1513:O1519,"&lt;0")+SUMIF(O1526:O1527,"&lt;0")+SUMIF(O1530:O1535,"&lt;0")+SUMIF(O1537:O1542,"&lt;0")+SUMIF(O1546,"&lt;0")+SUMIF(O1548:O1554,"&lt;0")+SUMIF(O1556:O1558,"&lt;0")+SUMIF(O1560:O1563,"&lt;0")+SUMIF(O1565:O1566,"&lt;0")+SUMIF(O1569,"&lt;0")</f>
        <v>0</v>
      </c>
      <c r="P1456" s="222"/>
      <c r="Q1456" s="416"/>
      <c r="R1456" s="416"/>
      <c r="S1456" s="344"/>
      <c r="T1456" s="420">
        <f>SUMIF(T1459:T1460,"&lt;0")+SUMIF(T1462:T1466,"&lt;0")+SUMIF(T1468:T1475,"&lt;0")+SUMIF(T1477:T1493,"&lt;0")+SUMIF(T1499:T1503,"&lt;0")+SUMIF(T1505:T1510,"&lt;0")+SUMIF(T1513:T1519,"&lt;0")+SUMIF(T1526:T1527,"&lt;0")+SUMIF(T1530:T1535,"&lt;0")+SUMIF(T1537:T1542,"&lt;0")+SUMIF(T1546,"&lt;0")+SUMIF(T1548:T1554,"&lt;0")+SUMIF(T1556:T1558,"&lt;0")+SUMIF(T1560:T1563,"&lt;0")+SUMIF(T1565:T1566,"&lt;0")+SUMIF(T1569,"&lt;0")</f>
        <v>0</v>
      </c>
      <c r="U1456" s="416"/>
      <c r="V1456" s="344"/>
      <c r="W1456" s="417"/>
      <c r="X1456" s="308"/>
    </row>
    <row r="1457" spans="2:24" ht="18.75">
      <c r="B1457" s="354"/>
      <c r="C1457" s="238"/>
      <c r="D1457" s="292" t="s">
        <v>1078</v>
      </c>
      <c r="E1457" s="811"/>
      <c r="F1457" s="368"/>
      <c r="G1457" s="368"/>
      <c r="H1457" s="368"/>
      <c r="I1457" s="303"/>
      <c r="J1457" s="221">
        <f>(IF($E1573&lt;&gt;0,$J$2,IF($I1573&lt;&gt;0,$J$2,"")))</f>
        <v>1</v>
      </c>
      <c r="L1457" s="416"/>
      <c r="M1457" s="416"/>
      <c r="N1457" s="344"/>
      <c r="O1457" s="417"/>
      <c r="P1457" s="222"/>
      <c r="Q1457" s="416"/>
      <c r="R1457" s="416"/>
      <c r="S1457" s="344"/>
      <c r="T1457" s="417"/>
      <c r="U1457" s="416"/>
      <c r="V1457" s="344"/>
      <c r="W1457" s="417"/>
      <c r="X1457" s="310"/>
    </row>
    <row r="1458" spans="2:24" ht="18.75">
      <c r="B1458" s="790">
        <v>100</v>
      </c>
      <c r="C1458" s="977" t="s">
        <v>1266</v>
      </c>
      <c r="D1458" s="978"/>
      <c r="E1458" s="791"/>
      <c r="F1458" s="792">
        <f>SUM(F1459:F1460)</f>
        <v>0</v>
      </c>
      <c r="G1458" s="793">
        <f>SUM(G1459:G1460)</f>
        <v>0</v>
      </c>
      <c r="H1458" s="793">
        <f>SUM(H1459:H1460)</f>
        <v>0</v>
      </c>
      <c r="I1458" s="793">
        <f>SUM(I1459:I1460)</f>
        <v>0</v>
      </c>
      <c r="J1458" s="243" t="str">
        <f t="shared" ref="J1458:J1489" si="376">(IF($E1458&lt;&gt;0,$J$2,IF($I1458&lt;&gt;0,$J$2,"")))</f>
        <v/>
      </c>
      <c r="K1458" s="244"/>
      <c r="L1458" s="311">
        <f>SUM(L1459:L1460)</f>
        <v>0</v>
      </c>
      <c r="M1458" s="312">
        <f>SUM(M1459:M1460)</f>
        <v>0</v>
      </c>
      <c r="N1458" s="421">
        <f>SUM(N1459:N1460)</f>
        <v>0</v>
      </c>
      <c r="O1458" s="422">
        <f>SUM(O1459:O1460)</f>
        <v>0</v>
      </c>
      <c r="P1458" s="244"/>
      <c r="Q1458" s="815"/>
      <c r="R1458" s="816"/>
      <c r="S1458" s="817"/>
      <c r="T1458" s="816"/>
      <c r="U1458" s="816"/>
      <c r="V1458" s="816"/>
      <c r="W1458" s="818"/>
      <c r="X1458" s="313">
        <f t="shared" ref="X1458:X1489" si="377">T1458-U1458-V1458-W1458</f>
        <v>0</v>
      </c>
    </row>
    <row r="1459" spans="2:24" ht="18.75">
      <c r="B1459" s="140"/>
      <c r="C1459" s="144">
        <v>101</v>
      </c>
      <c r="D1459" s="138" t="s">
        <v>1267</v>
      </c>
      <c r="E1459" s="812"/>
      <c r="F1459" s="449"/>
      <c r="G1459" s="245"/>
      <c r="H1459" s="245"/>
      <c r="I1459" s="476">
        <f>F1459+G1459+H1459</f>
        <v>0</v>
      </c>
      <c r="J1459" s="243" t="str">
        <f t="shared" si="376"/>
        <v/>
      </c>
      <c r="K1459" s="244"/>
      <c r="L1459" s="423"/>
      <c r="M1459" s="252"/>
      <c r="N1459" s="315">
        <f>I1459</f>
        <v>0</v>
      </c>
      <c r="O1459" s="424">
        <f>L1459+M1459-N1459</f>
        <v>0</v>
      </c>
      <c r="P1459" s="244"/>
      <c r="Q1459" s="771"/>
      <c r="R1459" s="775"/>
      <c r="S1459" s="775"/>
      <c r="T1459" s="775"/>
      <c r="U1459" s="775"/>
      <c r="V1459" s="775"/>
      <c r="W1459" s="819"/>
      <c r="X1459" s="313">
        <f t="shared" si="377"/>
        <v>0</v>
      </c>
    </row>
    <row r="1460" spans="2:24" ht="18.75">
      <c r="B1460" s="140"/>
      <c r="C1460" s="137">
        <v>102</v>
      </c>
      <c r="D1460" s="139" t="s">
        <v>1268</v>
      </c>
      <c r="E1460" s="812"/>
      <c r="F1460" s="449"/>
      <c r="G1460" s="245"/>
      <c r="H1460" s="245"/>
      <c r="I1460" s="476">
        <f>F1460+G1460+H1460</f>
        <v>0</v>
      </c>
      <c r="J1460" s="243" t="str">
        <f t="shared" si="376"/>
        <v/>
      </c>
      <c r="K1460" s="244"/>
      <c r="L1460" s="423"/>
      <c r="M1460" s="252"/>
      <c r="N1460" s="315">
        <f>I1460</f>
        <v>0</v>
      </c>
      <c r="O1460" s="424">
        <f>L1460+M1460-N1460</f>
        <v>0</v>
      </c>
      <c r="P1460" s="244"/>
      <c r="Q1460" s="771"/>
      <c r="R1460" s="775"/>
      <c r="S1460" s="775"/>
      <c r="T1460" s="775"/>
      <c r="U1460" s="775"/>
      <c r="V1460" s="775"/>
      <c r="W1460" s="819"/>
      <c r="X1460" s="313">
        <f t="shared" si="377"/>
        <v>0</v>
      </c>
    </row>
    <row r="1461" spans="2:24" ht="18.75">
      <c r="B1461" s="794">
        <v>200</v>
      </c>
      <c r="C1461" s="959" t="s">
        <v>1269</v>
      </c>
      <c r="D1461" s="959"/>
      <c r="E1461" s="795"/>
      <c r="F1461" s="796">
        <f>SUM(F1462:F1466)</f>
        <v>0</v>
      </c>
      <c r="G1461" s="797">
        <f>SUM(G1462:G1466)</f>
        <v>0</v>
      </c>
      <c r="H1461" s="797">
        <f>SUM(H1462:H1466)</f>
        <v>0</v>
      </c>
      <c r="I1461" s="797">
        <f>SUM(I1462:I1466)</f>
        <v>0</v>
      </c>
      <c r="J1461" s="243" t="str">
        <f t="shared" si="376"/>
        <v/>
      </c>
      <c r="K1461" s="244"/>
      <c r="L1461" s="316">
        <f>SUM(L1462:L1466)</f>
        <v>0</v>
      </c>
      <c r="M1461" s="317">
        <f>SUM(M1462:M1466)</f>
        <v>0</v>
      </c>
      <c r="N1461" s="425">
        <f>SUM(N1462:N1466)</f>
        <v>0</v>
      </c>
      <c r="O1461" s="426">
        <f>SUM(O1462:O1466)</f>
        <v>0</v>
      </c>
      <c r="P1461" s="244"/>
      <c r="Q1461" s="773"/>
      <c r="R1461" s="774"/>
      <c r="S1461" s="774"/>
      <c r="T1461" s="774"/>
      <c r="U1461" s="774"/>
      <c r="V1461" s="774"/>
      <c r="W1461" s="820"/>
      <c r="X1461" s="313">
        <f t="shared" si="377"/>
        <v>0</v>
      </c>
    </row>
    <row r="1462" spans="2:24" ht="18.75">
      <c r="B1462" s="143"/>
      <c r="C1462" s="144">
        <v>201</v>
      </c>
      <c r="D1462" s="138" t="s">
        <v>1270</v>
      </c>
      <c r="E1462" s="812"/>
      <c r="F1462" s="449"/>
      <c r="G1462" s="245"/>
      <c r="H1462" s="245"/>
      <c r="I1462" s="476">
        <f>F1462+G1462+H1462</f>
        <v>0</v>
      </c>
      <c r="J1462" s="243" t="str">
        <f t="shared" si="376"/>
        <v/>
      </c>
      <c r="K1462" s="244"/>
      <c r="L1462" s="423"/>
      <c r="M1462" s="252"/>
      <c r="N1462" s="315">
        <f>I1462</f>
        <v>0</v>
      </c>
      <c r="O1462" s="424">
        <f>L1462+M1462-N1462</f>
        <v>0</v>
      </c>
      <c r="P1462" s="244"/>
      <c r="Q1462" s="771"/>
      <c r="R1462" s="775"/>
      <c r="S1462" s="775"/>
      <c r="T1462" s="775"/>
      <c r="U1462" s="775"/>
      <c r="V1462" s="775"/>
      <c r="W1462" s="819"/>
      <c r="X1462" s="313">
        <f t="shared" si="377"/>
        <v>0</v>
      </c>
    </row>
    <row r="1463" spans="2:24" ht="18.75">
      <c r="B1463" s="136"/>
      <c r="C1463" s="137">
        <v>202</v>
      </c>
      <c r="D1463" s="145" t="s">
        <v>1271</v>
      </c>
      <c r="E1463" s="812"/>
      <c r="F1463" s="449"/>
      <c r="G1463" s="245"/>
      <c r="H1463" s="245"/>
      <c r="I1463" s="476">
        <f>F1463+G1463+H1463</f>
        <v>0</v>
      </c>
      <c r="J1463" s="243" t="str">
        <f t="shared" si="376"/>
        <v/>
      </c>
      <c r="K1463" s="244"/>
      <c r="L1463" s="423"/>
      <c r="M1463" s="252"/>
      <c r="N1463" s="315">
        <f>I1463</f>
        <v>0</v>
      </c>
      <c r="O1463" s="424">
        <f>L1463+M1463-N1463</f>
        <v>0</v>
      </c>
      <c r="P1463" s="244"/>
      <c r="Q1463" s="771"/>
      <c r="R1463" s="775"/>
      <c r="S1463" s="775"/>
      <c r="T1463" s="775"/>
      <c r="U1463" s="775"/>
      <c r="V1463" s="775"/>
      <c r="W1463" s="819"/>
      <c r="X1463" s="313">
        <f t="shared" si="377"/>
        <v>0</v>
      </c>
    </row>
    <row r="1464" spans="2:24" ht="31.5">
      <c r="B1464" s="152"/>
      <c r="C1464" s="137">
        <v>205</v>
      </c>
      <c r="D1464" s="145" t="s">
        <v>915</v>
      </c>
      <c r="E1464" s="812"/>
      <c r="F1464" s="449"/>
      <c r="G1464" s="245"/>
      <c r="H1464" s="245"/>
      <c r="I1464" s="476">
        <f>F1464+G1464+H1464</f>
        <v>0</v>
      </c>
      <c r="J1464" s="243" t="str">
        <f t="shared" si="376"/>
        <v/>
      </c>
      <c r="K1464" s="244"/>
      <c r="L1464" s="423"/>
      <c r="M1464" s="252"/>
      <c r="N1464" s="315">
        <f>I1464</f>
        <v>0</v>
      </c>
      <c r="O1464" s="424">
        <f>L1464+M1464-N1464</f>
        <v>0</v>
      </c>
      <c r="P1464" s="244"/>
      <c r="Q1464" s="771"/>
      <c r="R1464" s="775"/>
      <c r="S1464" s="775"/>
      <c r="T1464" s="775"/>
      <c r="U1464" s="775"/>
      <c r="V1464" s="775"/>
      <c r="W1464" s="819"/>
      <c r="X1464" s="313">
        <f t="shared" si="377"/>
        <v>0</v>
      </c>
    </row>
    <row r="1465" spans="2:24" ht="18.75">
      <c r="B1465" s="152"/>
      <c r="C1465" s="137">
        <v>208</v>
      </c>
      <c r="D1465" s="159" t="s">
        <v>916</v>
      </c>
      <c r="E1465" s="812"/>
      <c r="F1465" s="449"/>
      <c r="G1465" s="245"/>
      <c r="H1465" s="245"/>
      <c r="I1465" s="476">
        <f>F1465+G1465+H1465</f>
        <v>0</v>
      </c>
      <c r="J1465" s="243" t="str">
        <f t="shared" si="376"/>
        <v/>
      </c>
      <c r="K1465" s="244"/>
      <c r="L1465" s="423"/>
      <c r="M1465" s="252"/>
      <c r="N1465" s="315">
        <f>I1465</f>
        <v>0</v>
      </c>
      <c r="O1465" s="424">
        <f>L1465+M1465-N1465</f>
        <v>0</v>
      </c>
      <c r="P1465" s="244"/>
      <c r="Q1465" s="771"/>
      <c r="R1465" s="775"/>
      <c r="S1465" s="775"/>
      <c r="T1465" s="775"/>
      <c r="U1465" s="775"/>
      <c r="V1465" s="775"/>
      <c r="W1465" s="819"/>
      <c r="X1465" s="313">
        <f t="shared" si="377"/>
        <v>0</v>
      </c>
    </row>
    <row r="1466" spans="2:24" ht="18.75">
      <c r="B1466" s="143"/>
      <c r="C1466" s="142">
        <v>209</v>
      </c>
      <c r="D1466" s="148" t="s">
        <v>917</v>
      </c>
      <c r="E1466" s="812"/>
      <c r="F1466" s="449"/>
      <c r="G1466" s="245"/>
      <c r="H1466" s="245"/>
      <c r="I1466" s="476">
        <f>F1466+G1466+H1466</f>
        <v>0</v>
      </c>
      <c r="J1466" s="243" t="str">
        <f t="shared" si="376"/>
        <v/>
      </c>
      <c r="K1466" s="244"/>
      <c r="L1466" s="423"/>
      <c r="M1466" s="252"/>
      <c r="N1466" s="315">
        <f>I1466</f>
        <v>0</v>
      </c>
      <c r="O1466" s="424">
        <f>L1466+M1466-N1466</f>
        <v>0</v>
      </c>
      <c r="P1466" s="244"/>
      <c r="Q1466" s="771"/>
      <c r="R1466" s="775"/>
      <c r="S1466" s="775"/>
      <c r="T1466" s="775"/>
      <c r="U1466" s="775"/>
      <c r="V1466" s="775"/>
      <c r="W1466" s="819"/>
      <c r="X1466" s="313">
        <f t="shared" si="377"/>
        <v>0</v>
      </c>
    </row>
    <row r="1467" spans="2:24" ht="18.75">
      <c r="B1467" s="794">
        <v>500</v>
      </c>
      <c r="C1467" s="960" t="s">
        <v>209</v>
      </c>
      <c r="D1467" s="960"/>
      <c r="E1467" s="795"/>
      <c r="F1467" s="796">
        <f>SUM(F1468:F1474)</f>
        <v>0</v>
      </c>
      <c r="G1467" s="797">
        <f>SUM(G1468:G1474)</f>
        <v>0</v>
      </c>
      <c r="H1467" s="797">
        <f>SUM(H1468:H1474)</f>
        <v>0</v>
      </c>
      <c r="I1467" s="797">
        <f>SUM(I1468:I1474)</f>
        <v>0</v>
      </c>
      <c r="J1467" s="243" t="str">
        <f t="shared" si="376"/>
        <v/>
      </c>
      <c r="K1467" s="244"/>
      <c r="L1467" s="316">
        <f>SUM(L1468:L1474)</f>
        <v>0</v>
      </c>
      <c r="M1467" s="317">
        <f>SUM(M1468:M1474)</f>
        <v>0</v>
      </c>
      <c r="N1467" s="425">
        <f>SUM(N1468:N1474)</f>
        <v>0</v>
      </c>
      <c r="O1467" s="426">
        <f>SUM(O1468:O1474)</f>
        <v>0</v>
      </c>
      <c r="P1467" s="244"/>
      <c r="Q1467" s="773"/>
      <c r="R1467" s="774"/>
      <c r="S1467" s="775"/>
      <c r="T1467" s="774"/>
      <c r="U1467" s="774"/>
      <c r="V1467" s="774"/>
      <c r="W1467" s="820"/>
      <c r="X1467" s="313">
        <f t="shared" si="377"/>
        <v>0</v>
      </c>
    </row>
    <row r="1468" spans="2:24" ht="18.75">
      <c r="B1468" s="143"/>
      <c r="C1468" s="160">
        <v>551</v>
      </c>
      <c r="D1468" s="456" t="s">
        <v>210</v>
      </c>
      <c r="E1468" s="812"/>
      <c r="F1468" s="449"/>
      <c r="G1468" s="245"/>
      <c r="H1468" s="245"/>
      <c r="I1468" s="476">
        <f t="shared" ref="I1468:I1475" si="378">F1468+G1468+H1468</f>
        <v>0</v>
      </c>
      <c r="J1468" s="243" t="str">
        <f t="shared" si="376"/>
        <v/>
      </c>
      <c r="K1468" s="244"/>
      <c r="L1468" s="423"/>
      <c r="M1468" s="252"/>
      <c r="N1468" s="315">
        <f t="shared" ref="N1468:N1475" si="379">I1468</f>
        <v>0</v>
      </c>
      <c r="O1468" s="424">
        <f t="shared" ref="O1468:O1475" si="380">L1468+M1468-N1468</f>
        <v>0</v>
      </c>
      <c r="P1468" s="244"/>
      <c r="Q1468" s="771"/>
      <c r="R1468" s="775"/>
      <c r="S1468" s="775"/>
      <c r="T1468" s="775"/>
      <c r="U1468" s="775"/>
      <c r="V1468" s="775"/>
      <c r="W1468" s="819"/>
      <c r="X1468" s="313">
        <f t="shared" si="377"/>
        <v>0</v>
      </c>
    </row>
    <row r="1469" spans="2:24" ht="18.75">
      <c r="B1469" s="143"/>
      <c r="C1469" s="161">
        <v>552</v>
      </c>
      <c r="D1469" s="457" t="s">
        <v>211</v>
      </c>
      <c r="E1469" s="812"/>
      <c r="F1469" s="449"/>
      <c r="G1469" s="245"/>
      <c r="H1469" s="245"/>
      <c r="I1469" s="476">
        <f t="shared" si="378"/>
        <v>0</v>
      </c>
      <c r="J1469" s="243" t="str">
        <f t="shared" si="376"/>
        <v/>
      </c>
      <c r="K1469" s="244"/>
      <c r="L1469" s="423"/>
      <c r="M1469" s="252"/>
      <c r="N1469" s="315">
        <f t="shared" si="379"/>
        <v>0</v>
      </c>
      <c r="O1469" s="424">
        <f t="shared" si="380"/>
        <v>0</v>
      </c>
      <c r="P1469" s="244"/>
      <c r="Q1469" s="771"/>
      <c r="R1469" s="775"/>
      <c r="S1469" s="775"/>
      <c r="T1469" s="775"/>
      <c r="U1469" s="775"/>
      <c r="V1469" s="775"/>
      <c r="W1469" s="819"/>
      <c r="X1469" s="313">
        <f t="shared" si="377"/>
        <v>0</v>
      </c>
    </row>
    <row r="1470" spans="2:24" ht="18.75">
      <c r="B1470" s="143"/>
      <c r="C1470" s="161">
        <v>558</v>
      </c>
      <c r="D1470" s="457" t="s">
        <v>1704</v>
      </c>
      <c r="E1470" s="812"/>
      <c r="F1470" s="700">
        <v>0</v>
      </c>
      <c r="G1470" s="700">
        <v>0</v>
      </c>
      <c r="H1470" s="700">
        <v>0</v>
      </c>
      <c r="I1470" s="476">
        <f t="shared" si="378"/>
        <v>0</v>
      </c>
      <c r="J1470" s="243" t="str">
        <f t="shared" si="376"/>
        <v/>
      </c>
      <c r="K1470" s="244"/>
      <c r="L1470" s="423"/>
      <c r="M1470" s="252"/>
      <c r="N1470" s="315">
        <f t="shared" si="379"/>
        <v>0</v>
      </c>
      <c r="O1470" s="424">
        <f t="shared" si="380"/>
        <v>0</v>
      </c>
      <c r="P1470" s="244"/>
      <c r="Q1470" s="771"/>
      <c r="R1470" s="775"/>
      <c r="S1470" s="775"/>
      <c r="T1470" s="775"/>
      <c r="U1470" s="775"/>
      <c r="V1470" s="775"/>
      <c r="W1470" s="819"/>
      <c r="X1470" s="313">
        <f t="shared" si="377"/>
        <v>0</v>
      </c>
    </row>
    <row r="1471" spans="2:24" ht="18.75">
      <c r="B1471" s="143"/>
      <c r="C1471" s="161">
        <v>560</v>
      </c>
      <c r="D1471" s="458" t="s">
        <v>212</v>
      </c>
      <c r="E1471" s="812"/>
      <c r="F1471" s="449"/>
      <c r="G1471" s="245"/>
      <c r="H1471" s="245"/>
      <c r="I1471" s="476">
        <f t="shared" si="378"/>
        <v>0</v>
      </c>
      <c r="J1471" s="243" t="str">
        <f t="shared" si="376"/>
        <v/>
      </c>
      <c r="K1471" s="244"/>
      <c r="L1471" s="423"/>
      <c r="M1471" s="252"/>
      <c r="N1471" s="315">
        <f t="shared" si="379"/>
        <v>0</v>
      </c>
      <c r="O1471" s="424">
        <f t="shared" si="380"/>
        <v>0</v>
      </c>
      <c r="P1471" s="244"/>
      <c r="Q1471" s="771"/>
      <c r="R1471" s="775"/>
      <c r="S1471" s="775"/>
      <c r="T1471" s="775"/>
      <c r="U1471" s="775"/>
      <c r="V1471" s="775"/>
      <c r="W1471" s="819"/>
      <c r="X1471" s="313">
        <f t="shared" si="377"/>
        <v>0</v>
      </c>
    </row>
    <row r="1472" spans="2:24" ht="18.75">
      <c r="B1472" s="143"/>
      <c r="C1472" s="161">
        <v>580</v>
      </c>
      <c r="D1472" s="457" t="s">
        <v>213</v>
      </c>
      <c r="E1472" s="812"/>
      <c r="F1472" s="449"/>
      <c r="G1472" s="245"/>
      <c r="H1472" s="245"/>
      <c r="I1472" s="476">
        <f t="shared" si="378"/>
        <v>0</v>
      </c>
      <c r="J1472" s="243" t="str">
        <f t="shared" si="376"/>
        <v/>
      </c>
      <c r="K1472" s="244"/>
      <c r="L1472" s="423"/>
      <c r="M1472" s="252"/>
      <c r="N1472" s="315">
        <f t="shared" si="379"/>
        <v>0</v>
      </c>
      <c r="O1472" s="424">
        <f t="shared" si="380"/>
        <v>0</v>
      </c>
      <c r="P1472" s="244"/>
      <c r="Q1472" s="771"/>
      <c r="R1472" s="775"/>
      <c r="S1472" s="775"/>
      <c r="T1472" s="775"/>
      <c r="U1472" s="775"/>
      <c r="V1472" s="775"/>
      <c r="W1472" s="819"/>
      <c r="X1472" s="313">
        <f t="shared" si="377"/>
        <v>0</v>
      </c>
    </row>
    <row r="1473" spans="2:24" ht="18.75">
      <c r="B1473" s="143"/>
      <c r="C1473" s="161">
        <v>588</v>
      </c>
      <c r="D1473" s="457" t="s">
        <v>1709</v>
      </c>
      <c r="E1473" s="812"/>
      <c r="F1473" s="700">
        <v>0</v>
      </c>
      <c r="G1473" s="700">
        <v>0</v>
      </c>
      <c r="H1473" s="700">
        <v>0</v>
      </c>
      <c r="I1473" s="476">
        <f t="shared" si="378"/>
        <v>0</v>
      </c>
      <c r="J1473" s="243" t="str">
        <f t="shared" si="376"/>
        <v/>
      </c>
      <c r="K1473" s="244"/>
      <c r="L1473" s="423"/>
      <c r="M1473" s="252"/>
      <c r="N1473" s="315">
        <f t="shared" si="379"/>
        <v>0</v>
      </c>
      <c r="O1473" s="424">
        <f t="shared" si="380"/>
        <v>0</v>
      </c>
      <c r="P1473" s="244"/>
      <c r="Q1473" s="771"/>
      <c r="R1473" s="775"/>
      <c r="S1473" s="775"/>
      <c r="T1473" s="775"/>
      <c r="U1473" s="775"/>
      <c r="V1473" s="775"/>
      <c r="W1473" s="819"/>
      <c r="X1473" s="313">
        <f t="shared" si="377"/>
        <v>0</v>
      </c>
    </row>
    <row r="1474" spans="2:24" ht="31.5">
      <c r="B1474" s="143"/>
      <c r="C1474" s="162">
        <v>590</v>
      </c>
      <c r="D1474" s="459" t="s">
        <v>214</v>
      </c>
      <c r="E1474" s="812"/>
      <c r="F1474" s="449"/>
      <c r="G1474" s="245"/>
      <c r="H1474" s="245"/>
      <c r="I1474" s="476">
        <f t="shared" si="378"/>
        <v>0</v>
      </c>
      <c r="J1474" s="243" t="str">
        <f t="shared" si="376"/>
        <v/>
      </c>
      <c r="K1474" s="244"/>
      <c r="L1474" s="423"/>
      <c r="M1474" s="252"/>
      <c r="N1474" s="315">
        <f t="shared" si="379"/>
        <v>0</v>
      </c>
      <c r="O1474" s="424">
        <f t="shared" si="380"/>
        <v>0</v>
      </c>
      <c r="P1474" s="244"/>
      <c r="Q1474" s="771"/>
      <c r="R1474" s="775"/>
      <c r="S1474" s="775"/>
      <c r="T1474" s="775"/>
      <c r="U1474" s="775"/>
      <c r="V1474" s="775"/>
      <c r="W1474" s="819"/>
      <c r="X1474" s="313">
        <f t="shared" si="377"/>
        <v>0</v>
      </c>
    </row>
    <row r="1475" spans="2:24" ht="18.75">
      <c r="B1475" s="794">
        <v>800</v>
      </c>
      <c r="C1475" s="960" t="s">
        <v>1079</v>
      </c>
      <c r="D1475" s="960"/>
      <c r="E1475" s="795"/>
      <c r="F1475" s="798"/>
      <c r="G1475" s="799"/>
      <c r="H1475" s="799"/>
      <c r="I1475" s="800">
        <f t="shared" si="378"/>
        <v>0</v>
      </c>
      <c r="J1475" s="243" t="str">
        <f t="shared" si="376"/>
        <v/>
      </c>
      <c r="K1475" s="244"/>
      <c r="L1475" s="428"/>
      <c r="M1475" s="254"/>
      <c r="N1475" s="315">
        <f t="shared" si="379"/>
        <v>0</v>
      </c>
      <c r="O1475" s="424">
        <f t="shared" si="380"/>
        <v>0</v>
      </c>
      <c r="P1475" s="244"/>
      <c r="Q1475" s="773"/>
      <c r="R1475" s="774"/>
      <c r="S1475" s="775"/>
      <c r="T1475" s="775"/>
      <c r="U1475" s="774"/>
      <c r="V1475" s="775"/>
      <c r="W1475" s="819"/>
      <c r="X1475" s="313">
        <f t="shared" si="377"/>
        <v>0</v>
      </c>
    </row>
    <row r="1476" spans="2:24" ht="18.75">
      <c r="B1476" s="794">
        <v>1000</v>
      </c>
      <c r="C1476" s="962" t="s">
        <v>216</v>
      </c>
      <c r="D1476" s="962"/>
      <c r="E1476" s="795"/>
      <c r="F1476" s="796">
        <f>SUM(F1477:F1493)</f>
        <v>12800</v>
      </c>
      <c r="G1476" s="797">
        <f>SUM(G1477:G1493)</f>
        <v>0</v>
      </c>
      <c r="H1476" s="797">
        <f>SUM(H1477:H1493)</f>
        <v>0</v>
      </c>
      <c r="I1476" s="797">
        <f>SUM(I1477:I1493)</f>
        <v>12800</v>
      </c>
      <c r="J1476" s="243">
        <f t="shared" si="376"/>
        <v>1</v>
      </c>
      <c r="K1476" s="244"/>
      <c r="L1476" s="316">
        <f>SUM(L1477:L1493)</f>
        <v>0</v>
      </c>
      <c r="M1476" s="317">
        <f>SUM(M1477:M1493)</f>
        <v>12800</v>
      </c>
      <c r="N1476" s="425">
        <f>SUM(N1477:N1493)</f>
        <v>12800</v>
      </c>
      <c r="O1476" s="426">
        <f>SUM(O1477:O1493)</f>
        <v>0</v>
      </c>
      <c r="P1476" s="244"/>
      <c r="Q1476" s="316">
        <f t="shared" ref="Q1476:W1476" si="381">SUM(Q1477:Q1493)</f>
        <v>0</v>
      </c>
      <c r="R1476" s="317">
        <f t="shared" si="381"/>
        <v>12800</v>
      </c>
      <c r="S1476" s="317">
        <f t="shared" si="381"/>
        <v>12800</v>
      </c>
      <c r="T1476" s="317">
        <f t="shared" si="381"/>
        <v>0</v>
      </c>
      <c r="U1476" s="317">
        <f t="shared" si="381"/>
        <v>0</v>
      </c>
      <c r="V1476" s="317">
        <f t="shared" si="381"/>
        <v>0</v>
      </c>
      <c r="W1476" s="426">
        <f t="shared" si="381"/>
        <v>0</v>
      </c>
      <c r="X1476" s="313">
        <f t="shared" si="377"/>
        <v>0</v>
      </c>
    </row>
    <row r="1477" spans="2:24" ht="18.75">
      <c r="B1477" s="136"/>
      <c r="C1477" s="144">
        <v>1011</v>
      </c>
      <c r="D1477" s="163" t="s">
        <v>217</v>
      </c>
      <c r="E1477" s="812"/>
      <c r="F1477" s="449"/>
      <c r="G1477" s="245"/>
      <c r="H1477" s="245"/>
      <c r="I1477" s="476">
        <f t="shared" ref="I1477:I1493" si="382">F1477+G1477+H1477</f>
        <v>0</v>
      </c>
      <c r="J1477" s="243" t="str">
        <f t="shared" si="376"/>
        <v/>
      </c>
      <c r="K1477" s="244"/>
      <c r="L1477" s="423"/>
      <c r="M1477" s="252"/>
      <c r="N1477" s="315">
        <f t="shared" ref="N1477:N1493" si="383">I1477</f>
        <v>0</v>
      </c>
      <c r="O1477" s="424">
        <f t="shared" ref="O1477:O1493" si="384">L1477+M1477-N1477</f>
        <v>0</v>
      </c>
      <c r="P1477" s="244"/>
      <c r="Q1477" s="423"/>
      <c r="R1477" s="252"/>
      <c r="S1477" s="429">
        <f t="shared" ref="S1477:S1484" si="385">+IF(+(L1477+M1477)&gt;=I1477,+M1477,+(+I1477-L1477))</f>
        <v>0</v>
      </c>
      <c r="T1477" s="315">
        <f t="shared" ref="T1477:T1484" si="386">Q1477+R1477-S1477</f>
        <v>0</v>
      </c>
      <c r="U1477" s="252"/>
      <c r="V1477" s="252"/>
      <c r="W1477" s="253"/>
      <c r="X1477" s="313">
        <f t="shared" si="377"/>
        <v>0</v>
      </c>
    </row>
    <row r="1478" spans="2:24" ht="18.75">
      <c r="B1478" s="136"/>
      <c r="C1478" s="137">
        <v>1012</v>
      </c>
      <c r="D1478" s="145" t="s">
        <v>218</v>
      </c>
      <c r="E1478" s="812"/>
      <c r="F1478" s="449"/>
      <c r="G1478" s="245"/>
      <c r="H1478" s="245"/>
      <c r="I1478" s="476">
        <f t="shared" si="382"/>
        <v>0</v>
      </c>
      <c r="J1478" s="243" t="str">
        <f t="shared" si="376"/>
        <v/>
      </c>
      <c r="K1478" s="244"/>
      <c r="L1478" s="423"/>
      <c r="M1478" s="252"/>
      <c r="N1478" s="315">
        <f t="shared" si="383"/>
        <v>0</v>
      </c>
      <c r="O1478" s="424">
        <f t="shared" si="384"/>
        <v>0</v>
      </c>
      <c r="P1478" s="244"/>
      <c r="Q1478" s="423"/>
      <c r="R1478" s="252"/>
      <c r="S1478" s="429">
        <f t="shared" si="385"/>
        <v>0</v>
      </c>
      <c r="T1478" s="315">
        <f t="shared" si="386"/>
        <v>0</v>
      </c>
      <c r="U1478" s="252"/>
      <c r="V1478" s="252"/>
      <c r="W1478" s="253"/>
      <c r="X1478" s="313">
        <f t="shared" si="377"/>
        <v>0</v>
      </c>
    </row>
    <row r="1479" spans="2:24" ht="18.75">
      <c r="B1479" s="136"/>
      <c r="C1479" s="137">
        <v>1013</v>
      </c>
      <c r="D1479" s="145" t="s">
        <v>219</v>
      </c>
      <c r="E1479" s="812"/>
      <c r="F1479" s="449"/>
      <c r="G1479" s="245"/>
      <c r="H1479" s="245"/>
      <c r="I1479" s="476">
        <f t="shared" si="382"/>
        <v>0</v>
      </c>
      <c r="J1479" s="243" t="str">
        <f t="shared" si="376"/>
        <v/>
      </c>
      <c r="K1479" s="244"/>
      <c r="L1479" s="423"/>
      <c r="M1479" s="252"/>
      <c r="N1479" s="315">
        <f t="shared" si="383"/>
        <v>0</v>
      </c>
      <c r="O1479" s="424">
        <f t="shared" si="384"/>
        <v>0</v>
      </c>
      <c r="P1479" s="244"/>
      <c r="Q1479" s="423"/>
      <c r="R1479" s="252"/>
      <c r="S1479" s="429">
        <f t="shared" si="385"/>
        <v>0</v>
      </c>
      <c r="T1479" s="315">
        <f t="shared" si="386"/>
        <v>0</v>
      </c>
      <c r="U1479" s="252"/>
      <c r="V1479" s="252"/>
      <c r="W1479" s="253"/>
      <c r="X1479" s="313">
        <f t="shared" si="377"/>
        <v>0</v>
      </c>
    </row>
    <row r="1480" spans="2:24" ht="18.75">
      <c r="B1480" s="136"/>
      <c r="C1480" s="137">
        <v>1014</v>
      </c>
      <c r="D1480" s="145" t="s">
        <v>220</v>
      </c>
      <c r="E1480" s="812"/>
      <c r="F1480" s="449"/>
      <c r="G1480" s="245"/>
      <c r="H1480" s="245"/>
      <c r="I1480" s="476">
        <f t="shared" si="382"/>
        <v>0</v>
      </c>
      <c r="J1480" s="243" t="str">
        <f t="shared" si="376"/>
        <v/>
      </c>
      <c r="K1480" s="244"/>
      <c r="L1480" s="423"/>
      <c r="M1480" s="252"/>
      <c r="N1480" s="315">
        <f t="shared" si="383"/>
        <v>0</v>
      </c>
      <c r="O1480" s="424">
        <f t="shared" si="384"/>
        <v>0</v>
      </c>
      <c r="P1480" s="244"/>
      <c r="Q1480" s="423"/>
      <c r="R1480" s="252"/>
      <c r="S1480" s="429">
        <f t="shared" si="385"/>
        <v>0</v>
      </c>
      <c r="T1480" s="315">
        <f t="shared" si="386"/>
        <v>0</v>
      </c>
      <c r="U1480" s="252"/>
      <c r="V1480" s="252"/>
      <c r="W1480" s="253"/>
      <c r="X1480" s="313">
        <f t="shared" si="377"/>
        <v>0</v>
      </c>
    </row>
    <row r="1481" spans="2:24" ht="18.75">
      <c r="B1481" s="136"/>
      <c r="C1481" s="137">
        <v>1015</v>
      </c>
      <c r="D1481" s="145" t="s">
        <v>221</v>
      </c>
      <c r="E1481" s="812"/>
      <c r="F1481" s="449"/>
      <c r="G1481" s="245"/>
      <c r="H1481" s="245"/>
      <c r="I1481" s="476">
        <f t="shared" si="382"/>
        <v>0</v>
      </c>
      <c r="J1481" s="243" t="str">
        <f t="shared" si="376"/>
        <v/>
      </c>
      <c r="K1481" s="244"/>
      <c r="L1481" s="423"/>
      <c r="M1481" s="252"/>
      <c r="N1481" s="315">
        <f t="shared" si="383"/>
        <v>0</v>
      </c>
      <c r="O1481" s="424">
        <f t="shared" si="384"/>
        <v>0</v>
      </c>
      <c r="P1481" s="244"/>
      <c r="Q1481" s="423"/>
      <c r="R1481" s="252"/>
      <c r="S1481" s="429">
        <f t="shared" si="385"/>
        <v>0</v>
      </c>
      <c r="T1481" s="315">
        <f t="shared" si="386"/>
        <v>0</v>
      </c>
      <c r="U1481" s="252"/>
      <c r="V1481" s="252"/>
      <c r="W1481" s="253"/>
      <c r="X1481" s="313">
        <f t="shared" si="377"/>
        <v>0</v>
      </c>
    </row>
    <row r="1482" spans="2:24" ht="18.75">
      <c r="B1482" s="136"/>
      <c r="C1482" s="137">
        <v>1016</v>
      </c>
      <c r="D1482" s="145" t="s">
        <v>222</v>
      </c>
      <c r="E1482" s="812"/>
      <c r="F1482" s="449"/>
      <c r="G1482" s="245"/>
      <c r="H1482" s="245"/>
      <c r="I1482" s="476">
        <f t="shared" si="382"/>
        <v>0</v>
      </c>
      <c r="J1482" s="243" t="str">
        <f t="shared" si="376"/>
        <v/>
      </c>
      <c r="K1482" s="244"/>
      <c r="L1482" s="423"/>
      <c r="M1482" s="252"/>
      <c r="N1482" s="315">
        <f t="shared" si="383"/>
        <v>0</v>
      </c>
      <c r="O1482" s="424">
        <f t="shared" si="384"/>
        <v>0</v>
      </c>
      <c r="P1482" s="244"/>
      <c r="Q1482" s="423"/>
      <c r="R1482" s="252"/>
      <c r="S1482" s="429">
        <f t="shared" si="385"/>
        <v>0</v>
      </c>
      <c r="T1482" s="315">
        <f t="shared" si="386"/>
        <v>0</v>
      </c>
      <c r="U1482" s="252"/>
      <c r="V1482" s="252"/>
      <c r="W1482" s="253"/>
      <c r="X1482" s="313">
        <f t="shared" si="377"/>
        <v>0</v>
      </c>
    </row>
    <row r="1483" spans="2:24" ht="18.75">
      <c r="B1483" s="140"/>
      <c r="C1483" s="164">
        <v>1020</v>
      </c>
      <c r="D1483" s="165" t="s">
        <v>223</v>
      </c>
      <c r="E1483" s="812"/>
      <c r="F1483" s="449">
        <v>8800</v>
      </c>
      <c r="G1483" s="245"/>
      <c r="H1483" s="245"/>
      <c r="I1483" s="476">
        <f t="shared" si="382"/>
        <v>8800</v>
      </c>
      <c r="J1483" s="243">
        <f t="shared" si="376"/>
        <v>1</v>
      </c>
      <c r="K1483" s="244"/>
      <c r="L1483" s="423"/>
      <c r="M1483" s="252">
        <v>8800</v>
      </c>
      <c r="N1483" s="315">
        <f t="shared" si="383"/>
        <v>8800</v>
      </c>
      <c r="O1483" s="424">
        <f t="shared" si="384"/>
        <v>0</v>
      </c>
      <c r="P1483" s="244"/>
      <c r="Q1483" s="423"/>
      <c r="R1483" s="252">
        <v>8800</v>
      </c>
      <c r="S1483" s="429">
        <f t="shared" si="385"/>
        <v>8800</v>
      </c>
      <c r="T1483" s="315">
        <f t="shared" si="386"/>
        <v>0</v>
      </c>
      <c r="U1483" s="252"/>
      <c r="V1483" s="252"/>
      <c r="W1483" s="253"/>
      <c r="X1483" s="313">
        <f t="shared" si="377"/>
        <v>0</v>
      </c>
    </row>
    <row r="1484" spans="2:24" ht="18.75">
      <c r="B1484" s="136"/>
      <c r="C1484" s="137">
        <v>1030</v>
      </c>
      <c r="D1484" s="145" t="s">
        <v>224</v>
      </c>
      <c r="E1484" s="812"/>
      <c r="F1484" s="449"/>
      <c r="G1484" s="245"/>
      <c r="H1484" s="245"/>
      <c r="I1484" s="476">
        <f t="shared" si="382"/>
        <v>0</v>
      </c>
      <c r="J1484" s="243" t="str">
        <f t="shared" si="376"/>
        <v/>
      </c>
      <c r="K1484" s="244"/>
      <c r="L1484" s="423"/>
      <c r="M1484" s="252"/>
      <c r="N1484" s="315">
        <f t="shared" si="383"/>
        <v>0</v>
      </c>
      <c r="O1484" s="424">
        <f t="shared" si="384"/>
        <v>0</v>
      </c>
      <c r="P1484" s="244"/>
      <c r="Q1484" s="423"/>
      <c r="R1484" s="252"/>
      <c r="S1484" s="429">
        <f t="shared" si="385"/>
        <v>0</v>
      </c>
      <c r="T1484" s="315">
        <f t="shared" si="386"/>
        <v>0</v>
      </c>
      <c r="U1484" s="252"/>
      <c r="V1484" s="252"/>
      <c r="W1484" s="253"/>
      <c r="X1484" s="313">
        <f t="shared" si="377"/>
        <v>0</v>
      </c>
    </row>
    <row r="1485" spans="2:24" ht="18.75">
      <c r="B1485" s="136"/>
      <c r="C1485" s="164">
        <v>1051</v>
      </c>
      <c r="D1485" s="167" t="s">
        <v>225</v>
      </c>
      <c r="E1485" s="812"/>
      <c r="F1485" s="449"/>
      <c r="G1485" s="245"/>
      <c r="H1485" s="245"/>
      <c r="I1485" s="476">
        <f t="shared" si="382"/>
        <v>0</v>
      </c>
      <c r="J1485" s="243" t="str">
        <f t="shared" si="376"/>
        <v/>
      </c>
      <c r="K1485" s="244"/>
      <c r="L1485" s="423"/>
      <c r="M1485" s="252"/>
      <c r="N1485" s="315">
        <f t="shared" si="383"/>
        <v>0</v>
      </c>
      <c r="O1485" s="424">
        <f t="shared" si="384"/>
        <v>0</v>
      </c>
      <c r="P1485" s="244"/>
      <c r="Q1485" s="771"/>
      <c r="R1485" s="775"/>
      <c r="S1485" s="775"/>
      <c r="T1485" s="775"/>
      <c r="U1485" s="775"/>
      <c r="V1485" s="775"/>
      <c r="W1485" s="819"/>
      <c r="X1485" s="313">
        <f t="shared" si="377"/>
        <v>0</v>
      </c>
    </row>
    <row r="1486" spans="2:24" ht="18.75">
      <c r="B1486" s="136"/>
      <c r="C1486" s="137">
        <v>1052</v>
      </c>
      <c r="D1486" s="145" t="s">
        <v>226</v>
      </c>
      <c r="E1486" s="812"/>
      <c r="F1486" s="449"/>
      <c r="G1486" s="245"/>
      <c r="H1486" s="245"/>
      <c r="I1486" s="476">
        <f t="shared" si="382"/>
        <v>0</v>
      </c>
      <c r="J1486" s="243" t="str">
        <f t="shared" si="376"/>
        <v/>
      </c>
      <c r="K1486" s="244"/>
      <c r="L1486" s="423"/>
      <c r="M1486" s="252"/>
      <c r="N1486" s="315">
        <f t="shared" si="383"/>
        <v>0</v>
      </c>
      <c r="O1486" s="424">
        <f t="shared" si="384"/>
        <v>0</v>
      </c>
      <c r="P1486" s="244"/>
      <c r="Q1486" s="771"/>
      <c r="R1486" s="775"/>
      <c r="S1486" s="775"/>
      <c r="T1486" s="775"/>
      <c r="U1486" s="775"/>
      <c r="V1486" s="775"/>
      <c r="W1486" s="819"/>
      <c r="X1486" s="313">
        <f t="shared" si="377"/>
        <v>0</v>
      </c>
    </row>
    <row r="1487" spans="2:24" ht="18.75">
      <c r="B1487" s="136"/>
      <c r="C1487" s="168">
        <v>1053</v>
      </c>
      <c r="D1487" s="169" t="s">
        <v>1710</v>
      </c>
      <c r="E1487" s="812"/>
      <c r="F1487" s="449"/>
      <c r="G1487" s="245"/>
      <c r="H1487" s="245"/>
      <c r="I1487" s="476">
        <f t="shared" si="382"/>
        <v>0</v>
      </c>
      <c r="J1487" s="243" t="str">
        <f t="shared" si="376"/>
        <v/>
      </c>
      <c r="K1487" s="244"/>
      <c r="L1487" s="423"/>
      <c r="M1487" s="252"/>
      <c r="N1487" s="315">
        <f t="shared" si="383"/>
        <v>0</v>
      </c>
      <c r="O1487" s="424">
        <f t="shared" si="384"/>
        <v>0</v>
      </c>
      <c r="P1487" s="244"/>
      <c r="Q1487" s="771"/>
      <c r="R1487" s="775"/>
      <c r="S1487" s="775"/>
      <c r="T1487" s="775"/>
      <c r="U1487" s="775"/>
      <c r="V1487" s="775"/>
      <c r="W1487" s="819"/>
      <c r="X1487" s="313">
        <f t="shared" si="377"/>
        <v>0</v>
      </c>
    </row>
    <row r="1488" spans="2:24" ht="18.75">
      <c r="B1488" s="136"/>
      <c r="C1488" s="137">
        <v>1062</v>
      </c>
      <c r="D1488" s="139" t="s">
        <v>227</v>
      </c>
      <c r="E1488" s="812"/>
      <c r="F1488" s="449">
        <v>4000</v>
      </c>
      <c r="G1488" s="245"/>
      <c r="H1488" s="245"/>
      <c r="I1488" s="476">
        <f t="shared" si="382"/>
        <v>4000</v>
      </c>
      <c r="J1488" s="243">
        <f t="shared" si="376"/>
        <v>1</v>
      </c>
      <c r="K1488" s="244"/>
      <c r="L1488" s="423"/>
      <c r="M1488" s="252">
        <v>4000</v>
      </c>
      <c r="N1488" s="315">
        <f t="shared" si="383"/>
        <v>4000</v>
      </c>
      <c r="O1488" s="424">
        <f t="shared" si="384"/>
        <v>0</v>
      </c>
      <c r="P1488" s="244"/>
      <c r="Q1488" s="423"/>
      <c r="R1488" s="252">
        <v>4000</v>
      </c>
      <c r="S1488" s="429">
        <f>+IF(+(L1488+M1488)&gt;=I1488,+M1488,+(+I1488-L1488))</f>
        <v>4000</v>
      </c>
      <c r="T1488" s="315">
        <f>Q1488+R1488-S1488</f>
        <v>0</v>
      </c>
      <c r="U1488" s="252"/>
      <c r="V1488" s="252"/>
      <c r="W1488" s="253"/>
      <c r="X1488" s="313">
        <f t="shared" si="377"/>
        <v>0</v>
      </c>
    </row>
    <row r="1489" spans="2:24" ht="18.75">
      <c r="B1489" s="136"/>
      <c r="C1489" s="137">
        <v>1063</v>
      </c>
      <c r="D1489" s="139" t="s">
        <v>228</v>
      </c>
      <c r="E1489" s="812"/>
      <c r="F1489" s="449"/>
      <c r="G1489" s="245"/>
      <c r="H1489" s="245"/>
      <c r="I1489" s="476">
        <f t="shared" si="382"/>
        <v>0</v>
      </c>
      <c r="J1489" s="243" t="str">
        <f t="shared" si="376"/>
        <v/>
      </c>
      <c r="K1489" s="244"/>
      <c r="L1489" s="423"/>
      <c r="M1489" s="252"/>
      <c r="N1489" s="315">
        <f t="shared" si="383"/>
        <v>0</v>
      </c>
      <c r="O1489" s="424">
        <f t="shared" si="384"/>
        <v>0</v>
      </c>
      <c r="P1489" s="244"/>
      <c r="Q1489" s="771"/>
      <c r="R1489" s="775"/>
      <c r="S1489" s="775"/>
      <c r="T1489" s="775"/>
      <c r="U1489" s="775"/>
      <c r="V1489" s="775"/>
      <c r="W1489" s="819"/>
      <c r="X1489" s="313">
        <f t="shared" si="377"/>
        <v>0</v>
      </c>
    </row>
    <row r="1490" spans="2:24" ht="18.75">
      <c r="B1490" s="136"/>
      <c r="C1490" s="168">
        <v>1069</v>
      </c>
      <c r="D1490" s="170" t="s">
        <v>229</v>
      </c>
      <c r="E1490" s="812"/>
      <c r="F1490" s="449"/>
      <c r="G1490" s="245"/>
      <c r="H1490" s="245"/>
      <c r="I1490" s="476">
        <f t="shared" si="382"/>
        <v>0</v>
      </c>
      <c r="J1490" s="243" t="str">
        <f t="shared" ref="J1490:J1521" si="387">(IF($E1490&lt;&gt;0,$J$2,IF($I1490&lt;&gt;0,$J$2,"")))</f>
        <v/>
      </c>
      <c r="K1490" s="244"/>
      <c r="L1490" s="423"/>
      <c r="M1490" s="252"/>
      <c r="N1490" s="315">
        <f t="shared" si="383"/>
        <v>0</v>
      </c>
      <c r="O1490" s="424">
        <f t="shared" si="384"/>
        <v>0</v>
      </c>
      <c r="P1490" s="244"/>
      <c r="Q1490" s="423"/>
      <c r="R1490" s="252"/>
      <c r="S1490" s="429">
        <f>+IF(+(L1490+M1490)&gt;=I1490,+M1490,+(+I1490-L1490))</f>
        <v>0</v>
      </c>
      <c r="T1490" s="315">
        <f>Q1490+R1490-S1490</f>
        <v>0</v>
      </c>
      <c r="U1490" s="252"/>
      <c r="V1490" s="252"/>
      <c r="W1490" s="253"/>
      <c r="X1490" s="313">
        <f t="shared" ref="X1490:X1521" si="388">T1490-U1490-V1490-W1490</f>
        <v>0</v>
      </c>
    </row>
    <row r="1491" spans="2:24" ht="31.5">
      <c r="B1491" s="140"/>
      <c r="C1491" s="137">
        <v>1091</v>
      </c>
      <c r="D1491" s="145" t="s">
        <v>230</v>
      </c>
      <c r="E1491" s="812"/>
      <c r="F1491" s="449"/>
      <c r="G1491" s="245"/>
      <c r="H1491" s="245"/>
      <c r="I1491" s="476">
        <f t="shared" si="382"/>
        <v>0</v>
      </c>
      <c r="J1491" s="243" t="str">
        <f t="shared" si="387"/>
        <v/>
      </c>
      <c r="K1491" s="244"/>
      <c r="L1491" s="423"/>
      <c r="M1491" s="252"/>
      <c r="N1491" s="315">
        <f t="shared" si="383"/>
        <v>0</v>
      </c>
      <c r="O1491" s="424">
        <f t="shared" si="384"/>
        <v>0</v>
      </c>
      <c r="P1491" s="244"/>
      <c r="Q1491" s="423"/>
      <c r="R1491" s="252"/>
      <c r="S1491" s="429">
        <f>+IF(+(L1491+M1491)&gt;=I1491,+M1491,+(+I1491-L1491))</f>
        <v>0</v>
      </c>
      <c r="T1491" s="315">
        <f>Q1491+R1491-S1491</f>
        <v>0</v>
      </c>
      <c r="U1491" s="252"/>
      <c r="V1491" s="252"/>
      <c r="W1491" s="253"/>
      <c r="X1491" s="313">
        <f t="shared" si="388"/>
        <v>0</v>
      </c>
    </row>
    <row r="1492" spans="2:24" ht="18.75">
      <c r="B1492" s="136"/>
      <c r="C1492" s="137">
        <v>1092</v>
      </c>
      <c r="D1492" s="145" t="s">
        <v>359</v>
      </c>
      <c r="E1492" s="812"/>
      <c r="F1492" s="449"/>
      <c r="G1492" s="245"/>
      <c r="H1492" s="245"/>
      <c r="I1492" s="476">
        <f t="shared" si="382"/>
        <v>0</v>
      </c>
      <c r="J1492" s="243" t="str">
        <f t="shared" si="387"/>
        <v/>
      </c>
      <c r="K1492" s="244"/>
      <c r="L1492" s="423"/>
      <c r="M1492" s="252"/>
      <c r="N1492" s="315">
        <f t="shared" si="383"/>
        <v>0</v>
      </c>
      <c r="O1492" s="424">
        <f t="shared" si="384"/>
        <v>0</v>
      </c>
      <c r="P1492" s="244"/>
      <c r="Q1492" s="771"/>
      <c r="R1492" s="775"/>
      <c r="S1492" s="775"/>
      <c r="T1492" s="775"/>
      <c r="U1492" s="775"/>
      <c r="V1492" s="775"/>
      <c r="W1492" s="819"/>
      <c r="X1492" s="313">
        <f t="shared" si="388"/>
        <v>0</v>
      </c>
    </row>
    <row r="1493" spans="2:24" ht="18.75">
      <c r="B1493" s="136"/>
      <c r="C1493" s="142">
        <v>1098</v>
      </c>
      <c r="D1493" s="146" t="s">
        <v>231</v>
      </c>
      <c r="E1493" s="812"/>
      <c r="F1493" s="449"/>
      <c r="G1493" s="245"/>
      <c r="H1493" s="245"/>
      <c r="I1493" s="476">
        <f t="shared" si="382"/>
        <v>0</v>
      </c>
      <c r="J1493" s="243" t="str">
        <f t="shared" si="387"/>
        <v/>
      </c>
      <c r="K1493" s="244"/>
      <c r="L1493" s="423"/>
      <c r="M1493" s="252"/>
      <c r="N1493" s="315">
        <f t="shared" si="383"/>
        <v>0</v>
      </c>
      <c r="O1493" s="424">
        <f t="shared" si="384"/>
        <v>0</v>
      </c>
      <c r="P1493" s="244"/>
      <c r="Q1493" s="423"/>
      <c r="R1493" s="252"/>
      <c r="S1493" s="429">
        <f>+IF(+(L1493+M1493)&gt;=I1493,+M1493,+(+I1493-L1493))</f>
        <v>0</v>
      </c>
      <c r="T1493" s="315">
        <f>Q1493+R1493-S1493</f>
        <v>0</v>
      </c>
      <c r="U1493" s="252"/>
      <c r="V1493" s="252"/>
      <c r="W1493" s="253"/>
      <c r="X1493" s="313">
        <f t="shared" si="388"/>
        <v>0</v>
      </c>
    </row>
    <row r="1494" spans="2:24" ht="18.75">
      <c r="B1494" s="794">
        <v>1900</v>
      </c>
      <c r="C1494" s="958" t="s">
        <v>293</v>
      </c>
      <c r="D1494" s="958"/>
      <c r="E1494" s="795"/>
      <c r="F1494" s="796">
        <f>SUM(F1495:F1497)</f>
        <v>0</v>
      </c>
      <c r="G1494" s="797">
        <f>SUM(G1495:G1497)</f>
        <v>0</v>
      </c>
      <c r="H1494" s="797">
        <f>SUM(H1495:H1497)</f>
        <v>0</v>
      </c>
      <c r="I1494" s="797">
        <f>SUM(I1495:I1497)</f>
        <v>0</v>
      </c>
      <c r="J1494" s="243" t="str">
        <f t="shared" si="387"/>
        <v/>
      </c>
      <c r="K1494" s="244"/>
      <c r="L1494" s="316">
        <f>SUM(L1495:L1497)</f>
        <v>0</v>
      </c>
      <c r="M1494" s="317">
        <f>SUM(M1495:M1497)</f>
        <v>0</v>
      </c>
      <c r="N1494" s="425">
        <f>SUM(N1495:N1497)</f>
        <v>0</v>
      </c>
      <c r="O1494" s="426">
        <f>SUM(O1495:O1497)</f>
        <v>0</v>
      </c>
      <c r="P1494" s="244"/>
      <c r="Q1494" s="773"/>
      <c r="R1494" s="774"/>
      <c r="S1494" s="774"/>
      <c r="T1494" s="774"/>
      <c r="U1494" s="774"/>
      <c r="V1494" s="774"/>
      <c r="W1494" s="820"/>
      <c r="X1494" s="313">
        <f t="shared" si="388"/>
        <v>0</v>
      </c>
    </row>
    <row r="1495" spans="2:24" ht="18.75">
      <c r="B1495" s="136"/>
      <c r="C1495" s="144">
        <v>1901</v>
      </c>
      <c r="D1495" s="138" t="s">
        <v>294</v>
      </c>
      <c r="E1495" s="812"/>
      <c r="F1495" s="449"/>
      <c r="G1495" s="245"/>
      <c r="H1495" s="245"/>
      <c r="I1495" s="476">
        <f>F1495+G1495+H1495</f>
        <v>0</v>
      </c>
      <c r="J1495" s="243" t="str">
        <f t="shared" si="387"/>
        <v/>
      </c>
      <c r="K1495" s="244"/>
      <c r="L1495" s="423"/>
      <c r="M1495" s="252"/>
      <c r="N1495" s="315">
        <f>I1495</f>
        <v>0</v>
      </c>
      <c r="O1495" s="424">
        <f>L1495+M1495-N1495</f>
        <v>0</v>
      </c>
      <c r="P1495" s="244"/>
      <c r="Q1495" s="771"/>
      <c r="R1495" s="775"/>
      <c r="S1495" s="775"/>
      <c r="T1495" s="775"/>
      <c r="U1495" s="775"/>
      <c r="V1495" s="775"/>
      <c r="W1495" s="819"/>
      <c r="X1495" s="313">
        <f t="shared" si="388"/>
        <v>0</v>
      </c>
    </row>
    <row r="1496" spans="2:24" ht="18.75">
      <c r="B1496" s="136"/>
      <c r="C1496" s="137">
        <v>1981</v>
      </c>
      <c r="D1496" s="139" t="s">
        <v>295</v>
      </c>
      <c r="E1496" s="812"/>
      <c r="F1496" s="449"/>
      <c r="G1496" s="245"/>
      <c r="H1496" s="245"/>
      <c r="I1496" s="476">
        <f>F1496+G1496+H1496</f>
        <v>0</v>
      </c>
      <c r="J1496" s="243" t="str">
        <f t="shared" si="387"/>
        <v/>
      </c>
      <c r="K1496" s="244"/>
      <c r="L1496" s="423"/>
      <c r="M1496" s="252"/>
      <c r="N1496" s="315">
        <f>I1496</f>
        <v>0</v>
      </c>
      <c r="O1496" s="424">
        <f>L1496+M1496-N1496</f>
        <v>0</v>
      </c>
      <c r="P1496" s="244"/>
      <c r="Q1496" s="771"/>
      <c r="R1496" s="775"/>
      <c r="S1496" s="775"/>
      <c r="T1496" s="775"/>
      <c r="U1496" s="775"/>
      <c r="V1496" s="775"/>
      <c r="W1496" s="819"/>
      <c r="X1496" s="313">
        <f t="shared" si="388"/>
        <v>0</v>
      </c>
    </row>
    <row r="1497" spans="2:24" ht="18.75">
      <c r="B1497" s="136"/>
      <c r="C1497" s="142">
        <v>1991</v>
      </c>
      <c r="D1497" s="141" t="s">
        <v>296</v>
      </c>
      <c r="E1497" s="812"/>
      <c r="F1497" s="449"/>
      <c r="G1497" s="245"/>
      <c r="H1497" s="245"/>
      <c r="I1497" s="476">
        <f>F1497+G1497+H1497</f>
        <v>0</v>
      </c>
      <c r="J1497" s="243" t="str">
        <f t="shared" si="387"/>
        <v/>
      </c>
      <c r="K1497" s="244"/>
      <c r="L1497" s="423"/>
      <c r="M1497" s="252"/>
      <c r="N1497" s="315">
        <f>I1497</f>
        <v>0</v>
      </c>
      <c r="O1497" s="424">
        <f>L1497+M1497-N1497</f>
        <v>0</v>
      </c>
      <c r="P1497" s="244"/>
      <c r="Q1497" s="771"/>
      <c r="R1497" s="775"/>
      <c r="S1497" s="775"/>
      <c r="T1497" s="775"/>
      <c r="U1497" s="775"/>
      <c r="V1497" s="775"/>
      <c r="W1497" s="819"/>
      <c r="X1497" s="313">
        <f t="shared" si="388"/>
        <v>0</v>
      </c>
    </row>
    <row r="1498" spans="2:24" ht="18.75">
      <c r="B1498" s="794">
        <v>2100</v>
      </c>
      <c r="C1498" s="958" t="s">
        <v>1088</v>
      </c>
      <c r="D1498" s="958"/>
      <c r="E1498" s="795"/>
      <c r="F1498" s="796">
        <f>SUM(F1499:F1503)</f>
        <v>0</v>
      </c>
      <c r="G1498" s="797">
        <f>SUM(G1499:G1503)</f>
        <v>0</v>
      </c>
      <c r="H1498" s="797">
        <f>SUM(H1499:H1503)</f>
        <v>0</v>
      </c>
      <c r="I1498" s="797">
        <f>SUM(I1499:I1503)</f>
        <v>0</v>
      </c>
      <c r="J1498" s="243" t="str">
        <f t="shared" si="387"/>
        <v/>
      </c>
      <c r="K1498" s="244"/>
      <c r="L1498" s="316">
        <f>SUM(L1499:L1503)</f>
        <v>0</v>
      </c>
      <c r="M1498" s="317">
        <f>SUM(M1499:M1503)</f>
        <v>0</v>
      </c>
      <c r="N1498" s="425">
        <f>SUM(N1499:N1503)</f>
        <v>0</v>
      </c>
      <c r="O1498" s="426">
        <f>SUM(O1499:O1503)</f>
        <v>0</v>
      </c>
      <c r="P1498" s="244"/>
      <c r="Q1498" s="773"/>
      <c r="R1498" s="774"/>
      <c r="S1498" s="774"/>
      <c r="T1498" s="774"/>
      <c r="U1498" s="774"/>
      <c r="V1498" s="774"/>
      <c r="W1498" s="820"/>
      <c r="X1498" s="313">
        <f t="shared" si="388"/>
        <v>0</v>
      </c>
    </row>
    <row r="1499" spans="2:24" ht="18.75">
      <c r="B1499" s="136"/>
      <c r="C1499" s="144">
        <v>2110</v>
      </c>
      <c r="D1499" s="147" t="s">
        <v>232</v>
      </c>
      <c r="E1499" s="812"/>
      <c r="F1499" s="449"/>
      <c r="G1499" s="245"/>
      <c r="H1499" s="245"/>
      <c r="I1499" s="476">
        <f>F1499+G1499+H1499</f>
        <v>0</v>
      </c>
      <c r="J1499" s="243" t="str">
        <f t="shared" si="387"/>
        <v/>
      </c>
      <c r="K1499" s="244"/>
      <c r="L1499" s="423"/>
      <c r="M1499" s="252"/>
      <c r="N1499" s="315">
        <f>I1499</f>
        <v>0</v>
      </c>
      <c r="O1499" s="424">
        <f>L1499+M1499-N1499</f>
        <v>0</v>
      </c>
      <c r="P1499" s="244"/>
      <c r="Q1499" s="771"/>
      <c r="R1499" s="775"/>
      <c r="S1499" s="775"/>
      <c r="T1499" s="775"/>
      <c r="U1499" s="775"/>
      <c r="V1499" s="775"/>
      <c r="W1499" s="819"/>
      <c r="X1499" s="313">
        <f t="shared" si="388"/>
        <v>0</v>
      </c>
    </row>
    <row r="1500" spans="2:24" ht="18.75">
      <c r="B1500" s="171"/>
      <c r="C1500" s="137">
        <v>2120</v>
      </c>
      <c r="D1500" s="159" t="s">
        <v>233</v>
      </c>
      <c r="E1500" s="812"/>
      <c r="F1500" s="449"/>
      <c r="G1500" s="245"/>
      <c r="H1500" s="245"/>
      <c r="I1500" s="476">
        <f>F1500+G1500+H1500</f>
        <v>0</v>
      </c>
      <c r="J1500" s="243" t="str">
        <f t="shared" si="387"/>
        <v/>
      </c>
      <c r="K1500" s="244"/>
      <c r="L1500" s="423"/>
      <c r="M1500" s="252"/>
      <c r="N1500" s="315">
        <f>I1500</f>
        <v>0</v>
      </c>
      <c r="O1500" s="424">
        <f>L1500+M1500-N1500</f>
        <v>0</v>
      </c>
      <c r="P1500" s="244"/>
      <c r="Q1500" s="771"/>
      <c r="R1500" s="775"/>
      <c r="S1500" s="775"/>
      <c r="T1500" s="775"/>
      <c r="U1500" s="775"/>
      <c r="V1500" s="775"/>
      <c r="W1500" s="819"/>
      <c r="X1500" s="313">
        <f t="shared" si="388"/>
        <v>0</v>
      </c>
    </row>
    <row r="1501" spans="2:24" ht="18.75">
      <c r="B1501" s="171"/>
      <c r="C1501" s="137">
        <v>2125</v>
      </c>
      <c r="D1501" s="156" t="s">
        <v>1080</v>
      </c>
      <c r="E1501" s="812"/>
      <c r="F1501" s="700">
        <v>0</v>
      </c>
      <c r="G1501" s="700">
        <v>0</v>
      </c>
      <c r="H1501" s="700">
        <v>0</v>
      </c>
      <c r="I1501" s="476">
        <f>F1501+G1501+H1501</f>
        <v>0</v>
      </c>
      <c r="J1501" s="243" t="str">
        <f t="shared" si="387"/>
        <v/>
      </c>
      <c r="K1501" s="244"/>
      <c r="L1501" s="423"/>
      <c r="M1501" s="252"/>
      <c r="N1501" s="315">
        <f>I1501</f>
        <v>0</v>
      </c>
      <c r="O1501" s="424">
        <f>L1501+M1501-N1501</f>
        <v>0</v>
      </c>
      <c r="P1501" s="244"/>
      <c r="Q1501" s="771"/>
      <c r="R1501" s="775"/>
      <c r="S1501" s="775"/>
      <c r="T1501" s="775"/>
      <c r="U1501" s="775"/>
      <c r="V1501" s="775"/>
      <c r="W1501" s="819"/>
      <c r="X1501" s="313">
        <f t="shared" si="388"/>
        <v>0</v>
      </c>
    </row>
    <row r="1502" spans="2:24" ht="18.75">
      <c r="B1502" s="143"/>
      <c r="C1502" s="137">
        <v>2140</v>
      </c>
      <c r="D1502" s="159" t="s">
        <v>235</v>
      </c>
      <c r="E1502" s="812"/>
      <c r="F1502" s="700">
        <v>0</v>
      </c>
      <c r="G1502" s="700">
        <v>0</v>
      </c>
      <c r="H1502" s="700">
        <v>0</v>
      </c>
      <c r="I1502" s="476">
        <f>F1502+G1502+H1502</f>
        <v>0</v>
      </c>
      <c r="J1502" s="243" t="str">
        <f t="shared" si="387"/>
        <v/>
      </c>
      <c r="K1502" s="244"/>
      <c r="L1502" s="423"/>
      <c r="M1502" s="252"/>
      <c r="N1502" s="315">
        <f>I1502</f>
        <v>0</v>
      </c>
      <c r="O1502" s="424">
        <f>L1502+M1502-N1502</f>
        <v>0</v>
      </c>
      <c r="P1502" s="244"/>
      <c r="Q1502" s="771"/>
      <c r="R1502" s="775"/>
      <c r="S1502" s="775"/>
      <c r="T1502" s="775"/>
      <c r="U1502" s="775"/>
      <c r="V1502" s="775"/>
      <c r="W1502" s="819"/>
      <c r="X1502" s="313">
        <f t="shared" si="388"/>
        <v>0</v>
      </c>
    </row>
    <row r="1503" spans="2:24" ht="18.75">
      <c r="B1503" s="136"/>
      <c r="C1503" s="142">
        <v>2190</v>
      </c>
      <c r="D1503" s="512" t="s">
        <v>236</v>
      </c>
      <c r="E1503" s="812"/>
      <c r="F1503" s="449"/>
      <c r="G1503" s="245"/>
      <c r="H1503" s="245"/>
      <c r="I1503" s="476">
        <f>F1503+G1503+H1503</f>
        <v>0</v>
      </c>
      <c r="J1503" s="243" t="str">
        <f t="shared" si="387"/>
        <v/>
      </c>
      <c r="K1503" s="244"/>
      <c r="L1503" s="423"/>
      <c r="M1503" s="252"/>
      <c r="N1503" s="315">
        <f>I1503</f>
        <v>0</v>
      </c>
      <c r="O1503" s="424">
        <f>L1503+M1503-N1503</f>
        <v>0</v>
      </c>
      <c r="P1503" s="244"/>
      <c r="Q1503" s="771"/>
      <c r="R1503" s="775"/>
      <c r="S1503" s="775"/>
      <c r="T1503" s="775"/>
      <c r="U1503" s="775"/>
      <c r="V1503" s="775"/>
      <c r="W1503" s="819"/>
      <c r="X1503" s="313">
        <f t="shared" si="388"/>
        <v>0</v>
      </c>
    </row>
    <row r="1504" spans="2:24" ht="18.75">
      <c r="B1504" s="794">
        <v>2200</v>
      </c>
      <c r="C1504" s="958" t="s">
        <v>237</v>
      </c>
      <c r="D1504" s="958"/>
      <c r="E1504" s="795"/>
      <c r="F1504" s="796">
        <f>SUM(F1505:F1506)</f>
        <v>0</v>
      </c>
      <c r="G1504" s="797">
        <f>SUM(G1505:G1506)</f>
        <v>0</v>
      </c>
      <c r="H1504" s="797">
        <f>SUM(H1505:H1506)</f>
        <v>0</v>
      </c>
      <c r="I1504" s="797">
        <f>SUM(I1505:I1506)</f>
        <v>0</v>
      </c>
      <c r="J1504" s="243" t="str">
        <f t="shared" si="387"/>
        <v/>
      </c>
      <c r="K1504" s="244"/>
      <c r="L1504" s="316">
        <f>SUM(L1505:L1506)</f>
        <v>0</v>
      </c>
      <c r="M1504" s="317">
        <f>SUM(M1505:M1506)</f>
        <v>0</v>
      </c>
      <c r="N1504" s="425">
        <f>SUM(N1505:N1506)</f>
        <v>0</v>
      </c>
      <c r="O1504" s="426">
        <f>SUM(O1505:O1506)</f>
        <v>0</v>
      </c>
      <c r="P1504" s="244"/>
      <c r="Q1504" s="773"/>
      <c r="R1504" s="774"/>
      <c r="S1504" s="774"/>
      <c r="T1504" s="774"/>
      <c r="U1504" s="774"/>
      <c r="V1504" s="774"/>
      <c r="W1504" s="820"/>
      <c r="X1504" s="313">
        <f t="shared" si="388"/>
        <v>0</v>
      </c>
    </row>
    <row r="1505" spans="2:24" ht="18.75">
      <c r="B1505" s="136"/>
      <c r="C1505" s="137">
        <v>2221</v>
      </c>
      <c r="D1505" s="139" t="s">
        <v>1461</v>
      </c>
      <c r="E1505" s="812"/>
      <c r="F1505" s="449"/>
      <c r="G1505" s="245"/>
      <c r="H1505" s="245"/>
      <c r="I1505" s="476">
        <f t="shared" ref="I1505:I1510" si="389">F1505+G1505+H1505</f>
        <v>0</v>
      </c>
      <c r="J1505" s="243" t="str">
        <f t="shared" si="387"/>
        <v/>
      </c>
      <c r="K1505" s="244"/>
      <c r="L1505" s="423"/>
      <c r="M1505" s="252"/>
      <c r="N1505" s="315">
        <f t="shared" ref="N1505:N1510" si="390">I1505</f>
        <v>0</v>
      </c>
      <c r="O1505" s="424">
        <f t="shared" ref="O1505:O1510" si="391">L1505+M1505-N1505</f>
        <v>0</v>
      </c>
      <c r="P1505" s="244"/>
      <c r="Q1505" s="771"/>
      <c r="R1505" s="775"/>
      <c r="S1505" s="775"/>
      <c r="T1505" s="775"/>
      <c r="U1505" s="775"/>
      <c r="V1505" s="775"/>
      <c r="W1505" s="819"/>
      <c r="X1505" s="313">
        <f t="shared" si="388"/>
        <v>0</v>
      </c>
    </row>
    <row r="1506" spans="2:24" ht="18.75">
      <c r="B1506" s="136"/>
      <c r="C1506" s="142">
        <v>2224</v>
      </c>
      <c r="D1506" s="141" t="s">
        <v>238</v>
      </c>
      <c r="E1506" s="812"/>
      <c r="F1506" s="449"/>
      <c r="G1506" s="245"/>
      <c r="H1506" s="245"/>
      <c r="I1506" s="476">
        <f t="shared" si="389"/>
        <v>0</v>
      </c>
      <c r="J1506" s="243" t="str">
        <f t="shared" si="387"/>
        <v/>
      </c>
      <c r="K1506" s="244"/>
      <c r="L1506" s="423"/>
      <c r="M1506" s="252"/>
      <c r="N1506" s="315">
        <f t="shared" si="390"/>
        <v>0</v>
      </c>
      <c r="O1506" s="424">
        <f t="shared" si="391"/>
        <v>0</v>
      </c>
      <c r="P1506" s="244"/>
      <c r="Q1506" s="771"/>
      <c r="R1506" s="775"/>
      <c r="S1506" s="775"/>
      <c r="T1506" s="775"/>
      <c r="U1506" s="775"/>
      <c r="V1506" s="775"/>
      <c r="W1506" s="819"/>
      <c r="X1506" s="313">
        <f t="shared" si="388"/>
        <v>0</v>
      </c>
    </row>
    <row r="1507" spans="2:24" ht="18.75">
      <c r="B1507" s="794">
        <v>2500</v>
      </c>
      <c r="C1507" s="963" t="s">
        <v>239</v>
      </c>
      <c r="D1507" s="963"/>
      <c r="E1507" s="795"/>
      <c r="F1507" s="798"/>
      <c r="G1507" s="799"/>
      <c r="H1507" s="799"/>
      <c r="I1507" s="800">
        <f t="shared" si="389"/>
        <v>0</v>
      </c>
      <c r="J1507" s="243" t="str">
        <f t="shared" si="387"/>
        <v/>
      </c>
      <c r="K1507" s="244"/>
      <c r="L1507" s="428"/>
      <c r="M1507" s="254"/>
      <c r="N1507" s="315">
        <f t="shared" si="390"/>
        <v>0</v>
      </c>
      <c r="O1507" s="424">
        <f t="shared" si="391"/>
        <v>0</v>
      </c>
      <c r="P1507" s="244"/>
      <c r="Q1507" s="773"/>
      <c r="R1507" s="774"/>
      <c r="S1507" s="775"/>
      <c r="T1507" s="775"/>
      <c r="U1507" s="774"/>
      <c r="V1507" s="775"/>
      <c r="W1507" s="819"/>
      <c r="X1507" s="313">
        <f t="shared" si="388"/>
        <v>0</v>
      </c>
    </row>
    <row r="1508" spans="2:24" ht="18.75">
      <c r="B1508" s="794">
        <v>2600</v>
      </c>
      <c r="C1508" s="969" t="s">
        <v>240</v>
      </c>
      <c r="D1508" s="979"/>
      <c r="E1508" s="795"/>
      <c r="F1508" s="798"/>
      <c r="G1508" s="799"/>
      <c r="H1508" s="799"/>
      <c r="I1508" s="800">
        <f t="shared" si="389"/>
        <v>0</v>
      </c>
      <c r="J1508" s="243" t="str">
        <f t="shared" si="387"/>
        <v/>
      </c>
      <c r="K1508" s="244"/>
      <c r="L1508" s="428"/>
      <c r="M1508" s="254"/>
      <c r="N1508" s="315">
        <f t="shared" si="390"/>
        <v>0</v>
      </c>
      <c r="O1508" s="424">
        <f t="shared" si="391"/>
        <v>0</v>
      </c>
      <c r="P1508" s="244"/>
      <c r="Q1508" s="773"/>
      <c r="R1508" s="774"/>
      <c r="S1508" s="775"/>
      <c r="T1508" s="775"/>
      <c r="U1508" s="774"/>
      <c r="V1508" s="775"/>
      <c r="W1508" s="819"/>
      <c r="X1508" s="313">
        <f t="shared" si="388"/>
        <v>0</v>
      </c>
    </row>
    <row r="1509" spans="2:24" ht="18.75">
      <c r="B1509" s="794">
        <v>2700</v>
      </c>
      <c r="C1509" s="969" t="s">
        <v>241</v>
      </c>
      <c r="D1509" s="979"/>
      <c r="E1509" s="795"/>
      <c r="F1509" s="798"/>
      <c r="G1509" s="799"/>
      <c r="H1509" s="799"/>
      <c r="I1509" s="800">
        <f t="shared" si="389"/>
        <v>0</v>
      </c>
      <c r="J1509" s="243" t="str">
        <f t="shared" si="387"/>
        <v/>
      </c>
      <c r="K1509" s="244"/>
      <c r="L1509" s="428"/>
      <c r="M1509" s="254"/>
      <c r="N1509" s="315">
        <f t="shared" si="390"/>
        <v>0</v>
      </c>
      <c r="O1509" s="424">
        <f t="shared" si="391"/>
        <v>0</v>
      </c>
      <c r="P1509" s="244"/>
      <c r="Q1509" s="773"/>
      <c r="R1509" s="774"/>
      <c r="S1509" s="775"/>
      <c r="T1509" s="775"/>
      <c r="U1509" s="774"/>
      <c r="V1509" s="775"/>
      <c r="W1509" s="819"/>
      <c r="X1509" s="313">
        <f t="shared" si="388"/>
        <v>0</v>
      </c>
    </row>
    <row r="1510" spans="2:24" ht="18.75">
      <c r="B1510" s="794">
        <v>2800</v>
      </c>
      <c r="C1510" s="969" t="s">
        <v>1711</v>
      </c>
      <c r="D1510" s="979"/>
      <c r="E1510" s="795"/>
      <c r="F1510" s="798"/>
      <c r="G1510" s="799"/>
      <c r="H1510" s="799"/>
      <c r="I1510" s="800">
        <f t="shared" si="389"/>
        <v>0</v>
      </c>
      <c r="J1510" s="243" t="str">
        <f t="shared" si="387"/>
        <v/>
      </c>
      <c r="K1510" s="244"/>
      <c r="L1510" s="428"/>
      <c r="M1510" s="254"/>
      <c r="N1510" s="315">
        <f t="shared" si="390"/>
        <v>0</v>
      </c>
      <c r="O1510" s="424">
        <f t="shared" si="391"/>
        <v>0</v>
      </c>
      <c r="P1510" s="244"/>
      <c r="Q1510" s="773"/>
      <c r="R1510" s="774"/>
      <c r="S1510" s="775"/>
      <c r="T1510" s="775"/>
      <c r="U1510" s="774"/>
      <c r="V1510" s="775"/>
      <c r="W1510" s="819"/>
      <c r="X1510" s="313">
        <f t="shared" si="388"/>
        <v>0</v>
      </c>
    </row>
    <row r="1511" spans="2:24" ht="18.75">
      <c r="B1511" s="794">
        <v>2900</v>
      </c>
      <c r="C1511" s="966" t="s">
        <v>242</v>
      </c>
      <c r="D1511" s="983"/>
      <c r="E1511" s="795"/>
      <c r="F1511" s="796">
        <f>SUM(F1512:F1519)</f>
        <v>0</v>
      </c>
      <c r="G1511" s="797">
        <f>SUM(G1512:G1519)</f>
        <v>0</v>
      </c>
      <c r="H1511" s="797">
        <f>SUM(H1512:H1519)</f>
        <v>0</v>
      </c>
      <c r="I1511" s="797">
        <f>SUM(I1512:I1519)</f>
        <v>0</v>
      </c>
      <c r="J1511" s="243" t="str">
        <f t="shared" si="387"/>
        <v/>
      </c>
      <c r="K1511" s="244"/>
      <c r="L1511" s="316">
        <f>SUM(L1512:L1519)</f>
        <v>0</v>
      </c>
      <c r="M1511" s="317">
        <f>SUM(M1512:M1519)</f>
        <v>0</v>
      </c>
      <c r="N1511" s="425">
        <f>SUM(N1512:N1519)</f>
        <v>0</v>
      </c>
      <c r="O1511" s="426">
        <f>SUM(O1512:O1519)</f>
        <v>0</v>
      </c>
      <c r="P1511" s="244"/>
      <c r="Q1511" s="773"/>
      <c r="R1511" s="774"/>
      <c r="S1511" s="774"/>
      <c r="T1511" s="774"/>
      <c r="U1511" s="774"/>
      <c r="V1511" s="774"/>
      <c r="W1511" s="820"/>
      <c r="X1511" s="313">
        <f t="shared" si="388"/>
        <v>0</v>
      </c>
    </row>
    <row r="1512" spans="2:24" ht="18.75">
      <c r="B1512" s="172"/>
      <c r="C1512" s="144">
        <v>2910</v>
      </c>
      <c r="D1512" s="319" t="s">
        <v>1751</v>
      </c>
      <c r="E1512" s="812"/>
      <c r="F1512" s="449"/>
      <c r="G1512" s="245"/>
      <c r="H1512" s="245"/>
      <c r="I1512" s="476">
        <f t="shared" ref="I1512:I1519" si="392">F1512+G1512+H1512</f>
        <v>0</v>
      </c>
      <c r="J1512" s="243" t="str">
        <f t="shared" si="387"/>
        <v/>
      </c>
      <c r="K1512" s="244"/>
      <c r="L1512" s="423"/>
      <c r="M1512" s="252"/>
      <c r="N1512" s="315">
        <f t="shared" ref="N1512:N1519" si="393">I1512</f>
        <v>0</v>
      </c>
      <c r="O1512" s="424">
        <f t="shared" ref="O1512:O1519" si="394">L1512+M1512-N1512</f>
        <v>0</v>
      </c>
      <c r="P1512" s="244"/>
      <c r="Q1512" s="771"/>
      <c r="R1512" s="775"/>
      <c r="S1512" s="775"/>
      <c r="T1512" s="775"/>
      <c r="U1512" s="775"/>
      <c r="V1512" s="775"/>
      <c r="W1512" s="819"/>
      <c r="X1512" s="313">
        <f t="shared" si="388"/>
        <v>0</v>
      </c>
    </row>
    <row r="1513" spans="2:24" ht="18.75">
      <c r="B1513" s="172"/>
      <c r="C1513" s="144">
        <v>2920</v>
      </c>
      <c r="D1513" s="319" t="s">
        <v>243</v>
      </c>
      <c r="E1513" s="812"/>
      <c r="F1513" s="449"/>
      <c r="G1513" s="245"/>
      <c r="H1513" s="245"/>
      <c r="I1513" s="476">
        <f t="shared" si="392"/>
        <v>0</v>
      </c>
      <c r="J1513" s="243" t="str">
        <f t="shared" si="387"/>
        <v/>
      </c>
      <c r="K1513" s="244"/>
      <c r="L1513" s="423"/>
      <c r="M1513" s="252"/>
      <c r="N1513" s="315">
        <f t="shared" si="393"/>
        <v>0</v>
      </c>
      <c r="O1513" s="424">
        <f t="shared" si="394"/>
        <v>0</v>
      </c>
      <c r="P1513" s="244"/>
      <c r="Q1513" s="771"/>
      <c r="R1513" s="775"/>
      <c r="S1513" s="775"/>
      <c r="T1513" s="775"/>
      <c r="U1513" s="775"/>
      <c r="V1513" s="775"/>
      <c r="W1513" s="819"/>
      <c r="X1513" s="313">
        <f t="shared" si="388"/>
        <v>0</v>
      </c>
    </row>
    <row r="1514" spans="2:24" ht="31.5">
      <c r="B1514" s="172"/>
      <c r="C1514" s="168">
        <v>2969</v>
      </c>
      <c r="D1514" s="320" t="s">
        <v>244</v>
      </c>
      <c r="E1514" s="812"/>
      <c r="F1514" s="449"/>
      <c r="G1514" s="245"/>
      <c r="H1514" s="245"/>
      <c r="I1514" s="476">
        <f t="shared" si="392"/>
        <v>0</v>
      </c>
      <c r="J1514" s="243" t="str">
        <f t="shared" si="387"/>
        <v/>
      </c>
      <c r="K1514" s="244"/>
      <c r="L1514" s="423"/>
      <c r="M1514" s="252"/>
      <c r="N1514" s="315">
        <f t="shared" si="393"/>
        <v>0</v>
      </c>
      <c r="O1514" s="424">
        <f t="shared" si="394"/>
        <v>0</v>
      </c>
      <c r="P1514" s="244"/>
      <c r="Q1514" s="771"/>
      <c r="R1514" s="775"/>
      <c r="S1514" s="775"/>
      <c r="T1514" s="775"/>
      <c r="U1514" s="775"/>
      <c r="V1514" s="775"/>
      <c r="W1514" s="819"/>
      <c r="X1514" s="313">
        <f t="shared" si="388"/>
        <v>0</v>
      </c>
    </row>
    <row r="1515" spans="2:24" ht="31.5">
      <c r="B1515" s="172"/>
      <c r="C1515" s="168">
        <v>2970</v>
      </c>
      <c r="D1515" s="320" t="s">
        <v>245</v>
      </c>
      <c r="E1515" s="812"/>
      <c r="F1515" s="449"/>
      <c r="G1515" s="245"/>
      <c r="H1515" s="245"/>
      <c r="I1515" s="476">
        <f t="shared" si="392"/>
        <v>0</v>
      </c>
      <c r="J1515" s="243" t="str">
        <f t="shared" si="387"/>
        <v/>
      </c>
      <c r="K1515" s="244"/>
      <c r="L1515" s="423"/>
      <c r="M1515" s="252"/>
      <c r="N1515" s="315">
        <f t="shared" si="393"/>
        <v>0</v>
      </c>
      <c r="O1515" s="424">
        <f t="shared" si="394"/>
        <v>0</v>
      </c>
      <c r="P1515" s="244"/>
      <c r="Q1515" s="771"/>
      <c r="R1515" s="775"/>
      <c r="S1515" s="775"/>
      <c r="T1515" s="775"/>
      <c r="U1515" s="775"/>
      <c r="V1515" s="775"/>
      <c r="W1515" s="819"/>
      <c r="X1515" s="313">
        <f t="shared" si="388"/>
        <v>0</v>
      </c>
    </row>
    <row r="1516" spans="2:24" ht="18.75">
      <c r="B1516" s="172"/>
      <c r="C1516" s="166">
        <v>2989</v>
      </c>
      <c r="D1516" s="321" t="s">
        <v>246</v>
      </c>
      <c r="E1516" s="812"/>
      <c r="F1516" s="449"/>
      <c r="G1516" s="245"/>
      <c r="H1516" s="245"/>
      <c r="I1516" s="476">
        <f t="shared" si="392"/>
        <v>0</v>
      </c>
      <c r="J1516" s="243" t="str">
        <f t="shared" si="387"/>
        <v/>
      </c>
      <c r="K1516" s="244"/>
      <c r="L1516" s="423"/>
      <c r="M1516" s="252"/>
      <c r="N1516" s="315">
        <f t="shared" si="393"/>
        <v>0</v>
      </c>
      <c r="O1516" s="424">
        <f t="shared" si="394"/>
        <v>0</v>
      </c>
      <c r="P1516" s="244"/>
      <c r="Q1516" s="771"/>
      <c r="R1516" s="775"/>
      <c r="S1516" s="775"/>
      <c r="T1516" s="775"/>
      <c r="U1516" s="775"/>
      <c r="V1516" s="775"/>
      <c r="W1516" s="819"/>
      <c r="X1516" s="313">
        <f t="shared" si="388"/>
        <v>0</v>
      </c>
    </row>
    <row r="1517" spans="2:24" ht="31.5">
      <c r="B1517" s="136"/>
      <c r="C1517" s="137">
        <v>2990</v>
      </c>
      <c r="D1517" s="322" t="s">
        <v>1732</v>
      </c>
      <c r="E1517" s="812"/>
      <c r="F1517" s="449"/>
      <c r="G1517" s="245"/>
      <c r="H1517" s="245"/>
      <c r="I1517" s="476">
        <f t="shared" si="392"/>
        <v>0</v>
      </c>
      <c r="J1517" s="243" t="str">
        <f t="shared" si="387"/>
        <v/>
      </c>
      <c r="K1517" s="244"/>
      <c r="L1517" s="423"/>
      <c r="M1517" s="252"/>
      <c r="N1517" s="315">
        <f t="shared" si="393"/>
        <v>0</v>
      </c>
      <c r="O1517" s="424">
        <f t="shared" si="394"/>
        <v>0</v>
      </c>
      <c r="P1517" s="244"/>
      <c r="Q1517" s="771"/>
      <c r="R1517" s="775"/>
      <c r="S1517" s="775"/>
      <c r="T1517" s="775"/>
      <c r="U1517" s="775"/>
      <c r="V1517" s="775"/>
      <c r="W1517" s="819"/>
      <c r="X1517" s="313">
        <f t="shared" si="388"/>
        <v>0</v>
      </c>
    </row>
    <row r="1518" spans="2:24" ht="18.75">
      <c r="B1518" s="136"/>
      <c r="C1518" s="137">
        <v>2991</v>
      </c>
      <c r="D1518" s="322" t="s">
        <v>247</v>
      </c>
      <c r="E1518" s="812"/>
      <c r="F1518" s="449"/>
      <c r="G1518" s="245"/>
      <c r="H1518" s="245"/>
      <c r="I1518" s="476">
        <f t="shared" si="392"/>
        <v>0</v>
      </c>
      <c r="J1518" s="243" t="str">
        <f t="shared" si="387"/>
        <v/>
      </c>
      <c r="K1518" s="244"/>
      <c r="L1518" s="423"/>
      <c r="M1518" s="252"/>
      <c r="N1518" s="315">
        <f t="shared" si="393"/>
        <v>0</v>
      </c>
      <c r="O1518" s="424">
        <f t="shared" si="394"/>
        <v>0</v>
      </c>
      <c r="P1518" s="244"/>
      <c r="Q1518" s="771"/>
      <c r="R1518" s="775"/>
      <c r="S1518" s="775"/>
      <c r="T1518" s="775"/>
      <c r="U1518" s="775"/>
      <c r="V1518" s="775"/>
      <c r="W1518" s="819"/>
      <c r="X1518" s="313">
        <f t="shared" si="388"/>
        <v>0</v>
      </c>
    </row>
    <row r="1519" spans="2:24" ht="18.75">
      <c r="B1519" s="136"/>
      <c r="C1519" s="142">
        <v>2992</v>
      </c>
      <c r="D1519" s="154" t="s">
        <v>248</v>
      </c>
      <c r="E1519" s="812"/>
      <c r="F1519" s="449"/>
      <c r="G1519" s="245"/>
      <c r="H1519" s="245"/>
      <c r="I1519" s="476">
        <f t="shared" si="392"/>
        <v>0</v>
      </c>
      <c r="J1519" s="243" t="str">
        <f t="shared" si="387"/>
        <v/>
      </c>
      <c r="K1519" s="244"/>
      <c r="L1519" s="423"/>
      <c r="M1519" s="252"/>
      <c r="N1519" s="315">
        <f t="shared" si="393"/>
        <v>0</v>
      </c>
      <c r="O1519" s="424">
        <f t="shared" si="394"/>
        <v>0</v>
      </c>
      <c r="P1519" s="244"/>
      <c r="Q1519" s="771"/>
      <c r="R1519" s="775"/>
      <c r="S1519" s="775"/>
      <c r="T1519" s="775"/>
      <c r="U1519" s="775"/>
      <c r="V1519" s="775"/>
      <c r="W1519" s="819"/>
      <c r="X1519" s="313">
        <f t="shared" si="388"/>
        <v>0</v>
      </c>
    </row>
    <row r="1520" spans="2:24" ht="18.75">
      <c r="B1520" s="794">
        <v>3300</v>
      </c>
      <c r="C1520" s="966" t="s">
        <v>1773</v>
      </c>
      <c r="D1520" s="966"/>
      <c r="E1520" s="795"/>
      <c r="F1520" s="781">
        <v>0</v>
      </c>
      <c r="G1520" s="781">
        <v>0</v>
      </c>
      <c r="H1520" s="781">
        <v>0</v>
      </c>
      <c r="I1520" s="797">
        <f>SUM(I1521:I1525)</f>
        <v>0</v>
      </c>
      <c r="J1520" s="243" t="str">
        <f t="shared" si="387"/>
        <v/>
      </c>
      <c r="K1520" s="244"/>
      <c r="L1520" s="773"/>
      <c r="M1520" s="774"/>
      <c r="N1520" s="774"/>
      <c r="O1520" s="820"/>
      <c r="P1520" s="244"/>
      <c r="Q1520" s="773"/>
      <c r="R1520" s="774"/>
      <c r="S1520" s="774"/>
      <c r="T1520" s="774"/>
      <c r="U1520" s="774"/>
      <c r="V1520" s="774"/>
      <c r="W1520" s="820"/>
      <c r="X1520" s="313">
        <f t="shared" si="388"/>
        <v>0</v>
      </c>
    </row>
    <row r="1521" spans="2:24" ht="18.75">
      <c r="B1521" s="143"/>
      <c r="C1521" s="144">
        <v>3301</v>
      </c>
      <c r="D1521" s="460" t="s">
        <v>249</v>
      </c>
      <c r="E1521" s="812"/>
      <c r="F1521" s="700">
        <v>0</v>
      </c>
      <c r="G1521" s="700">
        <v>0</v>
      </c>
      <c r="H1521" s="700">
        <v>0</v>
      </c>
      <c r="I1521" s="476">
        <f t="shared" ref="I1521:I1528" si="395">F1521+G1521+H1521</f>
        <v>0</v>
      </c>
      <c r="J1521" s="243" t="str">
        <f t="shared" si="387"/>
        <v/>
      </c>
      <c r="K1521" s="244"/>
      <c r="L1521" s="771"/>
      <c r="M1521" s="775"/>
      <c r="N1521" s="775"/>
      <c r="O1521" s="819"/>
      <c r="P1521" s="244"/>
      <c r="Q1521" s="771"/>
      <c r="R1521" s="775"/>
      <c r="S1521" s="775"/>
      <c r="T1521" s="775"/>
      <c r="U1521" s="775"/>
      <c r="V1521" s="775"/>
      <c r="W1521" s="819"/>
      <c r="X1521" s="313">
        <f t="shared" si="388"/>
        <v>0</v>
      </c>
    </row>
    <row r="1522" spans="2:24" ht="18.75">
      <c r="B1522" s="143"/>
      <c r="C1522" s="168">
        <v>3302</v>
      </c>
      <c r="D1522" s="461" t="s">
        <v>1081</v>
      </c>
      <c r="E1522" s="812"/>
      <c r="F1522" s="700">
        <v>0</v>
      </c>
      <c r="G1522" s="700">
        <v>0</v>
      </c>
      <c r="H1522" s="700">
        <v>0</v>
      </c>
      <c r="I1522" s="476">
        <f t="shared" si="395"/>
        <v>0</v>
      </c>
      <c r="J1522" s="243" t="str">
        <f t="shared" ref="J1522:J1553" si="396">(IF($E1522&lt;&gt;0,$J$2,IF($I1522&lt;&gt;0,$J$2,"")))</f>
        <v/>
      </c>
      <c r="K1522" s="244"/>
      <c r="L1522" s="771"/>
      <c r="M1522" s="775"/>
      <c r="N1522" s="775"/>
      <c r="O1522" s="819"/>
      <c r="P1522" s="244"/>
      <c r="Q1522" s="771"/>
      <c r="R1522" s="775"/>
      <c r="S1522" s="775"/>
      <c r="T1522" s="775"/>
      <c r="U1522" s="775"/>
      <c r="V1522" s="775"/>
      <c r="W1522" s="819"/>
      <c r="X1522" s="313">
        <f t="shared" ref="X1522:X1553" si="397">T1522-U1522-V1522-W1522</f>
        <v>0</v>
      </c>
    </row>
    <row r="1523" spans="2:24" ht="18.75">
      <c r="B1523" s="143"/>
      <c r="C1523" s="168">
        <v>3303</v>
      </c>
      <c r="D1523" s="461" t="s">
        <v>251</v>
      </c>
      <c r="E1523" s="812"/>
      <c r="F1523" s="700">
        <v>0</v>
      </c>
      <c r="G1523" s="700">
        <v>0</v>
      </c>
      <c r="H1523" s="700">
        <v>0</v>
      </c>
      <c r="I1523" s="476">
        <f t="shared" si="395"/>
        <v>0</v>
      </c>
      <c r="J1523" s="243" t="str">
        <f t="shared" si="396"/>
        <v/>
      </c>
      <c r="K1523" s="244"/>
      <c r="L1523" s="771"/>
      <c r="M1523" s="775"/>
      <c r="N1523" s="775"/>
      <c r="O1523" s="819"/>
      <c r="P1523" s="244"/>
      <c r="Q1523" s="771"/>
      <c r="R1523" s="775"/>
      <c r="S1523" s="775"/>
      <c r="T1523" s="775"/>
      <c r="U1523" s="775"/>
      <c r="V1523" s="775"/>
      <c r="W1523" s="819"/>
      <c r="X1523" s="313">
        <f t="shared" si="397"/>
        <v>0</v>
      </c>
    </row>
    <row r="1524" spans="2:24" ht="18.75">
      <c r="B1524" s="143"/>
      <c r="C1524" s="166">
        <v>3304</v>
      </c>
      <c r="D1524" s="462" t="s">
        <v>252</v>
      </c>
      <c r="E1524" s="812"/>
      <c r="F1524" s="700">
        <v>0</v>
      </c>
      <c r="G1524" s="700">
        <v>0</v>
      </c>
      <c r="H1524" s="700">
        <v>0</v>
      </c>
      <c r="I1524" s="476">
        <f t="shared" si="395"/>
        <v>0</v>
      </c>
      <c r="J1524" s="243" t="str">
        <f t="shared" si="396"/>
        <v/>
      </c>
      <c r="K1524" s="244"/>
      <c r="L1524" s="771"/>
      <c r="M1524" s="775"/>
      <c r="N1524" s="775"/>
      <c r="O1524" s="819"/>
      <c r="P1524" s="244"/>
      <c r="Q1524" s="771"/>
      <c r="R1524" s="775"/>
      <c r="S1524" s="775"/>
      <c r="T1524" s="775"/>
      <c r="U1524" s="775"/>
      <c r="V1524" s="775"/>
      <c r="W1524" s="819"/>
      <c r="X1524" s="313">
        <f t="shared" si="397"/>
        <v>0</v>
      </c>
    </row>
    <row r="1525" spans="2:24" ht="31.5">
      <c r="B1525" s="143"/>
      <c r="C1525" s="142">
        <v>3306</v>
      </c>
      <c r="D1525" s="463" t="s">
        <v>1712</v>
      </c>
      <c r="E1525" s="812"/>
      <c r="F1525" s="700">
        <v>0</v>
      </c>
      <c r="G1525" s="700">
        <v>0</v>
      </c>
      <c r="H1525" s="700">
        <v>0</v>
      </c>
      <c r="I1525" s="476">
        <f t="shared" si="395"/>
        <v>0</v>
      </c>
      <c r="J1525" s="243" t="str">
        <f t="shared" si="396"/>
        <v/>
      </c>
      <c r="K1525" s="244"/>
      <c r="L1525" s="771"/>
      <c r="M1525" s="775"/>
      <c r="N1525" s="775"/>
      <c r="O1525" s="819"/>
      <c r="P1525" s="244"/>
      <c r="Q1525" s="771"/>
      <c r="R1525" s="775"/>
      <c r="S1525" s="775"/>
      <c r="T1525" s="775"/>
      <c r="U1525" s="775"/>
      <c r="V1525" s="775"/>
      <c r="W1525" s="819"/>
      <c r="X1525" s="313">
        <f t="shared" si="397"/>
        <v>0</v>
      </c>
    </row>
    <row r="1526" spans="2:24" ht="18.75">
      <c r="B1526" s="794">
        <v>3900</v>
      </c>
      <c r="C1526" s="963" t="s">
        <v>253</v>
      </c>
      <c r="D1526" s="967"/>
      <c r="E1526" s="795"/>
      <c r="F1526" s="781">
        <v>0</v>
      </c>
      <c r="G1526" s="781">
        <v>0</v>
      </c>
      <c r="H1526" s="781">
        <v>0</v>
      </c>
      <c r="I1526" s="800">
        <f t="shared" si="395"/>
        <v>0</v>
      </c>
      <c r="J1526" s="243" t="str">
        <f t="shared" si="396"/>
        <v/>
      </c>
      <c r="K1526" s="244"/>
      <c r="L1526" s="428"/>
      <c r="M1526" s="254"/>
      <c r="N1526" s="317">
        <f>I1526</f>
        <v>0</v>
      </c>
      <c r="O1526" s="424">
        <f>L1526+M1526-N1526</f>
        <v>0</v>
      </c>
      <c r="P1526" s="244"/>
      <c r="Q1526" s="428"/>
      <c r="R1526" s="254"/>
      <c r="S1526" s="429">
        <f>+IF(+(L1526+M1526)&gt;=I1526,+M1526,+(+I1526-L1526))</f>
        <v>0</v>
      </c>
      <c r="T1526" s="315">
        <f>Q1526+R1526-S1526</f>
        <v>0</v>
      </c>
      <c r="U1526" s="254"/>
      <c r="V1526" s="254"/>
      <c r="W1526" s="253"/>
      <c r="X1526" s="313">
        <f t="shared" si="397"/>
        <v>0</v>
      </c>
    </row>
    <row r="1527" spans="2:24" ht="18.75">
      <c r="B1527" s="794">
        <v>4000</v>
      </c>
      <c r="C1527" s="968" t="s">
        <v>254</v>
      </c>
      <c r="D1527" s="968"/>
      <c r="E1527" s="795"/>
      <c r="F1527" s="798"/>
      <c r="G1527" s="799"/>
      <c r="H1527" s="799"/>
      <c r="I1527" s="800">
        <f t="shared" si="395"/>
        <v>0</v>
      </c>
      <c r="J1527" s="243" t="str">
        <f t="shared" si="396"/>
        <v/>
      </c>
      <c r="K1527" s="244"/>
      <c r="L1527" s="428"/>
      <c r="M1527" s="254"/>
      <c r="N1527" s="317">
        <f>I1527</f>
        <v>0</v>
      </c>
      <c r="O1527" s="424">
        <f>L1527+M1527-N1527</f>
        <v>0</v>
      </c>
      <c r="P1527" s="244"/>
      <c r="Q1527" s="773"/>
      <c r="R1527" s="774"/>
      <c r="S1527" s="774"/>
      <c r="T1527" s="775"/>
      <c r="U1527" s="774"/>
      <c r="V1527" s="774"/>
      <c r="W1527" s="819"/>
      <c r="X1527" s="313">
        <f t="shared" si="397"/>
        <v>0</v>
      </c>
    </row>
    <row r="1528" spans="2:24" ht="18.75">
      <c r="B1528" s="794">
        <v>4100</v>
      </c>
      <c r="C1528" s="968" t="s">
        <v>255</v>
      </c>
      <c r="D1528" s="968"/>
      <c r="E1528" s="795"/>
      <c r="F1528" s="781">
        <v>0</v>
      </c>
      <c r="G1528" s="781">
        <v>0</v>
      </c>
      <c r="H1528" s="781">
        <v>0</v>
      </c>
      <c r="I1528" s="800">
        <f t="shared" si="395"/>
        <v>0</v>
      </c>
      <c r="J1528" s="243" t="str">
        <f t="shared" si="396"/>
        <v/>
      </c>
      <c r="K1528" s="244"/>
      <c r="L1528" s="773"/>
      <c r="M1528" s="774"/>
      <c r="N1528" s="774"/>
      <c r="O1528" s="820"/>
      <c r="P1528" s="244"/>
      <c r="Q1528" s="773"/>
      <c r="R1528" s="774"/>
      <c r="S1528" s="774"/>
      <c r="T1528" s="774"/>
      <c r="U1528" s="774"/>
      <c r="V1528" s="774"/>
      <c r="W1528" s="820"/>
      <c r="X1528" s="313">
        <f t="shared" si="397"/>
        <v>0</v>
      </c>
    </row>
    <row r="1529" spans="2:24" ht="18.75">
      <c r="B1529" s="794">
        <v>4200</v>
      </c>
      <c r="C1529" s="966" t="s">
        <v>256</v>
      </c>
      <c r="D1529" s="983"/>
      <c r="E1529" s="795"/>
      <c r="F1529" s="796">
        <f>SUM(F1530:F1535)</f>
        <v>0</v>
      </c>
      <c r="G1529" s="797">
        <f>SUM(G1530:G1535)</f>
        <v>0</v>
      </c>
      <c r="H1529" s="797">
        <f>SUM(H1530:H1535)</f>
        <v>0</v>
      </c>
      <c r="I1529" s="797">
        <f>SUM(I1530:I1535)</f>
        <v>0</v>
      </c>
      <c r="J1529" s="243" t="str">
        <f t="shared" si="396"/>
        <v/>
      </c>
      <c r="K1529" s="244"/>
      <c r="L1529" s="316">
        <f>SUM(L1530:L1535)</f>
        <v>0</v>
      </c>
      <c r="M1529" s="317">
        <f>SUM(M1530:M1535)</f>
        <v>0</v>
      </c>
      <c r="N1529" s="425">
        <f>SUM(N1530:N1535)</f>
        <v>0</v>
      </c>
      <c r="O1529" s="426">
        <f>SUM(O1530:O1535)</f>
        <v>0</v>
      </c>
      <c r="P1529" s="244"/>
      <c r="Q1529" s="316">
        <f t="shared" ref="Q1529:W1529" si="398">SUM(Q1530:Q1535)</f>
        <v>0</v>
      </c>
      <c r="R1529" s="317">
        <f t="shared" si="398"/>
        <v>0</v>
      </c>
      <c r="S1529" s="317">
        <f t="shared" si="398"/>
        <v>0</v>
      </c>
      <c r="T1529" s="317">
        <f t="shared" si="398"/>
        <v>0</v>
      </c>
      <c r="U1529" s="317">
        <f t="shared" si="398"/>
        <v>0</v>
      </c>
      <c r="V1529" s="317">
        <f t="shared" si="398"/>
        <v>0</v>
      </c>
      <c r="W1529" s="426">
        <f t="shared" si="398"/>
        <v>0</v>
      </c>
      <c r="X1529" s="313">
        <f t="shared" si="397"/>
        <v>0</v>
      </c>
    </row>
    <row r="1530" spans="2:24" ht="18.75">
      <c r="B1530" s="173"/>
      <c r="C1530" s="144">
        <v>4201</v>
      </c>
      <c r="D1530" s="138" t="s">
        <v>257</v>
      </c>
      <c r="E1530" s="812"/>
      <c r="F1530" s="449"/>
      <c r="G1530" s="245"/>
      <c r="H1530" s="245"/>
      <c r="I1530" s="476">
        <f t="shared" ref="I1530:I1535" si="399">F1530+G1530+H1530</f>
        <v>0</v>
      </c>
      <c r="J1530" s="243" t="str">
        <f t="shared" si="396"/>
        <v/>
      </c>
      <c r="K1530" s="244"/>
      <c r="L1530" s="423"/>
      <c r="M1530" s="252"/>
      <c r="N1530" s="315">
        <f t="shared" ref="N1530:N1535" si="400">I1530</f>
        <v>0</v>
      </c>
      <c r="O1530" s="424">
        <f t="shared" ref="O1530:O1535" si="401">L1530+M1530-N1530</f>
        <v>0</v>
      </c>
      <c r="P1530" s="244"/>
      <c r="Q1530" s="423"/>
      <c r="R1530" s="252"/>
      <c r="S1530" s="429">
        <f t="shared" ref="S1530:S1535" si="402">+IF(+(L1530+M1530)&gt;=I1530,+M1530,+(+I1530-L1530))</f>
        <v>0</v>
      </c>
      <c r="T1530" s="315">
        <f t="shared" ref="T1530:T1535" si="403">Q1530+R1530-S1530</f>
        <v>0</v>
      </c>
      <c r="U1530" s="252"/>
      <c r="V1530" s="252"/>
      <c r="W1530" s="253"/>
      <c r="X1530" s="313">
        <f t="shared" si="397"/>
        <v>0</v>
      </c>
    </row>
    <row r="1531" spans="2:24" ht="18.75">
      <c r="B1531" s="173"/>
      <c r="C1531" s="137">
        <v>4202</v>
      </c>
      <c r="D1531" s="139" t="s">
        <v>258</v>
      </c>
      <c r="E1531" s="812"/>
      <c r="F1531" s="449"/>
      <c r="G1531" s="245"/>
      <c r="H1531" s="245"/>
      <c r="I1531" s="476">
        <f t="shared" si="399"/>
        <v>0</v>
      </c>
      <c r="J1531" s="243" t="str">
        <f t="shared" si="396"/>
        <v/>
      </c>
      <c r="K1531" s="244"/>
      <c r="L1531" s="423"/>
      <c r="M1531" s="252"/>
      <c r="N1531" s="315">
        <f t="shared" si="400"/>
        <v>0</v>
      </c>
      <c r="O1531" s="424">
        <f t="shared" si="401"/>
        <v>0</v>
      </c>
      <c r="P1531" s="244"/>
      <c r="Q1531" s="423"/>
      <c r="R1531" s="252"/>
      <c r="S1531" s="429">
        <f t="shared" si="402"/>
        <v>0</v>
      </c>
      <c r="T1531" s="315">
        <f t="shared" si="403"/>
        <v>0</v>
      </c>
      <c r="U1531" s="252"/>
      <c r="V1531" s="252"/>
      <c r="W1531" s="253"/>
      <c r="X1531" s="313">
        <f t="shared" si="397"/>
        <v>0</v>
      </c>
    </row>
    <row r="1532" spans="2:24" ht="18.75">
      <c r="B1532" s="173"/>
      <c r="C1532" s="137">
        <v>4214</v>
      </c>
      <c r="D1532" s="139" t="s">
        <v>259</v>
      </c>
      <c r="E1532" s="812"/>
      <c r="F1532" s="449"/>
      <c r="G1532" s="245"/>
      <c r="H1532" s="245"/>
      <c r="I1532" s="476">
        <f t="shared" si="399"/>
        <v>0</v>
      </c>
      <c r="J1532" s="243" t="str">
        <f t="shared" si="396"/>
        <v/>
      </c>
      <c r="K1532" s="244"/>
      <c r="L1532" s="423"/>
      <c r="M1532" s="252"/>
      <c r="N1532" s="315">
        <f t="shared" si="400"/>
        <v>0</v>
      </c>
      <c r="O1532" s="424">
        <f t="shared" si="401"/>
        <v>0</v>
      </c>
      <c r="P1532" s="244"/>
      <c r="Q1532" s="423"/>
      <c r="R1532" s="252"/>
      <c r="S1532" s="429">
        <f t="shared" si="402"/>
        <v>0</v>
      </c>
      <c r="T1532" s="315">
        <f t="shared" si="403"/>
        <v>0</v>
      </c>
      <c r="U1532" s="252"/>
      <c r="V1532" s="252"/>
      <c r="W1532" s="253"/>
      <c r="X1532" s="313">
        <f t="shared" si="397"/>
        <v>0</v>
      </c>
    </row>
    <row r="1533" spans="2:24" ht="18.75">
      <c r="B1533" s="173"/>
      <c r="C1533" s="137">
        <v>4217</v>
      </c>
      <c r="D1533" s="139" t="s">
        <v>260</v>
      </c>
      <c r="E1533" s="812"/>
      <c r="F1533" s="449"/>
      <c r="G1533" s="245"/>
      <c r="H1533" s="245"/>
      <c r="I1533" s="476">
        <f t="shared" si="399"/>
        <v>0</v>
      </c>
      <c r="J1533" s="243" t="str">
        <f t="shared" si="396"/>
        <v/>
      </c>
      <c r="K1533" s="244"/>
      <c r="L1533" s="423"/>
      <c r="M1533" s="252"/>
      <c r="N1533" s="315">
        <f t="shared" si="400"/>
        <v>0</v>
      </c>
      <c r="O1533" s="424">
        <f t="shared" si="401"/>
        <v>0</v>
      </c>
      <c r="P1533" s="244"/>
      <c r="Q1533" s="423"/>
      <c r="R1533" s="252"/>
      <c r="S1533" s="429">
        <f t="shared" si="402"/>
        <v>0</v>
      </c>
      <c r="T1533" s="315">
        <f t="shared" si="403"/>
        <v>0</v>
      </c>
      <c r="U1533" s="252"/>
      <c r="V1533" s="252"/>
      <c r="W1533" s="253"/>
      <c r="X1533" s="313">
        <f t="shared" si="397"/>
        <v>0</v>
      </c>
    </row>
    <row r="1534" spans="2:24" ht="18.75">
      <c r="B1534" s="173"/>
      <c r="C1534" s="137">
        <v>4218</v>
      </c>
      <c r="D1534" s="145" t="s">
        <v>261</v>
      </c>
      <c r="E1534" s="812"/>
      <c r="F1534" s="449"/>
      <c r="G1534" s="245"/>
      <c r="H1534" s="245"/>
      <c r="I1534" s="476">
        <f t="shared" si="399"/>
        <v>0</v>
      </c>
      <c r="J1534" s="243" t="str">
        <f t="shared" si="396"/>
        <v/>
      </c>
      <c r="K1534" s="244"/>
      <c r="L1534" s="423"/>
      <c r="M1534" s="252"/>
      <c r="N1534" s="315">
        <f t="shared" si="400"/>
        <v>0</v>
      </c>
      <c r="O1534" s="424">
        <f t="shared" si="401"/>
        <v>0</v>
      </c>
      <c r="P1534" s="244"/>
      <c r="Q1534" s="423"/>
      <c r="R1534" s="252"/>
      <c r="S1534" s="429">
        <f t="shared" si="402"/>
        <v>0</v>
      </c>
      <c r="T1534" s="315">
        <f t="shared" si="403"/>
        <v>0</v>
      </c>
      <c r="U1534" s="252"/>
      <c r="V1534" s="252"/>
      <c r="W1534" s="253"/>
      <c r="X1534" s="313">
        <f t="shared" si="397"/>
        <v>0</v>
      </c>
    </row>
    <row r="1535" spans="2:24" ht="18.75">
      <c r="B1535" s="173"/>
      <c r="C1535" s="137">
        <v>4219</v>
      </c>
      <c r="D1535" s="156" t="s">
        <v>262</v>
      </c>
      <c r="E1535" s="812"/>
      <c r="F1535" s="449"/>
      <c r="G1535" s="245"/>
      <c r="H1535" s="245"/>
      <c r="I1535" s="476">
        <f t="shared" si="399"/>
        <v>0</v>
      </c>
      <c r="J1535" s="243" t="str">
        <f t="shared" si="396"/>
        <v/>
      </c>
      <c r="K1535" s="244"/>
      <c r="L1535" s="423"/>
      <c r="M1535" s="252"/>
      <c r="N1535" s="315">
        <f t="shared" si="400"/>
        <v>0</v>
      </c>
      <c r="O1535" s="424">
        <f t="shared" si="401"/>
        <v>0</v>
      </c>
      <c r="P1535" s="244"/>
      <c r="Q1535" s="423"/>
      <c r="R1535" s="252"/>
      <c r="S1535" s="429">
        <f t="shared" si="402"/>
        <v>0</v>
      </c>
      <c r="T1535" s="315">
        <f t="shared" si="403"/>
        <v>0</v>
      </c>
      <c r="U1535" s="252"/>
      <c r="V1535" s="252"/>
      <c r="W1535" s="253"/>
      <c r="X1535" s="313">
        <f t="shared" si="397"/>
        <v>0</v>
      </c>
    </row>
    <row r="1536" spans="2:24" ht="18.75">
      <c r="B1536" s="794">
        <v>4300</v>
      </c>
      <c r="C1536" s="958" t="s">
        <v>1713</v>
      </c>
      <c r="D1536" s="958"/>
      <c r="E1536" s="795"/>
      <c r="F1536" s="796">
        <f>SUM(F1537:F1539)</f>
        <v>0</v>
      </c>
      <c r="G1536" s="797">
        <f>SUM(G1537:G1539)</f>
        <v>0</v>
      </c>
      <c r="H1536" s="797">
        <f>SUM(H1537:H1539)</f>
        <v>0</v>
      </c>
      <c r="I1536" s="797">
        <f>SUM(I1537:I1539)</f>
        <v>0</v>
      </c>
      <c r="J1536" s="243" t="str">
        <f t="shared" si="396"/>
        <v/>
      </c>
      <c r="K1536" s="244"/>
      <c r="L1536" s="316">
        <f>SUM(L1537:L1539)</f>
        <v>0</v>
      </c>
      <c r="M1536" s="317">
        <f>SUM(M1537:M1539)</f>
        <v>0</v>
      </c>
      <c r="N1536" s="425">
        <f>SUM(N1537:N1539)</f>
        <v>0</v>
      </c>
      <c r="O1536" s="426">
        <f>SUM(O1537:O1539)</f>
        <v>0</v>
      </c>
      <c r="P1536" s="244"/>
      <c r="Q1536" s="316">
        <f t="shared" ref="Q1536:W1536" si="404">SUM(Q1537:Q1539)</f>
        <v>0</v>
      </c>
      <c r="R1536" s="317">
        <f t="shared" si="404"/>
        <v>0</v>
      </c>
      <c r="S1536" s="317">
        <f t="shared" si="404"/>
        <v>0</v>
      </c>
      <c r="T1536" s="317">
        <f t="shared" si="404"/>
        <v>0</v>
      </c>
      <c r="U1536" s="317">
        <f t="shared" si="404"/>
        <v>0</v>
      </c>
      <c r="V1536" s="317">
        <f t="shared" si="404"/>
        <v>0</v>
      </c>
      <c r="W1536" s="426">
        <f t="shared" si="404"/>
        <v>0</v>
      </c>
      <c r="X1536" s="313">
        <f t="shared" si="397"/>
        <v>0</v>
      </c>
    </row>
    <row r="1537" spans="2:24" ht="18.75">
      <c r="B1537" s="173"/>
      <c r="C1537" s="144">
        <v>4301</v>
      </c>
      <c r="D1537" s="163" t="s">
        <v>263</v>
      </c>
      <c r="E1537" s="812"/>
      <c r="F1537" s="449"/>
      <c r="G1537" s="245"/>
      <c r="H1537" s="245"/>
      <c r="I1537" s="476">
        <f t="shared" ref="I1537:I1542" si="405">F1537+G1537+H1537</f>
        <v>0</v>
      </c>
      <c r="J1537" s="243" t="str">
        <f t="shared" si="396"/>
        <v/>
      </c>
      <c r="K1537" s="244"/>
      <c r="L1537" s="423"/>
      <c r="M1537" s="252"/>
      <c r="N1537" s="315">
        <f t="shared" ref="N1537:N1542" si="406">I1537</f>
        <v>0</v>
      </c>
      <c r="O1537" s="424">
        <f t="shared" ref="O1537:O1542" si="407">L1537+M1537-N1537</f>
        <v>0</v>
      </c>
      <c r="P1537" s="244"/>
      <c r="Q1537" s="423"/>
      <c r="R1537" s="252"/>
      <c r="S1537" s="429">
        <f t="shared" ref="S1537:S1542" si="408">+IF(+(L1537+M1537)&gt;=I1537,+M1537,+(+I1537-L1537))</f>
        <v>0</v>
      </c>
      <c r="T1537" s="315">
        <f t="shared" ref="T1537:T1542" si="409">Q1537+R1537-S1537</f>
        <v>0</v>
      </c>
      <c r="U1537" s="252"/>
      <c r="V1537" s="252"/>
      <c r="W1537" s="253"/>
      <c r="X1537" s="313">
        <f t="shared" si="397"/>
        <v>0</v>
      </c>
    </row>
    <row r="1538" spans="2:24" ht="18.75">
      <c r="B1538" s="173"/>
      <c r="C1538" s="137">
        <v>4302</v>
      </c>
      <c r="D1538" s="139" t="s">
        <v>1082</v>
      </c>
      <c r="E1538" s="812"/>
      <c r="F1538" s="449"/>
      <c r="G1538" s="245"/>
      <c r="H1538" s="245"/>
      <c r="I1538" s="476">
        <f t="shared" si="405"/>
        <v>0</v>
      </c>
      <c r="J1538" s="243" t="str">
        <f t="shared" si="396"/>
        <v/>
      </c>
      <c r="K1538" s="244"/>
      <c r="L1538" s="423"/>
      <c r="M1538" s="252"/>
      <c r="N1538" s="315">
        <f t="shared" si="406"/>
        <v>0</v>
      </c>
      <c r="O1538" s="424">
        <f t="shared" si="407"/>
        <v>0</v>
      </c>
      <c r="P1538" s="244"/>
      <c r="Q1538" s="423"/>
      <c r="R1538" s="252"/>
      <c r="S1538" s="429">
        <f t="shared" si="408"/>
        <v>0</v>
      </c>
      <c r="T1538" s="315">
        <f t="shared" si="409"/>
        <v>0</v>
      </c>
      <c r="U1538" s="252"/>
      <c r="V1538" s="252"/>
      <c r="W1538" s="253"/>
      <c r="X1538" s="313">
        <f t="shared" si="397"/>
        <v>0</v>
      </c>
    </row>
    <row r="1539" spans="2:24" ht="18.75">
      <c r="B1539" s="173"/>
      <c r="C1539" s="142">
        <v>4309</v>
      </c>
      <c r="D1539" s="148" t="s">
        <v>265</v>
      </c>
      <c r="E1539" s="812"/>
      <c r="F1539" s="449"/>
      <c r="G1539" s="245"/>
      <c r="H1539" s="245"/>
      <c r="I1539" s="476">
        <f t="shared" si="405"/>
        <v>0</v>
      </c>
      <c r="J1539" s="243" t="str">
        <f t="shared" si="396"/>
        <v/>
      </c>
      <c r="K1539" s="244"/>
      <c r="L1539" s="423"/>
      <c r="M1539" s="252"/>
      <c r="N1539" s="315">
        <f t="shared" si="406"/>
        <v>0</v>
      </c>
      <c r="O1539" s="424">
        <f t="shared" si="407"/>
        <v>0</v>
      </c>
      <c r="P1539" s="244"/>
      <c r="Q1539" s="423"/>
      <c r="R1539" s="252"/>
      <c r="S1539" s="429">
        <f t="shared" si="408"/>
        <v>0</v>
      </c>
      <c r="T1539" s="315">
        <f t="shared" si="409"/>
        <v>0</v>
      </c>
      <c r="U1539" s="252"/>
      <c r="V1539" s="252"/>
      <c r="W1539" s="253"/>
      <c r="X1539" s="313">
        <f t="shared" si="397"/>
        <v>0</v>
      </c>
    </row>
    <row r="1540" spans="2:24" ht="18.75">
      <c r="B1540" s="794">
        <v>4400</v>
      </c>
      <c r="C1540" s="963" t="s">
        <v>1714</v>
      </c>
      <c r="D1540" s="963"/>
      <c r="E1540" s="795"/>
      <c r="F1540" s="798"/>
      <c r="G1540" s="799"/>
      <c r="H1540" s="799"/>
      <c r="I1540" s="800">
        <f t="shared" si="405"/>
        <v>0</v>
      </c>
      <c r="J1540" s="243" t="str">
        <f t="shared" si="396"/>
        <v/>
      </c>
      <c r="K1540" s="244"/>
      <c r="L1540" s="428"/>
      <c r="M1540" s="254"/>
      <c r="N1540" s="317">
        <f t="shared" si="406"/>
        <v>0</v>
      </c>
      <c r="O1540" s="424">
        <f t="shared" si="407"/>
        <v>0</v>
      </c>
      <c r="P1540" s="244"/>
      <c r="Q1540" s="428"/>
      <c r="R1540" s="254"/>
      <c r="S1540" s="429">
        <f t="shared" si="408"/>
        <v>0</v>
      </c>
      <c r="T1540" s="315">
        <f t="shared" si="409"/>
        <v>0</v>
      </c>
      <c r="U1540" s="254"/>
      <c r="V1540" s="254"/>
      <c r="W1540" s="253"/>
      <c r="X1540" s="313">
        <f t="shared" si="397"/>
        <v>0</v>
      </c>
    </row>
    <row r="1541" spans="2:24" ht="18.75">
      <c r="B1541" s="794">
        <v>4500</v>
      </c>
      <c r="C1541" s="968" t="s">
        <v>1715</v>
      </c>
      <c r="D1541" s="968"/>
      <c r="E1541" s="795"/>
      <c r="F1541" s="798"/>
      <c r="G1541" s="799"/>
      <c r="H1541" s="799"/>
      <c r="I1541" s="800">
        <f t="shared" si="405"/>
        <v>0</v>
      </c>
      <c r="J1541" s="243" t="str">
        <f t="shared" si="396"/>
        <v/>
      </c>
      <c r="K1541" s="244"/>
      <c r="L1541" s="428"/>
      <c r="M1541" s="254"/>
      <c r="N1541" s="317">
        <f t="shared" si="406"/>
        <v>0</v>
      </c>
      <c r="O1541" s="424">
        <f t="shared" si="407"/>
        <v>0</v>
      </c>
      <c r="P1541" s="244"/>
      <c r="Q1541" s="428"/>
      <c r="R1541" s="254"/>
      <c r="S1541" s="429">
        <f t="shared" si="408"/>
        <v>0</v>
      </c>
      <c r="T1541" s="315">
        <f t="shared" si="409"/>
        <v>0</v>
      </c>
      <c r="U1541" s="254"/>
      <c r="V1541" s="254"/>
      <c r="W1541" s="253"/>
      <c r="X1541" s="313">
        <f t="shared" si="397"/>
        <v>0</v>
      </c>
    </row>
    <row r="1542" spans="2:24" ht="18.75">
      <c r="B1542" s="794">
        <v>4600</v>
      </c>
      <c r="C1542" s="969" t="s">
        <v>266</v>
      </c>
      <c r="D1542" s="970"/>
      <c r="E1542" s="795"/>
      <c r="F1542" s="798"/>
      <c r="G1542" s="799"/>
      <c r="H1542" s="799"/>
      <c r="I1542" s="800">
        <f t="shared" si="405"/>
        <v>0</v>
      </c>
      <c r="J1542" s="243" t="str">
        <f t="shared" si="396"/>
        <v/>
      </c>
      <c r="K1542" s="244"/>
      <c r="L1542" s="428"/>
      <c r="M1542" s="254"/>
      <c r="N1542" s="317">
        <f t="shared" si="406"/>
        <v>0</v>
      </c>
      <c r="O1542" s="424">
        <f t="shared" si="407"/>
        <v>0</v>
      </c>
      <c r="P1542" s="244"/>
      <c r="Q1542" s="428"/>
      <c r="R1542" s="254"/>
      <c r="S1542" s="429">
        <f t="shared" si="408"/>
        <v>0</v>
      </c>
      <c r="T1542" s="315">
        <f t="shared" si="409"/>
        <v>0</v>
      </c>
      <c r="U1542" s="254"/>
      <c r="V1542" s="254"/>
      <c r="W1542" s="253"/>
      <c r="X1542" s="313">
        <f t="shared" si="397"/>
        <v>0</v>
      </c>
    </row>
    <row r="1543" spans="2:24" ht="18.75">
      <c r="B1543" s="794">
        <v>4900</v>
      </c>
      <c r="C1543" s="966" t="s">
        <v>297</v>
      </c>
      <c r="D1543" s="966"/>
      <c r="E1543" s="795"/>
      <c r="F1543" s="796">
        <f>+F1544+F1545</f>
        <v>0</v>
      </c>
      <c r="G1543" s="797">
        <f>+G1544+G1545</f>
        <v>0</v>
      </c>
      <c r="H1543" s="797">
        <f>+H1544+H1545</f>
        <v>0</v>
      </c>
      <c r="I1543" s="797">
        <f>+I1544+I1545</f>
        <v>0</v>
      </c>
      <c r="J1543" s="243" t="str">
        <f t="shared" si="396"/>
        <v/>
      </c>
      <c r="K1543" s="244"/>
      <c r="L1543" s="773"/>
      <c r="M1543" s="774"/>
      <c r="N1543" s="774"/>
      <c r="O1543" s="820"/>
      <c r="P1543" s="244"/>
      <c r="Q1543" s="773"/>
      <c r="R1543" s="774"/>
      <c r="S1543" s="774"/>
      <c r="T1543" s="774"/>
      <c r="U1543" s="774"/>
      <c r="V1543" s="774"/>
      <c r="W1543" s="820"/>
      <c r="X1543" s="313">
        <f t="shared" si="397"/>
        <v>0</v>
      </c>
    </row>
    <row r="1544" spans="2:24" ht="18.75">
      <c r="B1544" s="173"/>
      <c r="C1544" s="144">
        <v>4901</v>
      </c>
      <c r="D1544" s="174" t="s">
        <v>298</v>
      </c>
      <c r="E1544" s="812"/>
      <c r="F1544" s="449"/>
      <c r="G1544" s="245"/>
      <c r="H1544" s="245"/>
      <c r="I1544" s="476">
        <f>F1544+G1544+H1544</f>
        <v>0</v>
      </c>
      <c r="J1544" s="243" t="str">
        <f t="shared" si="396"/>
        <v/>
      </c>
      <c r="K1544" s="244"/>
      <c r="L1544" s="771"/>
      <c r="M1544" s="775"/>
      <c r="N1544" s="775"/>
      <c r="O1544" s="819"/>
      <c r="P1544" s="244"/>
      <c r="Q1544" s="771"/>
      <c r="R1544" s="775"/>
      <c r="S1544" s="775"/>
      <c r="T1544" s="775"/>
      <c r="U1544" s="775"/>
      <c r="V1544" s="775"/>
      <c r="W1544" s="819"/>
      <c r="X1544" s="313">
        <f t="shared" si="397"/>
        <v>0</v>
      </c>
    </row>
    <row r="1545" spans="2:24" ht="18.75">
      <c r="B1545" s="173"/>
      <c r="C1545" s="142">
        <v>4902</v>
      </c>
      <c r="D1545" s="148" t="s">
        <v>299</v>
      </c>
      <c r="E1545" s="812"/>
      <c r="F1545" s="449"/>
      <c r="G1545" s="245"/>
      <c r="H1545" s="245"/>
      <c r="I1545" s="476">
        <f>F1545+G1545+H1545</f>
        <v>0</v>
      </c>
      <c r="J1545" s="243" t="str">
        <f t="shared" si="396"/>
        <v/>
      </c>
      <c r="K1545" s="244"/>
      <c r="L1545" s="771"/>
      <c r="M1545" s="775"/>
      <c r="N1545" s="775"/>
      <c r="O1545" s="819"/>
      <c r="P1545" s="244"/>
      <c r="Q1545" s="771"/>
      <c r="R1545" s="775"/>
      <c r="S1545" s="775"/>
      <c r="T1545" s="775"/>
      <c r="U1545" s="775"/>
      <c r="V1545" s="775"/>
      <c r="W1545" s="819"/>
      <c r="X1545" s="313">
        <f t="shared" si="397"/>
        <v>0</v>
      </c>
    </row>
    <row r="1546" spans="2:24" ht="18.75">
      <c r="B1546" s="801">
        <v>5100</v>
      </c>
      <c r="C1546" s="980" t="s">
        <v>267</v>
      </c>
      <c r="D1546" s="980"/>
      <c r="E1546" s="802"/>
      <c r="F1546" s="803"/>
      <c r="G1546" s="804"/>
      <c r="H1546" s="804"/>
      <c r="I1546" s="800">
        <f>F1546+G1546+H1546</f>
        <v>0</v>
      </c>
      <c r="J1546" s="243" t="str">
        <f t="shared" si="396"/>
        <v/>
      </c>
      <c r="K1546" s="244"/>
      <c r="L1546" s="430"/>
      <c r="M1546" s="431"/>
      <c r="N1546" s="327">
        <f>I1546</f>
        <v>0</v>
      </c>
      <c r="O1546" s="424">
        <f>L1546+M1546-N1546</f>
        <v>0</v>
      </c>
      <c r="P1546" s="244"/>
      <c r="Q1546" s="430"/>
      <c r="R1546" s="431"/>
      <c r="S1546" s="429">
        <f>+IF(+(L1546+M1546)&gt;=I1546,+M1546,+(+I1546-L1546))</f>
        <v>0</v>
      </c>
      <c r="T1546" s="315">
        <f>Q1546+R1546-S1546</f>
        <v>0</v>
      </c>
      <c r="U1546" s="431"/>
      <c r="V1546" s="431"/>
      <c r="W1546" s="253"/>
      <c r="X1546" s="313">
        <f t="shared" si="397"/>
        <v>0</v>
      </c>
    </row>
    <row r="1547" spans="2:24" ht="18.75">
      <c r="B1547" s="801">
        <v>5200</v>
      </c>
      <c r="C1547" s="965" t="s">
        <v>268</v>
      </c>
      <c r="D1547" s="965"/>
      <c r="E1547" s="802"/>
      <c r="F1547" s="805">
        <f>SUM(F1548:F1554)</f>
        <v>0</v>
      </c>
      <c r="G1547" s="806">
        <f>SUM(G1548:G1554)</f>
        <v>0</v>
      </c>
      <c r="H1547" s="806">
        <f>SUM(H1548:H1554)</f>
        <v>0</v>
      </c>
      <c r="I1547" s="806">
        <f>SUM(I1548:I1554)</f>
        <v>0</v>
      </c>
      <c r="J1547" s="243" t="str">
        <f t="shared" si="396"/>
        <v/>
      </c>
      <c r="K1547" s="244"/>
      <c r="L1547" s="326">
        <f>SUM(L1548:L1554)</f>
        <v>0</v>
      </c>
      <c r="M1547" s="327">
        <f>SUM(M1548:M1554)</f>
        <v>0</v>
      </c>
      <c r="N1547" s="432">
        <f>SUM(N1548:N1554)</f>
        <v>0</v>
      </c>
      <c r="O1547" s="433">
        <f>SUM(O1548:O1554)</f>
        <v>0</v>
      </c>
      <c r="P1547" s="244"/>
      <c r="Q1547" s="326">
        <f t="shared" ref="Q1547:W1547" si="410">SUM(Q1548:Q1554)</f>
        <v>0</v>
      </c>
      <c r="R1547" s="327">
        <f t="shared" si="410"/>
        <v>0</v>
      </c>
      <c r="S1547" s="327">
        <f t="shared" si="410"/>
        <v>0</v>
      </c>
      <c r="T1547" s="327">
        <f t="shared" si="410"/>
        <v>0</v>
      </c>
      <c r="U1547" s="327">
        <f t="shared" si="410"/>
        <v>0</v>
      </c>
      <c r="V1547" s="327">
        <f t="shared" si="410"/>
        <v>0</v>
      </c>
      <c r="W1547" s="433">
        <f t="shared" si="410"/>
        <v>0</v>
      </c>
      <c r="X1547" s="313">
        <f t="shared" si="397"/>
        <v>0</v>
      </c>
    </row>
    <row r="1548" spans="2:24" ht="18.75">
      <c r="B1548" s="175"/>
      <c r="C1548" s="176">
        <v>5201</v>
      </c>
      <c r="D1548" s="177" t="s">
        <v>269</v>
      </c>
      <c r="E1548" s="813"/>
      <c r="F1548" s="473"/>
      <c r="G1548" s="434"/>
      <c r="H1548" s="434"/>
      <c r="I1548" s="476">
        <f t="shared" ref="I1548:I1554" si="411">F1548+G1548+H1548</f>
        <v>0</v>
      </c>
      <c r="J1548" s="243" t="str">
        <f t="shared" si="396"/>
        <v/>
      </c>
      <c r="K1548" s="244"/>
      <c r="L1548" s="435"/>
      <c r="M1548" s="436"/>
      <c r="N1548" s="330">
        <f t="shared" ref="N1548:N1554" si="412">I1548</f>
        <v>0</v>
      </c>
      <c r="O1548" s="424">
        <f t="shared" ref="O1548:O1554" si="413">L1548+M1548-N1548</f>
        <v>0</v>
      </c>
      <c r="P1548" s="244"/>
      <c r="Q1548" s="435"/>
      <c r="R1548" s="436"/>
      <c r="S1548" s="429">
        <f t="shared" ref="S1548:S1554" si="414">+IF(+(L1548+M1548)&gt;=I1548,+M1548,+(+I1548-L1548))</f>
        <v>0</v>
      </c>
      <c r="T1548" s="315">
        <f t="shared" ref="T1548:T1554" si="415">Q1548+R1548-S1548</f>
        <v>0</v>
      </c>
      <c r="U1548" s="436"/>
      <c r="V1548" s="436"/>
      <c r="W1548" s="253"/>
      <c r="X1548" s="313">
        <f t="shared" si="397"/>
        <v>0</v>
      </c>
    </row>
    <row r="1549" spans="2:24" ht="18.75">
      <c r="B1549" s="175"/>
      <c r="C1549" s="178">
        <v>5202</v>
      </c>
      <c r="D1549" s="179" t="s">
        <v>270</v>
      </c>
      <c r="E1549" s="813"/>
      <c r="F1549" s="473"/>
      <c r="G1549" s="434"/>
      <c r="H1549" s="434"/>
      <c r="I1549" s="476">
        <f t="shared" si="411"/>
        <v>0</v>
      </c>
      <c r="J1549" s="243" t="str">
        <f t="shared" si="396"/>
        <v/>
      </c>
      <c r="K1549" s="244"/>
      <c r="L1549" s="435"/>
      <c r="M1549" s="436"/>
      <c r="N1549" s="330">
        <f t="shared" si="412"/>
        <v>0</v>
      </c>
      <c r="O1549" s="424">
        <f t="shared" si="413"/>
        <v>0</v>
      </c>
      <c r="P1549" s="244"/>
      <c r="Q1549" s="435"/>
      <c r="R1549" s="436"/>
      <c r="S1549" s="429">
        <f t="shared" si="414"/>
        <v>0</v>
      </c>
      <c r="T1549" s="315">
        <f t="shared" si="415"/>
        <v>0</v>
      </c>
      <c r="U1549" s="436"/>
      <c r="V1549" s="436"/>
      <c r="W1549" s="253"/>
      <c r="X1549" s="313">
        <f t="shared" si="397"/>
        <v>0</v>
      </c>
    </row>
    <row r="1550" spans="2:24" ht="18.75">
      <c r="B1550" s="175"/>
      <c r="C1550" s="178">
        <v>5203</v>
      </c>
      <c r="D1550" s="179" t="s">
        <v>938</v>
      </c>
      <c r="E1550" s="813"/>
      <c r="F1550" s="473"/>
      <c r="G1550" s="434"/>
      <c r="H1550" s="434"/>
      <c r="I1550" s="476">
        <f t="shared" si="411"/>
        <v>0</v>
      </c>
      <c r="J1550" s="243" t="str">
        <f t="shared" si="396"/>
        <v/>
      </c>
      <c r="K1550" s="244"/>
      <c r="L1550" s="435"/>
      <c r="M1550" s="436"/>
      <c r="N1550" s="330">
        <f t="shared" si="412"/>
        <v>0</v>
      </c>
      <c r="O1550" s="424">
        <f t="shared" si="413"/>
        <v>0</v>
      </c>
      <c r="P1550" s="244"/>
      <c r="Q1550" s="435"/>
      <c r="R1550" s="436"/>
      <c r="S1550" s="429">
        <f t="shared" si="414"/>
        <v>0</v>
      </c>
      <c r="T1550" s="315">
        <f t="shared" si="415"/>
        <v>0</v>
      </c>
      <c r="U1550" s="436"/>
      <c r="V1550" s="436"/>
      <c r="W1550" s="253"/>
      <c r="X1550" s="313">
        <f t="shared" si="397"/>
        <v>0</v>
      </c>
    </row>
    <row r="1551" spans="2:24" ht="18.75">
      <c r="B1551" s="175"/>
      <c r="C1551" s="178">
        <v>5204</v>
      </c>
      <c r="D1551" s="179" t="s">
        <v>939</v>
      </c>
      <c r="E1551" s="813"/>
      <c r="F1551" s="473"/>
      <c r="G1551" s="434"/>
      <c r="H1551" s="434"/>
      <c r="I1551" s="476">
        <f t="shared" si="411"/>
        <v>0</v>
      </c>
      <c r="J1551" s="243" t="str">
        <f t="shared" si="396"/>
        <v/>
      </c>
      <c r="K1551" s="244"/>
      <c r="L1551" s="435"/>
      <c r="M1551" s="436"/>
      <c r="N1551" s="330">
        <f t="shared" si="412"/>
        <v>0</v>
      </c>
      <c r="O1551" s="424">
        <f t="shared" si="413"/>
        <v>0</v>
      </c>
      <c r="P1551" s="244"/>
      <c r="Q1551" s="435"/>
      <c r="R1551" s="436"/>
      <c r="S1551" s="429">
        <f t="shared" si="414"/>
        <v>0</v>
      </c>
      <c r="T1551" s="315">
        <f t="shared" si="415"/>
        <v>0</v>
      </c>
      <c r="U1551" s="436"/>
      <c r="V1551" s="436"/>
      <c r="W1551" s="253"/>
      <c r="X1551" s="313">
        <f t="shared" si="397"/>
        <v>0</v>
      </c>
    </row>
    <row r="1552" spans="2:24" ht="18.75">
      <c r="B1552" s="175"/>
      <c r="C1552" s="178">
        <v>5205</v>
      </c>
      <c r="D1552" s="179" t="s">
        <v>940</v>
      </c>
      <c r="E1552" s="813"/>
      <c r="F1552" s="473"/>
      <c r="G1552" s="434"/>
      <c r="H1552" s="434"/>
      <c r="I1552" s="476">
        <f t="shared" si="411"/>
        <v>0</v>
      </c>
      <c r="J1552" s="243" t="str">
        <f t="shared" si="396"/>
        <v/>
      </c>
      <c r="K1552" s="244"/>
      <c r="L1552" s="435"/>
      <c r="M1552" s="436"/>
      <c r="N1552" s="330">
        <f t="shared" si="412"/>
        <v>0</v>
      </c>
      <c r="O1552" s="424">
        <f t="shared" si="413"/>
        <v>0</v>
      </c>
      <c r="P1552" s="244"/>
      <c r="Q1552" s="435"/>
      <c r="R1552" s="436"/>
      <c r="S1552" s="429">
        <f t="shared" si="414"/>
        <v>0</v>
      </c>
      <c r="T1552" s="315">
        <f t="shared" si="415"/>
        <v>0</v>
      </c>
      <c r="U1552" s="436"/>
      <c r="V1552" s="436"/>
      <c r="W1552" s="253"/>
      <c r="X1552" s="313">
        <f t="shared" si="397"/>
        <v>0</v>
      </c>
    </row>
    <row r="1553" spans="2:24" ht="18.75">
      <c r="B1553" s="175"/>
      <c r="C1553" s="178">
        <v>5206</v>
      </c>
      <c r="D1553" s="179" t="s">
        <v>941</v>
      </c>
      <c r="E1553" s="813"/>
      <c r="F1553" s="473"/>
      <c r="G1553" s="434"/>
      <c r="H1553" s="434"/>
      <c r="I1553" s="476">
        <f t="shared" si="411"/>
        <v>0</v>
      </c>
      <c r="J1553" s="243" t="str">
        <f t="shared" si="396"/>
        <v/>
      </c>
      <c r="K1553" s="244"/>
      <c r="L1553" s="435"/>
      <c r="M1553" s="436"/>
      <c r="N1553" s="330">
        <f t="shared" si="412"/>
        <v>0</v>
      </c>
      <c r="O1553" s="424">
        <f t="shared" si="413"/>
        <v>0</v>
      </c>
      <c r="P1553" s="244"/>
      <c r="Q1553" s="435"/>
      <c r="R1553" s="436"/>
      <c r="S1553" s="429">
        <f t="shared" si="414"/>
        <v>0</v>
      </c>
      <c r="T1553" s="315">
        <f t="shared" si="415"/>
        <v>0</v>
      </c>
      <c r="U1553" s="436"/>
      <c r="V1553" s="436"/>
      <c r="W1553" s="253"/>
      <c r="X1553" s="313">
        <f t="shared" si="397"/>
        <v>0</v>
      </c>
    </row>
    <row r="1554" spans="2:24" ht="18.75">
      <c r="B1554" s="175"/>
      <c r="C1554" s="180">
        <v>5219</v>
      </c>
      <c r="D1554" s="181" t="s">
        <v>942</v>
      </c>
      <c r="E1554" s="813"/>
      <c r="F1554" s="473"/>
      <c r="G1554" s="434"/>
      <c r="H1554" s="434"/>
      <c r="I1554" s="476">
        <f t="shared" si="411"/>
        <v>0</v>
      </c>
      <c r="J1554" s="243" t="str">
        <f t="shared" ref="J1554:J1573" si="416">(IF($E1554&lt;&gt;0,$J$2,IF($I1554&lt;&gt;0,$J$2,"")))</f>
        <v/>
      </c>
      <c r="K1554" s="244"/>
      <c r="L1554" s="435"/>
      <c r="M1554" s="436"/>
      <c r="N1554" s="330">
        <f t="shared" si="412"/>
        <v>0</v>
      </c>
      <c r="O1554" s="424">
        <f t="shared" si="413"/>
        <v>0</v>
      </c>
      <c r="P1554" s="244"/>
      <c r="Q1554" s="435"/>
      <c r="R1554" s="436"/>
      <c r="S1554" s="429">
        <f t="shared" si="414"/>
        <v>0</v>
      </c>
      <c r="T1554" s="315">
        <f t="shared" si="415"/>
        <v>0</v>
      </c>
      <c r="U1554" s="436"/>
      <c r="V1554" s="436"/>
      <c r="W1554" s="253"/>
      <c r="X1554" s="313">
        <f t="shared" ref="X1554:X1567" si="417">T1554-U1554-V1554-W1554</f>
        <v>0</v>
      </c>
    </row>
    <row r="1555" spans="2:24" ht="18.75">
      <c r="B1555" s="801">
        <v>5300</v>
      </c>
      <c r="C1555" s="971" t="s">
        <v>943</v>
      </c>
      <c r="D1555" s="971"/>
      <c r="E1555" s="802"/>
      <c r="F1555" s="805">
        <f>SUM(F1556:F1557)</f>
        <v>0</v>
      </c>
      <c r="G1555" s="806">
        <f>SUM(G1556:G1557)</f>
        <v>0</v>
      </c>
      <c r="H1555" s="806">
        <f>SUM(H1556:H1557)</f>
        <v>0</v>
      </c>
      <c r="I1555" s="806">
        <f>SUM(I1556:I1557)</f>
        <v>0</v>
      </c>
      <c r="J1555" s="243" t="str">
        <f t="shared" si="416"/>
        <v/>
      </c>
      <c r="K1555" s="244"/>
      <c r="L1555" s="326">
        <f>SUM(L1556:L1557)</f>
        <v>0</v>
      </c>
      <c r="M1555" s="327">
        <f>SUM(M1556:M1557)</f>
        <v>0</v>
      </c>
      <c r="N1555" s="432">
        <f>SUM(N1556:N1557)</f>
        <v>0</v>
      </c>
      <c r="O1555" s="433">
        <f>SUM(O1556:O1557)</f>
        <v>0</v>
      </c>
      <c r="P1555" s="244"/>
      <c r="Q1555" s="326">
        <f t="shared" ref="Q1555:W1555" si="418">SUM(Q1556:Q1557)</f>
        <v>0</v>
      </c>
      <c r="R1555" s="327">
        <f t="shared" si="418"/>
        <v>0</v>
      </c>
      <c r="S1555" s="327">
        <f t="shared" si="418"/>
        <v>0</v>
      </c>
      <c r="T1555" s="327">
        <f t="shared" si="418"/>
        <v>0</v>
      </c>
      <c r="U1555" s="327">
        <f t="shared" si="418"/>
        <v>0</v>
      </c>
      <c r="V1555" s="327">
        <f t="shared" si="418"/>
        <v>0</v>
      </c>
      <c r="W1555" s="433">
        <f t="shared" si="418"/>
        <v>0</v>
      </c>
      <c r="X1555" s="313">
        <f t="shared" si="417"/>
        <v>0</v>
      </c>
    </row>
    <row r="1556" spans="2:24" ht="18.75">
      <c r="B1556" s="175"/>
      <c r="C1556" s="176">
        <v>5301</v>
      </c>
      <c r="D1556" s="177" t="s">
        <v>1462</v>
      </c>
      <c r="E1556" s="813"/>
      <c r="F1556" s="473"/>
      <c r="G1556" s="434"/>
      <c r="H1556" s="434"/>
      <c r="I1556" s="476">
        <f>F1556+G1556+H1556</f>
        <v>0</v>
      </c>
      <c r="J1556" s="243" t="str">
        <f t="shared" si="416"/>
        <v/>
      </c>
      <c r="K1556" s="244"/>
      <c r="L1556" s="435"/>
      <c r="M1556" s="436"/>
      <c r="N1556" s="330">
        <f>I1556</f>
        <v>0</v>
      </c>
      <c r="O1556" s="424">
        <f>L1556+M1556-N1556</f>
        <v>0</v>
      </c>
      <c r="P1556" s="244"/>
      <c r="Q1556" s="435"/>
      <c r="R1556" s="436"/>
      <c r="S1556" s="429">
        <f>+IF(+(L1556+M1556)&gt;=I1556,+M1556,+(+I1556-L1556))</f>
        <v>0</v>
      </c>
      <c r="T1556" s="315">
        <f>Q1556+R1556-S1556</f>
        <v>0</v>
      </c>
      <c r="U1556" s="436"/>
      <c r="V1556" s="436"/>
      <c r="W1556" s="253"/>
      <c r="X1556" s="313">
        <f t="shared" si="417"/>
        <v>0</v>
      </c>
    </row>
    <row r="1557" spans="2:24" ht="18.75">
      <c r="B1557" s="175"/>
      <c r="C1557" s="180">
        <v>5309</v>
      </c>
      <c r="D1557" s="181" t="s">
        <v>944</v>
      </c>
      <c r="E1557" s="813"/>
      <c r="F1557" s="473"/>
      <c r="G1557" s="434"/>
      <c r="H1557" s="434"/>
      <c r="I1557" s="476">
        <f>F1557+G1557+H1557</f>
        <v>0</v>
      </c>
      <c r="J1557" s="243" t="str">
        <f t="shared" si="416"/>
        <v/>
      </c>
      <c r="K1557" s="244"/>
      <c r="L1557" s="435"/>
      <c r="M1557" s="436"/>
      <c r="N1557" s="330">
        <f>I1557</f>
        <v>0</v>
      </c>
      <c r="O1557" s="424">
        <f>L1557+M1557-N1557</f>
        <v>0</v>
      </c>
      <c r="P1557" s="244"/>
      <c r="Q1557" s="435"/>
      <c r="R1557" s="436"/>
      <c r="S1557" s="429">
        <f>+IF(+(L1557+M1557)&gt;=I1557,+M1557,+(+I1557-L1557))</f>
        <v>0</v>
      </c>
      <c r="T1557" s="315">
        <f>Q1557+R1557-S1557</f>
        <v>0</v>
      </c>
      <c r="U1557" s="436"/>
      <c r="V1557" s="436"/>
      <c r="W1557" s="253"/>
      <c r="X1557" s="313">
        <f t="shared" si="417"/>
        <v>0</v>
      </c>
    </row>
    <row r="1558" spans="2:24" ht="18.75">
      <c r="B1558" s="801">
        <v>5400</v>
      </c>
      <c r="C1558" s="980" t="s">
        <v>1031</v>
      </c>
      <c r="D1558" s="980"/>
      <c r="E1558" s="802"/>
      <c r="F1558" s="803"/>
      <c r="G1558" s="804"/>
      <c r="H1558" s="804"/>
      <c r="I1558" s="800">
        <f>F1558+G1558+H1558</f>
        <v>0</v>
      </c>
      <c r="J1558" s="243" t="str">
        <f t="shared" si="416"/>
        <v/>
      </c>
      <c r="K1558" s="244"/>
      <c r="L1558" s="430"/>
      <c r="M1558" s="431"/>
      <c r="N1558" s="327">
        <f>I1558</f>
        <v>0</v>
      </c>
      <c r="O1558" s="424">
        <f>L1558+M1558-N1558</f>
        <v>0</v>
      </c>
      <c r="P1558" s="244"/>
      <c r="Q1558" s="430"/>
      <c r="R1558" s="431"/>
      <c r="S1558" s="429">
        <f>+IF(+(L1558+M1558)&gt;=I1558,+M1558,+(+I1558-L1558))</f>
        <v>0</v>
      </c>
      <c r="T1558" s="315">
        <f>Q1558+R1558-S1558</f>
        <v>0</v>
      </c>
      <c r="U1558" s="431"/>
      <c r="V1558" s="431"/>
      <c r="W1558" s="253"/>
      <c r="X1558" s="313">
        <f t="shared" si="417"/>
        <v>0</v>
      </c>
    </row>
    <row r="1559" spans="2:24" ht="18.75">
      <c r="B1559" s="794">
        <v>5500</v>
      </c>
      <c r="C1559" s="966" t="s">
        <v>1032</v>
      </c>
      <c r="D1559" s="966"/>
      <c r="E1559" s="795"/>
      <c r="F1559" s="796">
        <f>SUM(F1560:F1563)</f>
        <v>0</v>
      </c>
      <c r="G1559" s="797">
        <f>SUM(G1560:G1563)</f>
        <v>0</v>
      </c>
      <c r="H1559" s="797">
        <f>SUM(H1560:H1563)</f>
        <v>0</v>
      </c>
      <c r="I1559" s="797">
        <f>SUM(I1560:I1563)</f>
        <v>0</v>
      </c>
      <c r="J1559" s="243" t="str">
        <f t="shared" si="416"/>
        <v/>
      </c>
      <c r="K1559" s="244"/>
      <c r="L1559" s="316">
        <f>SUM(L1560:L1563)</f>
        <v>0</v>
      </c>
      <c r="M1559" s="317">
        <f>SUM(M1560:M1563)</f>
        <v>0</v>
      </c>
      <c r="N1559" s="425">
        <f>SUM(N1560:N1563)</f>
        <v>0</v>
      </c>
      <c r="O1559" s="426">
        <f>SUM(O1560:O1563)</f>
        <v>0</v>
      </c>
      <c r="P1559" s="244"/>
      <c r="Q1559" s="316">
        <f t="shared" ref="Q1559:W1559" si="419">SUM(Q1560:Q1563)</f>
        <v>0</v>
      </c>
      <c r="R1559" s="317">
        <f t="shared" si="419"/>
        <v>0</v>
      </c>
      <c r="S1559" s="317">
        <f t="shared" si="419"/>
        <v>0</v>
      </c>
      <c r="T1559" s="317">
        <f t="shared" si="419"/>
        <v>0</v>
      </c>
      <c r="U1559" s="317">
        <f t="shared" si="419"/>
        <v>0</v>
      </c>
      <c r="V1559" s="317">
        <f t="shared" si="419"/>
        <v>0</v>
      </c>
      <c r="W1559" s="426">
        <f t="shared" si="419"/>
        <v>0</v>
      </c>
      <c r="X1559" s="313">
        <f t="shared" si="417"/>
        <v>0</v>
      </c>
    </row>
    <row r="1560" spans="2:24" ht="18.75">
      <c r="B1560" s="173"/>
      <c r="C1560" s="144">
        <v>5501</v>
      </c>
      <c r="D1560" s="163" t="s">
        <v>1033</v>
      </c>
      <c r="E1560" s="812"/>
      <c r="F1560" s="449"/>
      <c r="G1560" s="245"/>
      <c r="H1560" s="245"/>
      <c r="I1560" s="476">
        <f>F1560+G1560+H1560</f>
        <v>0</v>
      </c>
      <c r="J1560" s="243" t="str">
        <f t="shared" si="416"/>
        <v/>
      </c>
      <c r="K1560" s="244"/>
      <c r="L1560" s="423"/>
      <c r="M1560" s="252"/>
      <c r="N1560" s="315">
        <f>I1560</f>
        <v>0</v>
      </c>
      <c r="O1560" s="424">
        <f>L1560+M1560-N1560</f>
        <v>0</v>
      </c>
      <c r="P1560" s="244"/>
      <c r="Q1560" s="423"/>
      <c r="R1560" s="252"/>
      <c r="S1560" s="429">
        <f>+IF(+(L1560+M1560)&gt;=I1560,+M1560,+(+I1560-L1560))</f>
        <v>0</v>
      </c>
      <c r="T1560" s="315">
        <f>Q1560+R1560-S1560</f>
        <v>0</v>
      </c>
      <c r="U1560" s="252"/>
      <c r="V1560" s="252"/>
      <c r="W1560" s="253"/>
      <c r="X1560" s="313">
        <f t="shared" si="417"/>
        <v>0</v>
      </c>
    </row>
    <row r="1561" spans="2:24" ht="18.75">
      <c r="B1561" s="173"/>
      <c r="C1561" s="137">
        <v>5502</v>
      </c>
      <c r="D1561" s="145" t="s">
        <v>1034</v>
      </c>
      <c r="E1561" s="812"/>
      <c r="F1561" s="449"/>
      <c r="G1561" s="245"/>
      <c r="H1561" s="245"/>
      <c r="I1561" s="476">
        <f>F1561+G1561+H1561</f>
        <v>0</v>
      </c>
      <c r="J1561" s="243" t="str">
        <f t="shared" si="416"/>
        <v/>
      </c>
      <c r="K1561" s="244"/>
      <c r="L1561" s="423"/>
      <c r="M1561" s="252"/>
      <c r="N1561" s="315">
        <f>I1561</f>
        <v>0</v>
      </c>
      <c r="O1561" s="424">
        <f>L1561+M1561-N1561</f>
        <v>0</v>
      </c>
      <c r="P1561" s="244"/>
      <c r="Q1561" s="423"/>
      <c r="R1561" s="252"/>
      <c r="S1561" s="429">
        <f>+IF(+(L1561+M1561)&gt;=I1561,+M1561,+(+I1561-L1561))</f>
        <v>0</v>
      </c>
      <c r="T1561" s="315">
        <f>Q1561+R1561-S1561</f>
        <v>0</v>
      </c>
      <c r="U1561" s="252"/>
      <c r="V1561" s="252"/>
      <c r="W1561" s="253"/>
      <c r="X1561" s="313">
        <f t="shared" si="417"/>
        <v>0</v>
      </c>
    </row>
    <row r="1562" spans="2:24" ht="18.75">
      <c r="B1562" s="173"/>
      <c r="C1562" s="137">
        <v>5503</v>
      </c>
      <c r="D1562" s="139" t="s">
        <v>1035</v>
      </c>
      <c r="E1562" s="812"/>
      <c r="F1562" s="449"/>
      <c r="G1562" s="245"/>
      <c r="H1562" s="245"/>
      <c r="I1562" s="476">
        <f>F1562+G1562+H1562</f>
        <v>0</v>
      </c>
      <c r="J1562" s="243" t="str">
        <f t="shared" si="416"/>
        <v/>
      </c>
      <c r="K1562" s="244"/>
      <c r="L1562" s="423"/>
      <c r="M1562" s="252"/>
      <c r="N1562" s="315">
        <f>I1562</f>
        <v>0</v>
      </c>
      <c r="O1562" s="424">
        <f>L1562+M1562-N1562</f>
        <v>0</v>
      </c>
      <c r="P1562" s="244"/>
      <c r="Q1562" s="423"/>
      <c r="R1562" s="252"/>
      <c r="S1562" s="429">
        <f>+IF(+(L1562+M1562)&gt;=I1562,+M1562,+(+I1562-L1562))</f>
        <v>0</v>
      </c>
      <c r="T1562" s="315">
        <f>Q1562+R1562-S1562</f>
        <v>0</v>
      </c>
      <c r="U1562" s="252"/>
      <c r="V1562" s="252"/>
      <c r="W1562" s="253"/>
      <c r="X1562" s="313">
        <f t="shared" si="417"/>
        <v>0</v>
      </c>
    </row>
    <row r="1563" spans="2:24" ht="18.75">
      <c r="B1563" s="173"/>
      <c r="C1563" s="137">
        <v>5504</v>
      </c>
      <c r="D1563" s="145" t="s">
        <v>1036</v>
      </c>
      <c r="E1563" s="812"/>
      <c r="F1563" s="449"/>
      <c r="G1563" s="245"/>
      <c r="H1563" s="245"/>
      <c r="I1563" s="476">
        <f>F1563+G1563+H1563</f>
        <v>0</v>
      </c>
      <c r="J1563" s="243" t="str">
        <f t="shared" si="416"/>
        <v/>
      </c>
      <c r="K1563" s="244"/>
      <c r="L1563" s="423"/>
      <c r="M1563" s="252"/>
      <c r="N1563" s="315">
        <f>I1563</f>
        <v>0</v>
      </c>
      <c r="O1563" s="424">
        <f>L1563+M1563-N1563</f>
        <v>0</v>
      </c>
      <c r="P1563" s="244"/>
      <c r="Q1563" s="423"/>
      <c r="R1563" s="252"/>
      <c r="S1563" s="429">
        <f>+IF(+(L1563+M1563)&gt;=I1563,+M1563,+(+I1563-L1563))</f>
        <v>0</v>
      </c>
      <c r="T1563" s="315">
        <f>Q1563+R1563-S1563</f>
        <v>0</v>
      </c>
      <c r="U1563" s="252"/>
      <c r="V1563" s="252"/>
      <c r="W1563" s="253"/>
      <c r="X1563" s="313">
        <f t="shared" si="417"/>
        <v>0</v>
      </c>
    </row>
    <row r="1564" spans="2:24" ht="18.75">
      <c r="B1564" s="794">
        <v>5700</v>
      </c>
      <c r="C1564" s="981" t="s">
        <v>1037</v>
      </c>
      <c r="D1564" s="982"/>
      <c r="E1564" s="802"/>
      <c r="F1564" s="781">
        <v>0</v>
      </c>
      <c r="G1564" s="781">
        <v>0</v>
      </c>
      <c r="H1564" s="781">
        <v>0</v>
      </c>
      <c r="I1564" s="806">
        <f>SUM(I1565:I1567)</f>
        <v>0</v>
      </c>
      <c r="J1564" s="243" t="str">
        <f t="shared" si="416"/>
        <v/>
      </c>
      <c r="K1564" s="244"/>
      <c r="L1564" s="326">
        <f>SUM(L1565:L1567)</f>
        <v>0</v>
      </c>
      <c r="M1564" s="327">
        <f>SUM(M1565:M1567)</f>
        <v>0</v>
      </c>
      <c r="N1564" s="432">
        <f>SUM(N1565:N1566)</f>
        <v>0</v>
      </c>
      <c r="O1564" s="433">
        <f>SUM(O1565:O1567)</f>
        <v>0</v>
      </c>
      <c r="P1564" s="244"/>
      <c r="Q1564" s="326">
        <f>SUM(Q1565:Q1567)</f>
        <v>0</v>
      </c>
      <c r="R1564" s="327">
        <f>SUM(R1565:R1567)</f>
        <v>0</v>
      </c>
      <c r="S1564" s="327">
        <f>SUM(S1565:S1567)</f>
        <v>0</v>
      </c>
      <c r="T1564" s="327">
        <f>SUM(T1565:T1567)</f>
        <v>0</v>
      </c>
      <c r="U1564" s="327">
        <f>SUM(U1565:U1567)</f>
        <v>0</v>
      </c>
      <c r="V1564" s="327">
        <f>SUM(V1565:V1566)</f>
        <v>0</v>
      </c>
      <c r="W1564" s="433">
        <f>SUM(W1565:W1567)</f>
        <v>0</v>
      </c>
      <c r="X1564" s="313">
        <f t="shared" si="417"/>
        <v>0</v>
      </c>
    </row>
    <row r="1565" spans="2:24" ht="18.75">
      <c r="B1565" s="175"/>
      <c r="C1565" s="176">
        <v>5701</v>
      </c>
      <c r="D1565" s="177" t="s">
        <v>1038</v>
      </c>
      <c r="E1565" s="813"/>
      <c r="F1565" s="700">
        <v>0</v>
      </c>
      <c r="G1565" s="700">
        <v>0</v>
      </c>
      <c r="H1565" s="700">
        <v>0</v>
      </c>
      <c r="I1565" s="476">
        <f>F1565+G1565+H1565</f>
        <v>0</v>
      </c>
      <c r="J1565" s="243" t="str">
        <f t="shared" si="416"/>
        <v/>
      </c>
      <c r="K1565" s="244"/>
      <c r="L1565" s="435"/>
      <c r="M1565" s="436"/>
      <c r="N1565" s="330">
        <f>I1565</f>
        <v>0</v>
      </c>
      <c r="O1565" s="424">
        <f>L1565+M1565-N1565</f>
        <v>0</v>
      </c>
      <c r="P1565" s="244"/>
      <c r="Q1565" s="435"/>
      <c r="R1565" s="436"/>
      <c r="S1565" s="429">
        <f>+IF(+(L1565+M1565)&gt;=I1565,+M1565,+(+I1565-L1565))</f>
        <v>0</v>
      </c>
      <c r="T1565" s="315">
        <f>Q1565+R1565-S1565</f>
        <v>0</v>
      </c>
      <c r="U1565" s="436"/>
      <c r="V1565" s="436"/>
      <c r="W1565" s="253"/>
      <c r="X1565" s="313">
        <f t="shared" si="417"/>
        <v>0</v>
      </c>
    </row>
    <row r="1566" spans="2:24" ht="18.75">
      <c r="B1566" s="175"/>
      <c r="C1566" s="180">
        <v>5702</v>
      </c>
      <c r="D1566" s="181" t="s">
        <v>1039</v>
      </c>
      <c r="E1566" s="813"/>
      <c r="F1566" s="700">
        <v>0</v>
      </c>
      <c r="G1566" s="700">
        <v>0</v>
      </c>
      <c r="H1566" s="700">
        <v>0</v>
      </c>
      <c r="I1566" s="476">
        <f>F1566+G1566+H1566</f>
        <v>0</v>
      </c>
      <c r="J1566" s="243" t="str">
        <f t="shared" si="416"/>
        <v/>
      </c>
      <c r="K1566" s="244"/>
      <c r="L1566" s="435"/>
      <c r="M1566" s="436"/>
      <c r="N1566" s="330">
        <f>I1566</f>
        <v>0</v>
      </c>
      <c r="O1566" s="424">
        <f>L1566+M1566-N1566</f>
        <v>0</v>
      </c>
      <c r="P1566" s="244"/>
      <c r="Q1566" s="435"/>
      <c r="R1566" s="436"/>
      <c r="S1566" s="429">
        <f>+IF(+(L1566+M1566)&gt;=I1566,+M1566,+(+I1566-L1566))</f>
        <v>0</v>
      </c>
      <c r="T1566" s="315">
        <f>Q1566+R1566-S1566</f>
        <v>0</v>
      </c>
      <c r="U1566" s="436"/>
      <c r="V1566" s="436"/>
      <c r="W1566" s="253"/>
      <c r="X1566" s="313">
        <f t="shared" si="417"/>
        <v>0</v>
      </c>
    </row>
    <row r="1567" spans="2:24" ht="18.75">
      <c r="B1567" s="136"/>
      <c r="C1567" s="182">
        <v>4071</v>
      </c>
      <c r="D1567" s="464" t="s">
        <v>1040</v>
      </c>
      <c r="E1567" s="812"/>
      <c r="F1567" s="700">
        <v>0</v>
      </c>
      <c r="G1567" s="700">
        <v>0</v>
      </c>
      <c r="H1567" s="700">
        <v>0</v>
      </c>
      <c r="I1567" s="476">
        <f>F1567+G1567+H1567</f>
        <v>0</v>
      </c>
      <c r="J1567" s="243" t="str">
        <f t="shared" si="416"/>
        <v/>
      </c>
      <c r="K1567" s="244"/>
      <c r="L1567" s="821"/>
      <c r="M1567" s="775"/>
      <c r="N1567" s="775"/>
      <c r="O1567" s="822"/>
      <c r="P1567" s="244"/>
      <c r="Q1567" s="771"/>
      <c r="R1567" s="775"/>
      <c r="S1567" s="775"/>
      <c r="T1567" s="775"/>
      <c r="U1567" s="775"/>
      <c r="V1567" s="775"/>
      <c r="W1567" s="819"/>
      <c r="X1567" s="313">
        <f t="shared" si="417"/>
        <v>0</v>
      </c>
    </row>
    <row r="1568" spans="2:24">
      <c r="B1568" s="173"/>
      <c r="C1568" s="183"/>
      <c r="D1568" s="334"/>
      <c r="E1568" s="814"/>
      <c r="F1568" s="248"/>
      <c r="G1568" s="248"/>
      <c r="H1568" s="248"/>
      <c r="I1568" s="249"/>
      <c r="J1568" s="243" t="str">
        <f t="shared" si="416"/>
        <v/>
      </c>
      <c r="K1568" s="244"/>
      <c r="L1568" s="437"/>
      <c r="M1568" s="438"/>
      <c r="N1568" s="323"/>
      <c r="O1568" s="324"/>
      <c r="P1568" s="244"/>
      <c r="Q1568" s="437"/>
      <c r="R1568" s="438"/>
      <c r="S1568" s="323"/>
      <c r="T1568" s="323"/>
      <c r="U1568" s="438"/>
      <c r="V1568" s="323"/>
      <c r="W1568" s="324"/>
      <c r="X1568" s="324"/>
    </row>
    <row r="1569" spans="2:24" ht="18.75">
      <c r="B1569" s="807">
        <v>98</v>
      </c>
      <c r="C1569" s="964" t="s">
        <v>1041</v>
      </c>
      <c r="D1569" s="958"/>
      <c r="E1569" s="795"/>
      <c r="F1569" s="798"/>
      <c r="G1569" s="799"/>
      <c r="H1569" s="799"/>
      <c r="I1569" s="800">
        <f>F1569+G1569+H1569</f>
        <v>0</v>
      </c>
      <c r="J1569" s="243" t="str">
        <f t="shared" si="416"/>
        <v/>
      </c>
      <c r="K1569" s="244"/>
      <c r="L1569" s="428"/>
      <c r="M1569" s="254"/>
      <c r="N1569" s="317">
        <f>I1569</f>
        <v>0</v>
      </c>
      <c r="O1569" s="424">
        <f>L1569+M1569-N1569</f>
        <v>0</v>
      </c>
      <c r="P1569" s="244"/>
      <c r="Q1569" s="428"/>
      <c r="R1569" s="254"/>
      <c r="S1569" s="429">
        <f>+IF(+(L1569+M1569)&gt;=I1569,+M1569,+(+I1569-L1569))</f>
        <v>0</v>
      </c>
      <c r="T1569" s="315">
        <f>Q1569+R1569-S1569</f>
        <v>0</v>
      </c>
      <c r="U1569" s="254"/>
      <c r="V1569" s="254"/>
      <c r="W1569" s="253"/>
      <c r="X1569" s="313">
        <f>T1569-U1569-V1569-W1569</f>
        <v>0</v>
      </c>
    </row>
    <row r="1570" spans="2:24">
      <c r="B1570" s="184"/>
      <c r="C1570" s="335" t="s">
        <v>1042</v>
      </c>
      <c r="D1570" s="336"/>
      <c r="E1570" s="395"/>
      <c r="F1570" s="395"/>
      <c r="G1570" s="395"/>
      <c r="H1570" s="395"/>
      <c r="I1570" s="337"/>
      <c r="J1570" s="243" t="str">
        <f t="shared" si="416"/>
        <v/>
      </c>
      <c r="K1570" s="244"/>
      <c r="L1570" s="338"/>
      <c r="M1570" s="339"/>
      <c r="N1570" s="339"/>
      <c r="O1570" s="340"/>
      <c r="P1570" s="244"/>
      <c r="Q1570" s="338"/>
      <c r="R1570" s="339"/>
      <c r="S1570" s="339"/>
      <c r="T1570" s="339"/>
      <c r="U1570" s="339"/>
      <c r="V1570" s="339"/>
      <c r="W1570" s="340"/>
      <c r="X1570" s="340"/>
    </row>
    <row r="1571" spans="2:24">
      <c r="B1571" s="184"/>
      <c r="C1571" s="341" t="s">
        <v>1043</v>
      </c>
      <c r="D1571" s="334"/>
      <c r="E1571" s="384"/>
      <c r="F1571" s="384"/>
      <c r="G1571" s="384"/>
      <c r="H1571" s="384"/>
      <c r="I1571" s="307"/>
      <c r="J1571" s="243" t="str">
        <f t="shared" si="416"/>
        <v/>
      </c>
      <c r="K1571" s="244"/>
      <c r="L1571" s="342"/>
      <c r="M1571" s="343"/>
      <c r="N1571" s="343"/>
      <c r="O1571" s="344"/>
      <c r="P1571" s="244"/>
      <c r="Q1571" s="342"/>
      <c r="R1571" s="343"/>
      <c r="S1571" s="343"/>
      <c r="T1571" s="343"/>
      <c r="U1571" s="343"/>
      <c r="V1571" s="343"/>
      <c r="W1571" s="344"/>
      <c r="X1571" s="344"/>
    </row>
    <row r="1572" spans="2:24">
      <c r="B1572" s="185"/>
      <c r="C1572" s="345" t="s">
        <v>1716</v>
      </c>
      <c r="D1572" s="346"/>
      <c r="E1572" s="396"/>
      <c r="F1572" s="396"/>
      <c r="G1572" s="396"/>
      <c r="H1572" s="396"/>
      <c r="I1572" s="309"/>
      <c r="J1572" s="243" t="str">
        <f t="shared" si="416"/>
        <v/>
      </c>
      <c r="K1572" s="244"/>
      <c r="L1572" s="347"/>
      <c r="M1572" s="348"/>
      <c r="N1572" s="348"/>
      <c r="O1572" s="349"/>
      <c r="P1572" s="244"/>
      <c r="Q1572" s="347"/>
      <c r="R1572" s="348"/>
      <c r="S1572" s="348"/>
      <c r="T1572" s="348"/>
      <c r="U1572" s="348"/>
      <c r="V1572" s="348"/>
      <c r="W1572" s="349"/>
      <c r="X1572" s="349"/>
    </row>
    <row r="1573" spans="2:24" ht="18.75">
      <c r="B1573" s="715"/>
      <c r="C1573" s="716" t="s">
        <v>1263</v>
      </c>
      <c r="D1573" s="717" t="s">
        <v>1044</v>
      </c>
      <c r="E1573" s="808"/>
      <c r="F1573" s="808">
        <f>SUM(F1458,F1461,F1467,F1475,F1476,F1494,F1498,F1504,F1507,F1508,F1509,F1510,F1511,F1520,F1526,F1527,F1528,F1529,F1536,F1540,F1541,F1542,F1543,F1546,F1547,F1555,F1558,F1559,F1564)+F1569</f>
        <v>12800</v>
      </c>
      <c r="G1573" s="808">
        <f>SUM(G1458,G1461,G1467,G1475,G1476,G1494,G1498,G1504,G1507,G1508,G1509,G1510,G1511,G1520,G1526,G1527,G1528,G1529,G1536,G1540,G1541,G1542,G1543,G1546,G1547,G1555,G1558,G1559,G1564)+G1569</f>
        <v>0</v>
      </c>
      <c r="H1573" s="808">
        <f>SUM(H1458,H1461,H1467,H1475,H1476,H1494,H1498,H1504,H1507,H1508,H1509,H1510,H1511,H1520,H1526,H1527,H1528,H1529,H1536,H1540,H1541,H1542,H1543,H1546,H1547,H1555,H1558,H1559,H1564)+H1569</f>
        <v>0</v>
      </c>
      <c r="I1573" s="808">
        <f>SUM(I1458,I1461,I1467,I1475,I1476,I1494,I1498,I1504,I1507,I1508,I1509,I1510,I1511,I1520,I1526,I1527,I1528,I1529,I1536,I1540,I1541,I1542,I1543,I1546,I1547,I1555,I1558,I1559,I1564)+I1569</f>
        <v>12800</v>
      </c>
      <c r="J1573" s="243">
        <f t="shared" si="416"/>
        <v>1</v>
      </c>
      <c r="K1573" s="439" t="str">
        <f>LEFT(C1455,1)</f>
        <v>2</v>
      </c>
      <c r="L1573" s="276">
        <f>SUM(L1458,L1461,L1467,L1475,L1476,L1494,L1498,L1504,L1507,L1508,L1509,L1510,L1511,L1520,L1526,L1527,L1528,L1529,L1536,L1540,L1541,L1542,L1543,L1546,L1547,L1555,L1558,L1559,L1564)+L1569</f>
        <v>0</v>
      </c>
      <c r="M1573" s="276">
        <f>SUM(M1458,M1461,M1467,M1475,M1476,M1494,M1498,M1504,M1507,M1508,M1509,M1510,M1511,M1520,M1526,M1527,M1528,M1529,M1536,M1540,M1541,M1542,M1543,M1546,M1547,M1555,M1558,M1559,M1564)+M1569</f>
        <v>12800</v>
      </c>
      <c r="N1573" s="276">
        <f>SUM(N1458,N1461,N1467,N1475,N1476,N1494,N1498,N1504,N1507,N1508,N1509,N1510,N1511,N1520,N1526,N1527,N1528,N1529,N1536,N1540,N1541,N1542,N1543,N1546,N1547,N1555,N1558,N1559,N1564)+N1569</f>
        <v>12800</v>
      </c>
      <c r="O1573" s="276">
        <f>SUM(O1458,O1461,O1467,O1475,O1476,O1494,O1498,O1504,O1507,O1508,O1509,O1510,O1511,O1520,O1526,O1527,O1528,O1529,O1536,O1540,O1541,O1542,O1543,O1546,O1547,O1555,O1558,O1559,O1564)+O1569</f>
        <v>0</v>
      </c>
      <c r="P1573" s="222"/>
      <c r="Q1573" s="276">
        <f t="shared" ref="Q1573:W1573" si="420">SUM(Q1458,Q1461,Q1467,Q1475,Q1476,Q1494,Q1498,Q1504,Q1507,Q1508,Q1509,Q1510,Q1511,Q1520,Q1526,Q1527,Q1528,Q1529,Q1536,Q1540,Q1541,Q1542,Q1543,Q1546,Q1547,Q1555,Q1558,Q1559,Q1564)+Q1569</f>
        <v>0</v>
      </c>
      <c r="R1573" s="276">
        <f t="shared" si="420"/>
        <v>12800</v>
      </c>
      <c r="S1573" s="276">
        <f t="shared" si="420"/>
        <v>12800</v>
      </c>
      <c r="T1573" s="276">
        <f t="shared" si="420"/>
        <v>0</v>
      </c>
      <c r="U1573" s="276">
        <f t="shared" si="420"/>
        <v>0</v>
      </c>
      <c r="V1573" s="276">
        <f t="shared" si="420"/>
        <v>0</v>
      </c>
      <c r="W1573" s="276">
        <f t="shared" si="420"/>
        <v>0</v>
      </c>
      <c r="X1573" s="313">
        <f>T1573-U1573-V1573-W1573</f>
        <v>0</v>
      </c>
    </row>
    <row r="1574" spans="2:24">
      <c r="B1574" s="660" t="s">
        <v>32</v>
      </c>
      <c r="C1574" s="186"/>
      <c r="I1574" s="219"/>
      <c r="J1574" s="221">
        <f>J1573</f>
        <v>1</v>
      </c>
      <c r="P1574"/>
    </row>
    <row r="1575" spans="2:24">
      <c r="B1575" s="392"/>
      <c r="C1575" s="392"/>
      <c r="D1575" s="393"/>
      <c r="E1575" s="392"/>
      <c r="F1575" s="392"/>
      <c r="G1575" s="392"/>
      <c r="H1575" s="392"/>
      <c r="I1575" s="394"/>
      <c r="J1575" s="221">
        <f>J1573</f>
        <v>1</v>
      </c>
      <c r="L1575" s="392"/>
      <c r="M1575" s="392"/>
      <c r="N1575" s="394"/>
      <c r="O1575" s="394"/>
      <c r="P1575" s="394"/>
      <c r="Q1575" s="392"/>
      <c r="R1575" s="392"/>
      <c r="S1575" s="394"/>
      <c r="T1575" s="394"/>
      <c r="U1575" s="392"/>
      <c r="V1575" s="394"/>
      <c r="W1575" s="394"/>
      <c r="X1575" s="394"/>
    </row>
    <row r="1576" spans="2:24" ht="18.75">
      <c r="B1576" s="402"/>
      <c r="C1576" s="402"/>
      <c r="D1576" s="402"/>
      <c r="E1576" s="402"/>
      <c r="F1576" s="402"/>
      <c r="G1576" s="402"/>
      <c r="H1576" s="402"/>
      <c r="I1576" s="484"/>
      <c r="J1576" s="440">
        <f>(IF(E1573&lt;&gt;0,$G$2,IF(I1573&lt;&gt;0,$G$2,"")))</f>
        <v>0</v>
      </c>
    </row>
    <row r="1577" spans="2:24" ht="18.75">
      <c r="B1577" s="402"/>
      <c r="C1577" s="402"/>
      <c r="D1577" s="474"/>
      <c r="E1577" s="402"/>
      <c r="F1577" s="402"/>
      <c r="G1577" s="402"/>
      <c r="H1577" s="402"/>
      <c r="I1577" s="484"/>
      <c r="J1577" s="440" t="str">
        <f>(IF(E1574&lt;&gt;0,$G$2,IF(I1574&lt;&gt;0,$G$2,"")))</f>
        <v/>
      </c>
    </row>
    <row r="1578" spans="2:24">
      <c r="E1578" s="278"/>
      <c r="F1578" s="278"/>
      <c r="G1578" s="278"/>
      <c r="H1578" s="278"/>
      <c r="I1578" s="282"/>
      <c r="J1578" s="221">
        <f>(IF($E1711&lt;&gt;0,$J$2,IF($I1711&lt;&gt;0,$J$2,"")))</f>
        <v>1</v>
      </c>
      <c r="L1578" s="278"/>
      <c r="M1578" s="278"/>
      <c r="N1578" s="282"/>
      <c r="O1578" s="282"/>
      <c r="P1578" s="282"/>
      <c r="Q1578" s="278"/>
      <c r="R1578" s="278"/>
      <c r="S1578" s="282"/>
      <c r="T1578" s="282"/>
      <c r="U1578" s="278"/>
      <c r="V1578" s="282"/>
      <c r="W1578" s="282"/>
    </row>
    <row r="1579" spans="2:24">
      <c r="C1579" s="227"/>
      <c r="D1579" s="228"/>
      <c r="E1579" s="278"/>
      <c r="F1579" s="278"/>
      <c r="G1579" s="278"/>
      <c r="H1579" s="278"/>
      <c r="I1579" s="282"/>
      <c r="J1579" s="221">
        <f>(IF($E1711&lt;&gt;0,$J$2,IF($I1711&lt;&gt;0,$J$2,"")))</f>
        <v>1</v>
      </c>
      <c r="L1579" s="278"/>
      <c r="M1579" s="278"/>
      <c r="N1579" s="282"/>
      <c r="O1579" s="282"/>
      <c r="P1579" s="282"/>
      <c r="Q1579" s="278"/>
      <c r="R1579" s="278"/>
      <c r="S1579" s="282"/>
      <c r="T1579" s="282"/>
      <c r="U1579" s="278"/>
      <c r="V1579" s="282"/>
      <c r="W1579" s="282"/>
    </row>
    <row r="1580" spans="2:24">
      <c r="B1580" s="896" t="str">
        <f>$B$7</f>
        <v>БЮДЖЕТ - НАЧАЛЕН ПЛАН
ПО ПЪЛНА ЕДИННА БЮДЖЕТНА КЛАСИФИКАЦИЯ</v>
      </c>
      <c r="C1580" s="897"/>
      <c r="D1580" s="897"/>
      <c r="E1580" s="278"/>
      <c r="F1580" s="278"/>
      <c r="G1580" s="278"/>
      <c r="H1580" s="278"/>
      <c r="I1580" s="282"/>
      <c r="J1580" s="221">
        <f>(IF($E1711&lt;&gt;0,$J$2,IF($I1711&lt;&gt;0,$J$2,"")))</f>
        <v>1</v>
      </c>
      <c r="L1580" s="278"/>
      <c r="M1580" s="278"/>
      <c r="N1580" s="282"/>
      <c r="O1580" s="282"/>
      <c r="P1580" s="282"/>
      <c r="Q1580" s="278"/>
      <c r="R1580" s="278"/>
      <c r="S1580" s="282"/>
      <c r="T1580" s="282"/>
      <c r="U1580" s="278"/>
      <c r="V1580" s="282"/>
      <c r="W1580" s="282"/>
    </row>
    <row r="1581" spans="2:24">
      <c r="C1581" s="227"/>
      <c r="D1581" s="228"/>
      <c r="E1581" s="279" t="s">
        <v>1684</v>
      </c>
      <c r="F1581" s="279" t="s">
        <v>1550</v>
      </c>
      <c r="G1581" s="278"/>
      <c r="H1581" s="278"/>
      <c r="I1581" s="282"/>
      <c r="J1581" s="221">
        <f>(IF($E1711&lt;&gt;0,$J$2,IF($I1711&lt;&gt;0,$J$2,"")))</f>
        <v>1</v>
      </c>
      <c r="L1581" s="278"/>
      <c r="M1581" s="278"/>
      <c r="N1581" s="282"/>
      <c r="O1581" s="282"/>
      <c r="P1581" s="282"/>
      <c r="Q1581" s="278"/>
      <c r="R1581" s="278"/>
      <c r="S1581" s="282"/>
      <c r="T1581" s="282"/>
      <c r="U1581" s="278"/>
      <c r="V1581" s="282"/>
      <c r="W1581" s="282"/>
    </row>
    <row r="1582" spans="2:24" ht="18.75">
      <c r="B1582" s="898" t="str">
        <f>$B$9</f>
        <v>Несебър</v>
      </c>
      <c r="C1582" s="899"/>
      <c r="D1582" s="900"/>
      <c r="E1582" s="686">
        <f>$E$9</f>
        <v>43831</v>
      </c>
      <c r="F1582" s="687">
        <f>$F$9</f>
        <v>44196</v>
      </c>
      <c r="G1582" s="278"/>
      <c r="H1582" s="278"/>
      <c r="I1582" s="282"/>
      <c r="J1582" s="221">
        <f>(IF($E1711&lt;&gt;0,$J$2,IF($I1711&lt;&gt;0,$J$2,"")))</f>
        <v>1</v>
      </c>
      <c r="L1582" s="278"/>
      <c r="M1582" s="278"/>
      <c r="N1582" s="282"/>
      <c r="O1582" s="282"/>
      <c r="P1582" s="282"/>
      <c r="Q1582" s="278"/>
      <c r="R1582" s="278"/>
      <c r="S1582" s="282"/>
      <c r="T1582" s="282"/>
      <c r="U1582" s="278"/>
      <c r="V1582" s="282"/>
      <c r="W1582" s="282"/>
    </row>
    <row r="1583" spans="2:24">
      <c r="B1583" s="230" t="str">
        <f>$B$10</f>
        <v>(наименование на разпоредителя с бюджет)</v>
      </c>
      <c r="E1583" s="278"/>
      <c r="F1583" s="280">
        <f>$F$10</f>
        <v>0</v>
      </c>
      <c r="G1583" s="278"/>
      <c r="H1583" s="278"/>
      <c r="I1583" s="282"/>
      <c r="J1583" s="221">
        <f>(IF($E1711&lt;&gt;0,$J$2,IF($I1711&lt;&gt;0,$J$2,"")))</f>
        <v>1</v>
      </c>
      <c r="L1583" s="278"/>
      <c r="M1583" s="278"/>
      <c r="N1583" s="282"/>
      <c r="O1583" s="282"/>
      <c r="P1583" s="282"/>
      <c r="Q1583" s="278"/>
      <c r="R1583" s="278"/>
      <c r="S1583" s="282"/>
      <c r="T1583" s="282"/>
      <c r="U1583" s="278"/>
      <c r="V1583" s="282"/>
      <c r="W1583" s="282"/>
    </row>
    <row r="1584" spans="2:24">
      <c r="B1584" s="230"/>
      <c r="E1584" s="281"/>
      <c r="F1584" s="278"/>
      <c r="G1584" s="278"/>
      <c r="H1584" s="278"/>
      <c r="I1584" s="282"/>
      <c r="J1584" s="221">
        <f>(IF($E1711&lt;&gt;0,$J$2,IF($I1711&lt;&gt;0,$J$2,"")))</f>
        <v>1</v>
      </c>
      <c r="L1584" s="278"/>
      <c r="M1584" s="278"/>
      <c r="N1584" s="282"/>
      <c r="O1584" s="282"/>
      <c r="P1584" s="282"/>
      <c r="Q1584" s="278"/>
      <c r="R1584" s="278"/>
      <c r="S1584" s="282"/>
      <c r="T1584" s="282"/>
      <c r="U1584" s="278"/>
      <c r="V1584" s="282"/>
      <c r="W1584" s="282"/>
    </row>
    <row r="1585" spans="2:24" ht="19.5">
      <c r="B1585" s="901" t="str">
        <f>$B$12</f>
        <v>Несебър</v>
      </c>
      <c r="C1585" s="902"/>
      <c r="D1585" s="903"/>
      <c r="E1585" s="229" t="s">
        <v>1685</v>
      </c>
      <c r="F1585" s="688" t="str">
        <f>$F$12</f>
        <v>5206</v>
      </c>
      <c r="G1585" s="278"/>
      <c r="H1585" s="278"/>
      <c r="I1585" s="282"/>
      <c r="J1585" s="221">
        <f>(IF($E1711&lt;&gt;0,$J$2,IF($I1711&lt;&gt;0,$J$2,"")))</f>
        <v>1</v>
      </c>
      <c r="L1585" s="278"/>
      <c r="M1585" s="278"/>
      <c r="N1585" s="282"/>
      <c r="O1585" s="282"/>
      <c r="P1585" s="282"/>
      <c r="Q1585" s="278"/>
      <c r="R1585" s="278"/>
      <c r="S1585" s="282"/>
      <c r="T1585" s="282"/>
      <c r="U1585" s="278"/>
      <c r="V1585" s="282"/>
      <c r="W1585" s="282"/>
    </row>
    <row r="1586" spans="2:24">
      <c r="B1586" s="689" t="str">
        <f>$B$13</f>
        <v>(наименование на първостепенния разпоредител с бюджет)</v>
      </c>
      <c r="E1586" s="281" t="s">
        <v>1686</v>
      </c>
      <c r="F1586" s="278"/>
      <c r="G1586" s="278"/>
      <c r="H1586" s="278"/>
      <c r="I1586" s="282"/>
      <c r="J1586" s="221">
        <f>(IF($E1711&lt;&gt;0,$J$2,IF($I1711&lt;&gt;0,$J$2,"")))</f>
        <v>1</v>
      </c>
      <c r="L1586" s="278"/>
      <c r="M1586" s="278"/>
      <c r="N1586" s="282"/>
      <c r="O1586" s="282"/>
      <c r="P1586" s="282"/>
      <c r="Q1586" s="278"/>
      <c r="R1586" s="278"/>
      <c r="S1586" s="282"/>
      <c r="T1586" s="282"/>
      <c r="U1586" s="278"/>
      <c r="V1586" s="282"/>
      <c r="W1586" s="282"/>
    </row>
    <row r="1587" spans="2:24" ht="18.75">
      <c r="B1587" s="230"/>
      <c r="D1587" s="441"/>
      <c r="E1587" s="277"/>
      <c r="F1587" s="277"/>
      <c r="G1587" s="277"/>
      <c r="H1587" s="277"/>
      <c r="I1587" s="384"/>
      <c r="J1587" s="221">
        <f>(IF($E1711&lt;&gt;0,$J$2,IF($I1711&lt;&gt;0,$J$2,"")))</f>
        <v>1</v>
      </c>
      <c r="L1587" s="278"/>
      <c r="M1587" s="278"/>
      <c r="N1587" s="282"/>
      <c r="O1587" s="282"/>
      <c r="P1587" s="282"/>
      <c r="Q1587" s="278"/>
      <c r="R1587" s="278"/>
      <c r="S1587" s="282"/>
      <c r="T1587" s="282"/>
      <c r="U1587" s="278"/>
      <c r="V1587" s="282"/>
      <c r="W1587" s="282"/>
    </row>
    <row r="1588" spans="2:24">
      <c r="C1588" s="227"/>
      <c r="D1588" s="228"/>
      <c r="E1588" s="278"/>
      <c r="F1588" s="281"/>
      <c r="G1588" s="281"/>
      <c r="H1588" s="281"/>
      <c r="I1588" s="284" t="s">
        <v>1687</v>
      </c>
      <c r="J1588" s="221">
        <f>(IF($E1711&lt;&gt;0,$J$2,IF($I1711&lt;&gt;0,$J$2,"")))</f>
        <v>1</v>
      </c>
      <c r="L1588" s="283" t="s">
        <v>93</v>
      </c>
      <c r="M1588" s="278"/>
      <c r="N1588" s="282"/>
      <c r="O1588" s="284" t="s">
        <v>1687</v>
      </c>
      <c r="P1588" s="282"/>
      <c r="Q1588" s="283" t="s">
        <v>94</v>
      </c>
      <c r="R1588" s="278"/>
      <c r="S1588" s="282"/>
      <c r="T1588" s="284" t="s">
        <v>1687</v>
      </c>
      <c r="U1588" s="278"/>
      <c r="V1588" s="282"/>
      <c r="W1588" s="284" t="s">
        <v>1687</v>
      </c>
    </row>
    <row r="1589" spans="2:24" ht="18.75">
      <c r="B1589" s="782"/>
      <c r="C1589" s="783"/>
      <c r="D1589" s="784" t="s">
        <v>1075</v>
      </c>
      <c r="E1589" s="785"/>
      <c r="F1589" s="973" t="s">
        <v>1486</v>
      </c>
      <c r="G1589" s="974"/>
      <c r="H1589" s="975"/>
      <c r="I1589" s="976"/>
      <c r="J1589" s="221">
        <f>(IF($E1711&lt;&gt;0,$J$2,IF($I1711&lt;&gt;0,$J$2,"")))</f>
        <v>1</v>
      </c>
      <c r="L1589" s="920" t="s">
        <v>1804</v>
      </c>
      <c r="M1589" s="920" t="s">
        <v>1805</v>
      </c>
      <c r="N1589" s="922" t="s">
        <v>1806</v>
      </c>
      <c r="O1589" s="922" t="s">
        <v>95</v>
      </c>
      <c r="P1589" s="222"/>
      <c r="Q1589" s="922" t="s">
        <v>1807</v>
      </c>
      <c r="R1589" s="922" t="s">
        <v>1808</v>
      </c>
      <c r="S1589" s="922" t="s">
        <v>1776</v>
      </c>
      <c r="T1589" s="922" t="s">
        <v>96</v>
      </c>
      <c r="U1589" s="409" t="s">
        <v>97</v>
      </c>
      <c r="V1589" s="410"/>
      <c r="W1589" s="411"/>
      <c r="X1589" s="291"/>
    </row>
    <row r="1590" spans="2:24" ht="31.5">
      <c r="B1590" s="786" t="s">
        <v>1601</v>
      </c>
      <c r="C1590" s="787" t="s">
        <v>1688</v>
      </c>
      <c r="D1590" s="788" t="s">
        <v>1076</v>
      </c>
      <c r="E1590" s="789"/>
      <c r="F1590" s="713" t="s">
        <v>1487</v>
      </c>
      <c r="G1590" s="713" t="s">
        <v>1488</v>
      </c>
      <c r="H1590" s="713" t="s">
        <v>1485</v>
      </c>
      <c r="I1590" s="713" t="s">
        <v>1069</v>
      </c>
      <c r="J1590" s="221">
        <f>(IF($E1711&lt;&gt;0,$J$2,IF($I1711&lt;&gt;0,$J$2,"")))</f>
        <v>1</v>
      </c>
      <c r="L1590" s="961"/>
      <c r="M1590" s="972"/>
      <c r="N1590" s="961"/>
      <c r="O1590" s="972"/>
      <c r="P1590" s="222"/>
      <c r="Q1590" s="957"/>
      <c r="R1590" s="957"/>
      <c r="S1590" s="957"/>
      <c r="T1590" s="957"/>
      <c r="U1590" s="412">
        <v>2020</v>
      </c>
      <c r="V1590" s="412">
        <v>2021</v>
      </c>
      <c r="W1590" s="412" t="s">
        <v>1809</v>
      </c>
      <c r="X1590" s="413" t="s">
        <v>98</v>
      </c>
    </row>
    <row r="1591" spans="2:24" ht="18.75">
      <c r="B1591" s="612"/>
      <c r="C1591" s="397"/>
      <c r="D1591" s="295" t="s">
        <v>1265</v>
      </c>
      <c r="E1591" s="809"/>
      <c r="F1591" s="296"/>
      <c r="G1591" s="296"/>
      <c r="H1591" s="296"/>
      <c r="I1591" s="483"/>
      <c r="J1591" s="221">
        <f>(IF($E1711&lt;&gt;0,$J$2,IF($I1711&lt;&gt;0,$J$2,"")))</f>
        <v>1</v>
      </c>
      <c r="L1591" s="297" t="s">
        <v>99</v>
      </c>
      <c r="M1591" s="297" t="s">
        <v>100</v>
      </c>
      <c r="N1591" s="298" t="s">
        <v>101</v>
      </c>
      <c r="O1591" s="298" t="s">
        <v>102</v>
      </c>
      <c r="P1591" s="222"/>
      <c r="Q1591" s="610" t="s">
        <v>103</v>
      </c>
      <c r="R1591" s="610" t="s">
        <v>104</v>
      </c>
      <c r="S1591" s="610" t="s">
        <v>105</v>
      </c>
      <c r="T1591" s="610" t="s">
        <v>106</v>
      </c>
      <c r="U1591" s="610" t="s">
        <v>1046</v>
      </c>
      <c r="V1591" s="610" t="s">
        <v>1047</v>
      </c>
      <c r="W1591" s="610" t="s">
        <v>1048</v>
      </c>
      <c r="X1591" s="414" t="s">
        <v>1049</v>
      </c>
    </row>
    <row r="1592" spans="2:24" ht="131.25">
      <c r="B1592" s="236"/>
      <c r="C1592" s="617" t="e">
        <f>VLOOKUP(D1592,OP_LIST2,2,FALSE)</f>
        <v>#N/A</v>
      </c>
      <c r="D1592" s="618" t="s">
        <v>958</v>
      </c>
      <c r="E1592" s="810"/>
      <c r="F1592" s="368"/>
      <c r="G1592" s="368"/>
      <c r="H1592" s="368"/>
      <c r="I1592" s="303"/>
      <c r="J1592" s="221">
        <f>(IF($E1711&lt;&gt;0,$J$2,IF($I1711&lt;&gt;0,$J$2,"")))</f>
        <v>1</v>
      </c>
      <c r="L1592" s="415" t="s">
        <v>1050</v>
      </c>
      <c r="M1592" s="415" t="s">
        <v>1050</v>
      </c>
      <c r="N1592" s="415" t="s">
        <v>1051</v>
      </c>
      <c r="O1592" s="415" t="s">
        <v>1052</v>
      </c>
      <c r="P1592" s="222"/>
      <c r="Q1592" s="415" t="s">
        <v>1050</v>
      </c>
      <c r="R1592" s="415" t="s">
        <v>1050</v>
      </c>
      <c r="S1592" s="415" t="s">
        <v>1077</v>
      </c>
      <c r="T1592" s="415" t="s">
        <v>1054</v>
      </c>
      <c r="U1592" s="415" t="s">
        <v>1050</v>
      </c>
      <c r="V1592" s="415" t="s">
        <v>1050</v>
      </c>
      <c r="W1592" s="415" t="s">
        <v>1050</v>
      </c>
      <c r="X1592" s="306" t="s">
        <v>1055</v>
      </c>
    </row>
    <row r="1593" spans="2:24" ht="18.75">
      <c r="B1593" s="616"/>
      <c r="C1593" s="619">
        <f>VLOOKUP(D1594,EBK_DEIN2,2,FALSE)</f>
        <v>3311</v>
      </c>
      <c r="D1593" s="611" t="s">
        <v>1465</v>
      </c>
      <c r="E1593" s="811"/>
      <c r="F1593" s="368"/>
      <c r="G1593" s="368"/>
      <c r="H1593" s="368"/>
      <c r="I1593" s="303"/>
      <c r="J1593" s="221">
        <f>(IF($E1711&lt;&gt;0,$J$2,IF($I1711&lt;&gt;0,$J$2,"")))</f>
        <v>1</v>
      </c>
      <c r="L1593" s="416"/>
      <c r="M1593" s="416"/>
      <c r="N1593" s="344"/>
      <c r="O1593" s="417"/>
      <c r="P1593" s="222"/>
      <c r="Q1593" s="416"/>
      <c r="R1593" s="416"/>
      <c r="S1593" s="344"/>
      <c r="T1593" s="417"/>
      <c r="U1593" s="416"/>
      <c r="V1593" s="344"/>
      <c r="W1593" s="417"/>
      <c r="X1593" s="418"/>
    </row>
    <row r="1594" spans="2:24" ht="18.75">
      <c r="B1594" s="419"/>
      <c r="C1594" s="238"/>
      <c r="D1594" s="523" t="s">
        <v>1736</v>
      </c>
      <c r="E1594" s="811"/>
      <c r="F1594" s="368"/>
      <c r="G1594" s="368"/>
      <c r="H1594" s="368"/>
      <c r="I1594" s="303"/>
      <c r="J1594" s="221">
        <f>(IF($E1711&lt;&gt;0,$J$2,IF($I1711&lt;&gt;0,$J$2,"")))</f>
        <v>1</v>
      </c>
      <c r="L1594" s="416"/>
      <c r="M1594" s="416"/>
      <c r="N1594" s="344"/>
      <c r="O1594" s="420">
        <f>SUMIF(O1597:O1598,"&lt;0")+SUMIF(O1600:O1604,"&lt;0")+SUMIF(O1606:O1613,"&lt;0")+SUMIF(O1615:O1631,"&lt;0")+SUMIF(O1637:O1641,"&lt;0")+SUMIF(O1643:O1648,"&lt;0")+SUMIF(O1651:O1657,"&lt;0")+SUMIF(O1664:O1665,"&lt;0")+SUMIF(O1668:O1673,"&lt;0")+SUMIF(O1675:O1680,"&lt;0")+SUMIF(O1684,"&lt;0")+SUMIF(O1686:O1692,"&lt;0")+SUMIF(O1694:O1696,"&lt;0")+SUMIF(O1698:O1701,"&lt;0")+SUMIF(O1703:O1704,"&lt;0")+SUMIF(O1707,"&lt;0")</f>
        <v>0</v>
      </c>
      <c r="P1594" s="222"/>
      <c r="Q1594" s="416"/>
      <c r="R1594" s="416"/>
      <c r="S1594" s="344"/>
      <c r="T1594" s="420">
        <f>SUMIF(T1597:T1598,"&lt;0")+SUMIF(T1600:T1604,"&lt;0")+SUMIF(T1606:T1613,"&lt;0")+SUMIF(T1615:T1631,"&lt;0")+SUMIF(T1637:T1641,"&lt;0")+SUMIF(T1643:T1648,"&lt;0")+SUMIF(T1651:T1657,"&lt;0")+SUMIF(T1664:T1665,"&lt;0")+SUMIF(T1668:T1673,"&lt;0")+SUMIF(T1675:T1680,"&lt;0")+SUMIF(T1684,"&lt;0")+SUMIF(T1686:T1692,"&lt;0")+SUMIF(T1694:T1696,"&lt;0")+SUMIF(T1698:T1701,"&lt;0")+SUMIF(T1703:T1704,"&lt;0")+SUMIF(T1707,"&lt;0")</f>
        <v>0</v>
      </c>
      <c r="U1594" s="416"/>
      <c r="V1594" s="344"/>
      <c r="W1594" s="417"/>
      <c r="X1594" s="308"/>
    </row>
    <row r="1595" spans="2:24" ht="18.75">
      <c r="B1595" s="354"/>
      <c r="C1595" s="238"/>
      <c r="D1595" s="292" t="s">
        <v>1078</v>
      </c>
      <c r="E1595" s="811"/>
      <c r="F1595" s="368"/>
      <c r="G1595" s="368"/>
      <c r="H1595" s="368"/>
      <c r="I1595" s="303"/>
      <c r="J1595" s="221">
        <f>(IF($E1711&lt;&gt;0,$J$2,IF($I1711&lt;&gt;0,$J$2,"")))</f>
        <v>1</v>
      </c>
      <c r="L1595" s="416"/>
      <c r="M1595" s="416"/>
      <c r="N1595" s="344"/>
      <c r="O1595" s="417"/>
      <c r="P1595" s="222"/>
      <c r="Q1595" s="416"/>
      <c r="R1595" s="416"/>
      <c r="S1595" s="344"/>
      <c r="T1595" s="417"/>
      <c r="U1595" s="416"/>
      <c r="V1595" s="344"/>
      <c r="W1595" s="417"/>
      <c r="X1595" s="310"/>
    </row>
    <row r="1596" spans="2:24" ht="18.75">
      <c r="B1596" s="790">
        <v>100</v>
      </c>
      <c r="C1596" s="977" t="s">
        <v>1266</v>
      </c>
      <c r="D1596" s="978"/>
      <c r="E1596" s="791"/>
      <c r="F1596" s="792">
        <f>SUM(F1597:F1598)</f>
        <v>2838799</v>
      </c>
      <c r="G1596" s="793">
        <f>SUM(G1597:G1598)</f>
        <v>0</v>
      </c>
      <c r="H1596" s="793">
        <f>SUM(H1597:H1598)</f>
        <v>273000</v>
      </c>
      <c r="I1596" s="793">
        <f>SUM(I1597:I1598)</f>
        <v>3111799</v>
      </c>
      <c r="J1596" s="243">
        <f t="shared" ref="J1596:J1627" si="421">(IF($E1596&lt;&gt;0,$J$2,IF($I1596&lt;&gt;0,$J$2,"")))</f>
        <v>1</v>
      </c>
      <c r="K1596" s="244"/>
      <c r="L1596" s="311">
        <f>SUM(L1597:L1598)</f>
        <v>0</v>
      </c>
      <c r="M1596" s="312">
        <f>SUM(M1597:M1598)</f>
        <v>3111799</v>
      </c>
      <c r="N1596" s="421">
        <f>SUM(N1597:N1598)</f>
        <v>3111799</v>
      </c>
      <c r="O1596" s="422">
        <f>SUM(O1597:O1598)</f>
        <v>0</v>
      </c>
      <c r="P1596" s="244"/>
      <c r="Q1596" s="815"/>
      <c r="R1596" s="816"/>
      <c r="S1596" s="817"/>
      <c r="T1596" s="816"/>
      <c r="U1596" s="816"/>
      <c r="V1596" s="816"/>
      <c r="W1596" s="818"/>
      <c r="X1596" s="313">
        <f t="shared" ref="X1596:X1627" si="422">T1596-U1596-V1596-W1596</f>
        <v>0</v>
      </c>
    </row>
    <row r="1597" spans="2:24" ht="18.75">
      <c r="B1597" s="140"/>
      <c r="C1597" s="144">
        <v>101</v>
      </c>
      <c r="D1597" s="138" t="s">
        <v>1267</v>
      </c>
      <c r="E1597" s="812"/>
      <c r="F1597" s="449">
        <v>2838799</v>
      </c>
      <c r="G1597" s="245"/>
      <c r="H1597" s="245">
        <v>273000</v>
      </c>
      <c r="I1597" s="476">
        <f>F1597+G1597+H1597</f>
        <v>3111799</v>
      </c>
      <c r="J1597" s="243">
        <f t="shared" si="421"/>
        <v>1</v>
      </c>
      <c r="K1597" s="244"/>
      <c r="L1597" s="423"/>
      <c r="M1597" s="252">
        <v>3111799</v>
      </c>
      <c r="N1597" s="315">
        <f>I1597</f>
        <v>3111799</v>
      </c>
      <c r="O1597" s="424">
        <f>L1597+M1597-N1597</f>
        <v>0</v>
      </c>
      <c r="P1597" s="244"/>
      <c r="Q1597" s="771"/>
      <c r="R1597" s="775"/>
      <c r="S1597" s="775"/>
      <c r="T1597" s="775"/>
      <c r="U1597" s="775"/>
      <c r="V1597" s="775"/>
      <c r="W1597" s="819"/>
      <c r="X1597" s="313">
        <f t="shared" si="422"/>
        <v>0</v>
      </c>
    </row>
    <row r="1598" spans="2:24" ht="18.75">
      <c r="B1598" s="140"/>
      <c r="C1598" s="137">
        <v>102</v>
      </c>
      <c r="D1598" s="139" t="s">
        <v>1268</v>
      </c>
      <c r="E1598" s="812"/>
      <c r="F1598" s="449"/>
      <c r="G1598" s="245"/>
      <c r="H1598" s="245"/>
      <c r="I1598" s="476">
        <f>F1598+G1598+H1598</f>
        <v>0</v>
      </c>
      <c r="J1598" s="243" t="str">
        <f t="shared" si="421"/>
        <v/>
      </c>
      <c r="K1598" s="244"/>
      <c r="L1598" s="423"/>
      <c r="M1598" s="252"/>
      <c r="N1598" s="315">
        <f>I1598</f>
        <v>0</v>
      </c>
      <c r="O1598" s="424">
        <f>L1598+M1598-N1598</f>
        <v>0</v>
      </c>
      <c r="P1598" s="244"/>
      <c r="Q1598" s="771"/>
      <c r="R1598" s="775"/>
      <c r="S1598" s="775"/>
      <c r="T1598" s="775"/>
      <c r="U1598" s="775"/>
      <c r="V1598" s="775"/>
      <c r="W1598" s="819"/>
      <c r="X1598" s="313">
        <f t="shared" si="422"/>
        <v>0</v>
      </c>
    </row>
    <row r="1599" spans="2:24" ht="18.75">
      <c r="B1599" s="794">
        <v>200</v>
      </c>
      <c r="C1599" s="959" t="s">
        <v>1269</v>
      </c>
      <c r="D1599" s="959"/>
      <c r="E1599" s="795"/>
      <c r="F1599" s="796">
        <f>SUM(F1600:F1604)</f>
        <v>164728</v>
      </c>
      <c r="G1599" s="797">
        <f>SUM(G1600:G1604)</f>
        <v>44800</v>
      </c>
      <c r="H1599" s="797">
        <f>SUM(H1600:H1604)</f>
        <v>24600</v>
      </c>
      <c r="I1599" s="797">
        <f>SUM(I1600:I1604)</f>
        <v>234128</v>
      </c>
      <c r="J1599" s="243">
        <f t="shared" si="421"/>
        <v>1</v>
      </c>
      <c r="K1599" s="244"/>
      <c r="L1599" s="316">
        <f>SUM(L1600:L1604)</f>
        <v>0</v>
      </c>
      <c r="M1599" s="317">
        <f>SUM(M1600:M1604)</f>
        <v>234128</v>
      </c>
      <c r="N1599" s="425">
        <f>SUM(N1600:N1604)</f>
        <v>234128</v>
      </c>
      <c r="O1599" s="426">
        <f>SUM(O1600:O1604)</f>
        <v>0</v>
      </c>
      <c r="P1599" s="244"/>
      <c r="Q1599" s="773"/>
      <c r="R1599" s="774"/>
      <c r="S1599" s="774"/>
      <c r="T1599" s="774"/>
      <c r="U1599" s="774"/>
      <c r="V1599" s="774"/>
      <c r="W1599" s="820"/>
      <c r="X1599" s="313">
        <f t="shared" si="422"/>
        <v>0</v>
      </c>
    </row>
    <row r="1600" spans="2:24" ht="18.75">
      <c r="B1600" s="143"/>
      <c r="C1600" s="144">
        <v>201</v>
      </c>
      <c r="D1600" s="138" t="s">
        <v>1270</v>
      </c>
      <c r="E1600" s="812"/>
      <c r="F1600" s="449"/>
      <c r="G1600" s="245"/>
      <c r="H1600" s="245"/>
      <c r="I1600" s="476">
        <f>F1600+G1600+H1600</f>
        <v>0</v>
      </c>
      <c r="J1600" s="243" t="str">
        <f t="shared" si="421"/>
        <v/>
      </c>
      <c r="K1600" s="244"/>
      <c r="L1600" s="423"/>
      <c r="M1600" s="252"/>
      <c r="N1600" s="315">
        <f>I1600</f>
        <v>0</v>
      </c>
      <c r="O1600" s="424">
        <f>L1600+M1600-N1600</f>
        <v>0</v>
      </c>
      <c r="P1600" s="244"/>
      <c r="Q1600" s="771"/>
      <c r="R1600" s="775"/>
      <c r="S1600" s="775"/>
      <c r="T1600" s="775"/>
      <c r="U1600" s="775"/>
      <c r="V1600" s="775"/>
      <c r="W1600" s="819"/>
      <c r="X1600" s="313">
        <f t="shared" si="422"/>
        <v>0</v>
      </c>
    </row>
    <row r="1601" spans="2:24" ht="18.75">
      <c r="B1601" s="136"/>
      <c r="C1601" s="137">
        <v>202</v>
      </c>
      <c r="D1601" s="145" t="s">
        <v>1271</v>
      </c>
      <c r="E1601" s="812"/>
      <c r="F1601" s="449">
        <v>24600</v>
      </c>
      <c r="G1601" s="245">
        <v>23300</v>
      </c>
      <c r="H1601" s="245">
        <v>24600</v>
      </c>
      <c r="I1601" s="476">
        <f>F1601+G1601+H1601</f>
        <v>72500</v>
      </c>
      <c r="J1601" s="243">
        <f t="shared" si="421"/>
        <v>1</v>
      </c>
      <c r="K1601" s="244"/>
      <c r="L1601" s="423"/>
      <c r="M1601" s="252">
        <v>72500</v>
      </c>
      <c r="N1601" s="315">
        <f>I1601</f>
        <v>72500</v>
      </c>
      <c r="O1601" s="424">
        <f>L1601+M1601-N1601</f>
        <v>0</v>
      </c>
      <c r="P1601" s="244"/>
      <c r="Q1601" s="771"/>
      <c r="R1601" s="775"/>
      <c r="S1601" s="775"/>
      <c r="T1601" s="775"/>
      <c r="U1601" s="775"/>
      <c r="V1601" s="775"/>
      <c r="W1601" s="819"/>
      <c r="X1601" s="313">
        <f t="shared" si="422"/>
        <v>0</v>
      </c>
    </row>
    <row r="1602" spans="2:24" ht="31.5">
      <c r="B1602" s="152"/>
      <c r="C1602" s="137">
        <v>205</v>
      </c>
      <c r="D1602" s="145" t="s">
        <v>915</v>
      </c>
      <c r="E1602" s="812"/>
      <c r="F1602" s="449">
        <v>93860</v>
      </c>
      <c r="G1602" s="245">
        <v>21500</v>
      </c>
      <c r="H1602" s="245"/>
      <c r="I1602" s="476">
        <f>F1602+G1602+H1602</f>
        <v>115360</v>
      </c>
      <c r="J1602" s="243">
        <f t="shared" si="421"/>
        <v>1</v>
      </c>
      <c r="K1602" s="244"/>
      <c r="L1602" s="423"/>
      <c r="M1602" s="252">
        <v>115360</v>
      </c>
      <c r="N1602" s="315">
        <f>I1602</f>
        <v>115360</v>
      </c>
      <c r="O1602" s="424">
        <f>L1602+M1602-N1602</f>
        <v>0</v>
      </c>
      <c r="P1602" s="244"/>
      <c r="Q1602" s="771"/>
      <c r="R1602" s="775"/>
      <c r="S1602" s="775"/>
      <c r="T1602" s="775"/>
      <c r="U1602" s="775"/>
      <c r="V1602" s="775"/>
      <c r="W1602" s="819"/>
      <c r="X1602" s="313">
        <f t="shared" si="422"/>
        <v>0</v>
      </c>
    </row>
    <row r="1603" spans="2:24" ht="18.75">
      <c r="B1603" s="152"/>
      <c r="C1603" s="137">
        <v>208</v>
      </c>
      <c r="D1603" s="159" t="s">
        <v>916</v>
      </c>
      <c r="E1603" s="812"/>
      <c r="F1603" s="449">
        <v>46268</v>
      </c>
      <c r="G1603" s="245"/>
      <c r="H1603" s="245"/>
      <c r="I1603" s="476">
        <f>F1603+G1603+H1603</f>
        <v>46268</v>
      </c>
      <c r="J1603" s="243">
        <f t="shared" si="421"/>
        <v>1</v>
      </c>
      <c r="K1603" s="244"/>
      <c r="L1603" s="423"/>
      <c r="M1603" s="252">
        <v>46268</v>
      </c>
      <c r="N1603" s="315">
        <f>I1603</f>
        <v>46268</v>
      </c>
      <c r="O1603" s="424">
        <f>L1603+M1603-N1603</f>
        <v>0</v>
      </c>
      <c r="P1603" s="244"/>
      <c r="Q1603" s="771"/>
      <c r="R1603" s="775"/>
      <c r="S1603" s="775"/>
      <c r="T1603" s="775"/>
      <c r="U1603" s="775"/>
      <c r="V1603" s="775"/>
      <c r="W1603" s="819"/>
      <c r="X1603" s="313">
        <f t="shared" si="422"/>
        <v>0</v>
      </c>
    </row>
    <row r="1604" spans="2:24" ht="18.75">
      <c r="B1604" s="143"/>
      <c r="C1604" s="142">
        <v>209</v>
      </c>
      <c r="D1604" s="148" t="s">
        <v>917</v>
      </c>
      <c r="E1604" s="812"/>
      <c r="F1604" s="449"/>
      <c r="G1604" s="245"/>
      <c r="H1604" s="245"/>
      <c r="I1604" s="476">
        <f>F1604+G1604+H1604</f>
        <v>0</v>
      </c>
      <c r="J1604" s="243" t="str">
        <f t="shared" si="421"/>
        <v/>
      </c>
      <c r="K1604" s="244"/>
      <c r="L1604" s="423"/>
      <c r="M1604" s="252"/>
      <c r="N1604" s="315">
        <f>I1604</f>
        <v>0</v>
      </c>
      <c r="O1604" s="424">
        <f>L1604+M1604-N1604</f>
        <v>0</v>
      </c>
      <c r="P1604" s="244"/>
      <c r="Q1604" s="771"/>
      <c r="R1604" s="775"/>
      <c r="S1604" s="775"/>
      <c r="T1604" s="775"/>
      <c r="U1604" s="775"/>
      <c r="V1604" s="775"/>
      <c r="W1604" s="819"/>
      <c r="X1604" s="313">
        <f t="shared" si="422"/>
        <v>0</v>
      </c>
    </row>
    <row r="1605" spans="2:24" ht="18.75">
      <c r="B1605" s="794">
        <v>500</v>
      </c>
      <c r="C1605" s="960" t="s">
        <v>209</v>
      </c>
      <c r="D1605" s="960"/>
      <c r="E1605" s="795"/>
      <c r="F1605" s="796">
        <f>SUM(F1606:F1612)</f>
        <v>639413</v>
      </c>
      <c r="G1605" s="797">
        <f>SUM(G1606:G1612)</f>
        <v>3900</v>
      </c>
      <c r="H1605" s="797">
        <f>SUM(H1606:H1612)</f>
        <v>84700</v>
      </c>
      <c r="I1605" s="797">
        <f>SUM(I1606:I1612)</f>
        <v>728013</v>
      </c>
      <c r="J1605" s="243">
        <f t="shared" si="421"/>
        <v>1</v>
      </c>
      <c r="K1605" s="244"/>
      <c r="L1605" s="316">
        <f>SUM(L1606:L1612)</f>
        <v>0</v>
      </c>
      <c r="M1605" s="317">
        <f>SUM(M1606:M1612)</f>
        <v>728013</v>
      </c>
      <c r="N1605" s="425">
        <f>SUM(N1606:N1612)</f>
        <v>728013</v>
      </c>
      <c r="O1605" s="426">
        <f>SUM(O1606:O1612)</f>
        <v>0</v>
      </c>
      <c r="P1605" s="244"/>
      <c r="Q1605" s="773"/>
      <c r="R1605" s="774"/>
      <c r="S1605" s="775"/>
      <c r="T1605" s="774"/>
      <c r="U1605" s="774"/>
      <c r="V1605" s="774"/>
      <c r="W1605" s="820"/>
      <c r="X1605" s="313">
        <f t="shared" si="422"/>
        <v>0</v>
      </c>
    </row>
    <row r="1606" spans="2:24" ht="18.75">
      <c r="B1606" s="143"/>
      <c r="C1606" s="160">
        <v>551</v>
      </c>
      <c r="D1606" s="456" t="s">
        <v>210</v>
      </c>
      <c r="E1606" s="812"/>
      <c r="F1606" s="449">
        <v>362794</v>
      </c>
      <c r="G1606" s="245">
        <v>2100</v>
      </c>
      <c r="H1606" s="245">
        <v>44600</v>
      </c>
      <c r="I1606" s="476">
        <f t="shared" ref="I1606:I1613" si="423">F1606+G1606+H1606</f>
        <v>409494</v>
      </c>
      <c r="J1606" s="243">
        <f t="shared" si="421"/>
        <v>1</v>
      </c>
      <c r="K1606" s="244"/>
      <c r="L1606" s="423"/>
      <c r="M1606" s="252">
        <v>409494</v>
      </c>
      <c r="N1606" s="315">
        <f t="shared" ref="N1606:N1613" si="424">I1606</f>
        <v>409494</v>
      </c>
      <c r="O1606" s="424">
        <f t="shared" ref="O1606:O1613" si="425">L1606+M1606-N1606</f>
        <v>0</v>
      </c>
      <c r="P1606" s="244"/>
      <c r="Q1606" s="771"/>
      <c r="R1606" s="775"/>
      <c r="S1606" s="775"/>
      <c r="T1606" s="775"/>
      <c r="U1606" s="775"/>
      <c r="V1606" s="775"/>
      <c r="W1606" s="819"/>
      <c r="X1606" s="313">
        <f t="shared" si="422"/>
        <v>0</v>
      </c>
    </row>
    <row r="1607" spans="2:24" ht="18.75">
      <c r="B1607" s="143"/>
      <c r="C1607" s="161">
        <v>552</v>
      </c>
      <c r="D1607" s="457" t="s">
        <v>211</v>
      </c>
      <c r="E1607" s="812"/>
      <c r="F1607" s="449">
        <v>69300</v>
      </c>
      <c r="G1607" s="245"/>
      <c r="H1607" s="245">
        <v>14600</v>
      </c>
      <c r="I1607" s="476">
        <f t="shared" si="423"/>
        <v>83900</v>
      </c>
      <c r="J1607" s="243">
        <f t="shared" si="421"/>
        <v>1</v>
      </c>
      <c r="K1607" s="244"/>
      <c r="L1607" s="423"/>
      <c r="M1607" s="252">
        <v>83900</v>
      </c>
      <c r="N1607" s="315">
        <f t="shared" si="424"/>
        <v>83900</v>
      </c>
      <c r="O1607" s="424">
        <f t="shared" si="425"/>
        <v>0</v>
      </c>
      <c r="P1607" s="244"/>
      <c r="Q1607" s="771"/>
      <c r="R1607" s="775"/>
      <c r="S1607" s="775"/>
      <c r="T1607" s="775"/>
      <c r="U1607" s="775"/>
      <c r="V1607" s="775"/>
      <c r="W1607" s="819"/>
      <c r="X1607" s="313">
        <f t="shared" si="422"/>
        <v>0</v>
      </c>
    </row>
    <row r="1608" spans="2:24" ht="18.75">
      <c r="B1608" s="143"/>
      <c r="C1608" s="161">
        <v>558</v>
      </c>
      <c r="D1608" s="457" t="s">
        <v>1704</v>
      </c>
      <c r="E1608" s="812"/>
      <c r="F1608" s="700">
        <v>0</v>
      </c>
      <c r="G1608" s="700">
        <v>0</v>
      </c>
      <c r="H1608" s="700">
        <v>0</v>
      </c>
      <c r="I1608" s="476">
        <f t="shared" si="423"/>
        <v>0</v>
      </c>
      <c r="J1608" s="243" t="str">
        <f t="shared" si="421"/>
        <v/>
      </c>
      <c r="K1608" s="244"/>
      <c r="L1608" s="423"/>
      <c r="M1608" s="252"/>
      <c r="N1608" s="315">
        <f t="shared" si="424"/>
        <v>0</v>
      </c>
      <c r="O1608" s="424">
        <f t="shared" si="425"/>
        <v>0</v>
      </c>
      <c r="P1608" s="244"/>
      <c r="Q1608" s="771"/>
      <c r="R1608" s="775"/>
      <c r="S1608" s="775"/>
      <c r="T1608" s="775"/>
      <c r="U1608" s="775"/>
      <c r="V1608" s="775"/>
      <c r="W1608" s="819"/>
      <c r="X1608" s="313">
        <f t="shared" si="422"/>
        <v>0</v>
      </c>
    </row>
    <row r="1609" spans="2:24" ht="18.75">
      <c r="B1609" s="143"/>
      <c r="C1609" s="161">
        <v>560</v>
      </c>
      <c r="D1609" s="458" t="s">
        <v>212</v>
      </c>
      <c r="E1609" s="812"/>
      <c r="F1609" s="449">
        <v>138608</v>
      </c>
      <c r="G1609" s="245">
        <v>1100</v>
      </c>
      <c r="H1609" s="245">
        <v>14900</v>
      </c>
      <c r="I1609" s="476">
        <f t="shared" si="423"/>
        <v>154608</v>
      </c>
      <c r="J1609" s="243">
        <f t="shared" si="421"/>
        <v>1</v>
      </c>
      <c r="K1609" s="244"/>
      <c r="L1609" s="423"/>
      <c r="M1609" s="252">
        <v>154608</v>
      </c>
      <c r="N1609" s="315">
        <f t="shared" si="424"/>
        <v>154608</v>
      </c>
      <c r="O1609" s="424">
        <f t="shared" si="425"/>
        <v>0</v>
      </c>
      <c r="P1609" s="244"/>
      <c r="Q1609" s="771"/>
      <c r="R1609" s="775"/>
      <c r="S1609" s="775"/>
      <c r="T1609" s="775"/>
      <c r="U1609" s="775"/>
      <c r="V1609" s="775"/>
      <c r="W1609" s="819"/>
      <c r="X1609" s="313">
        <f t="shared" si="422"/>
        <v>0</v>
      </c>
    </row>
    <row r="1610" spans="2:24" ht="18.75">
      <c r="B1610" s="143"/>
      <c r="C1610" s="161">
        <v>580</v>
      </c>
      <c r="D1610" s="457" t="s">
        <v>213</v>
      </c>
      <c r="E1610" s="812"/>
      <c r="F1610" s="449">
        <v>68711</v>
      </c>
      <c r="G1610" s="245">
        <v>700</v>
      </c>
      <c r="H1610" s="245">
        <v>10600</v>
      </c>
      <c r="I1610" s="476">
        <f t="shared" si="423"/>
        <v>80011</v>
      </c>
      <c r="J1610" s="243">
        <f t="shared" si="421"/>
        <v>1</v>
      </c>
      <c r="K1610" s="244"/>
      <c r="L1610" s="423"/>
      <c r="M1610" s="252">
        <v>80011</v>
      </c>
      <c r="N1610" s="315">
        <f t="shared" si="424"/>
        <v>80011</v>
      </c>
      <c r="O1610" s="424">
        <f t="shared" si="425"/>
        <v>0</v>
      </c>
      <c r="P1610" s="244"/>
      <c r="Q1610" s="771"/>
      <c r="R1610" s="775"/>
      <c r="S1610" s="775"/>
      <c r="T1610" s="775"/>
      <c r="U1610" s="775"/>
      <c r="V1610" s="775"/>
      <c r="W1610" s="819"/>
      <c r="X1610" s="313">
        <f t="shared" si="422"/>
        <v>0</v>
      </c>
    </row>
    <row r="1611" spans="2:24" ht="18.75">
      <c r="B1611" s="143"/>
      <c r="C1611" s="161">
        <v>588</v>
      </c>
      <c r="D1611" s="457" t="s">
        <v>1709</v>
      </c>
      <c r="E1611" s="812"/>
      <c r="F1611" s="700">
        <v>0</v>
      </c>
      <c r="G1611" s="700">
        <v>0</v>
      </c>
      <c r="H1611" s="700">
        <v>0</v>
      </c>
      <c r="I1611" s="476">
        <f t="shared" si="423"/>
        <v>0</v>
      </c>
      <c r="J1611" s="243" t="str">
        <f t="shared" si="421"/>
        <v/>
      </c>
      <c r="K1611" s="244"/>
      <c r="L1611" s="423"/>
      <c r="M1611" s="252"/>
      <c r="N1611" s="315">
        <f t="shared" si="424"/>
        <v>0</v>
      </c>
      <c r="O1611" s="424">
        <f t="shared" si="425"/>
        <v>0</v>
      </c>
      <c r="P1611" s="244"/>
      <c r="Q1611" s="771"/>
      <c r="R1611" s="775"/>
      <c r="S1611" s="775"/>
      <c r="T1611" s="775"/>
      <c r="U1611" s="775"/>
      <c r="V1611" s="775"/>
      <c r="W1611" s="819"/>
      <c r="X1611" s="313">
        <f t="shared" si="422"/>
        <v>0</v>
      </c>
    </row>
    <row r="1612" spans="2:24" ht="31.5">
      <c r="B1612" s="143"/>
      <c r="C1612" s="162">
        <v>590</v>
      </c>
      <c r="D1612" s="459" t="s">
        <v>214</v>
      </c>
      <c r="E1612" s="812"/>
      <c r="F1612" s="449"/>
      <c r="G1612" s="245"/>
      <c r="H1612" s="245"/>
      <c r="I1612" s="476">
        <f t="shared" si="423"/>
        <v>0</v>
      </c>
      <c r="J1612" s="243" t="str">
        <f t="shared" si="421"/>
        <v/>
      </c>
      <c r="K1612" s="244"/>
      <c r="L1612" s="423"/>
      <c r="M1612" s="252"/>
      <c r="N1612" s="315">
        <f t="shared" si="424"/>
        <v>0</v>
      </c>
      <c r="O1612" s="424">
        <f t="shared" si="425"/>
        <v>0</v>
      </c>
      <c r="P1612" s="244"/>
      <c r="Q1612" s="771"/>
      <c r="R1612" s="775"/>
      <c r="S1612" s="775"/>
      <c r="T1612" s="775"/>
      <c r="U1612" s="775"/>
      <c r="V1612" s="775"/>
      <c r="W1612" s="819"/>
      <c r="X1612" s="313">
        <f t="shared" si="422"/>
        <v>0</v>
      </c>
    </row>
    <row r="1613" spans="2:24" ht="18.75">
      <c r="B1613" s="794">
        <v>800</v>
      </c>
      <c r="C1613" s="960" t="s">
        <v>1079</v>
      </c>
      <c r="D1613" s="960"/>
      <c r="E1613" s="795"/>
      <c r="F1613" s="798"/>
      <c r="G1613" s="799"/>
      <c r="H1613" s="799"/>
      <c r="I1613" s="800">
        <f t="shared" si="423"/>
        <v>0</v>
      </c>
      <c r="J1613" s="243" t="str">
        <f t="shared" si="421"/>
        <v/>
      </c>
      <c r="K1613" s="244"/>
      <c r="L1613" s="428"/>
      <c r="M1613" s="254"/>
      <c r="N1613" s="315">
        <f t="shared" si="424"/>
        <v>0</v>
      </c>
      <c r="O1613" s="424">
        <f t="shared" si="425"/>
        <v>0</v>
      </c>
      <c r="P1613" s="244"/>
      <c r="Q1613" s="773"/>
      <c r="R1613" s="774"/>
      <c r="S1613" s="775"/>
      <c r="T1613" s="775"/>
      <c r="U1613" s="774"/>
      <c r="V1613" s="775"/>
      <c r="W1613" s="819"/>
      <c r="X1613" s="313">
        <f t="shared" si="422"/>
        <v>0</v>
      </c>
    </row>
    <row r="1614" spans="2:24" ht="18.75">
      <c r="B1614" s="794">
        <v>1000</v>
      </c>
      <c r="C1614" s="962" t="s">
        <v>216</v>
      </c>
      <c r="D1614" s="962"/>
      <c r="E1614" s="795"/>
      <c r="F1614" s="796">
        <f>SUM(F1615:F1631)</f>
        <v>96047</v>
      </c>
      <c r="G1614" s="797">
        <f>SUM(G1615:G1631)</f>
        <v>1261150</v>
      </c>
      <c r="H1614" s="797">
        <f>SUM(H1615:H1631)</f>
        <v>0</v>
      </c>
      <c r="I1614" s="797">
        <f>SUM(I1615:I1631)</f>
        <v>1357197</v>
      </c>
      <c r="J1614" s="243">
        <f t="shared" si="421"/>
        <v>1</v>
      </c>
      <c r="K1614" s="244"/>
      <c r="L1614" s="316">
        <f>SUM(L1615:L1631)</f>
        <v>0</v>
      </c>
      <c r="M1614" s="317">
        <f>SUM(M1615:M1631)</f>
        <v>1357197</v>
      </c>
      <c r="N1614" s="425">
        <f>SUM(N1615:N1631)</f>
        <v>1357197</v>
      </c>
      <c r="O1614" s="426">
        <f>SUM(O1615:O1631)</f>
        <v>0</v>
      </c>
      <c r="P1614" s="244"/>
      <c r="Q1614" s="316">
        <f t="shared" ref="Q1614:W1614" si="426">SUM(Q1615:Q1631)</f>
        <v>0</v>
      </c>
      <c r="R1614" s="317">
        <f t="shared" si="426"/>
        <v>1336297</v>
      </c>
      <c r="S1614" s="317">
        <f t="shared" si="426"/>
        <v>1336297</v>
      </c>
      <c r="T1614" s="317">
        <f t="shared" si="426"/>
        <v>0</v>
      </c>
      <c r="U1614" s="317">
        <f t="shared" si="426"/>
        <v>0</v>
      </c>
      <c r="V1614" s="317">
        <f t="shared" si="426"/>
        <v>0</v>
      </c>
      <c r="W1614" s="426">
        <f t="shared" si="426"/>
        <v>0</v>
      </c>
      <c r="X1614" s="313">
        <f t="shared" si="422"/>
        <v>0</v>
      </c>
    </row>
    <row r="1615" spans="2:24" ht="18.75">
      <c r="B1615" s="136"/>
      <c r="C1615" s="144">
        <v>1011</v>
      </c>
      <c r="D1615" s="163" t="s">
        <v>217</v>
      </c>
      <c r="E1615" s="812"/>
      <c r="F1615" s="449">
        <v>49977</v>
      </c>
      <c r="G1615" s="245">
        <v>422250</v>
      </c>
      <c r="H1615" s="245"/>
      <c r="I1615" s="476">
        <f t="shared" ref="I1615:I1631" si="427">F1615+G1615+H1615</f>
        <v>472227</v>
      </c>
      <c r="J1615" s="243">
        <f t="shared" si="421"/>
        <v>1</v>
      </c>
      <c r="K1615" s="244"/>
      <c r="L1615" s="423"/>
      <c r="M1615" s="252">
        <v>472227</v>
      </c>
      <c r="N1615" s="315">
        <f t="shared" ref="M1615:N1631" si="428">I1615</f>
        <v>472227</v>
      </c>
      <c r="O1615" s="424">
        <f t="shared" ref="O1615:O1631" si="429">L1615+M1615-N1615</f>
        <v>0</v>
      </c>
      <c r="P1615" s="244"/>
      <c r="Q1615" s="423"/>
      <c r="R1615" s="252">
        <v>472227</v>
      </c>
      <c r="S1615" s="429">
        <f t="shared" ref="S1615:S1622" si="430">+IF(+(L1615+M1615)&gt;=I1615,+M1615,+(+I1615-L1615))</f>
        <v>472227</v>
      </c>
      <c r="T1615" s="315">
        <f t="shared" ref="T1615:T1622" si="431">Q1615+R1615-S1615</f>
        <v>0</v>
      </c>
      <c r="U1615" s="252"/>
      <c r="V1615" s="252"/>
      <c r="W1615" s="253"/>
      <c r="X1615" s="313">
        <f t="shared" si="422"/>
        <v>0</v>
      </c>
    </row>
    <row r="1616" spans="2:24" ht="18.75">
      <c r="B1616" s="136"/>
      <c r="C1616" s="137">
        <v>1012</v>
      </c>
      <c r="D1616" s="145" t="s">
        <v>218</v>
      </c>
      <c r="E1616" s="812"/>
      <c r="F1616" s="449"/>
      <c r="G1616" s="245">
        <v>2600</v>
      </c>
      <c r="H1616" s="245"/>
      <c r="I1616" s="476">
        <f t="shared" si="427"/>
        <v>2600</v>
      </c>
      <c r="J1616" s="243">
        <f t="shared" si="421"/>
        <v>1</v>
      </c>
      <c r="K1616" s="244"/>
      <c r="L1616" s="423"/>
      <c r="M1616" s="252">
        <v>2600</v>
      </c>
      <c r="N1616" s="315">
        <f t="shared" si="428"/>
        <v>2600</v>
      </c>
      <c r="O1616" s="424">
        <f t="shared" si="429"/>
        <v>0</v>
      </c>
      <c r="P1616" s="244"/>
      <c r="Q1616" s="423"/>
      <c r="R1616" s="252">
        <v>2600</v>
      </c>
      <c r="S1616" s="429">
        <f t="shared" si="430"/>
        <v>2600</v>
      </c>
      <c r="T1616" s="315">
        <f t="shared" si="431"/>
        <v>0</v>
      </c>
      <c r="U1616" s="252"/>
      <c r="V1616" s="252"/>
      <c r="W1616" s="253"/>
      <c r="X1616" s="313">
        <f t="shared" si="422"/>
        <v>0</v>
      </c>
    </row>
    <row r="1617" spans="2:24" ht="18.75">
      <c r="B1617" s="136"/>
      <c r="C1617" s="137">
        <v>1013</v>
      </c>
      <c r="D1617" s="145" t="s">
        <v>219</v>
      </c>
      <c r="E1617" s="812"/>
      <c r="F1617" s="449"/>
      <c r="G1617" s="245">
        <v>47700</v>
      </c>
      <c r="H1617" s="245"/>
      <c r="I1617" s="476">
        <f t="shared" si="427"/>
        <v>47700</v>
      </c>
      <c r="J1617" s="243">
        <f t="shared" si="421"/>
        <v>1</v>
      </c>
      <c r="K1617" s="244"/>
      <c r="L1617" s="423"/>
      <c r="M1617" s="252">
        <v>47700</v>
      </c>
      <c r="N1617" s="315">
        <f t="shared" si="428"/>
        <v>47700</v>
      </c>
      <c r="O1617" s="424">
        <f t="shared" si="429"/>
        <v>0</v>
      </c>
      <c r="P1617" s="244"/>
      <c r="Q1617" s="423"/>
      <c r="R1617" s="252">
        <v>47700</v>
      </c>
      <c r="S1617" s="429">
        <f t="shared" si="430"/>
        <v>47700</v>
      </c>
      <c r="T1617" s="315">
        <f t="shared" si="431"/>
        <v>0</v>
      </c>
      <c r="U1617" s="252"/>
      <c r="V1617" s="252"/>
      <c r="W1617" s="253"/>
      <c r="X1617" s="313">
        <f t="shared" si="422"/>
        <v>0</v>
      </c>
    </row>
    <row r="1618" spans="2:24" ht="18.75">
      <c r="B1618" s="136"/>
      <c r="C1618" s="137">
        <v>1014</v>
      </c>
      <c r="D1618" s="145" t="s">
        <v>220</v>
      </c>
      <c r="E1618" s="812"/>
      <c r="F1618" s="449"/>
      <c r="G1618" s="245">
        <v>9970</v>
      </c>
      <c r="H1618" s="245"/>
      <c r="I1618" s="476">
        <f t="shared" si="427"/>
        <v>9970</v>
      </c>
      <c r="J1618" s="243">
        <f t="shared" si="421"/>
        <v>1</v>
      </c>
      <c r="K1618" s="244"/>
      <c r="L1618" s="423"/>
      <c r="M1618" s="252">
        <v>9970</v>
      </c>
      <c r="N1618" s="315">
        <f t="shared" si="428"/>
        <v>9970</v>
      </c>
      <c r="O1618" s="424">
        <f t="shared" si="429"/>
        <v>0</v>
      </c>
      <c r="P1618" s="244"/>
      <c r="Q1618" s="423"/>
      <c r="R1618" s="252">
        <v>9970</v>
      </c>
      <c r="S1618" s="429">
        <f t="shared" si="430"/>
        <v>9970</v>
      </c>
      <c r="T1618" s="315">
        <f t="shared" si="431"/>
        <v>0</v>
      </c>
      <c r="U1618" s="252"/>
      <c r="V1618" s="252"/>
      <c r="W1618" s="253"/>
      <c r="X1618" s="313">
        <f t="shared" si="422"/>
        <v>0</v>
      </c>
    </row>
    <row r="1619" spans="2:24" ht="18.75">
      <c r="B1619" s="136"/>
      <c r="C1619" s="137">
        <v>1015</v>
      </c>
      <c r="D1619" s="145" t="s">
        <v>221</v>
      </c>
      <c r="E1619" s="812"/>
      <c r="F1619" s="449"/>
      <c r="G1619" s="245">
        <v>111900</v>
      </c>
      <c r="H1619" s="245"/>
      <c r="I1619" s="476">
        <f t="shared" si="427"/>
        <v>111900</v>
      </c>
      <c r="J1619" s="243">
        <f t="shared" si="421"/>
        <v>1</v>
      </c>
      <c r="K1619" s="244"/>
      <c r="L1619" s="423"/>
      <c r="M1619" s="252">
        <v>111900</v>
      </c>
      <c r="N1619" s="315">
        <f t="shared" si="428"/>
        <v>111900</v>
      </c>
      <c r="O1619" s="424">
        <f t="shared" si="429"/>
        <v>0</v>
      </c>
      <c r="P1619" s="244"/>
      <c r="Q1619" s="423"/>
      <c r="R1619" s="252">
        <v>111900</v>
      </c>
      <c r="S1619" s="429">
        <f t="shared" si="430"/>
        <v>111900</v>
      </c>
      <c r="T1619" s="315">
        <f t="shared" si="431"/>
        <v>0</v>
      </c>
      <c r="U1619" s="252"/>
      <c r="V1619" s="252"/>
      <c r="W1619" s="253"/>
      <c r="X1619" s="313">
        <f t="shared" si="422"/>
        <v>0</v>
      </c>
    </row>
    <row r="1620" spans="2:24" ht="18.75">
      <c r="B1620" s="136"/>
      <c r="C1620" s="137">
        <v>1016</v>
      </c>
      <c r="D1620" s="145" t="s">
        <v>222</v>
      </c>
      <c r="E1620" s="812"/>
      <c r="F1620" s="449"/>
      <c r="G1620" s="245">
        <v>432950</v>
      </c>
      <c r="H1620" s="245"/>
      <c r="I1620" s="476">
        <f t="shared" si="427"/>
        <v>432950</v>
      </c>
      <c r="J1620" s="243">
        <f t="shared" si="421"/>
        <v>1</v>
      </c>
      <c r="K1620" s="244"/>
      <c r="L1620" s="423"/>
      <c r="M1620" s="252">
        <v>432950</v>
      </c>
      <c r="N1620" s="315">
        <f t="shared" si="428"/>
        <v>432950</v>
      </c>
      <c r="O1620" s="424">
        <f t="shared" si="429"/>
        <v>0</v>
      </c>
      <c r="P1620" s="244"/>
      <c r="Q1620" s="423"/>
      <c r="R1620" s="252">
        <v>432950</v>
      </c>
      <c r="S1620" s="429">
        <f t="shared" si="430"/>
        <v>432950</v>
      </c>
      <c r="T1620" s="315">
        <f t="shared" si="431"/>
        <v>0</v>
      </c>
      <c r="U1620" s="252"/>
      <c r="V1620" s="252"/>
      <c r="W1620" s="253"/>
      <c r="X1620" s="313">
        <f t="shared" si="422"/>
        <v>0</v>
      </c>
    </row>
    <row r="1621" spans="2:24" ht="18.75">
      <c r="B1621" s="140"/>
      <c r="C1621" s="164">
        <v>1020</v>
      </c>
      <c r="D1621" s="165" t="s">
        <v>223</v>
      </c>
      <c r="E1621" s="812"/>
      <c r="F1621" s="449"/>
      <c r="G1621" s="245">
        <v>165330</v>
      </c>
      <c r="H1621" s="245"/>
      <c r="I1621" s="476">
        <f t="shared" si="427"/>
        <v>165330</v>
      </c>
      <c r="J1621" s="243">
        <f t="shared" si="421"/>
        <v>1</v>
      </c>
      <c r="K1621" s="244"/>
      <c r="L1621" s="423"/>
      <c r="M1621" s="252">
        <v>165330</v>
      </c>
      <c r="N1621" s="315">
        <f t="shared" si="428"/>
        <v>165330</v>
      </c>
      <c r="O1621" s="424">
        <f t="shared" si="429"/>
        <v>0</v>
      </c>
      <c r="P1621" s="244"/>
      <c r="Q1621" s="423"/>
      <c r="R1621" s="252">
        <v>165330</v>
      </c>
      <c r="S1621" s="429">
        <f t="shared" si="430"/>
        <v>165330</v>
      </c>
      <c r="T1621" s="315">
        <f t="shared" si="431"/>
        <v>0</v>
      </c>
      <c r="U1621" s="252"/>
      <c r="V1621" s="252"/>
      <c r="W1621" s="253"/>
      <c r="X1621" s="313">
        <f t="shared" si="422"/>
        <v>0</v>
      </c>
    </row>
    <row r="1622" spans="2:24" ht="18.75">
      <c r="B1622" s="136"/>
      <c r="C1622" s="137">
        <v>1030</v>
      </c>
      <c r="D1622" s="145" t="s">
        <v>224</v>
      </c>
      <c r="E1622" s="812"/>
      <c r="F1622" s="449"/>
      <c r="G1622" s="245">
        <v>46350</v>
      </c>
      <c r="H1622" s="245"/>
      <c r="I1622" s="476">
        <f t="shared" si="427"/>
        <v>46350</v>
      </c>
      <c r="J1622" s="243">
        <f t="shared" si="421"/>
        <v>1</v>
      </c>
      <c r="K1622" s="244"/>
      <c r="L1622" s="423"/>
      <c r="M1622" s="252">
        <v>46350</v>
      </c>
      <c r="N1622" s="315">
        <f t="shared" si="428"/>
        <v>46350</v>
      </c>
      <c r="O1622" s="424">
        <f t="shared" si="429"/>
        <v>0</v>
      </c>
      <c r="P1622" s="244"/>
      <c r="Q1622" s="423"/>
      <c r="R1622" s="252">
        <v>46350</v>
      </c>
      <c r="S1622" s="429">
        <f t="shared" si="430"/>
        <v>46350</v>
      </c>
      <c r="T1622" s="315">
        <f t="shared" si="431"/>
        <v>0</v>
      </c>
      <c r="U1622" s="252"/>
      <c r="V1622" s="252"/>
      <c r="W1622" s="253"/>
      <c r="X1622" s="313">
        <f t="shared" si="422"/>
        <v>0</v>
      </c>
    </row>
    <row r="1623" spans="2:24" ht="18.75">
      <c r="B1623" s="136"/>
      <c r="C1623" s="164">
        <v>1051</v>
      </c>
      <c r="D1623" s="167" t="s">
        <v>225</v>
      </c>
      <c r="E1623" s="812"/>
      <c r="F1623" s="449"/>
      <c r="G1623" s="245">
        <v>20900</v>
      </c>
      <c r="H1623" s="245"/>
      <c r="I1623" s="476">
        <f t="shared" si="427"/>
        <v>20900</v>
      </c>
      <c r="J1623" s="243">
        <f t="shared" si="421"/>
        <v>1</v>
      </c>
      <c r="K1623" s="244"/>
      <c r="L1623" s="423"/>
      <c r="M1623" s="252">
        <v>20900</v>
      </c>
      <c r="N1623" s="315">
        <f t="shared" si="428"/>
        <v>20900</v>
      </c>
      <c r="O1623" s="424">
        <f t="shared" si="429"/>
        <v>0</v>
      </c>
      <c r="P1623" s="244"/>
      <c r="Q1623" s="771"/>
      <c r="R1623" s="775"/>
      <c r="S1623" s="775"/>
      <c r="T1623" s="775"/>
      <c r="U1623" s="775"/>
      <c r="V1623" s="775"/>
      <c r="W1623" s="819"/>
      <c r="X1623" s="313">
        <f t="shared" si="422"/>
        <v>0</v>
      </c>
    </row>
    <row r="1624" spans="2:24" ht="18.75">
      <c r="B1624" s="136"/>
      <c r="C1624" s="137">
        <v>1052</v>
      </c>
      <c r="D1624" s="145" t="s">
        <v>226</v>
      </c>
      <c r="E1624" s="812"/>
      <c r="F1624" s="449"/>
      <c r="G1624" s="245"/>
      <c r="H1624" s="245"/>
      <c r="I1624" s="476">
        <f t="shared" si="427"/>
        <v>0</v>
      </c>
      <c r="J1624" s="243" t="str">
        <f t="shared" si="421"/>
        <v/>
      </c>
      <c r="K1624" s="244"/>
      <c r="L1624" s="423"/>
      <c r="M1624" s="252"/>
      <c r="N1624" s="315">
        <f t="shared" si="428"/>
        <v>0</v>
      </c>
      <c r="O1624" s="424">
        <f t="shared" si="429"/>
        <v>0</v>
      </c>
      <c r="P1624" s="244"/>
      <c r="Q1624" s="771"/>
      <c r="R1624" s="775"/>
      <c r="S1624" s="775"/>
      <c r="T1624" s="775"/>
      <c r="U1624" s="775"/>
      <c r="V1624" s="775"/>
      <c r="W1624" s="819"/>
      <c r="X1624" s="313">
        <f t="shared" si="422"/>
        <v>0</v>
      </c>
    </row>
    <row r="1625" spans="2:24" ht="18.75">
      <c r="B1625" s="136"/>
      <c r="C1625" s="168">
        <v>1053</v>
      </c>
      <c r="D1625" s="169" t="s">
        <v>1710</v>
      </c>
      <c r="E1625" s="812"/>
      <c r="F1625" s="449"/>
      <c r="G1625" s="245"/>
      <c r="H1625" s="245"/>
      <c r="I1625" s="476">
        <f t="shared" si="427"/>
        <v>0</v>
      </c>
      <c r="J1625" s="243" t="str">
        <f t="shared" si="421"/>
        <v/>
      </c>
      <c r="K1625" s="244"/>
      <c r="L1625" s="423"/>
      <c r="M1625" s="252"/>
      <c r="N1625" s="315">
        <f t="shared" si="428"/>
        <v>0</v>
      </c>
      <c r="O1625" s="424">
        <f t="shared" si="429"/>
        <v>0</v>
      </c>
      <c r="P1625" s="244"/>
      <c r="Q1625" s="771"/>
      <c r="R1625" s="775"/>
      <c r="S1625" s="775"/>
      <c r="T1625" s="775"/>
      <c r="U1625" s="775"/>
      <c r="V1625" s="775"/>
      <c r="W1625" s="819"/>
      <c r="X1625" s="313">
        <f t="shared" si="422"/>
        <v>0</v>
      </c>
    </row>
    <row r="1626" spans="2:24" ht="18.75">
      <c r="B1626" s="136"/>
      <c r="C1626" s="137">
        <v>1062</v>
      </c>
      <c r="D1626" s="139" t="s">
        <v>227</v>
      </c>
      <c r="E1626" s="812"/>
      <c r="F1626" s="449"/>
      <c r="G1626" s="245">
        <v>1200</v>
      </c>
      <c r="H1626" s="245"/>
      <c r="I1626" s="476">
        <f t="shared" si="427"/>
        <v>1200</v>
      </c>
      <c r="J1626" s="243">
        <f t="shared" si="421"/>
        <v>1</v>
      </c>
      <c r="K1626" s="244"/>
      <c r="L1626" s="423"/>
      <c r="M1626" s="252">
        <v>1200</v>
      </c>
      <c r="N1626" s="315">
        <f t="shared" si="428"/>
        <v>1200</v>
      </c>
      <c r="O1626" s="424">
        <f t="shared" si="429"/>
        <v>0</v>
      </c>
      <c r="P1626" s="244"/>
      <c r="Q1626" s="423"/>
      <c r="R1626" s="252">
        <v>1200</v>
      </c>
      <c r="S1626" s="429">
        <f>+IF(+(L1626+M1626)&gt;=I1626,+M1626,+(+I1626-L1626))</f>
        <v>1200</v>
      </c>
      <c r="T1626" s="315">
        <f>Q1626+R1626-S1626</f>
        <v>0</v>
      </c>
      <c r="U1626" s="252"/>
      <c r="V1626" s="252"/>
      <c r="W1626" s="253"/>
      <c r="X1626" s="313">
        <f t="shared" si="422"/>
        <v>0</v>
      </c>
    </row>
    <row r="1627" spans="2:24" ht="18.75">
      <c r="B1627" s="136"/>
      <c r="C1627" s="137">
        <v>1063</v>
      </c>
      <c r="D1627" s="139" t="s">
        <v>228</v>
      </c>
      <c r="E1627" s="812"/>
      <c r="F1627" s="449"/>
      <c r="G1627" s="245"/>
      <c r="H1627" s="245"/>
      <c r="I1627" s="476">
        <f t="shared" si="427"/>
        <v>0</v>
      </c>
      <c r="J1627" s="243" t="str">
        <f t="shared" si="421"/>
        <v/>
      </c>
      <c r="K1627" s="244"/>
      <c r="L1627" s="423"/>
      <c r="M1627" s="252"/>
      <c r="N1627" s="315">
        <f t="shared" si="428"/>
        <v>0</v>
      </c>
      <c r="O1627" s="424">
        <f t="shared" si="429"/>
        <v>0</v>
      </c>
      <c r="P1627" s="244"/>
      <c r="Q1627" s="771"/>
      <c r="R1627" s="775"/>
      <c r="S1627" s="775"/>
      <c r="T1627" s="775"/>
      <c r="U1627" s="775"/>
      <c r="V1627" s="775"/>
      <c r="W1627" s="819"/>
      <c r="X1627" s="313">
        <f t="shared" si="422"/>
        <v>0</v>
      </c>
    </row>
    <row r="1628" spans="2:24" ht="18.75">
      <c r="B1628" s="136"/>
      <c r="C1628" s="168">
        <v>1069</v>
      </c>
      <c r="D1628" s="170" t="s">
        <v>229</v>
      </c>
      <c r="E1628" s="812"/>
      <c r="F1628" s="449"/>
      <c r="G1628" s="245"/>
      <c r="H1628" s="245"/>
      <c r="I1628" s="476">
        <f t="shared" si="427"/>
        <v>0</v>
      </c>
      <c r="J1628" s="243" t="str">
        <f t="shared" ref="J1628:J1659" si="432">(IF($E1628&lt;&gt;0,$J$2,IF($I1628&lt;&gt;0,$J$2,"")))</f>
        <v/>
      </c>
      <c r="K1628" s="244"/>
      <c r="L1628" s="423"/>
      <c r="M1628" s="252"/>
      <c r="N1628" s="315">
        <f t="shared" si="428"/>
        <v>0</v>
      </c>
      <c r="O1628" s="424">
        <f t="shared" si="429"/>
        <v>0</v>
      </c>
      <c r="P1628" s="244"/>
      <c r="Q1628" s="423"/>
      <c r="R1628" s="252"/>
      <c r="S1628" s="429">
        <f>+IF(+(L1628+M1628)&gt;=I1628,+M1628,+(+I1628-L1628))</f>
        <v>0</v>
      </c>
      <c r="T1628" s="315">
        <f>Q1628+R1628-S1628</f>
        <v>0</v>
      </c>
      <c r="U1628" s="252"/>
      <c r="V1628" s="252"/>
      <c r="W1628" s="253"/>
      <c r="X1628" s="313">
        <f t="shared" ref="X1628:X1659" si="433">T1628-U1628-V1628-W1628</f>
        <v>0</v>
      </c>
    </row>
    <row r="1629" spans="2:24" ht="31.5">
      <c r="B1629" s="140"/>
      <c r="C1629" s="137">
        <v>1091</v>
      </c>
      <c r="D1629" s="145" t="s">
        <v>230</v>
      </c>
      <c r="E1629" s="812"/>
      <c r="F1629" s="449"/>
      <c r="G1629" s="245"/>
      <c r="H1629" s="245"/>
      <c r="I1629" s="476">
        <f t="shared" si="427"/>
        <v>0</v>
      </c>
      <c r="J1629" s="243" t="str">
        <f t="shared" si="432"/>
        <v/>
      </c>
      <c r="K1629" s="244"/>
      <c r="L1629" s="423"/>
      <c r="M1629" s="252"/>
      <c r="N1629" s="315">
        <f t="shared" si="428"/>
        <v>0</v>
      </c>
      <c r="O1629" s="424">
        <f t="shared" si="429"/>
        <v>0</v>
      </c>
      <c r="P1629" s="244"/>
      <c r="Q1629" s="423"/>
      <c r="R1629" s="252"/>
      <c r="S1629" s="429">
        <f>+IF(+(L1629+M1629)&gt;=I1629,+M1629,+(+I1629-L1629))</f>
        <v>0</v>
      </c>
      <c r="T1629" s="315">
        <f>Q1629+R1629-S1629</f>
        <v>0</v>
      </c>
      <c r="U1629" s="252"/>
      <c r="V1629" s="252"/>
      <c r="W1629" s="253"/>
      <c r="X1629" s="313">
        <f t="shared" si="433"/>
        <v>0</v>
      </c>
    </row>
    <row r="1630" spans="2:24" ht="18.75">
      <c r="B1630" s="136"/>
      <c r="C1630" s="137">
        <v>1092</v>
      </c>
      <c r="D1630" s="145" t="s">
        <v>359</v>
      </c>
      <c r="E1630" s="812"/>
      <c r="F1630" s="449"/>
      <c r="G1630" s="245"/>
      <c r="H1630" s="245"/>
      <c r="I1630" s="476">
        <f t="shared" si="427"/>
        <v>0</v>
      </c>
      <c r="J1630" s="243" t="str">
        <f t="shared" si="432"/>
        <v/>
      </c>
      <c r="K1630" s="244"/>
      <c r="L1630" s="423"/>
      <c r="M1630" s="252"/>
      <c r="N1630" s="315">
        <f t="shared" si="428"/>
        <v>0</v>
      </c>
      <c r="O1630" s="424">
        <f t="shared" si="429"/>
        <v>0</v>
      </c>
      <c r="P1630" s="244"/>
      <c r="Q1630" s="771"/>
      <c r="R1630" s="775"/>
      <c r="S1630" s="775"/>
      <c r="T1630" s="775"/>
      <c r="U1630" s="775"/>
      <c r="V1630" s="775"/>
      <c r="W1630" s="819"/>
      <c r="X1630" s="313">
        <f t="shared" si="433"/>
        <v>0</v>
      </c>
    </row>
    <row r="1631" spans="2:24" ht="18.75">
      <c r="B1631" s="136"/>
      <c r="C1631" s="142">
        <v>1098</v>
      </c>
      <c r="D1631" s="146" t="s">
        <v>231</v>
      </c>
      <c r="E1631" s="812"/>
      <c r="F1631" s="449">
        <v>46070</v>
      </c>
      <c r="G1631" s="245"/>
      <c r="H1631" s="245"/>
      <c r="I1631" s="476">
        <f t="shared" si="427"/>
        <v>46070</v>
      </c>
      <c r="J1631" s="243">
        <f t="shared" si="432"/>
        <v>1</v>
      </c>
      <c r="K1631" s="244"/>
      <c r="L1631" s="423"/>
      <c r="M1631" s="252">
        <v>46070</v>
      </c>
      <c r="N1631" s="315">
        <f t="shared" si="428"/>
        <v>46070</v>
      </c>
      <c r="O1631" s="424">
        <f t="shared" si="429"/>
        <v>0</v>
      </c>
      <c r="P1631" s="244"/>
      <c r="Q1631" s="423"/>
      <c r="R1631" s="252">
        <v>46070</v>
      </c>
      <c r="S1631" s="429">
        <f>+IF(+(L1631+M1631)&gt;=I1631,+M1631,+(+I1631-L1631))</f>
        <v>46070</v>
      </c>
      <c r="T1631" s="315">
        <f>Q1631+R1631-S1631</f>
        <v>0</v>
      </c>
      <c r="U1631" s="252"/>
      <c r="V1631" s="252"/>
      <c r="W1631" s="253"/>
      <c r="X1631" s="313">
        <f t="shared" si="433"/>
        <v>0</v>
      </c>
    </row>
    <row r="1632" spans="2:24" ht="18.75">
      <c r="B1632" s="794">
        <v>1900</v>
      </c>
      <c r="C1632" s="958" t="s">
        <v>293</v>
      </c>
      <c r="D1632" s="958"/>
      <c r="E1632" s="795"/>
      <c r="F1632" s="796">
        <f>SUM(F1633:F1635)</f>
        <v>0</v>
      </c>
      <c r="G1632" s="797">
        <f>SUM(G1633:G1635)</f>
        <v>15650</v>
      </c>
      <c r="H1632" s="797">
        <f>SUM(H1633:H1635)</f>
        <v>0</v>
      </c>
      <c r="I1632" s="797">
        <f>SUM(I1633:I1635)</f>
        <v>15650</v>
      </c>
      <c r="J1632" s="243">
        <f t="shared" si="432"/>
        <v>1</v>
      </c>
      <c r="K1632" s="244"/>
      <c r="L1632" s="316">
        <f>SUM(L1633:L1635)</f>
        <v>0</v>
      </c>
      <c r="M1632" s="317">
        <f>SUM(M1633:M1635)</f>
        <v>15650</v>
      </c>
      <c r="N1632" s="425">
        <f>SUM(N1633:N1635)</f>
        <v>15650</v>
      </c>
      <c r="O1632" s="426">
        <f>SUM(O1633:O1635)</f>
        <v>0</v>
      </c>
      <c r="P1632" s="244"/>
      <c r="Q1632" s="773"/>
      <c r="R1632" s="774"/>
      <c r="S1632" s="774"/>
      <c r="T1632" s="774"/>
      <c r="U1632" s="774"/>
      <c r="V1632" s="774"/>
      <c r="W1632" s="820"/>
      <c r="X1632" s="313">
        <f t="shared" si="433"/>
        <v>0</v>
      </c>
    </row>
    <row r="1633" spans="2:24" ht="18.75">
      <c r="B1633" s="136"/>
      <c r="C1633" s="144">
        <v>1901</v>
      </c>
      <c r="D1633" s="138" t="s">
        <v>294</v>
      </c>
      <c r="E1633" s="812"/>
      <c r="F1633" s="449"/>
      <c r="G1633" s="245">
        <v>900</v>
      </c>
      <c r="H1633" s="245"/>
      <c r="I1633" s="476">
        <f>F1633+G1633+H1633</f>
        <v>900</v>
      </c>
      <c r="J1633" s="243">
        <f t="shared" si="432"/>
        <v>1</v>
      </c>
      <c r="K1633" s="244"/>
      <c r="L1633" s="423"/>
      <c r="M1633" s="252">
        <v>900</v>
      </c>
      <c r="N1633" s="315">
        <f>I1633</f>
        <v>900</v>
      </c>
      <c r="O1633" s="424">
        <f>L1633+M1633-N1633</f>
        <v>0</v>
      </c>
      <c r="P1633" s="244"/>
      <c r="Q1633" s="771"/>
      <c r="R1633" s="775"/>
      <c r="S1633" s="775"/>
      <c r="T1633" s="775"/>
      <c r="U1633" s="775"/>
      <c r="V1633" s="775"/>
      <c r="W1633" s="819"/>
      <c r="X1633" s="313">
        <f t="shared" si="433"/>
        <v>0</v>
      </c>
    </row>
    <row r="1634" spans="2:24" ht="18.75">
      <c r="B1634" s="136"/>
      <c r="C1634" s="137">
        <v>1981</v>
      </c>
      <c r="D1634" s="139" t="s">
        <v>295</v>
      </c>
      <c r="E1634" s="812"/>
      <c r="F1634" s="449"/>
      <c r="G1634" s="245">
        <v>14750</v>
      </c>
      <c r="H1634" s="245"/>
      <c r="I1634" s="476">
        <f>F1634+G1634+H1634</f>
        <v>14750</v>
      </c>
      <c r="J1634" s="243">
        <f t="shared" si="432"/>
        <v>1</v>
      </c>
      <c r="K1634" s="244"/>
      <c r="L1634" s="423"/>
      <c r="M1634" s="252">
        <v>14750</v>
      </c>
      <c r="N1634" s="315">
        <f>I1634</f>
        <v>14750</v>
      </c>
      <c r="O1634" s="424">
        <f>L1634+M1634-N1634</f>
        <v>0</v>
      </c>
      <c r="P1634" s="244"/>
      <c r="Q1634" s="771"/>
      <c r="R1634" s="775"/>
      <c r="S1634" s="775"/>
      <c r="T1634" s="775"/>
      <c r="U1634" s="775"/>
      <c r="V1634" s="775"/>
      <c r="W1634" s="819"/>
      <c r="X1634" s="313">
        <f t="shared" si="433"/>
        <v>0</v>
      </c>
    </row>
    <row r="1635" spans="2:24" ht="18.75">
      <c r="B1635" s="136"/>
      <c r="C1635" s="142">
        <v>1991</v>
      </c>
      <c r="D1635" s="141" t="s">
        <v>296</v>
      </c>
      <c r="E1635" s="812"/>
      <c r="F1635" s="449"/>
      <c r="G1635" s="245"/>
      <c r="H1635" s="245"/>
      <c r="I1635" s="476">
        <f>F1635+G1635+H1635</f>
        <v>0</v>
      </c>
      <c r="J1635" s="243" t="str">
        <f t="shared" si="432"/>
        <v/>
      </c>
      <c r="K1635" s="244"/>
      <c r="L1635" s="423"/>
      <c r="M1635" s="252"/>
      <c r="N1635" s="315">
        <f>I1635</f>
        <v>0</v>
      </c>
      <c r="O1635" s="424">
        <f>L1635+M1635-N1635</f>
        <v>0</v>
      </c>
      <c r="P1635" s="244"/>
      <c r="Q1635" s="771"/>
      <c r="R1635" s="775"/>
      <c r="S1635" s="775"/>
      <c r="T1635" s="775"/>
      <c r="U1635" s="775"/>
      <c r="V1635" s="775"/>
      <c r="W1635" s="819"/>
      <c r="X1635" s="313">
        <f t="shared" si="433"/>
        <v>0</v>
      </c>
    </row>
    <row r="1636" spans="2:24" ht="18.75">
      <c r="B1636" s="794">
        <v>2100</v>
      </c>
      <c r="C1636" s="958" t="s">
        <v>1088</v>
      </c>
      <c r="D1636" s="958"/>
      <c r="E1636" s="795"/>
      <c r="F1636" s="796">
        <f>SUM(F1637:F1641)</f>
        <v>0</v>
      </c>
      <c r="G1636" s="797">
        <f>SUM(G1637:G1641)</f>
        <v>0</v>
      </c>
      <c r="H1636" s="797">
        <f>SUM(H1637:H1641)</f>
        <v>0</v>
      </c>
      <c r="I1636" s="797">
        <f>SUM(I1637:I1641)</f>
        <v>0</v>
      </c>
      <c r="J1636" s="243" t="str">
        <f t="shared" si="432"/>
        <v/>
      </c>
      <c r="K1636" s="244"/>
      <c r="L1636" s="316">
        <f>SUM(L1637:L1641)</f>
        <v>0</v>
      </c>
      <c r="M1636" s="317">
        <f>SUM(M1637:M1641)</f>
        <v>0</v>
      </c>
      <c r="N1636" s="425">
        <f>SUM(N1637:N1641)</f>
        <v>0</v>
      </c>
      <c r="O1636" s="426">
        <f>SUM(O1637:O1641)</f>
        <v>0</v>
      </c>
      <c r="P1636" s="244"/>
      <c r="Q1636" s="773"/>
      <c r="R1636" s="774"/>
      <c r="S1636" s="774"/>
      <c r="T1636" s="774"/>
      <c r="U1636" s="774"/>
      <c r="V1636" s="774"/>
      <c r="W1636" s="820"/>
      <c r="X1636" s="313">
        <f t="shared" si="433"/>
        <v>0</v>
      </c>
    </row>
    <row r="1637" spans="2:24" ht="18.75">
      <c r="B1637" s="136"/>
      <c r="C1637" s="144">
        <v>2110</v>
      </c>
      <c r="D1637" s="147" t="s">
        <v>232</v>
      </c>
      <c r="E1637" s="812"/>
      <c r="F1637" s="449"/>
      <c r="G1637" s="245"/>
      <c r="H1637" s="245"/>
      <c r="I1637" s="476">
        <f>F1637+G1637+H1637</f>
        <v>0</v>
      </c>
      <c r="J1637" s="243" t="str">
        <f t="shared" si="432"/>
        <v/>
      </c>
      <c r="K1637" s="244"/>
      <c r="L1637" s="423"/>
      <c r="M1637" s="252"/>
      <c r="N1637" s="315">
        <f>I1637</f>
        <v>0</v>
      </c>
      <c r="O1637" s="424">
        <f>L1637+M1637-N1637</f>
        <v>0</v>
      </c>
      <c r="P1637" s="244"/>
      <c r="Q1637" s="771"/>
      <c r="R1637" s="775"/>
      <c r="S1637" s="775"/>
      <c r="T1637" s="775"/>
      <c r="U1637" s="775"/>
      <c r="V1637" s="775"/>
      <c r="W1637" s="819"/>
      <c r="X1637" s="313">
        <f t="shared" si="433"/>
        <v>0</v>
      </c>
    </row>
    <row r="1638" spans="2:24" ht="18.75">
      <c r="B1638" s="171"/>
      <c r="C1638" s="137">
        <v>2120</v>
      </c>
      <c r="D1638" s="159" t="s">
        <v>233</v>
      </c>
      <c r="E1638" s="812"/>
      <c r="F1638" s="449"/>
      <c r="G1638" s="245"/>
      <c r="H1638" s="245"/>
      <c r="I1638" s="476">
        <f>F1638+G1638+H1638</f>
        <v>0</v>
      </c>
      <c r="J1638" s="243" t="str">
        <f t="shared" si="432"/>
        <v/>
      </c>
      <c r="K1638" s="244"/>
      <c r="L1638" s="423"/>
      <c r="M1638" s="252"/>
      <c r="N1638" s="315">
        <f>I1638</f>
        <v>0</v>
      </c>
      <c r="O1638" s="424">
        <f>L1638+M1638-N1638</f>
        <v>0</v>
      </c>
      <c r="P1638" s="244"/>
      <c r="Q1638" s="771"/>
      <c r="R1638" s="775"/>
      <c r="S1638" s="775"/>
      <c r="T1638" s="775"/>
      <c r="U1638" s="775"/>
      <c r="V1638" s="775"/>
      <c r="W1638" s="819"/>
      <c r="X1638" s="313">
        <f t="shared" si="433"/>
        <v>0</v>
      </c>
    </row>
    <row r="1639" spans="2:24" ht="18.75">
      <c r="B1639" s="171"/>
      <c r="C1639" s="137">
        <v>2125</v>
      </c>
      <c r="D1639" s="156" t="s">
        <v>1080</v>
      </c>
      <c r="E1639" s="812"/>
      <c r="F1639" s="700">
        <v>0</v>
      </c>
      <c r="G1639" s="700">
        <v>0</v>
      </c>
      <c r="H1639" s="700">
        <v>0</v>
      </c>
      <c r="I1639" s="476">
        <f>F1639+G1639+H1639</f>
        <v>0</v>
      </c>
      <c r="J1639" s="243" t="str">
        <f t="shared" si="432"/>
        <v/>
      </c>
      <c r="K1639" s="244"/>
      <c r="L1639" s="423"/>
      <c r="M1639" s="252"/>
      <c r="N1639" s="315">
        <f>I1639</f>
        <v>0</v>
      </c>
      <c r="O1639" s="424">
        <f>L1639+M1639-N1639</f>
        <v>0</v>
      </c>
      <c r="P1639" s="244"/>
      <c r="Q1639" s="771"/>
      <c r="R1639" s="775"/>
      <c r="S1639" s="775"/>
      <c r="T1639" s="775"/>
      <c r="U1639" s="775"/>
      <c r="V1639" s="775"/>
      <c r="W1639" s="819"/>
      <c r="X1639" s="313">
        <f t="shared" si="433"/>
        <v>0</v>
      </c>
    </row>
    <row r="1640" spans="2:24" ht="18.75">
      <c r="B1640" s="143"/>
      <c r="C1640" s="137">
        <v>2140</v>
      </c>
      <c r="D1640" s="159" t="s">
        <v>235</v>
      </c>
      <c r="E1640" s="812"/>
      <c r="F1640" s="700">
        <v>0</v>
      </c>
      <c r="G1640" s="700">
        <v>0</v>
      </c>
      <c r="H1640" s="700">
        <v>0</v>
      </c>
      <c r="I1640" s="476">
        <f>F1640+G1640+H1640</f>
        <v>0</v>
      </c>
      <c r="J1640" s="243" t="str">
        <f t="shared" si="432"/>
        <v/>
      </c>
      <c r="K1640" s="244"/>
      <c r="L1640" s="423"/>
      <c r="M1640" s="252"/>
      <c r="N1640" s="315">
        <f>I1640</f>
        <v>0</v>
      </c>
      <c r="O1640" s="424">
        <f>L1640+M1640-N1640</f>
        <v>0</v>
      </c>
      <c r="P1640" s="244"/>
      <c r="Q1640" s="771"/>
      <c r="R1640" s="775"/>
      <c r="S1640" s="775"/>
      <c r="T1640" s="775"/>
      <c r="U1640" s="775"/>
      <c r="V1640" s="775"/>
      <c r="W1640" s="819"/>
      <c r="X1640" s="313">
        <f t="shared" si="433"/>
        <v>0</v>
      </c>
    </row>
    <row r="1641" spans="2:24" ht="18.75">
      <c r="B1641" s="136"/>
      <c r="C1641" s="142">
        <v>2190</v>
      </c>
      <c r="D1641" s="512" t="s">
        <v>236</v>
      </c>
      <c r="E1641" s="812"/>
      <c r="F1641" s="449"/>
      <c r="G1641" s="245"/>
      <c r="H1641" s="245"/>
      <c r="I1641" s="476">
        <f>F1641+G1641+H1641</f>
        <v>0</v>
      </c>
      <c r="J1641" s="243" t="str">
        <f t="shared" si="432"/>
        <v/>
      </c>
      <c r="K1641" s="244"/>
      <c r="L1641" s="423"/>
      <c r="M1641" s="252"/>
      <c r="N1641" s="315">
        <f>I1641</f>
        <v>0</v>
      </c>
      <c r="O1641" s="424">
        <f>L1641+M1641-N1641</f>
        <v>0</v>
      </c>
      <c r="P1641" s="244"/>
      <c r="Q1641" s="771"/>
      <c r="R1641" s="775"/>
      <c r="S1641" s="775"/>
      <c r="T1641" s="775"/>
      <c r="U1641" s="775"/>
      <c r="V1641" s="775"/>
      <c r="W1641" s="819"/>
      <c r="X1641" s="313">
        <f t="shared" si="433"/>
        <v>0</v>
      </c>
    </row>
    <row r="1642" spans="2:24" ht="18.75">
      <c r="B1642" s="794">
        <v>2200</v>
      </c>
      <c r="C1642" s="958" t="s">
        <v>237</v>
      </c>
      <c r="D1642" s="958"/>
      <c r="E1642" s="795"/>
      <c r="F1642" s="796">
        <f>SUM(F1643:F1644)</f>
        <v>0</v>
      </c>
      <c r="G1642" s="797">
        <f>SUM(G1643:G1644)</f>
        <v>0</v>
      </c>
      <c r="H1642" s="797">
        <f>SUM(H1643:H1644)</f>
        <v>0</v>
      </c>
      <c r="I1642" s="797">
        <f>SUM(I1643:I1644)</f>
        <v>0</v>
      </c>
      <c r="J1642" s="243" t="str">
        <f t="shared" si="432"/>
        <v/>
      </c>
      <c r="K1642" s="244"/>
      <c r="L1642" s="316">
        <f>SUM(L1643:L1644)</f>
        <v>0</v>
      </c>
      <c r="M1642" s="317">
        <f>SUM(M1643:M1644)</f>
        <v>0</v>
      </c>
      <c r="N1642" s="425">
        <f>SUM(N1643:N1644)</f>
        <v>0</v>
      </c>
      <c r="O1642" s="426">
        <f>SUM(O1643:O1644)</f>
        <v>0</v>
      </c>
      <c r="P1642" s="244"/>
      <c r="Q1642" s="773"/>
      <c r="R1642" s="774"/>
      <c r="S1642" s="774"/>
      <c r="T1642" s="774"/>
      <c r="U1642" s="774"/>
      <c r="V1642" s="774"/>
      <c r="W1642" s="820"/>
      <c r="X1642" s="313">
        <f t="shared" si="433"/>
        <v>0</v>
      </c>
    </row>
    <row r="1643" spans="2:24" ht="18.75">
      <c r="B1643" s="136"/>
      <c r="C1643" s="137">
        <v>2221</v>
      </c>
      <c r="D1643" s="139" t="s">
        <v>1461</v>
      </c>
      <c r="E1643" s="812"/>
      <c r="F1643" s="449"/>
      <c r="G1643" s="245"/>
      <c r="H1643" s="245"/>
      <c r="I1643" s="476">
        <f t="shared" ref="I1643:I1648" si="434">F1643+G1643+H1643</f>
        <v>0</v>
      </c>
      <c r="J1643" s="243" t="str">
        <f t="shared" si="432"/>
        <v/>
      </c>
      <c r="K1643" s="244"/>
      <c r="L1643" s="423"/>
      <c r="M1643" s="252"/>
      <c r="N1643" s="315">
        <f t="shared" ref="N1643:N1648" si="435">I1643</f>
        <v>0</v>
      </c>
      <c r="O1643" s="424">
        <f t="shared" ref="O1643:O1648" si="436">L1643+M1643-N1643</f>
        <v>0</v>
      </c>
      <c r="P1643" s="244"/>
      <c r="Q1643" s="771"/>
      <c r="R1643" s="775"/>
      <c r="S1643" s="775"/>
      <c r="T1643" s="775"/>
      <c r="U1643" s="775"/>
      <c r="V1643" s="775"/>
      <c r="W1643" s="819"/>
      <c r="X1643" s="313">
        <f t="shared" si="433"/>
        <v>0</v>
      </c>
    </row>
    <row r="1644" spans="2:24" ht="18.75">
      <c r="B1644" s="136"/>
      <c r="C1644" s="142">
        <v>2224</v>
      </c>
      <c r="D1644" s="141" t="s">
        <v>238</v>
      </c>
      <c r="E1644" s="812"/>
      <c r="F1644" s="449"/>
      <c r="G1644" s="245"/>
      <c r="H1644" s="245"/>
      <c r="I1644" s="476">
        <f t="shared" si="434"/>
        <v>0</v>
      </c>
      <c r="J1644" s="243" t="str">
        <f t="shared" si="432"/>
        <v/>
      </c>
      <c r="K1644" s="244"/>
      <c r="L1644" s="423"/>
      <c r="M1644" s="252"/>
      <c r="N1644" s="315">
        <f t="shared" si="435"/>
        <v>0</v>
      </c>
      <c r="O1644" s="424">
        <f t="shared" si="436"/>
        <v>0</v>
      </c>
      <c r="P1644" s="244"/>
      <c r="Q1644" s="771"/>
      <c r="R1644" s="775"/>
      <c r="S1644" s="775"/>
      <c r="T1644" s="775"/>
      <c r="U1644" s="775"/>
      <c r="V1644" s="775"/>
      <c r="W1644" s="819"/>
      <c r="X1644" s="313">
        <f t="shared" si="433"/>
        <v>0</v>
      </c>
    </row>
    <row r="1645" spans="2:24" ht="18.75">
      <c r="B1645" s="794">
        <v>2500</v>
      </c>
      <c r="C1645" s="963" t="s">
        <v>239</v>
      </c>
      <c r="D1645" s="963"/>
      <c r="E1645" s="795"/>
      <c r="F1645" s="798"/>
      <c r="G1645" s="799"/>
      <c r="H1645" s="799"/>
      <c r="I1645" s="800">
        <f t="shared" si="434"/>
        <v>0</v>
      </c>
      <c r="J1645" s="243" t="str">
        <f t="shared" si="432"/>
        <v/>
      </c>
      <c r="K1645" s="244"/>
      <c r="L1645" s="428"/>
      <c r="M1645" s="254"/>
      <c r="N1645" s="315">
        <f t="shared" si="435"/>
        <v>0</v>
      </c>
      <c r="O1645" s="424">
        <f t="shared" si="436"/>
        <v>0</v>
      </c>
      <c r="P1645" s="244"/>
      <c r="Q1645" s="773"/>
      <c r="R1645" s="774"/>
      <c r="S1645" s="775"/>
      <c r="T1645" s="775"/>
      <c r="U1645" s="774"/>
      <c r="V1645" s="775"/>
      <c r="W1645" s="819"/>
      <c r="X1645" s="313">
        <f t="shared" si="433"/>
        <v>0</v>
      </c>
    </row>
    <row r="1646" spans="2:24" ht="18.75">
      <c r="B1646" s="794">
        <v>2600</v>
      </c>
      <c r="C1646" s="969" t="s">
        <v>240</v>
      </c>
      <c r="D1646" s="979"/>
      <c r="E1646" s="795"/>
      <c r="F1646" s="798"/>
      <c r="G1646" s="799"/>
      <c r="H1646" s="799"/>
      <c r="I1646" s="800">
        <f t="shared" si="434"/>
        <v>0</v>
      </c>
      <c r="J1646" s="243" t="str">
        <f t="shared" si="432"/>
        <v/>
      </c>
      <c r="K1646" s="244"/>
      <c r="L1646" s="428"/>
      <c r="M1646" s="254"/>
      <c r="N1646" s="315">
        <f t="shared" si="435"/>
        <v>0</v>
      </c>
      <c r="O1646" s="424">
        <f t="shared" si="436"/>
        <v>0</v>
      </c>
      <c r="P1646" s="244"/>
      <c r="Q1646" s="773"/>
      <c r="R1646" s="774"/>
      <c r="S1646" s="775"/>
      <c r="T1646" s="775"/>
      <c r="U1646" s="774"/>
      <c r="V1646" s="775"/>
      <c r="W1646" s="819"/>
      <c r="X1646" s="313">
        <f t="shared" si="433"/>
        <v>0</v>
      </c>
    </row>
    <row r="1647" spans="2:24" ht="18.75">
      <c r="B1647" s="794">
        <v>2700</v>
      </c>
      <c r="C1647" s="969" t="s">
        <v>241</v>
      </c>
      <c r="D1647" s="979"/>
      <c r="E1647" s="795"/>
      <c r="F1647" s="798"/>
      <c r="G1647" s="799"/>
      <c r="H1647" s="799"/>
      <c r="I1647" s="800">
        <f t="shared" si="434"/>
        <v>0</v>
      </c>
      <c r="J1647" s="243" t="str">
        <f t="shared" si="432"/>
        <v/>
      </c>
      <c r="K1647" s="244"/>
      <c r="L1647" s="428"/>
      <c r="M1647" s="254"/>
      <c r="N1647" s="315">
        <f t="shared" si="435"/>
        <v>0</v>
      </c>
      <c r="O1647" s="424">
        <f t="shared" si="436"/>
        <v>0</v>
      </c>
      <c r="P1647" s="244"/>
      <c r="Q1647" s="773"/>
      <c r="R1647" s="774"/>
      <c r="S1647" s="775"/>
      <c r="T1647" s="775"/>
      <c r="U1647" s="774"/>
      <c r="V1647" s="775"/>
      <c r="W1647" s="819"/>
      <c r="X1647" s="313">
        <f t="shared" si="433"/>
        <v>0</v>
      </c>
    </row>
    <row r="1648" spans="2:24" ht="18.75">
      <c r="B1648" s="794">
        <v>2800</v>
      </c>
      <c r="C1648" s="969" t="s">
        <v>1711</v>
      </c>
      <c r="D1648" s="979"/>
      <c r="E1648" s="795"/>
      <c r="F1648" s="798"/>
      <c r="G1648" s="799"/>
      <c r="H1648" s="799"/>
      <c r="I1648" s="800">
        <f t="shared" si="434"/>
        <v>0</v>
      </c>
      <c r="J1648" s="243" t="str">
        <f t="shared" si="432"/>
        <v/>
      </c>
      <c r="K1648" s="244"/>
      <c r="L1648" s="428"/>
      <c r="M1648" s="254"/>
      <c r="N1648" s="315">
        <f t="shared" si="435"/>
        <v>0</v>
      </c>
      <c r="O1648" s="424">
        <f t="shared" si="436"/>
        <v>0</v>
      </c>
      <c r="P1648" s="244"/>
      <c r="Q1648" s="773"/>
      <c r="R1648" s="774"/>
      <c r="S1648" s="775"/>
      <c r="T1648" s="775"/>
      <c r="U1648" s="774"/>
      <c r="V1648" s="775"/>
      <c r="W1648" s="819"/>
      <c r="X1648" s="313">
        <f t="shared" si="433"/>
        <v>0</v>
      </c>
    </row>
    <row r="1649" spans="2:24" ht="18.75">
      <c r="B1649" s="794">
        <v>2900</v>
      </c>
      <c r="C1649" s="966" t="s">
        <v>242</v>
      </c>
      <c r="D1649" s="983"/>
      <c r="E1649" s="795"/>
      <c r="F1649" s="796">
        <f>SUM(F1650:F1657)</f>
        <v>0</v>
      </c>
      <c r="G1649" s="797">
        <f>SUM(G1650:G1657)</f>
        <v>0</v>
      </c>
      <c r="H1649" s="797">
        <f>SUM(H1650:H1657)</f>
        <v>0</v>
      </c>
      <c r="I1649" s="797">
        <f>SUM(I1650:I1657)</f>
        <v>0</v>
      </c>
      <c r="J1649" s="243" t="str">
        <f t="shared" si="432"/>
        <v/>
      </c>
      <c r="K1649" s="244"/>
      <c r="L1649" s="316">
        <f>SUM(L1650:L1657)</f>
        <v>0</v>
      </c>
      <c r="M1649" s="317">
        <f>SUM(M1650:M1657)</f>
        <v>0</v>
      </c>
      <c r="N1649" s="425">
        <f>SUM(N1650:N1657)</f>
        <v>0</v>
      </c>
      <c r="O1649" s="426">
        <f>SUM(O1650:O1657)</f>
        <v>0</v>
      </c>
      <c r="P1649" s="244"/>
      <c r="Q1649" s="773"/>
      <c r="R1649" s="774"/>
      <c r="S1649" s="774"/>
      <c r="T1649" s="774"/>
      <c r="U1649" s="774"/>
      <c r="V1649" s="774"/>
      <c r="W1649" s="820"/>
      <c r="X1649" s="313">
        <f t="shared" si="433"/>
        <v>0</v>
      </c>
    </row>
    <row r="1650" spans="2:24" ht="18.75">
      <c r="B1650" s="172"/>
      <c r="C1650" s="144">
        <v>2910</v>
      </c>
      <c r="D1650" s="319" t="s">
        <v>1751</v>
      </c>
      <c r="E1650" s="812"/>
      <c r="F1650" s="449"/>
      <c r="G1650" s="245"/>
      <c r="H1650" s="245"/>
      <c r="I1650" s="476">
        <f t="shared" ref="I1650:I1657" si="437">F1650+G1650+H1650</f>
        <v>0</v>
      </c>
      <c r="J1650" s="243" t="str">
        <f t="shared" si="432"/>
        <v/>
      </c>
      <c r="K1650" s="244"/>
      <c r="L1650" s="423"/>
      <c r="M1650" s="252"/>
      <c r="N1650" s="315">
        <f t="shared" ref="N1650:N1657" si="438">I1650</f>
        <v>0</v>
      </c>
      <c r="O1650" s="424">
        <f t="shared" ref="O1650:O1657" si="439">L1650+M1650-N1650</f>
        <v>0</v>
      </c>
      <c r="P1650" s="244"/>
      <c r="Q1650" s="771"/>
      <c r="R1650" s="775"/>
      <c r="S1650" s="775"/>
      <c r="T1650" s="775"/>
      <c r="U1650" s="775"/>
      <c r="V1650" s="775"/>
      <c r="W1650" s="819"/>
      <c r="X1650" s="313">
        <f t="shared" si="433"/>
        <v>0</v>
      </c>
    </row>
    <row r="1651" spans="2:24" ht="18.75">
      <c r="B1651" s="172"/>
      <c r="C1651" s="144">
        <v>2920</v>
      </c>
      <c r="D1651" s="319" t="s">
        <v>243</v>
      </c>
      <c r="E1651" s="812"/>
      <c r="F1651" s="449"/>
      <c r="G1651" s="245"/>
      <c r="H1651" s="245"/>
      <c r="I1651" s="476">
        <f t="shared" si="437"/>
        <v>0</v>
      </c>
      <c r="J1651" s="243" t="str">
        <f t="shared" si="432"/>
        <v/>
      </c>
      <c r="K1651" s="244"/>
      <c r="L1651" s="423"/>
      <c r="M1651" s="252"/>
      <c r="N1651" s="315">
        <f t="shared" si="438"/>
        <v>0</v>
      </c>
      <c r="O1651" s="424">
        <f t="shared" si="439"/>
        <v>0</v>
      </c>
      <c r="P1651" s="244"/>
      <c r="Q1651" s="771"/>
      <c r="R1651" s="775"/>
      <c r="S1651" s="775"/>
      <c r="T1651" s="775"/>
      <c r="U1651" s="775"/>
      <c r="V1651" s="775"/>
      <c r="W1651" s="819"/>
      <c r="X1651" s="313">
        <f t="shared" si="433"/>
        <v>0</v>
      </c>
    </row>
    <row r="1652" spans="2:24" ht="31.5">
      <c r="B1652" s="172"/>
      <c r="C1652" s="168">
        <v>2969</v>
      </c>
      <c r="D1652" s="320" t="s">
        <v>244</v>
      </c>
      <c r="E1652" s="812"/>
      <c r="F1652" s="449"/>
      <c r="G1652" s="245"/>
      <c r="H1652" s="245"/>
      <c r="I1652" s="476">
        <f t="shared" si="437"/>
        <v>0</v>
      </c>
      <c r="J1652" s="243" t="str">
        <f t="shared" si="432"/>
        <v/>
      </c>
      <c r="K1652" s="244"/>
      <c r="L1652" s="423"/>
      <c r="M1652" s="252"/>
      <c r="N1652" s="315">
        <f t="shared" si="438"/>
        <v>0</v>
      </c>
      <c r="O1652" s="424">
        <f t="shared" si="439"/>
        <v>0</v>
      </c>
      <c r="P1652" s="244"/>
      <c r="Q1652" s="771"/>
      <c r="R1652" s="775"/>
      <c r="S1652" s="775"/>
      <c r="T1652" s="775"/>
      <c r="U1652" s="775"/>
      <c r="V1652" s="775"/>
      <c r="W1652" s="819"/>
      <c r="X1652" s="313">
        <f t="shared" si="433"/>
        <v>0</v>
      </c>
    </row>
    <row r="1653" spans="2:24" ht="31.5">
      <c r="B1653" s="172"/>
      <c r="C1653" s="168">
        <v>2970</v>
      </c>
      <c r="D1653" s="320" t="s">
        <v>245</v>
      </c>
      <c r="E1653" s="812"/>
      <c r="F1653" s="449"/>
      <c r="G1653" s="245"/>
      <c r="H1653" s="245"/>
      <c r="I1653" s="476">
        <f t="shared" si="437"/>
        <v>0</v>
      </c>
      <c r="J1653" s="243" t="str">
        <f t="shared" si="432"/>
        <v/>
      </c>
      <c r="K1653" s="244"/>
      <c r="L1653" s="423"/>
      <c r="M1653" s="252"/>
      <c r="N1653" s="315">
        <f t="shared" si="438"/>
        <v>0</v>
      </c>
      <c r="O1653" s="424">
        <f t="shared" si="439"/>
        <v>0</v>
      </c>
      <c r="P1653" s="244"/>
      <c r="Q1653" s="771"/>
      <c r="R1653" s="775"/>
      <c r="S1653" s="775"/>
      <c r="T1653" s="775"/>
      <c r="U1653" s="775"/>
      <c r="V1653" s="775"/>
      <c r="W1653" s="819"/>
      <c r="X1653" s="313">
        <f t="shared" si="433"/>
        <v>0</v>
      </c>
    </row>
    <row r="1654" spans="2:24" ht="18.75">
      <c r="B1654" s="172"/>
      <c r="C1654" s="166">
        <v>2989</v>
      </c>
      <c r="D1654" s="321" t="s">
        <v>246</v>
      </c>
      <c r="E1654" s="812"/>
      <c r="F1654" s="449"/>
      <c r="G1654" s="245"/>
      <c r="H1654" s="245"/>
      <c r="I1654" s="476">
        <f t="shared" si="437"/>
        <v>0</v>
      </c>
      <c r="J1654" s="243" t="str">
        <f t="shared" si="432"/>
        <v/>
      </c>
      <c r="K1654" s="244"/>
      <c r="L1654" s="423"/>
      <c r="M1654" s="252"/>
      <c r="N1654" s="315">
        <f t="shared" si="438"/>
        <v>0</v>
      </c>
      <c r="O1654" s="424">
        <f t="shared" si="439"/>
        <v>0</v>
      </c>
      <c r="P1654" s="244"/>
      <c r="Q1654" s="771"/>
      <c r="R1654" s="775"/>
      <c r="S1654" s="775"/>
      <c r="T1654" s="775"/>
      <c r="U1654" s="775"/>
      <c r="V1654" s="775"/>
      <c r="W1654" s="819"/>
      <c r="X1654" s="313">
        <f t="shared" si="433"/>
        <v>0</v>
      </c>
    </row>
    <row r="1655" spans="2:24" ht="31.5">
      <c r="B1655" s="136"/>
      <c r="C1655" s="137">
        <v>2990</v>
      </c>
      <c r="D1655" s="322" t="s">
        <v>1732</v>
      </c>
      <c r="E1655" s="812"/>
      <c r="F1655" s="449"/>
      <c r="G1655" s="245"/>
      <c r="H1655" s="245"/>
      <c r="I1655" s="476">
        <f t="shared" si="437"/>
        <v>0</v>
      </c>
      <c r="J1655" s="243" t="str">
        <f t="shared" si="432"/>
        <v/>
      </c>
      <c r="K1655" s="244"/>
      <c r="L1655" s="423"/>
      <c r="M1655" s="252"/>
      <c r="N1655" s="315">
        <f t="shared" si="438"/>
        <v>0</v>
      </c>
      <c r="O1655" s="424">
        <f t="shared" si="439"/>
        <v>0</v>
      </c>
      <c r="P1655" s="244"/>
      <c r="Q1655" s="771"/>
      <c r="R1655" s="775"/>
      <c r="S1655" s="775"/>
      <c r="T1655" s="775"/>
      <c r="U1655" s="775"/>
      <c r="V1655" s="775"/>
      <c r="W1655" s="819"/>
      <c r="X1655" s="313">
        <f t="shared" si="433"/>
        <v>0</v>
      </c>
    </row>
    <row r="1656" spans="2:24" ht="18.75">
      <c r="B1656" s="136"/>
      <c r="C1656" s="137">
        <v>2991</v>
      </c>
      <c r="D1656" s="322" t="s">
        <v>247</v>
      </c>
      <c r="E1656" s="812"/>
      <c r="F1656" s="449"/>
      <c r="G1656" s="245"/>
      <c r="H1656" s="245"/>
      <c r="I1656" s="476">
        <f t="shared" si="437"/>
        <v>0</v>
      </c>
      <c r="J1656" s="243" t="str">
        <f t="shared" si="432"/>
        <v/>
      </c>
      <c r="K1656" s="244"/>
      <c r="L1656" s="423"/>
      <c r="M1656" s="252"/>
      <c r="N1656" s="315">
        <f t="shared" si="438"/>
        <v>0</v>
      </c>
      <c r="O1656" s="424">
        <f t="shared" si="439"/>
        <v>0</v>
      </c>
      <c r="P1656" s="244"/>
      <c r="Q1656" s="771"/>
      <c r="R1656" s="775"/>
      <c r="S1656" s="775"/>
      <c r="T1656" s="775"/>
      <c r="U1656" s="775"/>
      <c r="V1656" s="775"/>
      <c r="W1656" s="819"/>
      <c r="X1656" s="313">
        <f t="shared" si="433"/>
        <v>0</v>
      </c>
    </row>
    <row r="1657" spans="2:24" ht="18.75">
      <c r="B1657" s="136"/>
      <c r="C1657" s="142">
        <v>2992</v>
      </c>
      <c r="D1657" s="154" t="s">
        <v>248</v>
      </c>
      <c r="E1657" s="812"/>
      <c r="F1657" s="449"/>
      <c r="G1657" s="245"/>
      <c r="H1657" s="245"/>
      <c r="I1657" s="476">
        <f t="shared" si="437"/>
        <v>0</v>
      </c>
      <c r="J1657" s="243" t="str">
        <f t="shared" si="432"/>
        <v/>
      </c>
      <c r="K1657" s="244"/>
      <c r="L1657" s="423"/>
      <c r="M1657" s="252"/>
      <c r="N1657" s="315">
        <f t="shared" si="438"/>
        <v>0</v>
      </c>
      <c r="O1657" s="424">
        <f t="shared" si="439"/>
        <v>0</v>
      </c>
      <c r="P1657" s="244"/>
      <c r="Q1657" s="771"/>
      <c r="R1657" s="775"/>
      <c r="S1657" s="775"/>
      <c r="T1657" s="775"/>
      <c r="U1657" s="775"/>
      <c r="V1657" s="775"/>
      <c r="W1657" s="819"/>
      <c r="X1657" s="313">
        <f t="shared" si="433"/>
        <v>0</v>
      </c>
    </row>
    <row r="1658" spans="2:24" ht="18.75">
      <c r="B1658" s="794">
        <v>3300</v>
      </c>
      <c r="C1658" s="966" t="s">
        <v>1773</v>
      </c>
      <c r="D1658" s="966"/>
      <c r="E1658" s="795"/>
      <c r="F1658" s="781">
        <v>0</v>
      </c>
      <c r="G1658" s="781">
        <v>0</v>
      </c>
      <c r="H1658" s="781">
        <v>0</v>
      </c>
      <c r="I1658" s="797">
        <f>SUM(I1659:I1663)</f>
        <v>0</v>
      </c>
      <c r="J1658" s="243" t="str">
        <f t="shared" si="432"/>
        <v/>
      </c>
      <c r="K1658" s="244"/>
      <c r="L1658" s="773"/>
      <c r="M1658" s="774"/>
      <c r="N1658" s="774"/>
      <c r="O1658" s="820"/>
      <c r="P1658" s="244"/>
      <c r="Q1658" s="773"/>
      <c r="R1658" s="774"/>
      <c r="S1658" s="774"/>
      <c r="T1658" s="774"/>
      <c r="U1658" s="774"/>
      <c r="V1658" s="774"/>
      <c r="W1658" s="820"/>
      <c r="X1658" s="313">
        <f t="shared" si="433"/>
        <v>0</v>
      </c>
    </row>
    <row r="1659" spans="2:24" ht="18.75">
      <c r="B1659" s="143"/>
      <c r="C1659" s="144">
        <v>3301</v>
      </c>
      <c r="D1659" s="460" t="s">
        <v>249</v>
      </c>
      <c r="E1659" s="812"/>
      <c r="F1659" s="700">
        <v>0</v>
      </c>
      <c r="G1659" s="700">
        <v>0</v>
      </c>
      <c r="H1659" s="700">
        <v>0</v>
      </c>
      <c r="I1659" s="476">
        <f t="shared" ref="I1659:I1666" si="440">F1659+G1659+H1659</f>
        <v>0</v>
      </c>
      <c r="J1659" s="243" t="str">
        <f t="shared" si="432"/>
        <v/>
      </c>
      <c r="K1659" s="244"/>
      <c r="L1659" s="771"/>
      <c r="M1659" s="775"/>
      <c r="N1659" s="775"/>
      <c r="O1659" s="819"/>
      <c r="P1659" s="244"/>
      <c r="Q1659" s="771"/>
      <c r="R1659" s="775"/>
      <c r="S1659" s="775"/>
      <c r="T1659" s="775"/>
      <c r="U1659" s="775"/>
      <c r="V1659" s="775"/>
      <c r="W1659" s="819"/>
      <c r="X1659" s="313">
        <f t="shared" si="433"/>
        <v>0</v>
      </c>
    </row>
    <row r="1660" spans="2:24" ht="18.75">
      <c r="B1660" s="143"/>
      <c r="C1660" s="168">
        <v>3302</v>
      </c>
      <c r="D1660" s="461" t="s">
        <v>1081</v>
      </c>
      <c r="E1660" s="812"/>
      <c r="F1660" s="700">
        <v>0</v>
      </c>
      <c r="G1660" s="700">
        <v>0</v>
      </c>
      <c r="H1660" s="700">
        <v>0</v>
      </c>
      <c r="I1660" s="476">
        <f t="shared" si="440"/>
        <v>0</v>
      </c>
      <c r="J1660" s="243" t="str">
        <f t="shared" ref="J1660:J1691" si="441">(IF($E1660&lt;&gt;0,$J$2,IF($I1660&lt;&gt;0,$J$2,"")))</f>
        <v/>
      </c>
      <c r="K1660" s="244"/>
      <c r="L1660" s="771"/>
      <c r="M1660" s="775"/>
      <c r="N1660" s="775"/>
      <c r="O1660" s="819"/>
      <c r="P1660" s="244"/>
      <c r="Q1660" s="771"/>
      <c r="R1660" s="775"/>
      <c r="S1660" s="775"/>
      <c r="T1660" s="775"/>
      <c r="U1660" s="775"/>
      <c r="V1660" s="775"/>
      <c r="W1660" s="819"/>
      <c r="X1660" s="313">
        <f t="shared" ref="X1660:X1691" si="442">T1660-U1660-V1660-W1660</f>
        <v>0</v>
      </c>
    </row>
    <row r="1661" spans="2:24" ht="18.75">
      <c r="B1661" s="143"/>
      <c r="C1661" s="168">
        <v>3303</v>
      </c>
      <c r="D1661" s="461" t="s">
        <v>251</v>
      </c>
      <c r="E1661" s="812"/>
      <c r="F1661" s="700">
        <v>0</v>
      </c>
      <c r="G1661" s="700">
        <v>0</v>
      </c>
      <c r="H1661" s="700">
        <v>0</v>
      </c>
      <c r="I1661" s="476">
        <f t="shared" si="440"/>
        <v>0</v>
      </c>
      <c r="J1661" s="243" t="str">
        <f t="shared" si="441"/>
        <v/>
      </c>
      <c r="K1661" s="244"/>
      <c r="L1661" s="771"/>
      <c r="M1661" s="775"/>
      <c r="N1661" s="775"/>
      <c r="O1661" s="819"/>
      <c r="P1661" s="244"/>
      <c r="Q1661" s="771"/>
      <c r="R1661" s="775"/>
      <c r="S1661" s="775"/>
      <c r="T1661" s="775"/>
      <c r="U1661" s="775"/>
      <c r="V1661" s="775"/>
      <c r="W1661" s="819"/>
      <c r="X1661" s="313">
        <f t="shared" si="442"/>
        <v>0</v>
      </c>
    </row>
    <row r="1662" spans="2:24" ht="18.75">
      <c r="B1662" s="143"/>
      <c r="C1662" s="166">
        <v>3304</v>
      </c>
      <c r="D1662" s="462" t="s">
        <v>252</v>
      </c>
      <c r="E1662" s="812"/>
      <c r="F1662" s="700">
        <v>0</v>
      </c>
      <c r="G1662" s="700">
        <v>0</v>
      </c>
      <c r="H1662" s="700">
        <v>0</v>
      </c>
      <c r="I1662" s="476">
        <f t="shared" si="440"/>
        <v>0</v>
      </c>
      <c r="J1662" s="243" t="str">
        <f t="shared" si="441"/>
        <v/>
      </c>
      <c r="K1662" s="244"/>
      <c r="L1662" s="771"/>
      <c r="M1662" s="775"/>
      <c r="N1662" s="775"/>
      <c r="O1662" s="819"/>
      <c r="P1662" s="244"/>
      <c r="Q1662" s="771"/>
      <c r="R1662" s="775"/>
      <c r="S1662" s="775"/>
      <c r="T1662" s="775"/>
      <c r="U1662" s="775"/>
      <c r="V1662" s="775"/>
      <c r="W1662" s="819"/>
      <c r="X1662" s="313">
        <f t="shared" si="442"/>
        <v>0</v>
      </c>
    </row>
    <row r="1663" spans="2:24" ht="31.5">
      <c r="B1663" s="143"/>
      <c r="C1663" s="142">
        <v>3306</v>
      </c>
      <c r="D1663" s="463" t="s">
        <v>1712</v>
      </c>
      <c r="E1663" s="812"/>
      <c r="F1663" s="700">
        <v>0</v>
      </c>
      <c r="G1663" s="700">
        <v>0</v>
      </c>
      <c r="H1663" s="700">
        <v>0</v>
      </c>
      <c r="I1663" s="476">
        <f t="shared" si="440"/>
        <v>0</v>
      </c>
      <c r="J1663" s="243" t="str">
        <f t="shared" si="441"/>
        <v/>
      </c>
      <c r="K1663" s="244"/>
      <c r="L1663" s="771"/>
      <c r="M1663" s="775"/>
      <c r="N1663" s="775"/>
      <c r="O1663" s="819"/>
      <c r="P1663" s="244"/>
      <c r="Q1663" s="771"/>
      <c r="R1663" s="775"/>
      <c r="S1663" s="775"/>
      <c r="T1663" s="775"/>
      <c r="U1663" s="775"/>
      <c r="V1663" s="775"/>
      <c r="W1663" s="819"/>
      <c r="X1663" s="313">
        <f t="shared" si="442"/>
        <v>0</v>
      </c>
    </row>
    <row r="1664" spans="2:24" ht="18.75">
      <c r="B1664" s="794">
        <v>3900</v>
      </c>
      <c r="C1664" s="963" t="s">
        <v>253</v>
      </c>
      <c r="D1664" s="967"/>
      <c r="E1664" s="795"/>
      <c r="F1664" s="781">
        <v>0</v>
      </c>
      <c r="G1664" s="781">
        <v>0</v>
      </c>
      <c r="H1664" s="781">
        <v>0</v>
      </c>
      <c r="I1664" s="800">
        <f t="shared" si="440"/>
        <v>0</v>
      </c>
      <c r="J1664" s="243" t="str">
        <f t="shared" si="441"/>
        <v/>
      </c>
      <c r="K1664" s="244"/>
      <c r="L1664" s="428"/>
      <c r="M1664" s="254"/>
      <c r="N1664" s="317">
        <f>I1664</f>
        <v>0</v>
      </c>
      <c r="O1664" s="424">
        <f>L1664+M1664-N1664</f>
        <v>0</v>
      </c>
      <c r="P1664" s="244"/>
      <c r="Q1664" s="428"/>
      <c r="R1664" s="254"/>
      <c r="S1664" s="429">
        <f>+IF(+(L1664+M1664)&gt;=I1664,+M1664,+(+I1664-L1664))</f>
        <v>0</v>
      </c>
      <c r="T1664" s="315">
        <f>Q1664+R1664-S1664</f>
        <v>0</v>
      </c>
      <c r="U1664" s="254"/>
      <c r="V1664" s="254"/>
      <c r="W1664" s="253"/>
      <c r="X1664" s="313">
        <f t="shared" si="442"/>
        <v>0</v>
      </c>
    </row>
    <row r="1665" spans="2:24" ht="18.75">
      <c r="B1665" s="794">
        <v>4000</v>
      </c>
      <c r="C1665" s="968" t="s">
        <v>254</v>
      </c>
      <c r="D1665" s="968"/>
      <c r="E1665" s="795"/>
      <c r="F1665" s="798"/>
      <c r="G1665" s="799"/>
      <c r="H1665" s="799"/>
      <c r="I1665" s="800">
        <f t="shared" si="440"/>
        <v>0</v>
      </c>
      <c r="J1665" s="243" t="str">
        <f t="shared" si="441"/>
        <v/>
      </c>
      <c r="K1665" s="244"/>
      <c r="L1665" s="428"/>
      <c r="M1665" s="254"/>
      <c r="N1665" s="317">
        <f>I1665</f>
        <v>0</v>
      </c>
      <c r="O1665" s="424">
        <f>L1665+M1665-N1665</f>
        <v>0</v>
      </c>
      <c r="P1665" s="244"/>
      <c r="Q1665" s="773"/>
      <c r="R1665" s="774"/>
      <c r="S1665" s="774"/>
      <c r="T1665" s="775"/>
      <c r="U1665" s="774"/>
      <c r="V1665" s="774"/>
      <c r="W1665" s="819"/>
      <c r="X1665" s="313">
        <f t="shared" si="442"/>
        <v>0</v>
      </c>
    </row>
    <row r="1666" spans="2:24" ht="18.75">
      <c r="B1666" s="794">
        <v>4100</v>
      </c>
      <c r="C1666" s="968" t="s">
        <v>255</v>
      </c>
      <c r="D1666" s="968"/>
      <c r="E1666" s="795"/>
      <c r="F1666" s="781">
        <v>0</v>
      </c>
      <c r="G1666" s="781">
        <v>0</v>
      </c>
      <c r="H1666" s="781">
        <v>0</v>
      </c>
      <c r="I1666" s="800">
        <f t="shared" si="440"/>
        <v>0</v>
      </c>
      <c r="J1666" s="243" t="str">
        <f t="shared" si="441"/>
        <v/>
      </c>
      <c r="K1666" s="244"/>
      <c r="L1666" s="773"/>
      <c r="M1666" s="774"/>
      <c r="N1666" s="774"/>
      <c r="O1666" s="820"/>
      <c r="P1666" s="244"/>
      <c r="Q1666" s="773"/>
      <c r="R1666" s="774"/>
      <c r="S1666" s="774"/>
      <c r="T1666" s="774"/>
      <c r="U1666" s="774"/>
      <c r="V1666" s="774"/>
      <c r="W1666" s="820"/>
      <c r="X1666" s="313">
        <f t="shared" si="442"/>
        <v>0</v>
      </c>
    </row>
    <row r="1667" spans="2:24" ht="18.75">
      <c r="B1667" s="794">
        <v>4200</v>
      </c>
      <c r="C1667" s="966" t="s">
        <v>256</v>
      </c>
      <c r="D1667" s="983"/>
      <c r="E1667" s="795"/>
      <c r="F1667" s="796">
        <f>SUM(F1668:F1673)</f>
        <v>0</v>
      </c>
      <c r="G1667" s="797">
        <f>SUM(G1668:G1673)</f>
        <v>0</v>
      </c>
      <c r="H1667" s="797">
        <f>SUM(H1668:H1673)</f>
        <v>0</v>
      </c>
      <c r="I1667" s="797">
        <f>SUM(I1668:I1673)</f>
        <v>0</v>
      </c>
      <c r="J1667" s="243" t="str">
        <f t="shared" si="441"/>
        <v/>
      </c>
      <c r="K1667" s="244"/>
      <c r="L1667" s="316">
        <f>SUM(L1668:L1673)</f>
        <v>0</v>
      </c>
      <c r="M1667" s="317">
        <f>SUM(M1668:M1673)</f>
        <v>0</v>
      </c>
      <c r="N1667" s="425">
        <f>SUM(N1668:N1673)</f>
        <v>0</v>
      </c>
      <c r="O1667" s="426">
        <f>SUM(O1668:O1673)</f>
        <v>0</v>
      </c>
      <c r="P1667" s="244"/>
      <c r="Q1667" s="316">
        <f t="shared" ref="Q1667:W1667" si="443">SUM(Q1668:Q1673)</f>
        <v>0</v>
      </c>
      <c r="R1667" s="317">
        <f t="shared" si="443"/>
        <v>0</v>
      </c>
      <c r="S1667" s="317">
        <f t="shared" si="443"/>
        <v>0</v>
      </c>
      <c r="T1667" s="317">
        <f t="shared" si="443"/>
        <v>0</v>
      </c>
      <c r="U1667" s="317">
        <f t="shared" si="443"/>
        <v>0</v>
      </c>
      <c r="V1667" s="317">
        <f t="shared" si="443"/>
        <v>0</v>
      </c>
      <c r="W1667" s="426">
        <f t="shared" si="443"/>
        <v>0</v>
      </c>
      <c r="X1667" s="313">
        <f t="shared" si="442"/>
        <v>0</v>
      </c>
    </row>
    <row r="1668" spans="2:24" ht="18.75">
      <c r="B1668" s="173"/>
      <c r="C1668" s="144">
        <v>4201</v>
      </c>
      <c r="D1668" s="138" t="s">
        <v>257</v>
      </c>
      <c r="E1668" s="812"/>
      <c r="F1668" s="449"/>
      <c r="G1668" s="245"/>
      <c r="H1668" s="245"/>
      <c r="I1668" s="476">
        <f t="shared" ref="I1668:I1673" si="444">F1668+G1668+H1668</f>
        <v>0</v>
      </c>
      <c r="J1668" s="243" t="str">
        <f t="shared" si="441"/>
        <v/>
      </c>
      <c r="K1668" s="244"/>
      <c r="L1668" s="423"/>
      <c r="M1668" s="252"/>
      <c r="N1668" s="315">
        <f t="shared" ref="N1668:N1673" si="445">I1668</f>
        <v>0</v>
      </c>
      <c r="O1668" s="424">
        <f t="shared" ref="O1668:O1673" si="446">L1668+M1668-N1668</f>
        <v>0</v>
      </c>
      <c r="P1668" s="244"/>
      <c r="Q1668" s="423"/>
      <c r="R1668" s="252"/>
      <c r="S1668" s="429">
        <f t="shared" ref="S1668:S1673" si="447">+IF(+(L1668+M1668)&gt;=I1668,+M1668,+(+I1668-L1668))</f>
        <v>0</v>
      </c>
      <c r="T1668" s="315">
        <f t="shared" ref="T1668:T1673" si="448">Q1668+R1668-S1668</f>
        <v>0</v>
      </c>
      <c r="U1668" s="252"/>
      <c r="V1668" s="252"/>
      <c r="W1668" s="253"/>
      <c r="X1668" s="313">
        <f t="shared" si="442"/>
        <v>0</v>
      </c>
    </row>
    <row r="1669" spans="2:24" ht="18.75">
      <c r="B1669" s="173"/>
      <c r="C1669" s="137">
        <v>4202</v>
      </c>
      <c r="D1669" s="139" t="s">
        <v>258</v>
      </c>
      <c r="E1669" s="812"/>
      <c r="F1669" s="449"/>
      <c r="G1669" s="245"/>
      <c r="H1669" s="245"/>
      <c r="I1669" s="476">
        <f t="shared" si="444"/>
        <v>0</v>
      </c>
      <c r="J1669" s="243" t="str">
        <f t="shared" si="441"/>
        <v/>
      </c>
      <c r="K1669" s="244"/>
      <c r="L1669" s="423"/>
      <c r="M1669" s="252"/>
      <c r="N1669" s="315">
        <f t="shared" si="445"/>
        <v>0</v>
      </c>
      <c r="O1669" s="424">
        <f t="shared" si="446"/>
        <v>0</v>
      </c>
      <c r="P1669" s="244"/>
      <c r="Q1669" s="423"/>
      <c r="R1669" s="252"/>
      <c r="S1669" s="429">
        <f t="shared" si="447"/>
        <v>0</v>
      </c>
      <c r="T1669" s="315">
        <f t="shared" si="448"/>
        <v>0</v>
      </c>
      <c r="U1669" s="252"/>
      <c r="V1669" s="252"/>
      <c r="W1669" s="253"/>
      <c r="X1669" s="313">
        <f t="shared" si="442"/>
        <v>0</v>
      </c>
    </row>
    <row r="1670" spans="2:24" ht="18.75">
      <c r="B1670" s="173"/>
      <c r="C1670" s="137">
        <v>4214</v>
      </c>
      <c r="D1670" s="139" t="s">
        <v>259</v>
      </c>
      <c r="E1670" s="812"/>
      <c r="F1670" s="449"/>
      <c r="G1670" s="245"/>
      <c r="H1670" s="245"/>
      <c r="I1670" s="476">
        <f t="shared" si="444"/>
        <v>0</v>
      </c>
      <c r="J1670" s="243" t="str">
        <f t="shared" si="441"/>
        <v/>
      </c>
      <c r="K1670" s="244"/>
      <c r="L1670" s="423"/>
      <c r="M1670" s="252"/>
      <c r="N1670" s="315">
        <f t="shared" si="445"/>
        <v>0</v>
      </c>
      <c r="O1670" s="424">
        <f t="shared" si="446"/>
        <v>0</v>
      </c>
      <c r="P1670" s="244"/>
      <c r="Q1670" s="423"/>
      <c r="R1670" s="252"/>
      <c r="S1670" s="429">
        <f t="shared" si="447"/>
        <v>0</v>
      </c>
      <c r="T1670" s="315">
        <f t="shared" si="448"/>
        <v>0</v>
      </c>
      <c r="U1670" s="252"/>
      <c r="V1670" s="252"/>
      <c r="W1670" s="253"/>
      <c r="X1670" s="313">
        <f t="shared" si="442"/>
        <v>0</v>
      </c>
    </row>
    <row r="1671" spans="2:24" ht="18.75">
      <c r="B1671" s="173"/>
      <c r="C1671" s="137">
        <v>4217</v>
      </c>
      <c r="D1671" s="139" t="s">
        <v>260</v>
      </c>
      <c r="E1671" s="812"/>
      <c r="F1671" s="449"/>
      <c r="G1671" s="245"/>
      <c r="H1671" s="245"/>
      <c r="I1671" s="476">
        <f t="shared" si="444"/>
        <v>0</v>
      </c>
      <c r="J1671" s="243" t="str">
        <f t="shared" si="441"/>
        <v/>
      </c>
      <c r="K1671" s="244"/>
      <c r="L1671" s="423"/>
      <c r="M1671" s="252"/>
      <c r="N1671" s="315">
        <f t="shared" si="445"/>
        <v>0</v>
      </c>
      <c r="O1671" s="424">
        <f t="shared" si="446"/>
        <v>0</v>
      </c>
      <c r="P1671" s="244"/>
      <c r="Q1671" s="423"/>
      <c r="R1671" s="252"/>
      <c r="S1671" s="429">
        <f t="shared" si="447"/>
        <v>0</v>
      </c>
      <c r="T1671" s="315">
        <f t="shared" si="448"/>
        <v>0</v>
      </c>
      <c r="U1671" s="252"/>
      <c r="V1671" s="252"/>
      <c r="W1671" s="253"/>
      <c r="X1671" s="313">
        <f t="shared" si="442"/>
        <v>0</v>
      </c>
    </row>
    <row r="1672" spans="2:24" ht="18.75">
      <c r="B1672" s="173"/>
      <c r="C1672" s="137">
        <v>4218</v>
      </c>
      <c r="D1672" s="145" t="s">
        <v>261</v>
      </c>
      <c r="E1672" s="812"/>
      <c r="F1672" s="449"/>
      <c r="G1672" s="245"/>
      <c r="H1672" s="245"/>
      <c r="I1672" s="476">
        <f t="shared" si="444"/>
        <v>0</v>
      </c>
      <c r="J1672" s="243" t="str">
        <f t="shared" si="441"/>
        <v/>
      </c>
      <c r="K1672" s="244"/>
      <c r="L1672" s="423"/>
      <c r="M1672" s="252"/>
      <c r="N1672" s="315">
        <f t="shared" si="445"/>
        <v>0</v>
      </c>
      <c r="O1672" s="424">
        <f t="shared" si="446"/>
        <v>0</v>
      </c>
      <c r="P1672" s="244"/>
      <c r="Q1672" s="423"/>
      <c r="R1672" s="252"/>
      <c r="S1672" s="429">
        <f t="shared" si="447"/>
        <v>0</v>
      </c>
      <c r="T1672" s="315">
        <f t="shared" si="448"/>
        <v>0</v>
      </c>
      <c r="U1672" s="252"/>
      <c r="V1672" s="252"/>
      <c r="W1672" s="253"/>
      <c r="X1672" s="313">
        <f t="shared" si="442"/>
        <v>0</v>
      </c>
    </row>
    <row r="1673" spans="2:24" ht="18.75">
      <c r="B1673" s="173"/>
      <c r="C1673" s="137">
        <v>4219</v>
      </c>
      <c r="D1673" s="156" t="s">
        <v>262</v>
      </c>
      <c r="E1673" s="812"/>
      <c r="F1673" s="449"/>
      <c r="G1673" s="245"/>
      <c r="H1673" s="245"/>
      <c r="I1673" s="476">
        <f t="shared" si="444"/>
        <v>0</v>
      </c>
      <c r="J1673" s="243" t="str">
        <f t="shared" si="441"/>
        <v/>
      </c>
      <c r="K1673" s="244"/>
      <c r="L1673" s="423"/>
      <c r="M1673" s="252"/>
      <c r="N1673" s="315">
        <f t="shared" si="445"/>
        <v>0</v>
      </c>
      <c r="O1673" s="424">
        <f t="shared" si="446"/>
        <v>0</v>
      </c>
      <c r="P1673" s="244"/>
      <c r="Q1673" s="423"/>
      <c r="R1673" s="252"/>
      <c r="S1673" s="429">
        <f t="shared" si="447"/>
        <v>0</v>
      </c>
      <c r="T1673" s="315">
        <f t="shared" si="448"/>
        <v>0</v>
      </c>
      <c r="U1673" s="252"/>
      <c r="V1673" s="252"/>
      <c r="W1673" s="253"/>
      <c r="X1673" s="313">
        <f t="shared" si="442"/>
        <v>0</v>
      </c>
    </row>
    <row r="1674" spans="2:24" ht="18.75">
      <c r="B1674" s="794">
        <v>4300</v>
      </c>
      <c r="C1674" s="958" t="s">
        <v>1713</v>
      </c>
      <c r="D1674" s="958"/>
      <c r="E1674" s="795"/>
      <c r="F1674" s="796">
        <f>SUM(F1675:F1677)</f>
        <v>0</v>
      </c>
      <c r="G1674" s="797">
        <f>SUM(G1675:G1677)</f>
        <v>0</v>
      </c>
      <c r="H1674" s="797">
        <f>SUM(H1675:H1677)</f>
        <v>0</v>
      </c>
      <c r="I1674" s="797">
        <f>SUM(I1675:I1677)</f>
        <v>0</v>
      </c>
      <c r="J1674" s="243" t="str">
        <f t="shared" si="441"/>
        <v/>
      </c>
      <c r="K1674" s="244"/>
      <c r="L1674" s="316">
        <f>SUM(L1675:L1677)</f>
        <v>0</v>
      </c>
      <c r="M1674" s="317">
        <f>SUM(M1675:M1677)</f>
        <v>0</v>
      </c>
      <c r="N1674" s="425">
        <f>SUM(N1675:N1677)</f>
        <v>0</v>
      </c>
      <c r="O1674" s="426">
        <f>SUM(O1675:O1677)</f>
        <v>0</v>
      </c>
      <c r="P1674" s="244"/>
      <c r="Q1674" s="316">
        <f t="shared" ref="Q1674:W1674" si="449">SUM(Q1675:Q1677)</f>
        <v>0</v>
      </c>
      <c r="R1674" s="317">
        <f t="shared" si="449"/>
        <v>0</v>
      </c>
      <c r="S1674" s="317">
        <f t="shared" si="449"/>
        <v>0</v>
      </c>
      <c r="T1674" s="317">
        <f t="shared" si="449"/>
        <v>0</v>
      </c>
      <c r="U1674" s="317">
        <f t="shared" si="449"/>
        <v>0</v>
      </c>
      <c r="V1674" s="317">
        <f t="shared" si="449"/>
        <v>0</v>
      </c>
      <c r="W1674" s="426">
        <f t="shared" si="449"/>
        <v>0</v>
      </c>
      <c r="X1674" s="313">
        <f t="shared" si="442"/>
        <v>0</v>
      </c>
    </row>
    <row r="1675" spans="2:24" ht="18.75">
      <c r="B1675" s="173"/>
      <c r="C1675" s="144">
        <v>4301</v>
      </c>
      <c r="D1675" s="163" t="s">
        <v>263</v>
      </c>
      <c r="E1675" s="812"/>
      <c r="F1675" s="449"/>
      <c r="G1675" s="245"/>
      <c r="H1675" s="245"/>
      <c r="I1675" s="476">
        <f t="shared" ref="I1675:I1680" si="450">F1675+G1675+H1675</f>
        <v>0</v>
      </c>
      <c r="J1675" s="243" t="str">
        <f t="shared" si="441"/>
        <v/>
      </c>
      <c r="K1675" s="244"/>
      <c r="L1675" s="423"/>
      <c r="M1675" s="252"/>
      <c r="N1675" s="315">
        <f t="shared" ref="N1675:N1680" si="451">I1675</f>
        <v>0</v>
      </c>
      <c r="O1675" s="424">
        <f t="shared" ref="O1675:O1680" si="452">L1675+M1675-N1675</f>
        <v>0</v>
      </c>
      <c r="P1675" s="244"/>
      <c r="Q1675" s="423"/>
      <c r="R1675" s="252"/>
      <c r="S1675" s="429">
        <f t="shared" ref="S1675:S1680" si="453">+IF(+(L1675+M1675)&gt;=I1675,+M1675,+(+I1675-L1675))</f>
        <v>0</v>
      </c>
      <c r="T1675" s="315">
        <f t="shared" ref="T1675:T1680" si="454">Q1675+R1675-S1675</f>
        <v>0</v>
      </c>
      <c r="U1675" s="252"/>
      <c r="V1675" s="252"/>
      <c r="W1675" s="253"/>
      <c r="X1675" s="313">
        <f t="shared" si="442"/>
        <v>0</v>
      </c>
    </row>
    <row r="1676" spans="2:24" ht="18.75">
      <c r="B1676" s="173"/>
      <c r="C1676" s="137">
        <v>4302</v>
      </c>
      <c r="D1676" s="139" t="s">
        <v>1082</v>
      </c>
      <c r="E1676" s="812"/>
      <c r="F1676" s="449"/>
      <c r="G1676" s="245"/>
      <c r="H1676" s="245"/>
      <c r="I1676" s="476">
        <f t="shared" si="450"/>
        <v>0</v>
      </c>
      <c r="J1676" s="243" t="str">
        <f t="shared" si="441"/>
        <v/>
      </c>
      <c r="K1676" s="244"/>
      <c r="L1676" s="423"/>
      <c r="M1676" s="252"/>
      <c r="N1676" s="315">
        <f t="shared" si="451"/>
        <v>0</v>
      </c>
      <c r="O1676" s="424">
        <f t="shared" si="452"/>
        <v>0</v>
      </c>
      <c r="P1676" s="244"/>
      <c r="Q1676" s="423"/>
      <c r="R1676" s="252"/>
      <c r="S1676" s="429">
        <f t="shared" si="453"/>
        <v>0</v>
      </c>
      <c r="T1676" s="315">
        <f t="shared" si="454"/>
        <v>0</v>
      </c>
      <c r="U1676" s="252"/>
      <c r="V1676" s="252"/>
      <c r="W1676" s="253"/>
      <c r="X1676" s="313">
        <f t="shared" si="442"/>
        <v>0</v>
      </c>
    </row>
    <row r="1677" spans="2:24" ht="18.75">
      <c r="B1677" s="173"/>
      <c r="C1677" s="142">
        <v>4309</v>
      </c>
      <c r="D1677" s="148" t="s">
        <v>265</v>
      </c>
      <c r="E1677" s="812"/>
      <c r="F1677" s="449"/>
      <c r="G1677" s="245"/>
      <c r="H1677" s="245"/>
      <c r="I1677" s="476">
        <f t="shared" si="450"/>
        <v>0</v>
      </c>
      <c r="J1677" s="243" t="str">
        <f t="shared" si="441"/>
        <v/>
      </c>
      <c r="K1677" s="244"/>
      <c r="L1677" s="423"/>
      <c r="M1677" s="252"/>
      <c r="N1677" s="315">
        <f t="shared" si="451"/>
        <v>0</v>
      </c>
      <c r="O1677" s="424">
        <f t="shared" si="452"/>
        <v>0</v>
      </c>
      <c r="P1677" s="244"/>
      <c r="Q1677" s="423"/>
      <c r="R1677" s="252"/>
      <c r="S1677" s="429">
        <f t="shared" si="453"/>
        <v>0</v>
      </c>
      <c r="T1677" s="315">
        <f t="shared" si="454"/>
        <v>0</v>
      </c>
      <c r="U1677" s="252"/>
      <c r="V1677" s="252"/>
      <c r="W1677" s="253"/>
      <c r="X1677" s="313">
        <f t="shared" si="442"/>
        <v>0</v>
      </c>
    </row>
    <row r="1678" spans="2:24" ht="18.75">
      <c r="B1678" s="794">
        <v>4400</v>
      </c>
      <c r="C1678" s="963" t="s">
        <v>1714</v>
      </c>
      <c r="D1678" s="963"/>
      <c r="E1678" s="795"/>
      <c r="F1678" s="798"/>
      <c r="G1678" s="799"/>
      <c r="H1678" s="799"/>
      <c r="I1678" s="800">
        <f t="shared" si="450"/>
        <v>0</v>
      </c>
      <c r="J1678" s="243" t="str">
        <f t="shared" si="441"/>
        <v/>
      </c>
      <c r="K1678" s="244"/>
      <c r="L1678" s="428"/>
      <c r="M1678" s="254"/>
      <c r="N1678" s="317">
        <f t="shared" si="451"/>
        <v>0</v>
      </c>
      <c r="O1678" s="424">
        <f t="shared" si="452"/>
        <v>0</v>
      </c>
      <c r="P1678" s="244"/>
      <c r="Q1678" s="428"/>
      <c r="R1678" s="254"/>
      <c r="S1678" s="429">
        <f t="shared" si="453"/>
        <v>0</v>
      </c>
      <c r="T1678" s="315">
        <f t="shared" si="454"/>
        <v>0</v>
      </c>
      <c r="U1678" s="254"/>
      <c r="V1678" s="254"/>
      <c r="W1678" s="253"/>
      <c r="X1678" s="313">
        <f t="shared" si="442"/>
        <v>0</v>
      </c>
    </row>
    <row r="1679" spans="2:24" ht="18.75">
      <c r="B1679" s="794">
        <v>4500</v>
      </c>
      <c r="C1679" s="968" t="s">
        <v>1715</v>
      </c>
      <c r="D1679" s="968"/>
      <c r="E1679" s="795"/>
      <c r="F1679" s="798"/>
      <c r="G1679" s="799"/>
      <c r="H1679" s="799"/>
      <c r="I1679" s="800">
        <f t="shared" si="450"/>
        <v>0</v>
      </c>
      <c r="J1679" s="243" t="str">
        <f t="shared" si="441"/>
        <v/>
      </c>
      <c r="K1679" s="244"/>
      <c r="L1679" s="428"/>
      <c r="M1679" s="254"/>
      <c r="N1679" s="317">
        <f t="shared" si="451"/>
        <v>0</v>
      </c>
      <c r="O1679" s="424">
        <f t="shared" si="452"/>
        <v>0</v>
      </c>
      <c r="P1679" s="244"/>
      <c r="Q1679" s="428"/>
      <c r="R1679" s="254"/>
      <c r="S1679" s="429">
        <f t="shared" si="453"/>
        <v>0</v>
      </c>
      <c r="T1679" s="315">
        <f t="shared" si="454"/>
        <v>0</v>
      </c>
      <c r="U1679" s="254"/>
      <c r="V1679" s="254"/>
      <c r="W1679" s="253"/>
      <c r="X1679" s="313">
        <f t="shared" si="442"/>
        <v>0</v>
      </c>
    </row>
    <row r="1680" spans="2:24" ht="18.75">
      <c r="B1680" s="794">
        <v>4600</v>
      </c>
      <c r="C1680" s="969" t="s">
        <v>266</v>
      </c>
      <c r="D1680" s="970"/>
      <c r="E1680" s="795"/>
      <c r="F1680" s="798"/>
      <c r="G1680" s="799"/>
      <c r="H1680" s="799"/>
      <c r="I1680" s="800">
        <f t="shared" si="450"/>
        <v>0</v>
      </c>
      <c r="J1680" s="243" t="str">
        <f t="shared" si="441"/>
        <v/>
      </c>
      <c r="K1680" s="244"/>
      <c r="L1680" s="428"/>
      <c r="M1680" s="254"/>
      <c r="N1680" s="317">
        <f t="shared" si="451"/>
        <v>0</v>
      </c>
      <c r="O1680" s="424">
        <f t="shared" si="452"/>
        <v>0</v>
      </c>
      <c r="P1680" s="244"/>
      <c r="Q1680" s="428"/>
      <c r="R1680" s="254"/>
      <c r="S1680" s="429">
        <f t="shared" si="453"/>
        <v>0</v>
      </c>
      <c r="T1680" s="315">
        <f t="shared" si="454"/>
        <v>0</v>
      </c>
      <c r="U1680" s="254"/>
      <c r="V1680" s="254"/>
      <c r="W1680" s="253"/>
      <c r="X1680" s="313">
        <f t="shared" si="442"/>
        <v>0</v>
      </c>
    </row>
    <row r="1681" spans="2:24" ht="18.75">
      <c r="B1681" s="794">
        <v>4900</v>
      </c>
      <c r="C1681" s="966" t="s">
        <v>297</v>
      </c>
      <c r="D1681" s="966"/>
      <c r="E1681" s="795"/>
      <c r="F1681" s="796">
        <f>+F1682+F1683</f>
        <v>0</v>
      </c>
      <c r="G1681" s="797">
        <f>+G1682+G1683</f>
        <v>0</v>
      </c>
      <c r="H1681" s="797">
        <f>+H1682+H1683</f>
        <v>0</v>
      </c>
      <c r="I1681" s="797">
        <f>+I1682+I1683</f>
        <v>0</v>
      </c>
      <c r="J1681" s="243" t="str">
        <f t="shared" si="441"/>
        <v/>
      </c>
      <c r="K1681" s="244"/>
      <c r="L1681" s="773"/>
      <c r="M1681" s="774"/>
      <c r="N1681" s="774"/>
      <c r="O1681" s="820"/>
      <c r="P1681" s="244"/>
      <c r="Q1681" s="773"/>
      <c r="R1681" s="774"/>
      <c r="S1681" s="774"/>
      <c r="T1681" s="774"/>
      <c r="U1681" s="774"/>
      <c r="V1681" s="774"/>
      <c r="W1681" s="820"/>
      <c r="X1681" s="313">
        <f t="shared" si="442"/>
        <v>0</v>
      </c>
    </row>
    <row r="1682" spans="2:24" ht="18.75">
      <c r="B1682" s="173"/>
      <c r="C1682" s="144">
        <v>4901</v>
      </c>
      <c r="D1682" s="174" t="s">
        <v>298</v>
      </c>
      <c r="E1682" s="812"/>
      <c r="F1682" s="449"/>
      <c r="G1682" s="245"/>
      <c r="H1682" s="245"/>
      <c r="I1682" s="476">
        <f>F1682+G1682+H1682</f>
        <v>0</v>
      </c>
      <c r="J1682" s="243" t="str">
        <f t="shared" si="441"/>
        <v/>
      </c>
      <c r="K1682" s="244"/>
      <c r="L1682" s="771"/>
      <c r="M1682" s="775"/>
      <c r="N1682" s="775"/>
      <c r="O1682" s="819"/>
      <c r="P1682" s="244"/>
      <c r="Q1682" s="771"/>
      <c r="R1682" s="775"/>
      <c r="S1682" s="775"/>
      <c r="T1682" s="775"/>
      <c r="U1682" s="775"/>
      <c r="V1682" s="775"/>
      <c r="W1682" s="819"/>
      <c r="X1682" s="313">
        <f t="shared" si="442"/>
        <v>0</v>
      </c>
    </row>
    <row r="1683" spans="2:24" ht="18.75">
      <c r="B1683" s="173"/>
      <c r="C1683" s="142">
        <v>4902</v>
      </c>
      <c r="D1683" s="148" t="s">
        <v>299</v>
      </c>
      <c r="E1683" s="812"/>
      <c r="F1683" s="449"/>
      <c r="G1683" s="245"/>
      <c r="H1683" s="245"/>
      <c r="I1683" s="476">
        <f>F1683+G1683+H1683</f>
        <v>0</v>
      </c>
      <c r="J1683" s="243" t="str">
        <f t="shared" si="441"/>
        <v/>
      </c>
      <c r="K1683" s="244"/>
      <c r="L1683" s="771"/>
      <c r="M1683" s="775"/>
      <c r="N1683" s="775"/>
      <c r="O1683" s="819"/>
      <c r="P1683" s="244"/>
      <c r="Q1683" s="771"/>
      <c r="R1683" s="775"/>
      <c r="S1683" s="775"/>
      <c r="T1683" s="775"/>
      <c r="U1683" s="775"/>
      <c r="V1683" s="775"/>
      <c r="W1683" s="819"/>
      <c r="X1683" s="313">
        <f t="shared" si="442"/>
        <v>0</v>
      </c>
    </row>
    <row r="1684" spans="2:24" ht="18.75">
      <c r="B1684" s="801">
        <v>5100</v>
      </c>
      <c r="C1684" s="980" t="s">
        <v>267</v>
      </c>
      <c r="D1684" s="980"/>
      <c r="E1684" s="802"/>
      <c r="F1684" s="803"/>
      <c r="G1684" s="804"/>
      <c r="H1684" s="804"/>
      <c r="I1684" s="800">
        <f>F1684+G1684+H1684</f>
        <v>0</v>
      </c>
      <c r="J1684" s="243" t="str">
        <f t="shared" si="441"/>
        <v/>
      </c>
      <c r="K1684" s="244"/>
      <c r="L1684" s="430"/>
      <c r="M1684" s="431"/>
      <c r="N1684" s="327">
        <f>I1684</f>
        <v>0</v>
      </c>
      <c r="O1684" s="424">
        <f>L1684+M1684-N1684</f>
        <v>0</v>
      </c>
      <c r="P1684" s="244"/>
      <c r="Q1684" s="430"/>
      <c r="R1684" s="431"/>
      <c r="S1684" s="429">
        <f>+IF(+(L1684+M1684)&gt;=I1684,+M1684,+(+I1684-L1684))</f>
        <v>0</v>
      </c>
      <c r="T1684" s="315">
        <f>Q1684+R1684-S1684</f>
        <v>0</v>
      </c>
      <c r="U1684" s="431"/>
      <c r="V1684" s="431"/>
      <c r="W1684" s="253"/>
      <c r="X1684" s="313">
        <f t="shared" si="442"/>
        <v>0</v>
      </c>
    </row>
    <row r="1685" spans="2:24" ht="18.75">
      <c r="B1685" s="801">
        <v>5200</v>
      </c>
      <c r="C1685" s="965" t="s">
        <v>268</v>
      </c>
      <c r="D1685" s="965"/>
      <c r="E1685" s="802"/>
      <c r="F1685" s="805">
        <f>SUM(F1686:F1692)</f>
        <v>0</v>
      </c>
      <c r="G1685" s="806">
        <f>SUM(G1686:G1692)</f>
        <v>17000</v>
      </c>
      <c r="H1685" s="806">
        <f>SUM(H1686:H1692)</f>
        <v>0</v>
      </c>
      <c r="I1685" s="806">
        <f>SUM(I1686:I1692)</f>
        <v>17000</v>
      </c>
      <c r="J1685" s="243">
        <f t="shared" si="441"/>
        <v>1</v>
      </c>
      <c r="K1685" s="244"/>
      <c r="L1685" s="326">
        <f>SUM(L1686:L1692)</f>
        <v>0</v>
      </c>
      <c r="M1685" s="327">
        <f>SUM(M1686:M1692)</f>
        <v>17000</v>
      </c>
      <c r="N1685" s="432">
        <f>SUM(N1686:N1692)</f>
        <v>17000</v>
      </c>
      <c r="O1685" s="433">
        <f>SUM(O1686:O1692)</f>
        <v>0</v>
      </c>
      <c r="P1685" s="244"/>
      <c r="Q1685" s="326">
        <f t="shared" ref="Q1685:W1685" si="455">SUM(Q1686:Q1692)</f>
        <v>0</v>
      </c>
      <c r="R1685" s="327">
        <f t="shared" si="455"/>
        <v>17000</v>
      </c>
      <c r="S1685" s="327">
        <f t="shared" si="455"/>
        <v>17000</v>
      </c>
      <c r="T1685" s="327">
        <f t="shared" si="455"/>
        <v>0</v>
      </c>
      <c r="U1685" s="327">
        <f t="shared" si="455"/>
        <v>0</v>
      </c>
      <c r="V1685" s="327">
        <f t="shared" si="455"/>
        <v>0</v>
      </c>
      <c r="W1685" s="433">
        <f t="shared" si="455"/>
        <v>0</v>
      </c>
      <c r="X1685" s="313">
        <f t="shared" si="442"/>
        <v>0</v>
      </c>
    </row>
    <row r="1686" spans="2:24" ht="18.75">
      <c r="B1686" s="175"/>
      <c r="C1686" s="176">
        <v>5201</v>
      </c>
      <c r="D1686" s="177" t="s">
        <v>269</v>
      </c>
      <c r="E1686" s="813"/>
      <c r="F1686" s="473"/>
      <c r="G1686" s="434">
        <v>4500</v>
      </c>
      <c r="H1686" s="434"/>
      <c r="I1686" s="476">
        <f t="shared" ref="I1686:I1692" si="456">F1686+G1686+H1686</f>
        <v>4500</v>
      </c>
      <c r="J1686" s="243">
        <f t="shared" si="441"/>
        <v>1</v>
      </c>
      <c r="K1686" s="244"/>
      <c r="L1686" s="435"/>
      <c r="M1686" s="436">
        <v>4500</v>
      </c>
      <c r="N1686" s="330">
        <f t="shared" ref="N1686:N1692" si="457">I1686</f>
        <v>4500</v>
      </c>
      <c r="O1686" s="424">
        <f t="shared" ref="O1686:O1692" si="458">L1686+M1686-N1686</f>
        <v>0</v>
      </c>
      <c r="P1686" s="244"/>
      <c r="Q1686" s="435"/>
      <c r="R1686" s="436">
        <v>4500</v>
      </c>
      <c r="S1686" s="429">
        <f t="shared" ref="S1686:S1692" si="459">+IF(+(L1686+M1686)&gt;=I1686,+M1686,+(+I1686-L1686))</f>
        <v>4500</v>
      </c>
      <c r="T1686" s="315">
        <f t="shared" ref="T1686:T1692" si="460">Q1686+R1686-S1686</f>
        <v>0</v>
      </c>
      <c r="U1686" s="436"/>
      <c r="V1686" s="436"/>
      <c r="W1686" s="253"/>
      <c r="X1686" s="313">
        <f t="shared" si="442"/>
        <v>0</v>
      </c>
    </row>
    <row r="1687" spans="2:24" ht="18.75">
      <c r="B1687" s="175"/>
      <c r="C1687" s="178">
        <v>5202</v>
      </c>
      <c r="D1687" s="179" t="s">
        <v>270</v>
      </c>
      <c r="E1687" s="813"/>
      <c r="F1687" s="473"/>
      <c r="G1687" s="434"/>
      <c r="H1687" s="434"/>
      <c r="I1687" s="476">
        <f t="shared" si="456"/>
        <v>0</v>
      </c>
      <c r="J1687" s="243" t="str">
        <f t="shared" si="441"/>
        <v/>
      </c>
      <c r="K1687" s="244"/>
      <c r="L1687" s="435"/>
      <c r="M1687" s="436"/>
      <c r="N1687" s="330">
        <f t="shared" si="457"/>
        <v>0</v>
      </c>
      <c r="O1687" s="424">
        <f t="shared" si="458"/>
        <v>0</v>
      </c>
      <c r="P1687" s="244"/>
      <c r="Q1687" s="435"/>
      <c r="R1687" s="436"/>
      <c r="S1687" s="429">
        <f t="shared" si="459"/>
        <v>0</v>
      </c>
      <c r="T1687" s="315">
        <f t="shared" si="460"/>
        <v>0</v>
      </c>
      <c r="U1687" s="436"/>
      <c r="V1687" s="436"/>
      <c r="W1687" s="253"/>
      <c r="X1687" s="313">
        <f t="shared" si="442"/>
        <v>0</v>
      </c>
    </row>
    <row r="1688" spans="2:24" ht="18.75">
      <c r="B1688" s="175"/>
      <c r="C1688" s="178">
        <v>5203</v>
      </c>
      <c r="D1688" s="179" t="s">
        <v>938</v>
      </c>
      <c r="E1688" s="813"/>
      <c r="F1688" s="473"/>
      <c r="G1688" s="434">
        <v>6500</v>
      </c>
      <c r="H1688" s="434"/>
      <c r="I1688" s="476">
        <f t="shared" si="456"/>
        <v>6500</v>
      </c>
      <c r="J1688" s="243">
        <f t="shared" si="441"/>
        <v>1</v>
      </c>
      <c r="K1688" s="244"/>
      <c r="L1688" s="435"/>
      <c r="M1688" s="436">
        <v>6500</v>
      </c>
      <c r="N1688" s="330">
        <f t="shared" si="457"/>
        <v>6500</v>
      </c>
      <c r="O1688" s="424">
        <f t="shared" si="458"/>
        <v>0</v>
      </c>
      <c r="P1688" s="244"/>
      <c r="Q1688" s="435"/>
      <c r="R1688" s="436">
        <v>6500</v>
      </c>
      <c r="S1688" s="429">
        <f t="shared" si="459"/>
        <v>6500</v>
      </c>
      <c r="T1688" s="315">
        <f t="shared" si="460"/>
        <v>0</v>
      </c>
      <c r="U1688" s="436"/>
      <c r="V1688" s="436"/>
      <c r="W1688" s="253"/>
      <c r="X1688" s="313">
        <f t="shared" si="442"/>
        <v>0</v>
      </c>
    </row>
    <row r="1689" spans="2:24" ht="18.75">
      <c r="B1689" s="175"/>
      <c r="C1689" s="178">
        <v>5204</v>
      </c>
      <c r="D1689" s="179" t="s">
        <v>939</v>
      </c>
      <c r="E1689" s="813"/>
      <c r="F1689" s="473"/>
      <c r="G1689" s="434"/>
      <c r="H1689" s="434"/>
      <c r="I1689" s="476">
        <f t="shared" si="456"/>
        <v>0</v>
      </c>
      <c r="J1689" s="243" t="str">
        <f t="shared" si="441"/>
        <v/>
      </c>
      <c r="K1689" s="244"/>
      <c r="L1689" s="435"/>
      <c r="M1689" s="436"/>
      <c r="N1689" s="330">
        <f t="shared" si="457"/>
        <v>0</v>
      </c>
      <c r="O1689" s="424">
        <f t="shared" si="458"/>
        <v>0</v>
      </c>
      <c r="P1689" s="244"/>
      <c r="Q1689" s="435"/>
      <c r="R1689" s="436"/>
      <c r="S1689" s="429">
        <f t="shared" si="459"/>
        <v>0</v>
      </c>
      <c r="T1689" s="315">
        <f t="shared" si="460"/>
        <v>0</v>
      </c>
      <c r="U1689" s="436"/>
      <c r="V1689" s="436"/>
      <c r="W1689" s="253"/>
      <c r="X1689" s="313">
        <f t="shared" si="442"/>
        <v>0</v>
      </c>
    </row>
    <row r="1690" spans="2:24" ht="18.75">
      <c r="B1690" s="175"/>
      <c r="C1690" s="178">
        <v>5205</v>
      </c>
      <c r="D1690" s="179" t="s">
        <v>940</v>
      </c>
      <c r="E1690" s="813"/>
      <c r="F1690" s="473"/>
      <c r="G1690" s="434">
        <v>6000</v>
      </c>
      <c r="H1690" s="434"/>
      <c r="I1690" s="476">
        <f t="shared" si="456"/>
        <v>6000</v>
      </c>
      <c r="J1690" s="243">
        <f t="shared" si="441"/>
        <v>1</v>
      </c>
      <c r="K1690" s="244"/>
      <c r="L1690" s="435"/>
      <c r="M1690" s="436">
        <v>6000</v>
      </c>
      <c r="N1690" s="330">
        <f t="shared" si="457"/>
        <v>6000</v>
      </c>
      <c r="O1690" s="424">
        <f t="shared" si="458"/>
        <v>0</v>
      </c>
      <c r="P1690" s="244"/>
      <c r="Q1690" s="435"/>
      <c r="R1690" s="436">
        <v>6000</v>
      </c>
      <c r="S1690" s="429">
        <f t="shared" si="459"/>
        <v>6000</v>
      </c>
      <c r="T1690" s="315">
        <f t="shared" si="460"/>
        <v>0</v>
      </c>
      <c r="U1690" s="436"/>
      <c r="V1690" s="436"/>
      <c r="W1690" s="253"/>
      <c r="X1690" s="313">
        <f t="shared" si="442"/>
        <v>0</v>
      </c>
    </row>
    <row r="1691" spans="2:24" ht="18.75">
      <c r="B1691" s="175"/>
      <c r="C1691" s="178">
        <v>5206</v>
      </c>
      <c r="D1691" s="179" t="s">
        <v>941</v>
      </c>
      <c r="E1691" s="813"/>
      <c r="F1691" s="473"/>
      <c r="G1691" s="434"/>
      <c r="H1691" s="434"/>
      <c r="I1691" s="476">
        <f t="shared" si="456"/>
        <v>0</v>
      </c>
      <c r="J1691" s="243" t="str">
        <f t="shared" si="441"/>
        <v/>
      </c>
      <c r="K1691" s="244"/>
      <c r="L1691" s="435"/>
      <c r="M1691" s="436"/>
      <c r="N1691" s="330">
        <f t="shared" si="457"/>
        <v>0</v>
      </c>
      <c r="O1691" s="424">
        <f t="shared" si="458"/>
        <v>0</v>
      </c>
      <c r="P1691" s="244"/>
      <c r="Q1691" s="435"/>
      <c r="R1691" s="436"/>
      <c r="S1691" s="429">
        <f t="shared" si="459"/>
        <v>0</v>
      </c>
      <c r="T1691" s="315">
        <f t="shared" si="460"/>
        <v>0</v>
      </c>
      <c r="U1691" s="436"/>
      <c r="V1691" s="436"/>
      <c r="W1691" s="253"/>
      <c r="X1691" s="313">
        <f t="shared" si="442"/>
        <v>0</v>
      </c>
    </row>
    <row r="1692" spans="2:24" ht="18.75">
      <c r="B1692" s="175"/>
      <c r="C1692" s="180">
        <v>5219</v>
      </c>
      <c r="D1692" s="181" t="s">
        <v>942</v>
      </c>
      <c r="E1692" s="813"/>
      <c r="F1692" s="473"/>
      <c r="G1692" s="434"/>
      <c r="H1692" s="434"/>
      <c r="I1692" s="476">
        <f t="shared" si="456"/>
        <v>0</v>
      </c>
      <c r="J1692" s="243" t="str">
        <f t="shared" ref="J1692:J1711" si="461">(IF($E1692&lt;&gt;0,$J$2,IF($I1692&lt;&gt;0,$J$2,"")))</f>
        <v/>
      </c>
      <c r="K1692" s="244"/>
      <c r="L1692" s="435"/>
      <c r="M1692" s="436"/>
      <c r="N1692" s="330">
        <f t="shared" si="457"/>
        <v>0</v>
      </c>
      <c r="O1692" s="424">
        <f t="shared" si="458"/>
        <v>0</v>
      </c>
      <c r="P1692" s="244"/>
      <c r="Q1692" s="435"/>
      <c r="R1692" s="436"/>
      <c r="S1692" s="429">
        <f t="shared" si="459"/>
        <v>0</v>
      </c>
      <c r="T1692" s="315">
        <f t="shared" si="460"/>
        <v>0</v>
      </c>
      <c r="U1692" s="436"/>
      <c r="V1692" s="436"/>
      <c r="W1692" s="253"/>
      <c r="X1692" s="313">
        <f t="shared" ref="X1692:X1705" si="462">T1692-U1692-V1692-W1692</f>
        <v>0</v>
      </c>
    </row>
    <row r="1693" spans="2:24" ht="18.75">
      <c r="B1693" s="801">
        <v>5300</v>
      </c>
      <c r="C1693" s="971" t="s">
        <v>943</v>
      </c>
      <c r="D1693" s="971"/>
      <c r="E1693" s="802"/>
      <c r="F1693" s="805">
        <f>SUM(F1694:F1695)</f>
        <v>0</v>
      </c>
      <c r="G1693" s="806">
        <f>SUM(G1694:G1695)</f>
        <v>0</v>
      </c>
      <c r="H1693" s="806">
        <f>SUM(H1694:H1695)</f>
        <v>0</v>
      </c>
      <c r="I1693" s="806">
        <f>SUM(I1694:I1695)</f>
        <v>0</v>
      </c>
      <c r="J1693" s="243" t="str">
        <f t="shared" si="461"/>
        <v/>
      </c>
      <c r="K1693" s="244"/>
      <c r="L1693" s="326">
        <f>SUM(L1694:L1695)</f>
        <v>0</v>
      </c>
      <c r="M1693" s="327">
        <f>SUM(M1694:M1695)</f>
        <v>0</v>
      </c>
      <c r="N1693" s="432">
        <f>SUM(N1694:N1695)</f>
        <v>0</v>
      </c>
      <c r="O1693" s="433">
        <f>SUM(O1694:O1695)</f>
        <v>0</v>
      </c>
      <c r="P1693" s="244"/>
      <c r="Q1693" s="326">
        <f t="shared" ref="Q1693:W1693" si="463">SUM(Q1694:Q1695)</f>
        <v>0</v>
      </c>
      <c r="R1693" s="327">
        <f t="shared" si="463"/>
        <v>0</v>
      </c>
      <c r="S1693" s="327">
        <f t="shared" si="463"/>
        <v>0</v>
      </c>
      <c r="T1693" s="327">
        <f t="shared" si="463"/>
        <v>0</v>
      </c>
      <c r="U1693" s="327">
        <f t="shared" si="463"/>
        <v>0</v>
      </c>
      <c r="V1693" s="327">
        <f t="shared" si="463"/>
        <v>0</v>
      </c>
      <c r="W1693" s="433">
        <f t="shared" si="463"/>
        <v>0</v>
      </c>
      <c r="X1693" s="313">
        <f t="shared" si="462"/>
        <v>0</v>
      </c>
    </row>
    <row r="1694" spans="2:24" ht="18.75">
      <c r="B1694" s="175"/>
      <c r="C1694" s="176">
        <v>5301</v>
      </c>
      <c r="D1694" s="177" t="s">
        <v>1462</v>
      </c>
      <c r="E1694" s="813"/>
      <c r="F1694" s="473"/>
      <c r="G1694" s="434"/>
      <c r="H1694" s="434"/>
      <c r="I1694" s="476">
        <f>F1694+G1694+H1694</f>
        <v>0</v>
      </c>
      <c r="J1694" s="243" t="str">
        <f t="shared" si="461"/>
        <v/>
      </c>
      <c r="K1694" s="244"/>
      <c r="L1694" s="435"/>
      <c r="M1694" s="436"/>
      <c r="N1694" s="330">
        <f>I1694</f>
        <v>0</v>
      </c>
      <c r="O1694" s="424">
        <f>L1694+M1694-N1694</f>
        <v>0</v>
      </c>
      <c r="P1694" s="244"/>
      <c r="Q1694" s="435"/>
      <c r="R1694" s="436"/>
      <c r="S1694" s="429">
        <f>+IF(+(L1694+M1694)&gt;=I1694,+M1694,+(+I1694-L1694))</f>
        <v>0</v>
      </c>
      <c r="T1694" s="315">
        <f>Q1694+R1694-S1694</f>
        <v>0</v>
      </c>
      <c r="U1694" s="436"/>
      <c r="V1694" s="436"/>
      <c r="W1694" s="253"/>
      <c r="X1694" s="313">
        <f t="shared" si="462"/>
        <v>0</v>
      </c>
    </row>
    <row r="1695" spans="2:24" ht="18.75">
      <c r="B1695" s="175"/>
      <c r="C1695" s="180">
        <v>5309</v>
      </c>
      <c r="D1695" s="181" t="s">
        <v>944</v>
      </c>
      <c r="E1695" s="813"/>
      <c r="F1695" s="473"/>
      <c r="G1695" s="434"/>
      <c r="H1695" s="434"/>
      <c r="I1695" s="476">
        <f>F1695+G1695+H1695</f>
        <v>0</v>
      </c>
      <c r="J1695" s="243" t="str">
        <f t="shared" si="461"/>
        <v/>
      </c>
      <c r="K1695" s="244"/>
      <c r="L1695" s="435"/>
      <c r="M1695" s="436"/>
      <c r="N1695" s="330">
        <f>I1695</f>
        <v>0</v>
      </c>
      <c r="O1695" s="424">
        <f>L1695+M1695-N1695</f>
        <v>0</v>
      </c>
      <c r="P1695" s="244"/>
      <c r="Q1695" s="435"/>
      <c r="R1695" s="436"/>
      <c r="S1695" s="429">
        <f>+IF(+(L1695+M1695)&gt;=I1695,+M1695,+(+I1695-L1695))</f>
        <v>0</v>
      </c>
      <c r="T1695" s="315">
        <f>Q1695+R1695-S1695</f>
        <v>0</v>
      </c>
      <c r="U1695" s="436"/>
      <c r="V1695" s="436"/>
      <c r="W1695" s="253"/>
      <c r="X1695" s="313">
        <f t="shared" si="462"/>
        <v>0</v>
      </c>
    </row>
    <row r="1696" spans="2:24" ht="18.75">
      <c r="B1696" s="801">
        <v>5400</v>
      </c>
      <c r="C1696" s="980" t="s">
        <v>1031</v>
      </c>
      <c r="D1696" s="980"/>
      <c r="E1696" s="802"/>
      <c r="F1696" s="803"/>
      <c r="G1696" s="804"/>
      <c r="H1696" s="804"/>
      <c r="I1696" s="800">
        <f>F1696+G1696+H1696</f>
        <v>0</v>
      </c>
      <c r="J1696" s="243" t="str">
        <f t="shared" si="461"/>
        <v/>
      </c>
      <c r="K1696" s="244"/>
      <c r="L1696" s="430"/>
      <c r="M1696" s="431"/>
      <c r="N1696" s="327">
        <f>I1696</f>
        <v>0</v>
      </c>
      <c r="O1696" s="424">
        <f>L1696+M1696-N1696</f>
        <v>0</v>
      </c>
      <c r="P1696" s="244"/>
      <c r="Q1696" s="430"/>
      <c r="R1696" s="431"/>
      <c r="S1696" s="429">
        <f>+IF(+(L1696+M1696)&gt;=I1696,+M1696,+(+I1696-L1696))</f>
        <v>0</v>
      </c>
      <c r="T1696" s="315">
        <f>Q1696+R1696-S1696</f>
        <v>0</v>
      </c>
      <c r="U1696" s="431"/>
      <c r="V1696" s="431"/>
      <c r="W1696" s="253"/>
      <c r="X1696" s="313">
        <f t="shared" si="462"/>
        <v>0</v>
      </c>
    </row>
    <row r="1697" spans="2:24" ht="18.75">
      <c r="B1697" s="794">
        <v>5500</v>
      </c>
      <c r="C1697" s="966" t="s">
        <v>1032</v>
      </c>
      <c r="D1697" s="966"/>
      <c r="E1697" s="795"/>
      <c r="F1697" s="796">
        <f>SUM(F1698:F1701)</f>
        <v>0</v>
      </c>
      <c r="G1697" s="797">
        <f>SUM(G1698:G1701)</f>
        <v>0</v>
      </c>
      <c r="H1697" s="797">
        <f>SUM(H1698:H1701)</f>
        <v>0</v>
      </c>
      <c r="I1697" s="797">
        <f>SUM(I1698:I1701)</f>
        <v>0</v>
      </c>
      <c r="J1697" s="243" t="str">
        <f t="shared" si="461"/>
        <v/>
      </c>
      <c r="K1697" s="244"/>
      <c r="L1697" s="316">
        <f>SUM(L1698:L1701)</f>
        <v>0</v>
      </c>
      <c r="M1697" s="317">
        <f>SUM(M1698:M1701)</f>
        <v>0</v>
      </c>
      <c r="N1697" s="425">
        <f>SUM(N1698:N1701)</f>
        <v>0</v>
      </c>
      <c r="O1697" s="426">
        <f>SUM(O1698:O1701)</f>
        <v>0</v>
      </c>
      <c r="P1697" s="244"/>
      <c r="Q1697" s="316">
        <f t="shared" ref="Q1697:W1697" si="464">SUM(Q1698:Q1701)</f>
        <v>0</v>
      </c>
      <c r="R1697" s="317">
        <f t="shared" si="464"/>
        <v>0</v>
      </c>
      <c r="S1697" s="317">
        <f t="shared" si="464"/>
        <v>0</v>
      </c>
      <c r="T1697" s="317">
        <f t="shared" si="464"/>
        <v>0</v>
      </c>
      <c r="U1697" s="317">
        <f t="shared" si="464"/>
        <v>0</v>
      </c>
      <c r="V1697" s="317">
        <f t="shared" si="464"/>
        <v>0</v>
      </c>
      <c r="W1697" s="426">
        <f t="shared" si="464"/>
        <v>0</v>
      </c>
      <c r="X1697" s="313">
        <f t="shared" si="462"/>
        <v>0</v>
      </c>
    </row>
    <row r="1698" spans="2:24" ht="18.75">
      <c r="B1698" s="173"/>
      <c r="C1698" s="144">
        <v>5501</v>
      </c>
      <c r="D1698" s="163" t="s">
        <v>1033</v>
      </c>
      <c r="E1698" s="812"/>
      <c r="F1698" s="449"/>
      <c r="G1698" s="245"/>
      <c r="H1698" s="245"/>
      <c r="I1698" s="476">
        <f>F1698+G1698+H1698</f>
        <v>0</v>
      </c>
      <c r="J1698" s="243" t="str">
        <f t="shared" si="461"/>
        <v/>
      </c>
      <c r="K1698" s="244"/>
      <c r="L1698" s="423"/>
      <c r="M1698" s="252"/>
      <c r="N1698" s="315">
        <f>I1698</f>
        <v>0</v>
      </c>
      <c r="O1698" s="424">
        <f>L1698+M1698-N1698</f>
        <v>0</v>
      </c>
      <c r="P1698" s="244"/>
      <c r="Q1698" s="423"/>
      <c r="R1698" s="252"/>
      <c r="S1698" s="429">
        <f>+IF(+(L1698+M1698)&gt;=I1698,+M1698,+(+I1698-L1698))</f>
        <v>0</v>
      </c>
      <c r="T1698" s="315">
        <f>Q1698+R1698-S1698</f>
        <v>0</v>
      </c>
      <c r="U1698" s="252"/>
      <c r="V1698" s="252"/>
      <c r="W1698" s="253"/>
      <c r="X1698" s="313">
        <f t="shared" si="462"/>
        <v>0</v>
      </c>
    </row>
    <row r="1699" spans="2:24" ht="18.75">
      <c r="B1699" s="173"/>
      <c r="C1699" s="137">
        <v>5502</v>
      </c>
      <c r="D1699" s="145" t="s">
        <v>1034</v>
      </c>
      <c r="E1699" s="812"/>
      <c r="F1699" s="449"/>
      <c r="G1699" s="245"/>
      <c r="H1699" s="245"/>
      <c r="I1699" s="476">
        <f>F1699+G1699+H1699</f>
        <v>0</v>
      </c>
      <c r="J1699" s="243" t="str">
        <f t="shared" si="461"/>
        <v/>
      </c>
      <c r="K1699" s="244"/>
      <c r="L1699" s="423"/>
      <c r="M1699" s="252"/>
      <c r="N1699" s="315">
        <f>I1699</f>
        <v>0</v>
      </c>
      <c r="O1699" s="424">
        <f>L1699+M1699-N1699</f>
        <v>0</v>
      </c>
      <c r="P1699" s="244"/>
      <c r="Q1699" s="423"/>
      <c r="R1699" s="252"/>
      <c r="S1699" s="429">
        <f>+IF(+(L1699+M1699)&gt;=I1699,+M1699,+(+I1699-L1699))</f>
        <v>0</v>
      </c>
      <c r="T1699" s="315">
        <f>Q1699+R1699-S1699</f>
        <v>0</v>
      </c>
      <c r="U1699" s="252"/>
      <c r="V1699" s="252"/>
      <c r="W1699" s="253"/>
      <c r="X1699" s="313">
        <f t="shared" si="462"/>
        <v>0</v>
      </c>
    </row>
    <row r="1700" spans="2:24" ht="18.75">
      <c r="B1700" s="173"/>
      <c r="C1700" s="137">
        <v>5503</v>
      </c>
      <c r="D1700" s="139" t="s">
        <v>1035</v>
      </c>
      <c r="E1700" s="812"/>
      <c r="F1700" s="449"/>
      <c r="G1700" s="245"/>
      <c r="H1700" s="245"/>
      <c r="I1700" s="476">
        <f>F1700+G1700+H1700</f>
        <v>0</v>
      </c>
      <c r="J1700" s="243" t="str">
        <f t="shared" si="461"/>
        <v/>
      </c>
      <c r="K1700" s="244"/>
      <c r="L1700" s="423"/>
      <c r="M1700" s="252"/>
      <c r="N1700" s="315">
        <f>I1700</f>
        <v>0</v>
      </c>
      <c r="O1700" s="424">
        <f>L1700+M1700-N1700</f>
        <v>0</v>
      </c>
      <c r="P1700" s="244"/>
      <c r="Q1700" s="423"/>
      <c r="R1700" s="252"/>
      <c r="S1700" s="429">
        <f>+IF(+(L1700+M1700)&gt;=I1700,+M1700,+(+I1700-L1700))</f>
        <v>0</v>
      </c>
      <c r="T1700" s="315">
        <f>Q1700+R1700-S1700</f>
        <v>0</v>
      </c>
      <c r="U1700" s="252"/>
      <c r="V1700" s="252"/>
      <c r="W1700" s="253"/>
      <c r="X1700" s="313">
        <f t="shared" si="462"/>
        <v>0</v>
      </c>
    </row>
    <row r="1701" spans="2:24" ht="18.75">
      <c r="B1701" s="173"/>
      <c r="C1701" s="137">
        <v>5504</v>
      </c>
      <c r="D1701" s="145" t="s">
        <v>1036</v>
      </c>
      <c r="E1701" s="812"/>
      <c r="F1701" s="449"/>
      <c r="G1701" s="245"/>
      <c r="H1701" s="245"/>
      <c r="I1701" s="476">
        <f>F1701+G1701+H1701</f>
        <v>0</v>
      </c>
      <c r="J1701" s="243" t="str">
        <f t="shared" si="461"/>
        <v/>
      </c>
      <c r="K1701" s="244"/>
      <c r="L1701" s="423"/>
      <c r="M1701" s="252"/>
      <c r="N1701" s="315">
        <f>I1701</f>
        <v>0</v>
      </c>
      <c r="O1701" s="424">
        <f>L1701+M1701-N1701</f>
        <v>0</v>
      </c>
      <c r="P1701" s="244"/>
      <c r="Q1701" s="423"/>
      <c r="R1701" s="252"/>
      <c r="S1701" s="429">
        <f>+IF(+(L1701+M1701)&gt;=I1701,+M1701,+(+I1701-L1701))</f>
        <v>0</v>
      </c>
      <c r="T1701" s="315">
        <f>Q1701+R1701-S1701</f>
        <v>0</v>
      </c>
      <c r="U1701" s="252"/>
      <c r="V1701" s="252"/>
      <c r="W1701" s="253"/>
      <c r="X1701" s="313">
        <f t="shared" si="462"/>
        <v>0</v>
      </c>
    </row>
    <row r="1702" spans="2:24" ht="18.75">
      <c r="B1702" s="794">
        <v>5700</v>
      </c>
      <c r="C1702" s="981" t="s">
        <v>1037</v>
      </c>
      <c r="D1702" s="982"/>
      <c r="E1702" s="802"/>
      <c r="F1702" s="781">
        <v>0</v>
      </c>
      <c r="G1702" s="781">
        <v>0</v>
      </c>
      <c r="H1702" s="781">
        <v>0</v>
      </c>
      <c r="I1702" s="806">
        <f>SUM(I1703:I1705)</f>
        <v>0</v>
      </c>
      <c r="J1702" s="243" t="str">
        <f t="shared" si="461"/>
        <v/>
      </c>
      <c r="K1702" s="244"/>
      <c r="L1702" s="326">
        <f>SUM(L1703:L1705)</f>
        <v>0</v>
      </c>
      <c r="M1702" s="327">
        <f>SUM(M1703:M1705)</f>
        <v>0</v>
      </c>
      <c r="N1702" s="432">
        <f>SUM(N1703:N1704)</f>
        <v>0</v>
      </c>
      <c r="O1702" s="433">
        <f>SUM(O1703:O1705)</f>
        <v>0</v>
      </c>
      <c r="P1702" s="244"/>
      <c r="Q1702" s="326">
        <f>SUM(Q1703:Q1705)</f>
        <v>0</v>
      </c>
      <c r="R1702" s="327">
        <f>SUM(R1703:R1705)</f>
        <v>0</v>
      </c>
      <c r="S1702" s="327">
        <f>SUM(S1703:S1705)</f>
        <v>0</v>
      </c>
      <c r="T1702" s="327">
        <f>SUM(T1703:T1705)</f>
        <v>0</v>
      </c>
      <c r="U1702" s="327">
        <f>SUM(U1703:U1705)</f>
        <v>0</v>
      </c>
      <c r="V1702" s="327">
        <f>SUM(V1703:V1704)</f>
        <v>0</v>
      </c>
      <c r="W1702" s="433">
        <f>SUM(W1703:W1705)</f>
        <v>0</v>
      </c>
      <c r="X1702" s="313">
        <f t="shared" si="462"/>
        <v>0</v>
      </c>
    </row>
    <row r="1703" spans="2:24" ht="18.75">
      <c r="B1703" s="175"/>
      <c r="C1703" s="176">
        <v>5701</v>
      </c>
      <c r="D1703" s="177" t="s">
        <v>1038</v>
      </c>
      <c r="E1703" s="813"/>
      <c r="F1703" s="700">
        <v>0</v>
      </c>
      <c r="G1703" s="700">
        <v>0</v>
      </c>
      <c r="H1703" s="700">
        <v>0</v>
      </c>
      <c r="I1703" s="476">
        <f>F1703+G1703+H1703</f>
        <v>0</v>
      </c>
      <c r="J1703" s="243" t="str">
        <f t="shared" si="461"/>
        <v/>
      </c>
      <c r="K1703" s="244"/>
      <c r="L1703" s="435"/>
      <c r="M1703" s="436"/>
      <c r="N1703" s="330">
        <f>I1703</f>
        <v>0</v>
      </c>
      <c r="O1703" s="424">
        <f>L1703+M1703-N1703</f>
        <v>0</v>
      </c>
      <c r="P1703" s="244"/>
      <c r="Q1703" s="435"/>
      <c r="R1703" s="436"/>
      <c r="S1703" s="429">
        <f>+IF(+(L1703+M1703)&gt;=I1703,+M1703,+(+I1703-L1703))</f>
        <v>0</v>
      </c>
      <c r="T1703" s="315">
        <f>Q1703+R1703-S1703</f>
        <v>0</v>
      </c>
      <c r="U1703" s="436"/>
      <c r="V1703" s="436"/>
      <c r="W1703" s="253"/>
      <c r="X1703" s="313">
        <f t="shared" si="462"/>
        <v>0</v>
      </c>
    </row>
    <row r="1704" spans="2:24" ht="18.75">
      <c r="B1704" s="175"/>
      <c r="C1704" s="180">
        <v>5702</v>
      </c>
      <c r="D1704" s="181" t="s">
        <v>1039</v>
      </c>
      <c r="E1704" s="813"/>
      <c r="F1704" s="700">
        <v>0</v>
      </c>
      <c r="G1704" s="700">
        <v>0</v>
      </c>
      <c r="H1704" s="700">
        <v>0</v>
      </c>
      <c r="I1704" s="476">
        <f>F1704+G1704+H1704</f>
        <v>0</v>
      </c>
      <c r="J1704" s="243" t="str">
        <f t="shared" si="461"/>
        <v/>
      </c>
      <c r="K1704" s="244"/>
      <c r="L1704" s="435"/>
      <c r="M1704" s="436"/>
      <c r="N1704" s="330">
        <f>I1704</f>
        <v>0</v>
      </c>
      <c r="O1704" s="424">
        <f>L1704+M1704-N1704</f>
        <v>0</v>
      </c>
      <c r="P1704" s="244"/>
      <c r="Q1704" s="435"/>
      <c r="R1704" s="436"/>
      <c r="S1704" s="429">
        <f>+IF(+(L1704+M1704)&gt;=I1704,+M1704,+(+I1704-L1704))</f>
        <v>0</v>
      </c>
      <c r="T1704" s="315">
        <f>Q1704+R1704-S1704</f>
        <v>0</v>
      </c>
      <c r="U1704" s="436"/>
      <c r="V1704" s="436"/>
      <c r="W1704" s="253"/>
      <c r="X1704" s="313">
        <f t="shared" si="462"/>
        <v>0</v>
      </c>
    </row>
    <row r="1705" spans="2:24" ht="18.75">
      <c r="B1705" s="136"/>
      <c r="C1705" s="182">
        <v>4071</v>
      </c>
      <c r="D1705" s="464" t="s">
        <v>1040</v>
      </c>
      <c r="E1705" s="812"/>
      <c r="F1705" s="700">
        <v>0</v>
      </c>
      <c r="G1705" s="700">
        <v>0</v>
      </c>
      <c r="H1705" s="700">
        <v>0</v>
      </c>
      <c r="I1705" s="476">
        <f>F1705+G1705+H1705</f>
        <v>0</v>
      </c>
      <c r="J1705" s="243" t="str">
        <f t="shared" si="461"/>
        <v/>
      </c>
      <c r="K1705" s="244"/>
      <c r="L1705" s="821"/>
      <c r="M1705" s="775"/>
      <c r="N1705" s="775"/>
      <c r="O1705" s="822"/>
      <c r="P1705" s="244"/>
      <c r="Q1705" s="771"/>
      <c r="R1705" s="775"/>
      <c r="S1705" s="775"/>
      <c r="T1705" s="775"/>
      <c r="U1705" s="775"/>
      <c r="V1705" s="775"/>
      <c r="W1705" s="819"/>
      <c r="X1705" s="313">
        <f t="shared" si="462"/>
        <v>0</v>
      </c>
    </row>
    <row r="1706" spans="2:24">
      <c r="B1706" s="173"/>
      <c r="C1706" s="183"/>
      <c r="D1706" s="334"/>
      <c r="E1706" s="814"/>
      <c r="F1706" s="248"/>
      <c r="G1706" s="248"/>
      <c r="H1706" s="248"/>
      <c r="I1706" s="249"/>
      <c r="J1706" s="243" t="str">
        <f t="shared" si="461"/>
        <v/>
      </c>
      <c r="K1706" s="244"/>
      <c r="L1706" s="437"/>
      <c r="M1706" s="438"/>
      <c r="N1706" s="323"/>
      <c r="O1706" s="324"/>
      <c r="P1706" s="244"/>
      <c r="Q1706" s="437"/>
      <c r="R1706" s="438"/>
      <c r="S1706" s="323"/>
      <c r="T1706" s="323"/>
      <c r="U1706" s="438"/>
      <c r="V1706" s="323"/>
      <c r="W1706" s="324"/>
      <c r="X1706" s="324"/>
    </row>
    <row r="1707" spans="2:24" ht="18.75">
      <c r="B1707" s="807">
        <v>98</v>
      </c>
      <c r="C1707" s="964" t="s">
        <v>1041</v>
      </c>
      <c r="D1707" s="958"/>
      <c r="E1707" s="795"/>
      <c r="F1707" s="798"/>
      <c r="G1707" s="799"/>
      <c r="H1707" s="799"/>
      <c r="I1707" s="800">
        <f>F1707+G1707+H1707</f>
        <v>0</v>
      </c>
      <c r="J1707" s="243" t="str">
        <f t="shared" si="461"/>
        <v/>
      </c>
      <c r="K1707" s="244"/>
      <c r="L1707" s="428"/>
      <c r="M1707" s="254"/>
      <c r="N1707" s="317">
        <f>I1707</f>
        <v>0</v>
      </c>
      <c r="O1707" s="424">
        <f>L1707+M1707-N1707</f>
        <v>0</v>
      </c>
      <c r="P1707" s="244"/>
      <c r="Q1707" s="428"/>
      <c r="R1707" s="254"/>
      <c r="S1707" s="429">
        <f>+IF(+(L1707+M1707)&gt;=I1707,+M1707,+(+I1707-L1707))</f>
        <v>0</v>
      </c>
      <c r="T1707" s="315">
        <f>Q1707+R1707-S1707</f>
        <v>0</v>
      </c>
      <c r="U1707" s="254"/>
      <c r="V1707" s="254"/>
      <c r="W1707" s="253"/>
      <c r="X1707" s="313">
        <f>T1707-U1707-V1707-W1707</f>
        <v>0</v>
      </c>
    </row>
    <row r="1708" spans="2:24">
      <c r="B1708" s="184"/>
      <c r="C1708" s="335" t="s">
        <v>1042</v>
      </c>
      <c r="D1708" s="336"/>
      <c r="E1708" s="395"/>
      <c r="F1708" s="395"/>
      <c r="G1708" s="395"/>
      <c r="H1708" s="395"/>
      <c r="I1708" s="337"/>
      <c r="J1708" s="243" t="str">
        <f t="shared" si="461"/>
        <v/>
      </c>
      <c r="K1708" s="244"/>
      <c r="L1708" s="338"/>
      <c r="M1708" s="339"/>
      <c r="N1708" s="339"/>
      <c r="O1708" s="340"/>
      <c r="P1708" s="244"/>
      <c r="Q1708" s="338"/>
      <c r="R1708" s="339"/>
      <c r="S1708" s="339"/>
      <c r="T1708" s="339"/>
      <c r="U1708" s="339"/>
      <c r="V1708" s="339"/>
      <c r="W1708" s="340"/>
      <c r="X1708" s="340"/>
    </row>
    <row r="1709" spans="2:24">
      <c r="B1709" s="184"/>
      <c r="C1709" s="341" t="s">
        <v>1043</v>
      </c>
      <c r="D1709" s="334"/>
      <c r="E1709" s="384"/>
      <c r="F1709" s="384"/>
      <c r="G1709" s="384"/>
      <c r="H1709" s="384"/>
      <c r="I1709" s="307"/>
      <c r="J1709" s="243" t="str">
        <f t="shared" si="461"/>
        <v/>
      </c>
      <c r="K1709" s="244"/>
      <c r="L1709" s="342"/>
      <c r="M1709" s="343"/>
      <c r="N1709" s="343"/>
      <c r="O1709" s="344"/>
      <c r="P1709" s="244"/>
      <c r="Q1709" s="342"/>
      <c r="R1709" s="343"/>
      <c r="S1709" s="343"/>
      <c r="T1709" s="343"/>
      <c r="U1709" s="343"/>
      <c r="V1709" s="343"/>
      <c r="W1709" s="344"/>
      <c r="X1709" s="344"/>
    </row>
    <row r="1710" spans="2:24">
      <c r="B1710" s="185"/>
      <c r="C1710" s="345" t="s">
        <v>1716</v>
      </c>
      <c r="D1710" s="346"/>
      <c r="E1710" s="396"/>
      <c r="F1710" s="396"/>
      <c r="G1710" s="396"/>
      <c r="H1710" s="396"/>
      <c r="I1710" s="309"/>
      <c r="J1710" s="243" t="str">
        <f t="shared" si="461"/>
        <v/>
      </c>
      <c r="K1710" s="244"/>
      <c r="L1710" s="347"/>
      <c r="M1710" s="348"/>
      <c r="N1710" s="348"/>
      <c r="O1710" s="349"/>
      <c r="P1710" s="244"/>
      <c r="Q1710" s="347"/>
      <c r="R1710" s="348"/>
      <c r="S1710" s="348"/>
      <c r="T1710" s="348"/>
      <c r="U1710" s="348"/>
      <c r="V1710" s="348"/>
      <c r="W1710" s="349"/>
      <c r="X1710" s="349"/>
    </row>
    <row r="1711" spans="2:24" ht="18.75">
      <c r="B1711" s="715"/>
      <c r="C1711" s="716" t="s">
        <v>1263</v>
      </c>
      <c r="D1711" s="717" t="s">
        <v>1044</v>
      </c>
      <c r="E1711" s="808"/>
      <c r="F1711" s="808">
        <f>SUM(F1596,F1599,F1605,F1613,F1614,F1632,F1636,F1642,F1645,F1646,F1647,F1648,F1649,F1658,F1664,F1665,F1666,F1667,F1674,F1678,F1679,F1680,F1681,F1684,F1685,F1693,F1696,F1697,F1702)+F1707</f>
        <v>3738987</v>
      </c>
      <c r="G1711" s="808">
        <f>SUM(G1596,G1599,G1605,G1613,G1614,G1632,G1636,G1642,G1645,G1646,G1647,G1648,G1649,G1658,G1664,G1665,G1666,G1667,G1674,G1678,G1679,G1680,G1681,G1684,G1685,G1693,G1696,G1697,G1702)+G1707</f>
        <v>1342500</v>
      </c>
      <c r="H1711" s="808">
        <f>SUM(H1596,H1599,H1605,H1613,H1614,H1632,H1636,H1642,H1645,H1646,H1647,H1648,H1649,H1658,H1664,H1665,H1666,H1667,H1674,H1678,H1679,H1680,H1681,H1684,H1685,H1693,H1696,H1697,H1702)+H1707</f>
        <v>382300</v>
      </c>
      <c r="I1711" s="808">
        <f>SUM(I1596,I1599,I1605,I1613,I1614,I1632,I1636,I1642,I1645,I1646,I1647,I1648,I1649,I1658,I1664,I1665,I1666,I1667,I1674,I1678,I1679,I1680,I1681,I1684,I1685,I1693,I1696,I1697,I1702)+I1707</f>
        <v>5463787</v>
      </c>
      <c r="J1711" s="243">
        <f t="shared" si="461"/>
        <v>1</v>
      </c>
      <c r="K1711" s="439" t="str">
        <f>LEFT(C1593,1)</f>
        <v>3</v>
      </c>
      <c r="L1711" s="276">
        <f>SUM(L1596,L1599,L1605,L1613,L1614,L1632,L1636,L1642,L1645,L1646,L1647,L1648,L1649,L1658,L1664,L1665,L1666,L1667,L1674,L1678,L1679,L1680,L1681,L1684,L1685,L1693,L1696,L1697,L1702)+L1707</f>
        <v>0</v>
      </c>
      <c r="M1711" s="276">
        <f>SUM(M1596,M1599,M1605,M1613,M1614,M1632,M1636,M1642,M1645,M1646,M1647,M1648,M1649,M1658,M1664,M1665,M1666,M1667,M1674,M1678,M1679,M1680,M1681,M1684,M1685,M1693,M1696,M1697,M1702)+M1707</f>
        <v>5463787</v>
      </c>
      <c r="N1711" s="276">
        <f>SUM(N1596,N1599,N1605,N1613,N1614,N1632,N1636,N1642,N1645,N1646,N1647,N1648,N1649,N1658,N1664,N1665,N1666,N1667,N1674,N1678,N1679,N1680,N1681,N1684,N1685,N1693,N1696,N1697,N1702)+N1707</f>
        <v>5463787</v>
      </c>
      <c r="O1711" s="276">
        <f>SUM(O1596,O1599,O1605,O1613,O1614,O1632,O1636,O1642,O1645,O1646,O1647,O1648,O1649,O1658,O1664,O1665,O1666,O1667,O1674,O1678,O1679,O1680,O1681,O1684,O1685,O1693,O1696,O1697,O1702)+O1707</f>
        <v>0</v>
      </c>
      <c r="P1711" s="222"/>
      <c r="Q1711" s="276">
        <f t="shared" ref="Q1711:W1711" si="465">SUM(Q1596,Q1599,Q1605,Q1613,Q1614,Q1632,Q1636,Q1642,Q1645,Q1646,Q1647,Q1648,Q1649,Q1658,Q1664,Q1665,Q1666,Q1667,Q1674,Q1678,Q1679,Q1680,Q1681,Q1684,Q1685,Q1693,Q1696,Q1697,Q1702)+Q1707</f>
        <v>0</v>
      </c>
      <c r="R1711" s="276">
        <f t="shared" si="465"/>
        <v>1353297</v>
      </c>
      <c r="S1711" s="276">
        <f t="shared" si="465"/>
        <v>1353297</v>
      </c>
      <c r="T1711" s="276">
        <f t="shared" si="465"/>
        <v>0</v>
      </c>
      <c r="U1711" s="276">
        <f t="shared" si="465"/>
        <v>0</v>
      </c>
      <c r="V1711" s="276">
        <f t="shared" si="465"/>
        <v>0</v>
      </c>
      <c r="W1711" s="276">
        <f t="shared" si="465"/>
        <v>0</v>
      </c>
      <c r="X1711" s="313">
        <f>T1711-U1711-V1711-W1711</f>
        <v>0</v>
      </c>
    </row>
    <row r="1712" spans="2:24">
      <c r="B1712" s="660" t="s">
        <v>32</v>
      </c>
      <c r="C1712" s="186"/>
      <c r="I1712" s="219"/>
      <c r="J1712" s="221">
        <f>J1711</f>
        <v>1</v>
      </c>
      <c r="P1712"/>
    </row>
    <row r="1713" spans="2:24">
      <c r="B1713" s="392"/>
      <c r="C1713" s="392"/>
      <c r="D1713" s="393"/>
      <c r="E1713" s="392"/>
      <c r="F1713" s="392"/>
      <c r="G1713" s="392"/>
      <c r="H1713" s="392"/>
      <c r="I1713" s="394"/>
      <c r="J1713" s="221">
        <f>J1711</f>
        <v>1</v>
      </c>
      <c r="L1713" s="392"/>
      <c r="M1713" s="392"/>
      <c r="N1713" s="394"/>
      <c r="O1713" s="394"/>
      <c r="P1713" s="394"/>
      <c r="Q1713" s="392"/>
      <c r="R1713" s="392"/>
      <c r="S1713" s="394"/>
      <c r="T1713" s="394"/>
      <c r="U1713" s="392"/>
      <c r="V1713" s="394"/>
      <c r="W1713" s="394"/>
      <c r="X1713" s="394"/>
    </row>
    <row r="1714" spans="2:24" ht="18.75">
      <c r="B1714" s="402"/>
      <c r="C1714" s="402"/>
      <c r="D1714" s="402"/>
      <c r="E1714" s="402"/>
      <c r="F1714" s="402"/>
      <c r="G1714" s="402"/>
      <c r="H1714" s="402"/>
      <c r="I1714" s="484"/>
      <c r="J1714" s="440">
        <f>(IF(E1711&lt;&gt;0,$G$2,IF(I1711&lt;&gt;0,$G$2,"")))</f>
        <v>0</v>
      </c>
    </row>
    <row r="1715" spans="2:24" ht="18.75">
      <c r="B1715" s="402"/>
      <c r="C1715" s="402"/>
      <c r="D1715" s="474"/>
      <c r="E1715" s="402"/>
      <c r="F1715" s="402"/>
      <c r="G1715" s="402"/>
      <c r="H1715" s="402"/>
      <c r="I1715" s="484"/>
      <c r="J1715" s="440" t="str">
        <f>(IF(E1712&lt;&gt;0,$G$2,IF(I1712&lt;&gt;0,$G$2,"")))</f>
        <v/>
      </c>
    </row>
    <row r="1716" spans="2:24">
      <c r="E1716" s="278"/>
      <c r="F1716" s="278"/>
      <c r="G1716" s="278"/>
      <c r="H1716" s="278"/>
      <c r="I1716" s="282"/>
      <c r="J1716" s="221">
        <f>(IF($E1849&lt;&gt;0,$J$2,IF($I1849&lt;&gt;0,$J$2,"")))</f>
        <v>1</v>
      </c>
      <c r="L1716" s="278"/>
      <c r="M1716" s="278"/>
      <c r="N1716" s="282"/>
      <c r="O1716" s="282"/>
      <c r="P1716" s="282"/>
      <c r="Q1716" s="278"/>
      <c r="R1716" s="278"/>
      <c r="S1716" s="282"/>
      <c r="T1716" s="282"/>
      <c r="U1716" s="278"/>
      <c r="V1716" s="282"/>
      <c r="W1716" s="282"/>
    </row>
    <row r="1717" spans="2:24">
      <c r="C1717" s="227"/>
      <c r="D1717" s="228"/>
      <c r="E1717" s="278"/>
      <c r="F1717" s="278"/>
      <c r="G1717" s="278"/>
      <c r="H1717" s="278"/>
      <c r="I1717" s="282"/>
      <c r="J1717" s="221">
        <f>(IF($E1849&lt;&gt;0,$J$2,IF($I1849&lt;&gt;0,$J$2,"")))</f>
        <v>1</v>
      </c>
      <c r="L1717" s="278"/>
      <c r="M1717" s="278"/>
      <c r="N1717" s="282"/>
      <c r="O1717" s="282"/>
      <c r="P1717" s="282"/>
      <c r="Q1717" s="278"/>
      <c r="R1717" s="278"/>
      <c r="S1717" s="282"/>
      <c r="T1717" s="282"/>
      <c r="U1717" s="278"/>
      <c r="V1717" s="282"/>
      <c r="W1717" s="282"/>
    </row>
    <row r="1718" spans="2:24">
      <c r="B1718" s="896" t="str">
        <f>$B$7</f>
        <v>БЮДЖЕТ - НАЧАЛЕН ПЛАН
ПО ПЪЛНА ЕДИННА БЮДЖЕТНА КЛАСИФИКАЦИЯ</v>
      </c>
      <c r="C1718" s="897"/>
      <c r="D1718" s="897"/>
      <c r="E1718" s="278"/>
      <c r="F1718" s="278"/>
      <c r="G1718" s="278"/>
      <c r="H1718" s="278"/>
      <c r="I1718" s="282"/>
      <c r="J1718" s="221">
        <f>(IF($E1849&lt;&gt;0,$J$2,IF($I1849&lt;&gt;0,$J$2,"")))</f>
        <v>1</v>
      </c>
      <c r="L1718" s="278"/>
      <c r="M1718" s="278"/>
      <c r="N1718" s="282"/>
      <c r="O1718" s="282"/>
      <c r="P1718" s="282"/>
      <c r="Q1718" s="278"/>
      <c r="R1718" s="278"/>
      <c r="S1718" s="282"/>
      <c r="T1718" s="282"/>
      <c r="U1718" s="278"/>
      <c r="V1718" s="282"/>
      <c r="W1718" s="282"/>
    </row>
    <row r="1719" spans="2:24">
      <c r="C1719" s="227"/>
      <c r="D1719" s="228"/>
      <c r="E1719" s="279" t="s">
        <v>1684</v>
      </c>
      <c r="F1719" s="279" t="s">
        <v>1550</v>
      </c>
      <c r="G1719" s="278"/>
      <c r="H1719" s="278"/>
      <c r="I1719" s="282"/>
      <c r="J1719" s="221">
        <f>(IF($E1849&lt;&gt;0,$J$2,IF($I1849&lt;&gt;0,$J$2,"")))</f>
        <v>1</v>
      </c>
      <c r="L1719" s="278"/>
      <c r="M1719" s="278"/>
      <c r="N1719" s="282"/>
      <c r="O1719" s="282"/>
      <c r="P1719" s="282"/>
      <c r="Q1719" s="278"/>
      <c r="R1719" s="278"/>
      <c r="S1719" s="282"/>
      <c r="T1719" s="282"/>
      <c r="U1719" s="278"/>
      <c r="V1719" s="282"/>
      <c r="W1719" s="282"/>
    </row>
    <row r="1720" spans="2:24" ht="18.75">
      <c r="B1720" s="898" t="str">
        <f>$B$9</f>
        <v>Несебър</v>
      </c>
      <c r="C1720" s="899"/>
      <c r="D1720" s="900"/>
      <c r="E1720" s="686">
        <f>$E$9</f>
        <v>43831</v>
      </c>
      <c r="F1720" s="687">
        <f>$F$9</f>
        <v>44196</v>
      </c>
      <c r="G1720" s="278"/>
      <c r="H1720" s="278"/>
      <c r="I1720" s="282"/>
      <c r="J1720" s="221">
        <f>(IF($E1849&lt;&gt;0,$J$2,IF($I1849&lt;&gt;0,$J$2,"")))</f>
        <v>1</v>
      </c>
      <c r="L1720" s="278"/>
      <c r="M1720" s="278"/>
      <c r="N1720" s="282"/>
      <c r="O1720" s="282"/>
      <c r="P1720" s="282"/>
      <c r="Q1720" s="278"/>
      <c r="R1720" s="278"/>
      <c r="S1720" s="282"/>
      <c r="T1720" s="282"/>
      <c r="U1720" s="278"/>
      <c r="V1720" s="282"/>
      <c r="W1720" s="282"/>
    </row>
    <row r="1721" spans="2:24">
      <c r="B1721" s="230" t="str">
        <f>$B$10</f>
        <v>(наименование на разпоредителя с бюджет)</v>
      </c>
      <c r="E1721" s="278"/>
      <c r="F1721" s="280">
        <f>$F$10</f>
        <v>0</v>
      </c>
      <c r="G1721" s="278"/>
      <c r="H1721" s="278"/>
      <c r="I1721" s="282"/>
      <c r="J1721" s="221">
        <f>(IF($E1849&lt;&gt;0,$J$2,IF($I1849&lt;&gt;0,$J$2,"")))</f>
        <v>1</v>
      </c>
      <c r="L1721" s="278"/>
      <c r="M1721" s="278"/>
      <c r="N1721" s="282"/>
      <c r="O1721" s="282"/>
      <c r="P1721" s="282"/>
      <c r="Q1721" s="278"/>
      <c r="R1721" s="278"/>
      <c r="S1721" s="282"/>
      <c r="T1721" s="282"/>
      <c r="U1721" s="278"/>
      <c r="V1721" s="282"/>
      <c r="W1721" s="282"/>
    </row>
    <row r="1722" spans="2:24">
      <c r="B1722" s="230"/>
      <c r="E1722" s="281"/>
      <c r="F1722" s="278"/>
      <c r="G1722" s="278"/>
      <c r="H1722" s="278"/>
      <c r="I1722" s="282"/>
      <c r="J1722" s="221">
        <f>(IF($E1849&lt;&gt;0,$J$2,IF($I1849&lt;&gt;0,$J$2,"")))</f>
        <v>1</v>
      </c>
      <c r="L1722" s="278"/>
      <c r="M1722" s="278"/>
      <c r="N1722" s="282"/>
      <c r="O1722" s="282"/>
      <c r="P1722" s="282"/>
      <c r="Q1722" s="278"/>
      <c r="R1722" s="278"/>
      <c r="S1722" s="282"/>
      <c r="T1722" s="282"/>
      <c r="U1722" s="278"/>
      <c r="V1722" s="282"/>
      <c r="W1722" s="282"/>
    </row>
    <row r="1723" spans="2:24" ht="19.5">
      <c r="B1723" s="901" t="str">
        <f>$B$12</f>
        <v>Несебър</v>
      </c>
      <c r="C1723" s="902"/>
      <c r="D1723" s="903"/>
      <c r="E1723" s="229" t="s">
        <v>1685</v>
      </c>
      <c r="F1723" s="688" t="str">
        <f>$F$12</f>
        <v>5206</v>
      </c>
      <c r="G1723" s="278"/>
      <c r="H1723" s="278"/>
      <c r="I1723" s="282"/>
      <c r="J1723" s="221">
        <f>(IF($E1849&lt;&gt;0,$J$2,IF($I1849&lt;&gt;0,$J$2,"")))</f>
        <v>1</v>
      </c>
      <c r="L1723" s="278"/>
      <c r="M1723" s="278"/>
      <c r="N1723" s="282"/>
      <c r="O1723" s="282"/>
      <c r="P1723" s="282"/>
      <c r="Q1723" s="278"/>
      <c r="R1723" s="278"/>
      <c r="S1723" s="282"/>
      <c r="T1723" s="282"/>
      <c r="U1723" s="278"/>
      <c r="V1723" s="282"/>
      <c r="W1723" s="282"/>
    </row>
    <row r="1724" spans="2:24">
      <c r="B1724" s="689" t="str">
        <f>$B$13</f>
        <v>(наименование на първостепенния разпоредител с бюджет)</v>
      </c>
      <c r="E1724" s="281" t="s">
        <v>1686</v>
      </c>
      <c r="F1724" s="278"/>
      <c r="G1724" s="278"/>
      <c r="H1724" s="278"/>
      <c r="I1724" s="282"/>
      <c r="J1724" s="221">
        <f>(IF($E1849&lt;&gt;0,$J$2,IF($I1849&lt;&gt;0,$J$2,"")))</f>
        <v>1</v>
      </c>
      <c r="L1724" s="278"/>
      <c r="M1724" s="278"/>
      <c r="N1724" s="282"/>
      <c r="O1724" s="282"/>
      <c r="P1724" s="282"/>
      <c r="Q1724" s="278"/>
      <c r="R1724" s="278"/>
      <c r="S1724" s="282"/>
      <c r="T1724" s="282"/>
      <c r="U1724" s="278"/>
      <c r="V1724" s="282"/>
      <c r="W1724" s="282"/>
    </row>
    <row r="1725" spans="2:24" ht="18.75">
      <c r="B1725" s="230"/>
      <c r="D1725" s="441"/>
      <c r="E1725" s="277"/>
      <c r="F1725" s="277"/>
      <c r="G1725" s="277"/>
      <c r="H1725" s="277"/>
      <c r="I1725" s="384"/>
      <c r="J1725" s="221">
        <f>(IF($E1849&lt;&gt;0,$J$2,IF($I1849&lt;&gt;0,$J$2,"")))</f>
        <v>1</v>
      </c>
      <c r="L1725" s="278"/>
      <c r="M1725" s="278"/>
      <c r="N1725" s="282"/>
      <c r="O1725" s="282"/>
      <c r="P1725" s="282"/>
      <c r="Q1725" s="278"/>
      <c r="R1725" s="278"/>
      <c r="S1725" s="282"/>
      <c r="T1725" s="282"/>
      <c r="U1725" s="278"/>
      <c r="V1725" s="282"/>
      <c r="W1725" s="282"/>
    </row>
    <row r="1726" spans="2:24">
      <c r="C1726" s="227"/>
      <c r="D1726" s="228"/>
      <c r="E1726" s="278"/>
      <c r="F1726" s="281"/>
      <c r="G1726" s="281"/>
      <c r="H1726" s="281"/>
      <c r="I1726" s="284" t="s">
        <v>1687</v>
      </c>
      <c r="J1726" s="221">
        <f>(IF($E1849&lt;&gt;0,$J$2,IF($I1849&lt;&gt;0,$J$2,"")))</f>
        <v>1</v>
      </c>
      <c r="L1726" s="283" t="s">
        <v>93</v>
      </c>
      <c r="M1726" s="278"/>
      <c r="N1726" s="282"/>
      <c r="O1726" s="284" t="s">
        <v>1687</v>
      </c>
      <c r="P1726" s="282"/>
      <c r="Q1726" s="283" t="s">
        <v>94</v>
      </c>
      <c r="R1726" s="278"/>
      <c r="S1726" s="282"/>
      <c r="T1726" s="284" t="s">
        <v>1687</v>
      </c>
      <c r="U1726" s="278"/>
      <c r="V1726" s="282"/>
      <c r="W1726" s="284" t="s">
        <v>1687</v>
      </c>
    </row>
    <row r="1727" spans="2:24" ht="18.75">
      <c r="B1727" s="782"/>
      <c r="C1727" s="783"/>
      <c r="D1727" s="784" t="s">
        <v>1075</v>
      </c>
      <c r="E1727" s="785"/>
      <c r="F1727" s="973" t="s">
        <v>1486</v>
      </c>
      <c r="G1727" s="974"/>
      <c r="H1727" s="975"/>
      <c r="I1727" s="976"/>
      <c r="J1727" s="221">
        <f>(IF($E1849&lt;&gt;0,$J$2,IF($I1849&lt;&gt;0,$J$2,"")))</f>
        <v>1</v>
      </c>
      <c r="L1727" s="920" t="s">
        <v>1804</v>
      </c>
      <c r="M1727" s="920" t="s">
        <v>1805</v>
      </c>
      <c r="N1727" s="922" t="s">
        <v>1806</v>
      </c>
      <c r="O1727" s="922" t="s">
        <v>95</v>
      </c>
      <c r="P1727" s="222"/>
      <c r="Q1727" s="922" t="s">
        <v>1807</v>
      </c>
      <c r="R1727" s="922" t="s">
        <v>1808</v>
      </c>
      <c r="S1727" s="922" t="s">
        <v>1776</v>
      </c>
      <c r="T1727" s="922" t="s">
        <v>96</v>
      </c>
      <c r="U1727" s="409" t="s">
        <v>97</v>
      </c>
      <c r="V1727" s="410"/>
      <c r="W1727" s="411"/>
      <c r="X1727" s="291"/>
    </row>
    <row r="1728" spans="2:24" ht="31.5">
      <c r="B1728" s="786" t="s">
        <v>1601</v>
      </c>
      <c r="C1728" s="787" t="s">
        <v>1688</v>
      </c>
      <c r="D1728" s="788" t="s">
        <v>1076</v>
      </c>
      <c r="E1728" s="789"/>
      <c r="F1728" s="713" t="s">
        <v>1487</v>
      </c>
      <c r="G1728" s="713" t="s">
        <v>1488</v>
      </c>
      <c r="H1728" s="713" t="s">
        <v>1485</v>
      </c>
      <c r="I1728" s="713" t="s">
        <v>1069</v>
      </c>
      <c r="J1728" s="221">
        <f>(IF($E1849&lt;&gt;0,$J$2,IF($I1849&lt;&gt;0,$J$2,"")))</f>
        <v>1</v>
      </c>
      <c r="L1728" s="961"/>
      <c r="M1728" s="972"/>
      <c r="N1728" s="961"/>
      <c r="O1728" s="972"/>
      <c r="P1728" s="222"/>
      <c r="Q1728" s="957"/>
      <c r="R1728" s="957"/>
      <c r="S1728" s="957"/>
      <c r="T1728" s="957"/>
      <c r="U1728" s="412">
        <v>2020</v>
      </c>
      <c r="V1728" s="412">
        <v>2021</v>
      </c>
      <c r="W1728" s="412" t="s">
        <v>1809</v>
      </c>
      <c r="X1728" s="413" t="s">
        <v>98</v>
      </c>
    </row>
    <row r="1729" spans="2:24" ht="18.75">
      <c r="B1729" s="612"/>
      <c r="C1729" s="397"/>
      <c r="D1729" s="295" t="s">
        <v>1265</v>
      </c>
      <c r="E1729" s="809"/>
      <c r="F1729" s="296"/>
      <c r="G1729" s="296"/>
      <c r="H1729" s="296"/>
      <c r="I1729" s="483"/>
      <c r="J1729" s="221">
        <f>(IF($E1849&lt;&gt;0,$J$2,IF($I1849&lt;&gt;0,$J$2,"")))</f>
        <v>1</v>
      </c>
      <c r="L1729" s="297" t="s">
        <v>99</v>
      </c>
      <c r="M1729" s="297" t="s">
        <v>100</v>
      </c>
      <c r="N1729" s="298" t="s">
        <v>101</v>
      </c>
      <c r="O1729" s="298" t="s">
        <v>102</v>
      </c>
      <c r="P1729" s="222"/>
      <c r="Q1729" s="610" t="s">
        <v>103</v>
      </c>
      <c r="R1729" s="610" t="s">
        <v>104</v>
      </c>
      <c r="S1729" s="610" t="s">
        <v>105</v>
      </c>
      <c r="T1729" s="610" t="s">
        <v>106</v>
      </c>
      <c r="U1729" s="610" t="s">
        <v>1046</v>
      </c>
      <c r="V1729" s="610" t="s">
        <v>1047</v>
      </c>
      <c r="W1729" s="610" t="s">
        <v>1048</v>
      </c>
      <c r="X1729" s="414" t="s">
        <v>1049</v>
      </c>
    </row>
    <row r="1730" spans="2:24" ht="131.25">
      <c r="B1730" s="236"/>
      <c r="C1730" s="617" t="e">
        <f>VLOOKUP(D1730,OP_LIST2,2,FALSE)</f>
        <v>#N/A</v>
      </c>
      <c r="D1730" s="618" t="s">
        <v>958</v>
      </c>
      <c r="E1730" s="810"/>
      <c r="F1730" s="368"/>
      <c r="G1730" s="368"/>
      <c r="H1730" s="368"/>
      <c r="I1730" s="303"/>
      <c r="J1730" s="221">
        <f>(IF($E1849&lt;&gt;0,$J$2,IF($I1849&lt;&gt;0,$J$2,"")))</f>
        <v>1</v>
      </c>
      <c r="L1730" s="415" t="s">
        <v>1050</v>
      </c>
      <c r="M1730" s="415" t="s">
        <v>1050</v>
      </c>
      <c r="N1730" s="415" t="s">
        <v>1051</v>
      </c>
      <c r="O1730" s="415" t="s">
        <v>1052</v>
      </c>
      <c r="P1730" s="222"/>
      <c r="Q1730" s="415" t="s">
        <v>1050</v>
      </c>
      <c r="R1730" s="415" t="s">
        <v>1050</v>
      </c>
      <c r="S1730" s="415" t="s">
        <v>1077</v>
      </c>
      <c r="T1730" s="415" t="s">
        <v>1054</v>
      </c>
      <c r="U1730" s="415" t="s">
        <v>1050</v>
      </c>
      <c r="V1730" s="415" t="s">
        <v>1050</v>
      </c>
      <c r="W1730" s="415" t="s">
        <v>1050</v>
      </c>
      <c r="X1730" s="306" t="s">
        <v>1055</v>
      </c>
    </row>
    <row r="1731" spans="2:24" ht="18.75">
      <c r="B1731" s="616"/>
      <c r="C1731" s="619">
        <f>VLOOKUP(D1732,EBK_DEIN2,2,FALSE)</f>
        <v>3322</v>
      </c>
      <c r="D1731" s="611" t="s">
        <v>1465</v>
      </c>
      <c r="E1731" s="811"/>
      <c r="F1731" s="368"/>
      <c r="G1731" s="368"/>
      <c r="H1731" s="368"/>
      <c r="I1731" s="303"/>
      <c r="J1731" s="221">
        <f>(IF($E1849&lt;&gt;0,$J$2,IF($I1849&lt;&gt;0,$J$2,"")))</f>
        <v>1</v>
      </c>
      <c r="L1731" s="416"/>
      <c r="M1731" s="416"/>
      <c r="N1731" s="344"/>
      <c r="O1731" s="417"/>
      <c r="P1731" s="222"/>
      <c r="Q1731" s="416"/>
      <c r="R1731" s="416"/>
      <c r="S1731" s="344"/>
      <c r="T1731" s="417"/>
      <c r="U1731" s="416"/>
      <c r="V1731" s="344"/>
      <c r="W1731" s="417"/>
      <c r="X1731" s="418"/>
    </row>
    <row r="1732" spans="2:24" ht="18.75">
      <c r="B1732" s="419"/>
      <c r="C1732" s="238"/>
      <c r="D1732" s="523" t="s">
        <v>1740</v>
      </c>
      <c r="E1732" s="811"/>
      <c r="F1732" s="368"/>
      <c r="G1732" s="368"/>
      <c r="H1732" s="368"/>
      <c r="I1732" s="303"/>
      <c r="J1732" s="221">
        <f>(IF($E1849&lt;&gt;0,$J$2,IF($I1849&lt;&gt;0,$J$2,"")))</f>
        <v>1</v>
      </c>
      <c r="L1732" s="416"/>
      <c r="M1732" s="416"/>
      <c r="N1732" s="344"/>
      <c r="O1732" s="420">
        <f>SUMIF(O1735:O1736,"&lt;0")+SUMIF(O1738:O1742,"&lt;0")+SUMIF(O1744:O1751,"&lt;0")+SUMIF(O1753:O1769,"&lt;0")+SUMIF(O1775:O1779,"&lt;0")+SUMIF(O1781:O1786,"&lt;0")+SUMIF(O1789:O1795,"&lt;0")+SUMIF(O1802:O1803,"&lt;0")+SUMIF(O1806:O1811,"&lt;0")+SUMIF(O1813:O1818,"&lt;0")+SUMIF(O1822,"&lt;0")+SUMIF(O1824:O1830,"&lt;0")+SUMIF(O1832:O1834,"&lt;0")+SUMIF(O1836:O1839,"&lt;0")+SUMIF(O1841:O1842,"&lt;0")+SUMIF(O1845,"&lt;0")</f>
        <v>0</v>
      </c>
      <c r="P1732" s="222"/>
      <c r="Q1732" s="416"/>
      <c r="R1732" s="416"/>
      <c r="S1732" s="344"/>
      <c r="T1732" s="420">
        <f>SUMIF(T1735:T1736,"&lt;0")+SUMIF(T1738:T1742,"&lt;0")+SUMIF(T1744:T1751,"&lt;0")+SUMIF(T1753:T1769,"&lt;0")+SUMIF(T1775:T1779,"&lt;0")+SUMIF(T1781:T1786,"&lt;0")+SUMIF(T1789:T1795,"&lt;0")+SUMIF(T1802:T1803,"&lt;0")+SUMIF(T1806:T1811,"&lt;0")+SUMIF(T1813:T1818,"&lt;0")+SUMIF(T1822,"&lt;0")+SUMIF(T1824:T1830,"&lt;0")+SUMIF(T1832:T1834,"&lt;0")+SUMIF(T1836:T1839,"&lt;0")+SUMIF(T1841:T1842,"&lt;0")+SUMIF(T1845,"&lt;0")</f>
        <v>0</v>
      </c>
      <c r="U1732" s="416"/>
      <c r="V1732" s="344"/>
      <c r="W1732" s="417"/>
      <c r="X1732" s="308"/>
    </row>
    <row r="1733" spans="2:24" ht="18.75">
      <c r="B1733" s="354"/>
      <c r="C1733" s="238"/>
      <c r="D1733" s="292" t="s">
        <v>1078</v>
      </c>
      <c r="E1733" s="811"/>
      <c r="F1733" s="368"/>
      <c r="G1733" s="368"/>
      <c r="H1733" s="368"/>
      <c r="I1733" s="303"/>
      <c r="J1733" s="221">
        <f>(IF($E1849&lt;&gt;0,$J$2,IF($I1849&lt;&gt;0,$J$2,"")))</f>
        <v>1</v>
      </c>
      <c r="L1733" s="416"/>
      <c r="M1733" s="416"/>
      <c r="N1733" s="344"/>
      <c r="O1733" s="417"/>
      <c r="P1733" s="222"/>
      <c r="Q1733" s="416"/>
      <c r="R1733" s="416"/>
      <c r="S1733" s="344"/>
      <c r="T1733" s="417"/>
      <c r="U1733" s="416"/>
      <c r="V1733" s="344"/>
      <c r="W1733" s="417"/>
      <c r="X1733" s="310"/>
    </row>
    <row r="1734" spans="2:24" ht="18.75">
      <c r="B1734" s="790">
        <v>100</v>
      </c>
      <c r="C1734" s="977" t="s">
        <v>1266</v>
      </c>
      <c r="D1734" s="978"/>
      <c r="E1734" s="791"/>
      <c r="F1734" s="792">
        <f>SUM(F1735:F1736)</f>
        <v>4430267</v>
      </c>
      <c r="G1734" s="793">
        <f>SUM(G1735:G1736)</f>
        <v>0</v>
      </c>
      <c r="H1734" s="793">
        <f>SUM(H1735:H1736)</f>
        <v>0</v>
      </c>
      <c r="I1734" s="793">
        <f>SUM(I1735:I1736)</f>
        <v>4430267</v>
      </c>
      <c r="J1734" s="243">
        <f t="shared" ref="J1734:J1765" si="466">(IF($E1734&lt;&gt;0,$J$2,IF($I1734&lt;&gt;0,$J$2,"")))</f>
        <v>1</v>
      </c>
      <c r="K1734" s="244"/>
      <c r="L1734" s="311">
        <f>SUM(L1735:L1736)</f>
        <v>0</v>
      </c>
      <c r="M1734" s="312">
        <f>SUM(M1735:M1736)</f>
        <v>4430267</v>
      </c>
      <c r="N1734" s="421">
        <f>SUM(N1735:N1736)</f>
        <v>4430267</v>
      </c>
      <c r="O1734" s="422">
        <f>SUM(O1735:O1736)</f>
        <v>0</v>
      </c>
      <c r="P1734" s="244"/>
      <c r="Q1734" s="815"/>
      <c r="R1734" s="816"/>
      <c r="S1734" s="817"/>
      <c r="T1734" s="816"/>
      <c r="U1734" s="816"/>
      <c r="V1734" s="816"/>
      <c r="W1734" s="818"/>
      <c r="X1734" s="313">
        <f t="shared" ref="X1734:X1765" si="467">T1734-U1734-V1734-W1734</f>
        <v>0</v>
      </c>
    </row>
    <row r="1735" spans="2:24" ht="18.75">
      <c r="B1735" s="140"/>
      <c r="C1735" s="144">
        <v>101</v>
      </c>
      <c r="D1735" s="138" t="s">
        <v>1267</v>
      </c>
      <c r="E1735" s="812"/>
      <c r="F1735" s="449">
        <v>4430267</v>
      </c>
      <c r="G1735" s="245"/>
      <c r="H1735" s="245"/>
      <c r="I1735" s="476">
        <f>F1735+G1735+H1735</f>
        <v>4430267</v>
      </c>
      <c r="J1735" s="243">
        <f t="shared" si="466"/>
        <v>1</v>
      </c>
      <c r="K1735" s="244"/>
      <c r="L1735" s="423"/>
      <c r="M1735" s="252">
        <v>4430267</v>
      </c>
      <c r="N1735" s="315">
        <f>I1735</f>
        <v>4430267</v>
      </c>
      <c r="O1735" s="424">
        <f>L1735+M1735-N1735</f>
        <v>0</v>
      </c>
      <c r="P1735" s="244"/>
      <c r="Q1735" s="771"/>
      <c r="R1735" s="775"/>
      <c r="S1735" s="775"/>
      <c r="T1735" s="775"/>
      <c r="U1735" s="775"/>
      <c r="V1735" s="775"/>
      <c r="W1735" s="819"/>
      <c r="X1735" s="313">
        <f t="shared" si="467"/>
        <v>0</v>
      </c>
    </row>
    <row r="1736" spans="2:24" ht="18.75">
      <c r="B1736" s="140"/>
      <c r="C1736" s="137">
        <v>102</v>
      </c>
      <c r="D1736" s="139" t="s">
        <v>1268</v>
      </c>
      <c r="E1736" s="812"/>
      <c r="F1736" s="449"/>
      <c r="G1736" s="245"/>
      <c r="H1736" s="245"/>
      <c r="I1736" s="476">
        <f>F1736+G1736+H1736</f>
        <v>0</v>
      </c>
      <c r="J1736" s="243" t="str">
        <f t="shared" si="466"/>
        <v/>
      </c>
      <c r="K1736" s="244"/>
      <c r="L1736" s="423"/>
      <c r="M1736" s="252"/>
      <c r="N1736" s="315">
        <f>I1736</f>
        <v>0</v>
      </c>
      <c r="O1736" s="424">
        <f>L1736+M1736-N1736</f>
        <v>0</v>
      </c>
      <c r="P1736" s="244"/>
      <c r="Q1736" s="771"/>
      <c r="R1736" s="775"/>
      <c r="S1736" s="775"/>
      <c r="T1736" s="775"/>
      <c r="U1736" s="775"/>
      <c r="V1736" s="775"/>
      <c r="W1736" s="819"/>
      <c r="X1736" s="313">
        <f t="shared" si="467"/>
        <v>0</v>
      </c>
    </row>
    <row r="1737" spans="2:24" ht="18.75">
      <c r="B1737" s="794">
        <v>200</v>
      </c>
      <c r="C1737" s="959" t="s">
        <v>1269</v>
      </c>
      <c r="D1737" s="959"/>
      <c r="E1737" s="795"/>
      <c r="F1737" s="796">
        <f>SUM(F1738:F1742)</f>
        <v>273950</v>
      </c>
      <c r="G1737" s="797">
        <f>SUM(G1738:G1742)</f>
        <v>0</v>
      </c>
      <c r="H1737" s="797">
        <f>SUM(H1738:H1742)</f>
        <v>0</v>
      </c>
      <c r="I1737" s="797">
        <f>SUM(I1738:I1742)</f>
        <v>273950</v>
      </c>
      <c r="J1737" s="243">
        <f t="shared" si="466"/>
        <v>1</v>
      </c>
      <c r="K1737" s="244"/>
      <c r="L1737" s="316">
        <f>SUM(L1738:L1742)</f>
        <v>0</v>
      </c>
      <c r="M1737" s="317">
        <f>SUM(M1738:M1742)</f>
        <v>273950</v>
      </c>
      <c r="N1737" s="425">
        <f>SUM(N1738:N1742)</f>
        <v>273950</v>
      </c>
      <c r="O1737" s="426">
        <f>SUM(O1738:O1742)</f>
        <v>0</v>
      </c>
      <c r="P1737" s="244"/>
      <c r="Q1737" s="773"/>
      <c r="R1737" s="774"/>
      <c r="S1737" s="774"/>
      <c r="T1737" s="774"/>
      <c r="U1737" s="774"/>
      <c r="V1737" s="774"/>
      <c r="W1737" s="820"/>
      <c r="X1737" s="313">
        <f t="shared" si="467"/>
        <v>0</v>
      </c>
    </row>
    <row r="1738" spans="2:24" ht="18.75">
      <c r="B1738" s="143"/>
      <c r="C1738" s="144">
        <v>201</v>
      </c>
      <c r="D1738" s="138" t="s">
        <v>1270</v>
      </c>
      <c r="E1738" s="812"/>
      <c r="F1738" s="449"/>
      <c r="G1738" s="245"/>
      <c r="H1738" s="245"/>
      <c r="I1738" s="476">
        <f>F1738+G1738+H1738</f>
        <v>0</v>
      </c>
      <c r="J1738" s="243" t="str">
        <f t="shared" si="466"/>
        <v/>
      </c>
      <c r="K1738" s="244"/>
      <c r="L1738" s="423"/>
      <c r="M1738" s="252"/>
      <c r="N1738" s="315">
        <f>I1738</f>
        <v>0</v>
      </c>
      <c r="O1738" s="424">
        <f>L1738+M1738-N1738</f>
        <v>0</v>
      </c>
      <c r="P1738" s="244"/>
      <c r="Q1738" s="771"/>
      <c r="R1738" s="775"/>
      <c r="S1738" s="775"/>
      <c r="T1738" s="775"/>
      <c r="U1738" s="775"/>
      <c r="V1738" s="775"/>
      <c r="W1738" s="819"/>
      <c r="X1738" s="313">
        <f t="shared" si="467"/>
        <v>0</v>
      </c>
    </row>
    <row r="1739" spans="2:24" ht="18.75">
      <c r="B1739" s="136"/>
      <c r="C1739" s="137">
        <v>202</v>
      </c>
      <c r="D1739" s="145" t="s">
        <v>1271</v>
      </c>
      <c r="E1739" s="812"/>
      <c r="F1739" s="449">
        <v>21750</v>
      </c>
      <c r="G1739" s="245"/>
      <c r="H1739" s="245">
        <v>0</v>
      </c>
      <c r="I1739" s="476">
        <f>F1739+G1739+H1739</f>
        <v>21750</v>
      </c>
      <c r="J1739" s="243">
        <f t="shared" si="466"/>
        <v>1</v>
      </c>
      <c r="K1739" s="244"/>
      <c r="L1739" s="423"/>
      <c r="M1739" s="252">
        <v>21750</v>
      </c>
      <c r="N1739" s="315">
        <f>I1739</f>
        <v>21750</v>
      </c>
      <c r="O1739" s="424">
        <f>L1739+M1739-N1739</f>
        <v>0</v>
      </c>
      <c r="P1739" s="244"/>
      <c r="Q1739" s="771"/>
      <c r="R1739" s="775"/>
      <c r="S1739" s="775"/>
      <c r="T1739" s="775"/>
      <c r="U1739" s="775"/>
      <c r="V1739" s="775"/>
      <c r="W1739" s="819"/>
      <c r="X1739" s="313">
        <f t="shared" si="467"/>
        <v>0</v>
      </c>
    </row>
    <row r="1740" spans="2:24" ht="31.5">
      <c r="B1740" s="152"/>
      <c r="C1740" s="137">
        <v>205</v>
      </c>
      <c r="D1740" s="145" t="s">
        <v>915</v>
      </c>
      <c r="E1740" s="812"/>
      <c r="F1740" s="449">
        <v>194200</v>
      </c>
      <c r="G1740" s="245"/>
      <c r="H1740" s="245">
        <v>0</v>
      </c>
      <c r="I1740" s="476">
        <f>F1740+G1740+H1740</f>
        <v>194200</v>
      </c>
      <c r="J1740" s="243">
        <f t="shared" si="466"/>
        <v>1</v>
      </c>
      <c r="K1740" s="244"/>
      <c r="L1740" s="423"/>
      <c r="M1740" s="252">
        <v>194200</v>
      </c>
      <c r="N1740" s="315">
        <f>I1740</f>
        <v>194200</v>
      </c>
      <c r="O1740" s="424">
        <f>L1740+M1740-N1740</f>
        <v>0</v>
      </c>
      <c r="P1740" s="244"/>
      <c r="Q1740" s="771"/>
      <c r="R1740" s="775"/>
      <c r="S1740" s="775"/>
      <c r="T1740" s="775"/>
      <c r="U1740" s="775"/>
      <c r="V1740" s="775"/>
      <c r="W1740" s="819"/>
      <c r="X1740" s="313">
        <f t="shared" si="467"/>
        <v>0</v>
      </c>
    </row>
    <row r="1741" spans="2:24" ht="18.75">
      <c r="B1741" s="152"/>
      <c r="C1741" s="137">
        <v>208</v>
      </c>
      <c r="D1741" s="159" t="s">
        <v>916</v>
      </c>
      <c r="E1741" s="812"/>
      <c r="F1741" s="449">
        <v>58000</v>
      </c>
      <c r="G1741" s="245"/>
      <c r="H1741" s="245"/>
      <c r="I1741" s="476">
        <f>F1741+G1741+H1741</f>
        <v>58000</v>
      </c>
      <c r="J1741" s="243">
        <f t="shared" si="466"/>
        <v>1</v>
      </c>
      <c r="K1741" s="244"/>
      <c r="L1741" s="423"/>
      <c r="M1741" s="252">
        <v>58000</v>
      </c>
      <c r="N1741" s="315">
        <f>I1741</f>
        <v>58000</v>
      </c>
      <c r="O1741" s="424">
        <f>L1741+M1741-N1741</f>
        <v>0</v>
      </c>
      <c r="P1741" s="244"/>
      <c r="Q1741" s="771"/>
      <c r="R1741" s="775"/>
      <c r="S1741" s="775"/>
      <c r="T1741" s="775"/>
      <c r="U1741" s="775"/>
      <c r="V1741" s="775"/>
      <c r="W1741" s="819"/>
      <c r="X1741" s="313">
        <f t="shared" si="467"/>
        <v>0</v>
      </c>
    </row>
    <row r="1742" spans="2:24" ht="18.75">
      <c r="B1742" s="143"/>
      <c r="C1742" s="142">
        <v>209</v>
      </c>
      <c r="D1742" s="148" t="s">
        <v>917</v>
      </c>
      <c r="E1742" s="812"/>
      <c r="F1742" s="449"/>
      <c r="G1742" s="245"/>
      <c r="H1742" s="245"/>
      <c r="I1742" s="476">
        <f>F1742+G1742+H1742</f>
        <v>0</v>
      </c>
      <c r="J1742" s="243" t="str">
        <f t="shared" si="466"/>
        <v/>
      </c>
      <c r="K1742" s="244"/>
      <c r="L1742" s="423"/>
      <c r="M1742" s="252"/>
      <c r="N1742" s="315">
        <f>I1742</f>
        <v>0</v>
      </c>
      <c r="O1742" s="424">
        <f>L1742+M1742-N1742</f>
        <v>0</v>
      </c>
      <c r="P1742" s="244"/>
      <c r="Q1742" s="771"/>
      <c r="R1742" s="775"/>
      <c r="S1742" s="775"/>
      <c r="T1742" s="775"/>
      <c r="U1742" s="775"/>
      <c r="V1742" s="775"/>
      <c r="W1742" s="819"/>
      <c r="X1742" s="313">
        <f t="shared" si="467"/>
        <v>0</v>
      </c>
    </row>
    <row r="1743" spans="2:24" ht="18.75">
      <c r="B1743" s="794">
        <v>500</v>
      </c>
      <c r="C1743" s="960" t="s">
        <v>209</v>
      </c>
      <c r="D1743" s="960"/>
      <c r="E1743" s="795"/>
      <c r="F1743" s="796">
        <f>SUM(F1744:F1750)</f>
        <v>1062218</v>
      </c>
      <c r="G1743" s="797">
        <f>SUM(G1744:G1750)</f>
        <v>0</v>
      </c>
      <c r="H1743" s="797">
        <f>SUM(H1744:H1750)</f>
        <v>0</v>
      </c>
      <c r="I1743" s="797">
        <f>SUM(I1744:I1750)</f>
        <v>1062218</v>
      </c>
      <c r="J1743" s="243">
        <f t="shared" si="466"/>
        <v>1</v>
      </c>
      <c r="K1743" s="244"/>
      <c r="L1743" s="316">
        <f>SUM(L1744:L1750)</f>
        <v>0</v>
      </c>
      <c r="M1743" s="317">
        <f>SUM(M1744:M1750)</f>
        <v>1062218</v>
      </c>
      <c r="N1743" s="425">
        <f>SUM(N1744:N1750)</f>
        <v>1062218</v>
      </c>
      <c r="O1743" s="426">
        <f>SUM(O1744:O1750)</f>
        <v>0</v>
      </c>
      <c r="P1743" s="244"/>
      <c r="Q1743" s="773"/>
      <c r="R1743" s="774"/>
      <c r="S1743" s="775"/>
      <c r="T1743" s="774"/>
      <c r="U1743" s="774"/>
      <c r="V1743" s="774"/>
      <c r="W1743" s="820"/>
      <c r="X1743" s="313">
        <f t="shared" si="467"/>
        <v>0</v>
      </c>
    </row>
    <row r="1744" spans="2:24" ht="18.75">
      <c r="B1744" s="143"/>
      <c r="C1744" s="160">
        <v>551</v>
      </c>
      <c r="D1744" s="456" t="s">
        <v>210</v>
      </c>
      <c r="E1744" s="812"/>
      <c r="F1744" s="449">
        <v>559814</v>
      </c>
      <c r="G1744" s="245"/>
      <c r="H1744" s="245">
        <v>0</v>
      </c>
      <c r="I1744" s="476">
        <f t="shared" ref="I1744:I1751" si="468">F1744+G1744+H1744</f>
        <v>559814</v>
      </c>
      <c r="J1744" s="243">
        <f t="shared" si="466"/>
        <v>1</v>
      </c>
      <c r="K1744" s="244"/>
      <c r="L1744" s="423"/>
      <c r="M1744" s="252">
        <v>559814</v>
      </c>
      <c r="N1744" s="315">
        <f t="shared" ref="N1744:N1751" si="469">I1744</f>
        <v>559814</v>
      </c>
      <c r="O1744" s="424">
        <f t="shared" ref="O1744:O1751" si="470">L1744+M1744-N1744</f>
        <v>0</v>
      </c>
      <c r="P1744" s="244"/>
      <c r="Q1744" s="771"/>
      <c r="R1744" s="775"/>
      <c r="S1744" s="775"/>
      <c r="T1744" s="775"/>
      <c r="U1744" s="775"/>
      <c r="V1744" s="775"/>
      <c r="W1744" s="819"/>
      <c r="X1744" s="313">
        <f t="shared" si="467"/>
        <v>0</v>
      </c>
    </row>
    <row r="1745" spans="2:24" ht="18.75">
      <c r="B1745" s="143"/>
      <c r="C1745" s="161">
        <v>552</v>
      </c>
      <c r="D1745" s="457" t="s">
        <v>211</v>
      </c>
      <c r="E1745" s="812"/>
      <c r="F1745" s="449">
        <v>174043</v>
      </c>
      <c r="G1745" s="245"/>
      <c r="H1745" s="245"/>
      <c r="I1745" s="476">
        <f t="shared" si="468"/>
        <v>174043</v>
      </c>
      <c r="J1745" s="243">
        <f t="shared" si="466"/>
        <v>1</v>
      </c>
      <c r="K1745" s="244"/>
      <c r="L1745" s="423"/>
      <c r="M1745" s="252">
        <v>174043</v>
      </c>
      <c r="N1745" s="315">
        <f t="shared" si="469"/>
        <v>174043</v>
      </c>
      <c r="O1745" s="424">
        <f t="shared" si="470"/>
        <v>0</v>
      </c>
      <c r="P1745" s="244"/>
      <c r="Q1745" s="771"/>
      <c r="R1745" s="775"/>
      <c r="S1745" s="775"/>
      <c r="T1745" s="775"/>
      <c r="U1745" s="775"/>
      <c r="V1745" s="775"/>
      <c r="W1745" s="819"/>
      <c r="X1745" s="313">
        <f t="shared" si="467"/>
        <v>0</v>
      </c>
    </row>
    <row r="1746" spans="2:24" ht="18.75">
      <c r="B1746" s="143"/>
      <c r="C1746" s="161">
        <v>558</v>
      </c>
      <c r="D1746" s="457" t="s">
        <v>1704</v>
      </c>
      <c r="E1746" s="812"/>
      <c r="F1746" s="700">
        <v>0</v>
      </c>
      <c r="G1746" s="700">
        <v>0</v>
      </c>
      <c r="H1746" s="700">
        <v>0</v>
      </c>
      <c r="I1746" s="476">
        <f t="shared" si="468"/>
        <v>0</v>
      </c>
      <c r="J1746" s="243" t="str">
        <f t="shared" si="466"/>
        <v/>
      </c>
      <c r="K1746" s="244"/>
      <c r="L1746" s="423"/>
      <c r="M1746" s="252"/>
      <c r="N1746" s="315">
        <f t="shared" si="469"/>
        <v>0</v>
      </c>
      <c r="O1746" s="424">
        <f t="shared" si="470"/>
        <v>0</v>
      </c>
      <c r="P1746" s="244"/>
      <c r="Q1746" s="771"/>
      <c r="R1746" s="775"/>
      <c r="S1746" s="775"/>
      <c r="T1746" s="775"/>
      <c r="U1746" s="775"/>
      <c r="V1746" s="775"/>
      <c r="W1746" s="819"/>
      <c r="X1746" s="313">
        <f t="shared" si="467"/>
        <v>0</v>
      </c>
    </row>
    <row r="1747" spans="2:24" ht="18.75">
      <c r="B1747" s="143"/>
      <c r="C1747" s="161">
        <v>560</v>
      </c>
      <c r="D1747" s="458" t="s">
        <v>212</v>
      </c>
      <c r="E1747" s="812"/>
      <c r="F1747" s="449">
        <v>222714</v>
      </c>
      <c r="G1747" s="245"/>
      <c r="H1747" s="245">
        <v>0</v>
      </c>
      <c r="I1747" s="476">
        <f t="shared" si="468"/>
        <v>222714</v>
      </c>
      <c r="J1747" s="243">
        <f t="shared" si="466"/>
        <v>1</v>
      </c>
      <c r="K1747" s="244"/>
      <c r="L1747" s="423"/>
      <c r="M1747" s="252">
        <v>222714</v>
      </c>
      <c r="N1747" s="315">
        <f t="shared" si="469"/>
        <v>222714</v>
      </c>
      <c r="O1747" s="424">
        <f t="shared" si="470"/>
        <v>0</v>
      </c>
      <c r="P1747" s="244"/>
      <c r="Q1747" s="771"/>
      <c r="R1747" s="775"/>
      <c r="S1747" s="775"/>
      <c r="T1747" s="775"/>
      <c r="U1747" s="775"/>
      <c r="V1747" s="775"/>
      <c r="W1747" s="819"/>
      <c r="X1747" s="313">
        <f t="shared" si="467"/>
        <v>0</v>
      </c>
    </row>
    <row r="1748" spans="2:24" ht="18.75">
      <c r="B1748" s="143"/>
      <c r="C1748" s="161">
        <v>580</v>
      </c>
      <c r="D1748" s="457" t="s">
        <v>213</v>
      </c>
      <c r="E1748" s="812"/>
      <c r="F1748" s="449">
        <v>105647</v>
      </c>
      <c r="G1748" s="245"/>
      <c r="H1748" s="245">
        <v>0</v>
      </c>
      <c r="I1748" s="476">
        <f t="shared" si="468"/>
        <v>105647</v>
      </c>
      <c r="J1748" s="243">
        <f t="shared" si="466"/>
        <v>1</v>
      </c>
      <c r="K1748" s="244"/>
      <c r="L1748" s="423"/>
      <c r="M1748" s="252">
        <v>105647</v>
      </c>
      <c r="N1748" s="315">
        <f t="shared" si="469"/>
        <v>105647</v>
      </c>
      <c r="O1748" s="424">
        <f t="shared" si="470"/>
        <v>0</v>
      </c>
      <c r="P1748" s="244"/>
      <c r="Q1748" s="771"/>
      <c r="R1748" s="775"/>
      <c r="S1748" s="775"/>
      <c r="T1748" s="775"/>
      <c r="U1748" s="775"/>
      <c r="V1748" s="775"/>
      <c r="W1748" s="819"/>
      <c r="X1748" s="313">
        <f t="shared" si="467"/>
        <v>0</v>
      </c>
    </row>
    <row r="1749" spans="2:24" ht="18.75">
      <c r="B1749" s="143"/>
      <c r="C1749" s="161">
        <v>588</v>
      </c>
      <c r="D1749" s="457" t="s">
        <v>1709</v>
      </c>
      <c r="E1749" s="812"/>
      <c r="F1749" s="700">
        <v>0</v>
      </c>
      <c r="G1749" s="700">
        <v>0</v>
      </c>
      <c r="H1749" s="700">
        <v>0</v>
      </c>
      <c r="I1749" s="476">
        <f t="shared" si="468"/>
        <v>0</v>
      </c>
      <c r="J1749" s="243" t="str">
        <f t="shared" si="466"/>
        <v/>
      </c>
      <c r="K1749" s="244"/>
      <c r="L1749" s="423"/>
      <c r="M1749" s="252"/>
      <c r="N1749" s="315">
        <f t="shared" si="469"/>
        <v>0</v>
      </c>
      <c r="O1749" s="424">
        <f t="shared" si="470"/>
        <v>0</v>
      </c>
      <c r="P1749" s="244"/>
      <c r="Q1749" s="771"/>
      <c r="R1749" s="775"/>
      <c r="S1749" s="775"/>
      <c r="T1749" s="775"/>
      <c r="U1749" s="775"/>
      <c r="V1749" s="775"/>
      <c r="W1749" s="819"/>
      <c r="X1749" s="313">
        <f t="shared" si="467"/>
        <v>0</v>
      </c>
    </row>
    <row r="1750" spans="2:24" ht="31.5">
      <c r="B1750" s="143"/>
      <c r="C1750" s="162">
        <v>590</v>
      </c>
      <c r="D1750" s="459" t="s">
        <v>214</v>
      </c>
      <c r="E1750" s="812"/>
      <c r="F1750" s="449"/>
      <c r="G1750" s="245"/>
      <c r="H1750" s="245"/>
      <c r="I1750" s="476">
        <f t="shared" si="468"/>
        <v>0</v>
      </c>
      <c r="J1750" s="243" t="str">
        <f t="shared" si="466"/>
        <v/>
      </c>
      <c r="K1750" s="244"/>
      <c r="L1750" s="423"/>
      <c r="M1750" s="252"/>
      <c r="N1750" s="315">
        <f t="shared" si="469"/>
        <v>0</v>
      </c>
      <c r="O1750" s="424">
        <f t="shared" si="470"/>
        <v>0</v>
      </c>
      <c r="P1750" s="244"/>
      <c r="Q1750" s="771"/>
      <c r="R1750" s="775"/>
      <c r="S1750" s="775"/>
      <c r="T1750" s="775"/>
      <c r="U1750" s="775"/>
      <c r="V1750" s="775"/>
      <c r="W1750" s="819"/>
      <c r="X1750" s="313">
        <f t="shared" si="467"/>
        <v>0</v>
      </c>
    </row>
    <row r="1751" spans="2:24" ht="18.75">
      <c r="B1751" s="794">
        <v>800</v>
      </c>
      <c r="C1751" s="960" t="s">
        <v>1079</v>
      </c>
      <c r="D1751" s="960"/>
      <c r="E1751" s="795"/>
      <c r="F1751" s="798"/>
      <c r="G1751" s="799"/>
      <c r="H1751" s="799"/>
      <c r="I1751" s="800">
        <f t="shared" si="468"/>
        <v>0</v>
      </c>
      <c r="J1751" s="243" t="str">
        <f t="shared" si="466"/>
        <v/>
      </c>
      <c r="K1751" s="244"/>
      <c r="L1751" s="428"/>
      <c r="M1751" s="254"/>
      <c r="N1751" s="315">
        <f t="shared" si="469"/>
        <v>0</v>
      </c>
      <c r="O1751" s="424">
        <f t="shared" si="470"/>
        <v>0</v>
      </c>
      <c r="P1751" s="244"/>
      <c r="Q1751" s="773"/>
      <c r="R1751" s="774"/>
      <c r="S1751" s="775"/>
      <c r="T1751" s="775"/>
      <c r="U1751" s="774"/>
      <c r="V1751" s="775"/>
      <c r="W1751" s="819"/>
      <c r="X1751" s="313">
        <f t="shared" si="467"/>
        <v>0</v>
      </c>
    </row>
    <row r="1752" spans="2:24" ht="18.75">
      <c r="B1752" s="794">
        <v>1000</v>
      </c>
      <c r="C1752" s="962" t="s">
        <v>216</v>
      </c>
      <c r="D1752" s="962"/>
      <c r="E1752" s="795"/>
      <c r="F1752" s="796">
        <f>SUM(F1753:F1769)</f>
        <v>722187</v>
      </c>
      <c r="G1752" s="797">
        <f>SUM(G1753:G1769)</f>
        <v>0</v>
      </c>
      <c r="H1752" s="797">
        <f>SUM(H1753:H1769)</f>
        <v>685802</v>
      </c>
      <c r="I1752" s="797">
        <f>SUM(I1753:I1769)</f>
        <v>1407989</v>
      </c>
      <c r="J1752" s="243">
        <f t="shared" si="466"/>
        <v>1</v>
      </c>
      <c r="K1752" s="244"/>
      <c r="L1752" s="316">
        <f>SUM(L1753:L1769)</f>
        <v>0</v>
      </c>
      <c r="M1752" s="317">
        <f>SUM(M1753:M1769)</f>
        <v>1407989</v>
      </c>
      <c r="N1752" s="425">
        <f>SUM(N1753:N1769)</f>
        <v>1407989</v>
      </c>
      <c r="O1752" s="426">
        <f>SUM(O1753:O1769)</f>
        <v>0</v>
      </c>
      <c r="P1752" s="244"/>
      <c r="Q1752" s="316">
        <f t="shared" ref="Q1752:W1752" si="471">SUM(Q1753:Q1769)</f>
        <v>0</v>
      </c>
      <c r="R1752" s="317">
        <f t="shared" si="471"/>
        <v>1402989</v>
      </c>
      <c r="S1752" s="317">
        <f t="shared" si="471"/>
        <v>1402989</v>
      </c>
      <c r="T1752" s="317">
        <f t="shared" si="471"/>
        <v>0</v>
      </c>
      <c r="U1752" s="317">
        <f t="shared" si="471"/>
        <v>0</v>
      </c>
      <c r="V1752" s="317">
        <f t="shared" si="471"/>
        <v>0</v>
      </c>
      <c r="W1752" s="426">
        <f t="shared" si="471"/>
        <v>0</v>
      </c>
      <c r="X1752" s="313">
        <f t="shared" si="467"/>
        <v>0</v>
      </c>
    </row>
    <row r="1753" spans="2:24" ht="18.75">
      <c r="B1753" s="136"/>
      <c r="C1753" s="144">
        <v>1011</v>
      </c>
      <c r="D1753" s="163" t="s">
        <v>217</v>
      </c>
      <c r="E1753" s="812"/>
      <c r="F1753" s="449">
        <v>157132</v>
      </c>
      <c r="G1753" s="245"/>
      <c r="H1753" s="245">
        <v>0</v>
      </c>
      <c r="I1753" s="476">
        <f t="shared" ref="I1753:I1769" si="472">F1753+G1753+H1753</f>
        <v>157132</v>
      </c>
      <c r="J1753" s="243">
        <f t="shared" si="466"/>
        <v>1</v>
      </c>
      <c r="K1753" s="244"/>
      <c r="L1753" s="423"/>
      <c r="M1753" s="252">
        <v>157132</v>
      </c>
      <c r="N1753" s="315">
        <f t="shared" ref="N1753:N1769" si="473">I1753</f>
        <v>157132</v>
      </c>
      <c r="O1753" s="424">
        <f t="shared" ref="O1753:O1769" si="474">L1753+M1753-N1753</f>
        <v>0</v>
      </c>
      <c r="P1753" s="244"/>
      <c r="Q1753" s="423"/>
      <c r="R1753" s="252">
        <v>157132</v>
      </c>
      <c r="S1753" s="429">
        <f t="shared" ref="S1753:S1760" si="475">+IF(+(L1753+M1753)&gt;=I1753,+M1753,+(+I1753-L1753))</f>
        <v>157132</v>
      </c>
      <c r="T1753" s="315">
        <f t="shared" ref="T1753:T1760" si="476">Q1753+R1753-S1753</f>
        <v>0</v>
      </c>
      <c r="U1753" s="252"/>
      <c r="V1753" s="252"/>
      <c r="W1753" s="253"/>
      <c r="X1753" s="313">
        <f t="shared" si="467"/>
        <v>0</v>
      </c>
    </row>
    <row r="1754" spans="2:24" ht="18.75">
      <c r="B1754" s="136"/>
      <c r="C1754" s="137">
        <v>1012</v>
      </c>
      <c r="D1754" s="145" t="s">
        <v>218</v>
      </c>
      <c r="E1754" s="812"/>
      <c r="F1754" s="449">
        <v>1000</v>
      </c>
      <c r="G1754" s="245"/>
      <c r="H1754" s="245">
        <v>0</v>
      </c>
      <c r="I1754" s="476">
        <f t="shared" si="472"/>
        <v>1000</v>
      </c>
      <c r="J1754" s="243">
        <f t="shared" si="466"/>
        <v>1</v>
      </c>
      <c r="K1754" s="244"/>
      <c r="L1754" s="423"/>
      <c r="M1754" s="252">
        <v>1000</v>
      </c>
      <c r="N1754" s="315">
        <f t="shared" si="473"/>
        <v>1000</v>
      </c>
      <c r="O1754" s="424">
        <f t="shared" si="474"/>
        <v>0</v>
      </c>
      <c r="P1754" s="244"/>
      <c r="Q1754" s="423"/>
      <c r="R1754" s="252">
        <v>1000</v>
      </c>
      <c r="S1754" s="429">
        <f t="shared" si="475"/>
        <v>1000</v>
      </c>
      <c r="T1754" s="315">
        <f t="shared" si="476"/>
        <v>0</v>
      </c>
      <c r="U1754" s="252"/>
      <c r="V1754" s="252"/>
      <c r="W1754" s="253"/>
      <c r="X1754" s="313">
        <f t="shared" si="467"/>
        <v>0</v>
      </c>
    </row>
    <row r="1755" spans="2:24" ht="18.75">
      <c r="B1755" s="136"/>
      <c r="C1755" s="137">
        <v>1013</v>
      </c>
      <c r="D1755" s="145" t="s">
        <v>219</v>
      </c>
      <c r="E1755" s="812"/>
      <c r="F1755" s="449">
        <v>20000</v>
      </c>
      <c r="G1755" s="245"/>
      <c r="H1755" s="245">
        <v>0</v>
      </c>
      <c r="I1755" s="476">
        <f t="shared" si="472"/>
        <v>20000</v>
      </c>
      <c r="J1755" s="243">
        <f t="shared" si="466"/>
        <v>1</v>
      </c>
      <c r="K1755" s="244"/>
      <c r="L1755" s="423"/>
      <c r="M1755" s="252">
        <v>20000</v>
      </c>
      <c r="N1755" s="315">
        <f t="shared" si="473"/>
        <v>20000</v>
      </c>
      <c r="O1755" s="424">
        <f t="shared" si="474"/>
        <v>0</v>
      </c>
      <c r="P1755" s="244"/>
      <c r="Q1755" s="423"/>
      <c r="R1755" s="252">
        <v>20000</v>
      </c>
      <c r="S1755" s="429">
        <f t="shared" si="475"/>
        <v>20000</v>
      </c>
      <c r="T1755" s="315">
        <f t="shared" si="476"/>
        <v>0</v>
      </c>
      <c r="U1755" s="252"/>
      <c r="V1755" s="252"/>
      <c r="W1755" s="253"/>
      <c r="X1755" s="313">
        <f t="shared" si="467"/>
        <v>0</v>
      </c>
    </row>
    <row r="1756" spans="2:24" ht="18.75">
      <c r="B1756" s="136"/>
      <c r="C1756" s="137">
        <v>1014</v>
      </c>
      <c r="D1756" s="145" t="s">
        <v>220</v>
      </c>
      <c r="E1756" s="812"/>
      <c r="F1756" s="449">
        <v>13000</v>
      </c>
      <c r="G1756" s="245"/>
      <c r="H1756" s="245">
        <v>0</v>
      </c>
      <c r="I1756" s="476">
        <f t="shared" si="472"/>
        <v>13000</v>
      </c>
      <c r="J1756" s="243">
        <f t="shared" si="466"/>
        <v>1</v>
      </c>
      <c r="K1756" s="244"/>
      <c r="L1756" s="423"/>
      <c r="M1756" s="252">
        <v>13000</v>
      </c>
      <c r="N1756" s="315">
        <f t="shared" si="473"/>
        <v>13000</v>
      </c>
      <c r="O1756" s="424">
        <f t="shared" si="474"/>
        <v>0</v>
      </c>
      <c r="P1756" s="244"/>
      <c r="Q1756" s="423"/>
      <c r="R1756" s="252">
        <v>13000</v>
      </c>
      <c r="S1756" s="429">
        <f t="shared" si="475"/>
        <v>13000</v>
      </c>
      <c r="T1756" s="315">
        <f t="shared" si="476"/>
        <v>0</v>
      </c>
      <c r="U1756" s="252"/>
      <c r="V1756" s="252"/>
      <c r="W1756" s="253"/>
      <c r="X1756" s="313">
        <f t="shared" si="467"/>
        <v>0</v>
      </c>
    </row>
    <row r="1757" spans="2:24" ht="18.75">
      <c r="B1757" s="136"/>
      <c r="C1757" s="137">
        <v>1015</v>
      </c>
      <c r="D1757" s="145" t="s">
        <v>221</v>
      </c>
      <c r="E1757" s="812"/>
      <c r="F1757" s="449">
        <v>85000</v>
      </c>
      <c r="G1757" s="245"/>
      <c r="H1757" s="245">
        <v>0</v>
      </c>
      <c r="I1757" s="476">
        <f t="shared" si="472"/>
        <v>85000</v>
      </c>
      <c r="J1757" s="243">
        <f t="shared" si="466"/>
        <v>1</v>
      </c>
      <c r="K1757" s="244"/>
      <c r="L1757" s="423"/>
      <c r="M1757" s="252">
        <v>85000</v>
      </c>
      <c r="N1757" s="315">
        <f t="shared" si="473"/>
        <v>85000</v>
      </c>
      <c r="O1757" s="424">
        <f t="shared" si="474"/>
        <v>0</v>
      </c>
      <c r="P1757" s="244"/>
      <c r="Q1757" s="423"/>
      <c r="R1757" s="252">
        <v>85000</v>
      </c>
      <c r="S1757" s="429">
        <f t="shared" si="475"/>
        <v>85000</v>
      </c>
      <c r="T1757" s="315">
        <f t="shared" si="476"/>
        <v>0</v>
      </c>
      <c r="U1757" s="252"/>
      <c r="V1757" s="252"/>
      <c r="W1757" s="253"/>
      <c r="X1757" s="313">
        <f t="shared" si="467"/>
        <v>0</v>
      </c>
    </row>
    <row r="1758" spans="2:24" ht="18.75">
      <c r="B1758" s="136"/>
      <c r="C1758" s="137">
        <v>1016</v>
      </c>
      <c r="D1758" s="145" t="s">
        <v>222</v>
      </c>
      <c r="E1758" s="812"/>
      <c r="F1758" s="449">
        <v>69603</v>
      </c>
      <c r="G1758" s="245"/>
      <c r="H1758" s="245">
        <v>685802</v>
      </c>
      <c r="I1758" s="476">
        <f t="shared" si="472"/>
        <v>755405</v>
      </c>
      <c r="J1758" s="243">
        <f t="shared" si="466"/>
        <v>1</v>
      </c>
      <c r="K1758" s="244"/>
      <c r="L1758" s="423"/>
      <c r="M1758" s="252">
        <v>755405</v>
      </c>
      <c r="N1758" s="315">
        <f t="shared" si="473"/>
        <v>755405</v>
      </c>
      <c r="O1758" s="424">
        <f t="shared" si="474"/>
        <v>0</v>
      </c>
      <c r="P1758" s="244"/>
      <c r="Q1758" s="423"/>
      <c r="R1758" s="252">
        <v>755405</v>
      </c>
      <c r="S1758" s="429">
        <f t="shared" si="475"/>
        <v>755405</v>
      </c>
      <c r="T1758" s="315">
        <f t="shared" si="476"/>
        <v>0</v>
      </c>
      <c r="U1758" s="252"/>
      <c r="V1758" s="252"/>
      <c r="W1758" s="253"/>
      <c r="X1758" s="313">
        <f t="shared" si="467"/>
        <v>0</v>
      </c>
    </row>
    <row r="1759" spans="2:24" ht="18.75">
      <c r="B1759" s="140"/>
      <c r="C1759" s="164">
        <v>1020</v>
      </c>
      <c r="D1759" s="165" t="s">
        <v>223</v>
      </c>
      <c r="E1759" s="812"/>
      <c r="F1759" s="449">
        <v>97447</v>
      </c>
      <c r="G1759" s="245"/>
      <c r="H1759" s="245">
        <v>0</v>
      </c>
      <c r="I1759" s="476">
        <f t="shared" si="472"/>
        <v>97447</v>
      </c>
      <c r="J1759" s="243">
        <f t="shared" si="466"/>
        <v>1</v>
      </c>
      <c r="K1759" s="244"/>
      <c r="L1759" s="423"/>
      <c r="M1759" s="252">
        <v>97447</v>
      </c>
      <c r="N1759" s="315">
        <f t="shared" si="473"/>
        <v>97447</v>
      </c>
      <c r="O1759" s="424">
        <f t="shared" si="474"/>
        <v>0</v>
      </c>
      <c r="P1759" s="244"/>
      <c r="Q1759" s="423"/>
      <c r="R1759" s="252">
        <v>97447</v>
      </c>
      <c r="S1759" s="429">
        <f t="shared" si="475"/>
        <v>97447</v>
      </c>
      <c r="T1759" s="315">
        <f t="shared" si="476"/>
        <v>0</v>
      </c>
      <c r="U1759" s="252"/>
      <c r="V1759" s="252"/>
      <c r="W1759" s="253"/>
      <c r="X1759" s="313">
        <f t="shared" si="467"/>
        <v>0</v>
      </c>
    </row>
    <row r="1760" spans="2:24" ht="18.75">
      <c r="B1760" s="136"/>
      <c r="C1760" s="137">
        <v>1030</v>
      </c>
      <c r="D1760" s="145" t="s">
        <v>224</v>
      </c>
      <c r="E1760" s="812"/>
      <c r="F1760" s="449">
        <v>40188</v>
      </c>
      <c r="G1760" s="245"/>
      <c r="H1760" s="245">
        <v>0</v>
      </c>
      <c r="I1760" s="476">
        <f t="shared" si="472"/>
        <v>40188</v>
      </c>
      <c r="J1760" s="243">
        <f t="shared" si="466"/>
        <v>1</v>
      </c>
      <c r="K1760" s="244"/>
      <c r="L1760" s="423"/>
      <c r="M1760" s="252">
        <v>40188</v>
      </c>
      <c r="N1760" s="315">
        <f t="shared" si="473"/>
        <v>40188</v>
      </c>
      <c r="O1760" s="424">
        <f t="shared" si="474"/>
        <v>0</v>
      </c>
      <c r="P1760" s="244"/>
      <c r="Q1760" s="423"/>
      <c r="R1760" s="252">
        <v>40188</v>
      </c>
      <c r="S1760" s="429">
        <f t="shared" si="475"/>
        <v>40188</v>
      </c>
      <c r="T1760" s="315">
        <f t="shared" si="476"/>
        <v>0</v>
      </c>
      <c r="U1760" s="252"/>
      <c r="V1760" s="252"/>
      <c r="W1760" s="253"/>
      <c r="X1760" s="313">
        <f t="shared" si="467"/>
        <v>0</v>
      </c>
    </row>
    <row r="1761" spans="2:24" ht="18.75">
      <c r="B1761" s="136"/>
      <c r="C1761" s="164">
        <v>1051</v>
      </c>
      <c r="D1761" s="167" t="s">
        <v>225</v>
      </c>
      <c r="E1761" s="812"/>
      <c r="F1761" s="449">
        <v>5000</v>
      </c>
      <c r="G1761" s="245"/>
      <c r="H1761" s="245">
        <v>0</v>
      </c>
      <c r="I1761" s="476">
        <f t="shared" si="472"/>
        <v>5000</v>
      </c>
      <c r="J1761" s="243">
        <f t="shared" si="466"/>
        <v>1</v>
      </c>
      <c r="K1761" s="244"/>
      <c r="L1761" s="423"/>
      <c r="M1761" s="252">
        <v>5000</v>
      </c>
      <c r="N1761" s="315">
        <f t="shared" si="473"/>
        <v>5000</v>
      </c>
      <c r="O1761" s="424">
        <f t="shared" si="474"/>
        <v>0</v>
      </c>
      <c r="P1761" s="244"/>
      <c r="Q1761" s="771"/>
      <c r="R1761" s="775"/>
      <c r="S1761" s="775"/>
      <c r="T1761" s="775"/>
      <c r="U1761" s="775"/>
      <c r="V1761" s="775"/>
      <c r="W1761" s="819"/>
      <c r="X1761" s="313">
        <f t="shared" si="467"/>
        <v>0</v>
      </c>
    </row>
    <row r="1762" spans="2:24" ht="18.75">
      <c r="B1762" s="136"/>
      <c r="C1762" s="137">
        <v>1052</v>
      </c>
      <c r="D1762" s="145" t="s">
        <v>226</v>
      </c>
      <c r="E1762" s="812"/>
      <c r="F1762" s="449"/>
      <c r="G1762" s="245"/>
      <c r="H1762" s="245"/>
      <c r="I1762" s="476">
        <f t="shared" si="472"/>
        <v>0</v>
      </c>
      <c r="J1762" s="243" t="str">
        <f t="shared" si="466"/>
        <v/>
      </c>
      <c r="K1762" s="244"/>
      <c r="L1762" s="423"/>
      <c r="M1762" s="252"/>
      <c r="N1762" s="315">
        <f t="shared" si="473"/>
        <v>0</v>
      </c>
      <c r="O1762" s="424">
        <f t="shared" si="474"/>
        <v>0</v>
      </c>
      <c r="P1762" s="244"/>
      <c r="Q1762" s="771"/>
      <c r="R1762" s="775"/>
      <c r="S1762" s="775"/>
      <c r="T1762" s="775"/>
      <c r="U1762" s="775"/>
      <c r="V1762" s="775"/>
      <c r="W1762" s="819"/>
      <c r="X1762" s="313">
        <f t="shared" si="467"/>
        <v>0</v>
      </c>
    </row>
    <row r="1763" spans="2:24" ht="18.75">
      <c r="B1763" s="136"/>
      <c r="C1763" s="168">
        <v>1053</v>
      </c>
      <c r="D1763" s="169" t="s">
        <v>1710</v>
      </c>
      <c r="E1763" s="812"/>
      <c r="F1763" s="449"/>
      <c r="G1763" s="245"/>
      <c r="H1763" s="245"/>
      <c r="I1763" s="476">
        <f t="shared" si="472"/>
        <v>0</v>
      </c>
      <c r="J1763" s="243" t="str">
        <f t="shared" si="466"/>
        <v/>
      </c>
      <c r="K1763" s="244"/>
      <c r="L1763" s="423"/>
      <c r="M1763" s="252"/>
      <c r="N1763" s="315">
        <f t="shared" si="473"/>
        <v>0</v>
      </c>
      <c r="O1763" s="424">
        <f t="shared" si="474"/>
        <v>0</v>
      </c>
      <c r="P1763" s="244"/>
      <c r="Q1763" s="771"/>
      <c r="R1763" s="775"/>
      <c r="S1763" s="775"/>
      <c r="T1763" s="775"/>
      <c r="U1763" s="775"/>
      <c r="V1763" s="775"/>
      <c r="W1763" s="819"/>
      <c r="X1763" s="313">
        <f t="shared" si="467"/>
        <v>0</v>
      </c>
    </row>
    <row r="1764" spans="2:24" ht="18.75">
      <c r="B1764" s="136"/>
      <c r="C1764" s="137">
        <v>1062</v>
      </c>
      <c r="D1764" s="139" t="s">
        <v>227</v>
      </c>
      <c r="E1764" s="812"/>
      <c r="F1764" s="449">
        <v>5500</v>
      </c>
      <c r="G1764" s="245"/>
      <c r="H1764" s="245">
        <v>0</v>
      </c>
      <c r="I1764" s="476">
        <f t="shared" si="472"/>
        <v>5500</v>
      </c>
      <c r="J1764" s="243">
        <f t="shared" si="466"/>
        <v>1</v>
      </c>
      <c r="K1764" s="244"/>
      <c r="L1764" s="423"/>
      <c r="M1764" s="252">
        <v>5500</v>
      </c>
      <c r="N1764" s="315">
        <f t="shared" si="473"/>
        <v>5500</v>
      </c>
      <c r="O1764" s="424">
        <f t="shared" si="474"/>
        <v>0</v>
      </c>
      <c r="P1764" s="244"/>
      <c r="Q1764" s="423"/>
      <c r="R1764" s="252">
        <v>5500</v>
      </c>
      <c r="S1764" s="429">
        <f>+IF(+(L1764+M1764)&gt;=I1764,+M1764,+(+I1764-L1764))</f>
        <v>5500</v>
      </c>
      <c r="T1764" s="315">
        <f>Q1764+R1764-S1764</f>
        <v>0</v>
      </c>
      <c r="U1764" s="252"/>
      <c r="V1764" s="252"/>
      <c r="W1764" s="253"/>
      <c r="X1764" s="313">
        <f t="shared" si="467"/>
        <v>0</v>
      </c>
    </row>
    <row r="1765" spans="2:24" ht="18.75">
      <c r="B1765" s="136"/>
      <c r="C1765" s="137">
        <v>1063</v>
      </c>
      <c r="D1765" s="139" t="s">
        <v>228</v>
      </c>
      <c r="E1765" s="812"/>
      <c r="F1765" s="449"/>
      <c r="G1765" s="245"/>
      <c r="H1765" s="245"/>
      <c r="I1765" s="476">
        <f t="shared" si="472"/>
        <v>0</v>
      </c>
      <c r="J1765" s="243" t="str">
        <f t="shared" si="466"/>
        <v/>
      </c>
      <c r="K1765" s="244"/>
      <c r="L1765" s="423"/>
      <c r="M1765" s="252"/>
      <c r="N1765" s="315">
        <f t="shared" si="473"/>
        <v>0</v>
      </c>
      <c r="O1765" s="424">
        <f t="shared" si="474"/>
        <v>0</v>
      </c>
      <c r="P1765" s="244"/>
      <c r="Q1765" s="771"/>
      <c r="R1765" s="775"/>
      <c r="S1765" s="775"/>
      <c r="T1765" s="775"/>
      <c r="U1765" s="775"/>
      <c r="V1765" s="775"/>
      <c r="W1765" s="819"/>
      <c r="X1765" s="313">
        <f t="shared" si="467"/>
        <v>0</v>
      </c>
    </row>
    <row r="1766" spans="2:24" ht="18.75">
      <c r="B1766" s="136"/>
      <c r="C1766" s="168">
        <v>1069</v>
      </c>
      <c r="D1766" s="170" t="s">
        <v>229</v>
      </c>
      <c r="E1766" s="812"/>
      <c r="F1766" s="449"/>
      <c r="G1766" s="245"/>
      <c r="H1766" s="245"/>
      <c r="I1766" s="476">
        <f t="shared" si="472"/>
        <v>0</v>
      </c>
      <c r="J1766" s="243" t="str">
        <f t="shared" ref="J1766:J1797" si="477">(IF($E1766&lt;&gt;0,$J$2,IF($I1766&lt;&gt;0,$J$2,"")))</f>
        <v/>
      </c>
      <c r="K1766" s="244"/>
      <c r="L1766" s="423"/>
      <c r="M1766" s="252"/>
      <c r="N1766" s="315">
        <f t="shared" si="473"/>
        <v>0</v>
      </c>
      <c r="O1766" s="424">
        <f t="shared" si="474"/>
        <v>0</v>
      </c>
      <c r="P1766" s="244"/>
      <c r="Q1766" s="423"/>
      <c r="R1766" s="252"/>
      <c r="S1766" s="429">
        <f>+IF(+(L1766+M1766)&gt;=I1766,+M1766,+(+I1766-L1766))</f>
        <v>0</v>
      </c>
      <c r="T1766" s="315">
        <f>Q1766+R1766-S1766</f>
        <v>0</v>
      </c>
      <c r="U1766" s="252"/>
      <c r="V1766" s="252"/>
      <c r="W1766" s="253"/>
      <c r="X1766" s="313">
        <f t="shared" ref="X1766:X1797" si="478">T1766-U1766-V1766-W1766</f>
        <v>0</v>
      </c>
    </row>
    <row r="1767" spans="2:24" ht="31.5">
      <c r="B1767" s="140"/>
      <c r="C1767" s="137">
        <v>1091</v>
      </c>
      <c r="D1767" s="145" t="s">
        <v>230</v>
      </c>
      <c r="E1767" s="812"/>
      <c r="F1767" s="449"/>
      <c r="G1767" s="245"/>
      <c r="H1767" s="245"/>
      <c r="I1767" s="476">
        <f t="shared" si="472"/>
        <v>0</v>
      </c>
      <c r="J1767" s="243" t="str">
        <f t="shared" si="477"/>
        <v/>
      </c>
      <c r="K1767" s="244"/>
      <c r="L1767" s="423"/>
      <c r="M1767" s="252"/>
      <c r="N1767" s="315">
        <f t="shared" si="473"/>
        <v>0</v>
      </c>
      <c r="O1767" s="424">
        <f t="shared" si="474"/>
        <v>0</v>
      </c>
      <c r="P1767" s="244"/>
      <c r="Q1767" s="423"/>
      <c r="R1767" s="252"/>
      <c r="S1767" s="429">
        <f>+IF(+(L1767+M1767)&gt;=I1767,+M1767,+(+I1767-L1767))</f>
        <v>0</v>
      </c>
      <c r="T1767" s="315">
        <f>Q1767+R1767-S1767</f>
        <v>0</v>
      </c>
      <c r="U1767" s="252"/>
      <c r="V1767" s="252"/>
      <c r="W1767" s="253"/>
      <c r="X1767" s="313">
        <f t="shared" si="478"/>
        <v>0</v>
      </c>
    </row>
    <row r="1768" spans="2:24" ht="18.75">
      <c r="B1768" s="136"/>
      <c r="C1768" s="137">
        <v>1092</v>
      </c>
      <c r="D1768" s="145" t="s">
        <v>359</v>
      </c>
      <c r="E1768" s="812"/>
      <c r="F1768" s="449"/>
      <c r="G1768" s="245"/>
      <c r="H1768" s="245"/>
      <c r="I1768" s="476">
        <f t="shared" si="472"/>
        <v>0</v>
      </c>
      <c r="J1768" s="243" t="str">
        <f t="shared" si="477"/>
        <v/>
      </c>
      <c r="K1768" s="244"/>
      <c r="L1768" s="423"/>
      <c r="M1768" s="252"/>
      <c r="N1768" s="315">
        <f t="shared" si="473"/>
        <v>0</v>
      </c>
      <c r="O1768" s="424">
        <f t="shared" si="474"/>
        <v>0</v>
      </c>
      <c r="P1768" s="244"/>
      <c r="Q1768" s="771"/>
      <c r="R1768" s="775"/>
      <c r="S1768" s="775"/>
      <c r="T1768" s="775"/>
      <c r="U1768" s="775"/>
      <c r="V1768" s="775"/>
      <c r="W1768" s="819"/>
      <c r="X1768" s="313">
        <f t="shared" si="478"/>
        <v>0</v>
      </c>
    </row>
    <row r="1769" spans="2:24" ht="18.75">
      <c r="B1769" s="136"/>
      <c r="C1769" s="142">
        <v>1098</v>
      </c>
      <c r="D1769" s="146" t="s">
        <v>231</v>
      </c>
      <c r="E1769" s="812"/>
      <c r="F1769" s="449">
        <v>228317</v>
      </c>
      <c r="G1769" s="245"/>
      <c r="H1769" s="245">
        <v>0</v>
      </c>
      <c r="I1769" s="476">
        <f t="shared" si="472"/>
        <v>228317</v>
      </c>
      <c r="J1769" s="243">
        <f t="shared" si="477"/>
        <v>1</v>
      </c>
      <c r="K1769" s="244"/>
      <c r="L1769" s="423"/>
      <c r="M1769" s="252">
        <v>228317</v>
      </c>
      <c r="N1769" s="315">
        <f t="shared" si="473"/>
        <v>228317</v>
      </c>
      <c r="O1769" s="424">
        <f t="shared" si="474"/>
        <v>0</v>
      </c>
      <c r="P1769" s="244"/>
      <c r="Q1769" s="423"/>
      <c r="R1769" s="252">
        <v>228317</v>
      </c>
      <c r="S1769" s="429">
        <f>+IF(+(L1769+M1769)&gt;=I1769,+M1769,+(+I1769-L1769))</f>
        <v>228317</v>
      </c>
      <c r="T1769" s="315">
        <f>Q1769+R1769-S1769</f>
        <v>0</v>
      </c>
      <c r="U1769" s="252"/>
      <c r="V1769" s="252"/>
      <c r="W1769" s="253"/>
      <c r="X1769" s="313">
        <f t="shared" si="478"/>
        <v>0</v>
      </c>
    </row>
    <row r="1770" spans="2:24" ht="18.75">
      <c r="B1770" s="794">
        <v>1900</v>
      </c>
      <c r="C1770" s="958" t="s">
        <v>293</v>
      </c>
      <c r="D1770" s="958"/>
      <c r="E1770" s="795"/>
      <c r="F1770" s="796">
        <f>SUM(F1771:F1773)</f>
        <v>6874</v>
      </c>
      <c r="G1770" s="797">
        <f>SUM(G1771:G1773)</f>
        <v>0</v>
      </c>
      <c r="H1770" s="797">
        <f>SUM(H1771:H1773)</f>
        <v>0</v>
      </c>
      <c r="I1770" s="797">
        <f>SUM(I1771:I1773)</f>
        <v>6874</v>
      </c>
      <c r="J1770" s="243">
        <f t="shared" si="477"/>
        <v>1</v>
      </c>
      <c r="K1770" s="244"/>
      <c r="L1770" s="316">
        <f>SUM(L1771:L1773)</f>
        <v>0</v>
      </c>
      <c r="M1770" s="317">
        <f>SUM(M1771:M1773)</f>
        <v>6874</v>
      </c>
      <c r="N1770" s="425">
        <f>SUM(N1771:N1773)</f>
        <v>6874</v>
      </c>
      <c r="O1770" s="426">
        <f>SUM(O1771:O1773)</f>
        <v>0</v>
      </c>
      <c r="P1770" s="244"/>
      <c r="Q1770" s="773"/>
      <c r="R1770" s="774"/>
      <c r="S1770" s="774"/>
      <c r="T1770" s="774"/>
      <c r="U1770" s="774"/>
      <c r="V1770" s="774"/>
      <c r="W1770" s="820"/>
      <c r="X1770" s="313">
        <f t="shared" si="478"/>
        <v>0</v>
      </c>
    </row>
    <row r="1771" spans="2:24" ht="18.75">
      <c r="B1771" s="136"/>
      <c r="C1771" s="144">
        <v>1901</v>
      </c>
      <c r="D1771" s="138" t="s">
        <v>294</v>
      </c>
      <c r="E1771" s="812"/>
      <c r="F1771" s="449"/>
      <c r="G1771" s="245"/>
      <c r="H1771" s="245"/>
      <c r="I1771" s="476">
        <f>F1771+G1771+H1771</f>
        <v>0</v>
      </c>
      <c r="J1771" s="243" t="str">
        <f t="shared" si="477"/>
        <v/>
      </c>
      <c r="K1771" s="244"/>
      <c r="L1771" s="423"/>
      <c r="M1771" s="252"/>
      <c r="N1771" s="315">
        <f>I1771</f>
        <v>0</v>
      </c>
      <c r="O1771" s="424">
        <f>L1771+M1771-N1771</f>
        <v>0</v>
      </c>
      <c r="P1771" s="244"/>
      <c r="Q1771" s="771"/>
      <c r="R1771" s="775"/>
      <c r="S1771" s="775"/>
      <c r="T1771" s="775"/>
      <c r="U1771" s="775"/>
      <c r="V1771" s="775"/>
      <c r="W1771" s="819"/>
      <c r="X1771" s="313">
        <f t="shared" si="478"/>
        <v>0</v>
      </c>
    </row>
    <row r="1772" spans="2:24" ht="18.75">
      <c r="B1772" s="136"/>
      <c r="C1772" s="137">
        <v>1981</v>
      </c>
      <c r="D1772" s="139" t="s">
        <v>295</v>
      </c>
      <c r="E1772" s="812"/>
      <c r="F1772" s="449">
        <v>6874</v>
      </c>
      <c r="G1772" s="245"/>
      <c r="H1772" s="245">
        <v>0</v>
      </c>
      <c r="I1772" s="476">
        <f>F1772+G1772+H1772</f>
        <v>6874</v>
      </c>
      <c r="J1772" s="243">
        <f t="shared" si="477"/>
        <v>1</v>
      </c>
      <c r="K1772" s="244"/>
      <c r="L1772" s="423"/>
      <c r="M1772" s="252">
        <v>6874</v>
      </c>
      <c r="N1772" s="315">
        <f>I1772</f>
        <v>6874</v>
      </c>
      <c r="O1772" s="424">
        <f>L1772+M1772-N1772</f>
        <v>0</v>
      </c>
      <c r="P1772" s="244"/>
      <c r="Q1772" s="771"/>
      <c r="R1772" s="775"/>
      <c r="S1772" s="775"/>
      <c r="T1772" s="775"/>
      <c r="U1772" s="775"/>
      <c r="V1772" s="775"/>
      <c r="W1772" s="819"/>
      <c r="X1772" s="313">
        <f t="shared" si="478"/>
        <v>0</v>
      </c>
    </row>
    <row r="1773" spans="2:24" ht="18.75">
      <c r="B1773" s="136"/>
      <c r="C1773" s="142">
        <v>1991</v>
      </c>
      <c r="D1773" s="141" t="s">
        <v>296</v>
      </c>
      <c r="E1773" s="812"/>
      <c r="F1773" s="449"/>
      <c r="G1773" s="245"/>
      <c r="H1773" s="245"/>
      <c r="I1773" s="476">
        <f>F1773+G1773+H1773</f>
        <v>0</v>
      </c>
      <c r="J1773" s="243" t="str">
        <f t="shared" si="477"/>
        <v/>
      </c>
      <c r="K1773" s="244"/>
      <c r="L1773" s="423"/>
      <c r="M1773" s="252"/>
      <c r="N1773" s="315">
        <f>I1773</f>
        <v>0</v>
      </c>
      <c r="O1773" s="424">
        <f>L1773+M1773-N1773</f>
        <v>0</v>
      </c>
      <c r="P1773" s="244"/>
      <c r="Q1773" s="771"/>
      <c r="R1773" s="775"/>
      <c r="S1773" s="775"/>
      <c r="T1773" s="775"/>
      <c r="U1773" s="775"/>
      <c r="V1773" s="775"/>
      <c r="W1773" s="819"/>
      <c r="X1773" s="313">
        <f t="shared" si="478"/>
        <v>0</v>
      </c>
    </row>
    <row r="1774" spans="2:24" ht="18.75">
      <c r="B1774" s="794">
        <v>2100</v>
      </c>
      <c r="C1774" s="958" t="s">
        <v>1088</v>
      </c>
      <c r="D1774" s="958"/>
      <c r="E1774" s="795"/>
      <c r="F1774" s="796">
        <f>SUM(F1775:F1779)</f>
        <v>0</v>
      </c>
      <c r="G1774" s="797">
        <f>SUM(G1775:G1779)</f>
        <v>0</v>
      </c>
      <c r="H1774" s="797">
        <f>SUM(H1775:H1779)</f>
        <v>0</v>
      </c>
      <c r="I1774" s="797">
        <f>SUM(I1775:I1779)</f>
        <v>0</v>
      </c>
      <c r="J1774" s="243" t="str">
        <f t="shared" si="477"/>
        <v/>
      </c>
      <c r="K1774" s="244"/>
      <c r="L1774" s="316">
        <f>SUM(L1775:L1779)</f>
        <v>0</v>
      </c>
      <c r="M1774" s="317">
        <f>SUM(M1775:M1779)</f>
        <v>0</v>
      </c>
      <c r="N1774" s="425">
        <f>SUM(N1775:N1779)</f>
        <v>0</v>
      </c>
      <c r="O1774" s="426">
        <f>SUM(O1775:O1779)</f>
        <v>0</v>
      </c>
      <c r="P1774" s="244"/>
      <c r="Q1774" s="773"/>
      <c r="R1774" s="774"/>
      <c r="S1774" s="774"/>
      <c r="T1774" s="774"/>
      <c r="U1774" s="774"/>
      <c r="V1774" s="774"/>
      <c r="W1774" s="820"/>
      <c r="X1774" s="313">
        <f t="shared" si="478"/>
        <v>0</v>
      </c>
    </row>
    <row r="1775" spans="2:24" ht="18.75">
      <c r="B1775" s="136"/>
      <c r="C1775" s="144">
        <v>2110</v>
      </c>
      <c r="D1775" s="147" t="s">
        <v>232</v>
      </c>
      <c r="E1775" s="812"/>
      <c r="F1775" s="449"/>
      <c r="G1775" s="245"/>
      <c r="H1775" s="245"/>
      <c r="I1775" s="476">
        <f>F1775+G1775+H1775</f>
        <v>0</v>
      </c>
      <c r="J1775" s="243" t="str">
        <f t="shared" si="477"/>
        <v/>
      </c>
      <c r="K1775" s="244"/>
      <c r="L1775" s="423"/>
      <c r="M1775" s="252"/>
      <c r="N1775" s="315">
        <f>I1775</f>
        <v>0</v>
      </c>
      <c r="O1775" s="424">
        <f>L1775+M1775-N1775</f>
        <v>0</v>
      </c>
      <c r="P1775" s="244"/>
      <c r="Q1775" s="771"/>
      <c r="R1775" s="775"/>
      <c r="S1775" s="775"/>
      <c r="T1775" s="775"/>
      <c r="U1775" s="775"/>
      <c r="V1775" s="775"/>
      <c r="W1775" s="819"/>
      <c r="X1775" s="313">
        <f t="shared" si="478"/>
        <v>0</v>
      </c>
    </row>
    <row r="1776" spans="2:24" ht="18.75">
      <c r="B1776" s="171"/>
      <c r="C1776" s="137">
        <v>2120</v>
      </c>
      <c r="D1776" s="159" t="s">
        <v>233</v>
      </c>
      <c r="E1776" s="812"/>
      <c r="F1776" s="449"/>
      <c r="G1776" s="245"/>
      <c r="H1776" s="245"/>
      <c r="I1776" s="476">
        <f>F1776+G1776+H1776</f>
        <v>0</v>
      </c>
      <c r="J1776" s="243" t="str">
        <f t="shared" si="477"/>
        <v/>
      </c>
      <c r="K1776" s="244"/>
      <c r="L1776" s="423"/>
      <c r="M1776" s="252"/>
      <c r="N1776" s="315">
        <f>I1776</f>
        <v>0</v>
      </c>
      <c r="O1776" s="424">
        <f>L1776+M1776-N1776</f>
        <v>0</v>
      </c>
      <c r="P1776" s="244"/>
      <c r="Q1776" s="771"/>
      <c r="R1776" s="775"/>
      <c r="S1776" s="775"/>
      <c r="T1776" s="775"/>
      <c r="U1776" s="775"/>
      <c r="V1776" s="775"/>
      <c r="W1776" s="819"/>
      <c r="X1776" s="313">
        <f t="shared" si="478"/>
        <v>0</v>
      </c>
    </row>
    <row r="1777" spans="2:24" ht="18.75">
      <c r="B1777" s="171"/>
      <c r="C1777" s="137">
        <v>2125</v>
      </c>
      <c r="D1777" s="156" t="s">
        <v>1080</v>
      </c>
      <c r="E1777" s="812"/>
      <c r="F1777" s="700">
        <v>0</v>
      </c>
      <c r="G1777" s="700">
        <v>0</v>
      </c>
      <c r="H1777" s="700">
        <v>0</v>
      </c>
      <c r="I1777" s="476">
        <f>F1777+G1777+H1777</f>
        <v>0</v>
      </c>
      <c r="J1777" s="243" t="str">
        <f t="shared" si="477"/>
        <v/>
      </c>
      <c r="K1777" s="244"/>
      <c r="L1777" s="423"/>
      <c r="M1777" s="252"/>
      <c r="N1777" s="315">
        <f>I1777</f>
        <v>0</v>
      </c>
      <c r="O1777" s="424">
        <f>L1777+M1777-N1777</f>
        <v>0</v>
      </c>
      <c r="P1777" s="244"/>
      <c r="Q1777" s="771"/>
      <c r="R1777" s="775"/>
      <c r="S1777" s="775"/>
      <c r="T1777" s="775"/>
      <c r="U1777" s="775"/>
      <c r="V1777" s="775"/>
      <c r="W1777" s="819"/>
      <c r="X1777" s="313">
        <f t="shared" si="478"/>
        <v>0</v>
      </c>
    </row>
    <row r="1778" spans="2:24" ht="18.75">
      <c r="B1778" s="143"/>
      <c r="C1778" s="137">
        <v>2140</v>
      </c>
      <c r="D1778" s="159" t="s">
        <v>235</v>
      </c>
      <c r="E1778" s="812"/>
      <c r="F1778" s="700">
        <v>0</v>
      </c>
      <c r="G1778" s="700">
        <v>0</v>
      </c>
      <c r="H1778" s="700">
        <v>0</v>
      </c>
      <c r="I1778" s="476">
        <f>F1778+G1778+H1778</f>
        <v>0</v>
      </c>
      <c r="J1778" s="243" t="str">
        <f t="shared" si="477"/>
        <v/>
      </c>
      <c r="K1778" s="244"/>
      <c r="L1778" s="423"/>
      <c r="M1778" s="252"/>
      <c r="N1778" s="315">
        <f>I1778</f>
        <v>0</v>
      </c>
      <c r="O1778" s="424">
        <f>L1778+M1778-N1778</f>
        <v>0</v>
      </c>
      <c r="P1778" s="244"/>
      <c r="Q1778" s="771"/>
      <c r="R1778" s="775"/>
      <c r="S1778" s="775"/>
      <c r="T1778" s="775"/>
      <c r="U1778" s="775"/>
      <c r="V1778" s="775"/>
      <c r="W1778" s="819"/>
      <c r="X1778" s="313">
        <f t="shared" si="478"/>
        <v>0</v>
      </c>
    </row>
    <row r="1779" spans="2:24" ht="18.75">
      <c r="B1779" s="136"/>
      <c r="C1779" s="142">
        <v>2190</v>
      </c>
      <c r="D1779" s="512" t="s">
        <v>236</v>
      </c>
      <c r="E1779" s="812"/>
      <c r="F1779" s="449"/>
      <c r="G1779" s="245"/>
      <c r="H1779" s="245"/>
      <c r="I1779" s="476">
        <f>F1779+G1779+H1779</f>
        <v>0</v>
      </c>
      <c r="J1779" s="243" t="str">
        <f t="shared" si="477"/>
        <v/>
      </c>
      <c r="K1779" s="244"/>
      <c r="L1779" s="423"/>
      <c r="M1779" s="252"/>
      <c r="N1779" s="315">
        <f>I1779</f>
        <v>0</v>
      </c>
      <c r="O1779" s="424">
        <f>L1779+M1779-N1779</f>
        <v>0</v>
      </c>
      <c r="P1779" s="244"/>
      <c r="Q1779" s="771"/>
      <c r="R1779" s="775"/>
      <c r="S1779" s="775"/>
      <c r="T1779" s="775"/>
      <c r="U1779" s="775"/>
      <c r="V1779" s="775"/>
      <c r="W1779" s="819"/>
      <c r="X1779" s="313">
        <f t="shared" si="478"/>
        <v>0</v>
      </c>
    </row>
    <row r="1780" spans="2:24" ht="18.75">
      <c r="B1780" s="794">
        <v>2200</v>
      </c>
      <c r="C1780" s="958" t="s">
        <v>237</v>
      </c>
      <c r="D1780" s="958"/>
      <c r="E1780" s="795"/>
      <c r="F1780" s="796">
        <f>SUM(F1781:F1782)</f>
        <v>0</v>
      </c>
      <c r="G1780" s="797">
        <f>SUM(G1781:G1782)</f>
        <v>0</v>
      </c>
      <c r="H1780" s="797">
        <f>SUM(H1781:H1782)</f>
        <v>0</v>
      </c>
      <c r="I1780" s="797">
        <f>SUM(I1781:I1782)</f>
        <v>0</v>
      </c>
      <c r="J1780" s="243" t="str">
        <f t="shared" si="477"/>
        <v/>
      </c>
      <c r="K1780" s="244"/>
      <c r="L1780" s="316">
        <f>SUM(L1781:L1782)</f>
        <v>0</v>
      </c>
      <c r="M1780" s="317">
        <f>SUM(M1781:M1782)</f>
        <v>0</v>
      </c>
      <c r="N1780" s="425">
        <f>SUM(N1781:N1782)</f>
        <v>0</v>
      </c>
      <c r="O1780" s="426">
        <f>SUM(O1781:O1782)</f>
        <v>0</v>
      </c>
      <c r="P1780" s="244"/>
      <c r="Q1780" s="773"/>
      <c r="R1780" s="774"/>
      <c r="S1780" s="774"/>
      <c r="T1780" s="774"/>
      <c r="U1780" s="774"/>
      <c r="V1780" s="774"/>
      <c r="W1780" s="820"/>
      <c r="X1780" s="313">
        <f t="shared" si="478"/>
        <v>0</v>
      </c>
    </row>
    <row r="1781" spans="2:24" ht="18.75">
      <c r="B1781" s="136"/>
      <c r="C1781" s="137">
        <v>2221</v>
      </c>
      <c r="D1781" s="139" t="s">
        <v>1461</v>
      </c>
      <c r="E1781" s="812"/>
      <c r="F1781" s="449"/>
      <c r="G1781" s="245"/>
      <c r="H1781" s="245"/>
      <c r="I1781" s="476">
        <f t="shared" ref="I1781:I1786" si="479">F1781+G1781+H1781</f>
        <v>0</v>
      </c>
      <c r="J1781" s="243" t="str">
        <f t="shared" si="477"/>
        <v/>
      </c>
      <c r="K1781" s="244"/>
      <c r="L1781" s="423"/>
      <c r="M1781" s="252"/>
      <c r="N1781" s="315">
        <f t="shared" ref="N1781:N1786" si="480">I1781</f>
        <v>0</v>
      </c>
      <c r="O1781" s="424">
        <f t="shared" ref="O1781:O1786" si="481">L1781+M1781-N1781</f>
        <v>0</v>
      </c>
      <c r="P1781" s="244"/>
      <c r="Q1781" s="771"/>
      <c r="R1781" s="775"/>
      <c r="S1781" s="775"/>
      <c r="T1781" s="775"/>
      <c r="U1781" s="775"/>
      <c r="V1781" s="775"/>
      <c r="W1781" s="819"/>
      <c r="X1781" s="313">
        <f t="shared" si="478"/>
        <v>0</v>
      </c>
    </row>
    <row r="1782" spans="2:24" ht="18.75">
      <c r="B1782" s="136"/>
      <c r="C1782" s="142">
        <v>2224</v>
      </c>
      <c r="D1782" s="141" t="s">
        <v>238</v>
      </c>
      <c r="E1782" s="812"/>
      <c r="F1782" s="449"/>
      <c r="G1782" s="245"/>
      <c r="H1782" s="245"/>
      <c r="I1782" s="476">
        <f t="shared" si="479"/>
        <v>0</v>
      </c>
      <c r="J1782" s="243" t="str">
        <f t="shared" si="477"/>
        <v/>
      </c>
      <c r="K1782" s="244"/>
      <c r="L1782" s="423"/>
      <c r="M1782" s="252"/>
      <c r="N1782" s="315">
        <f t="shared" si="480"/>
        <v>0</v>
      </c>
      <c r="O1782" s="424">
        <f t="shared" si="481"/>
        <v>0</v>
      </c>
      <c r="P1782" s="244"/>
      <c r="Q1782" s="771"/>
      <c r="R1782" s="775"/>
      <c r="S1782" s="775"/>
      <c r="T1782" s="775"/>
      <c r="U1782" s="775"/>
      <c r="V1782" s="775"/>
      <c r="W1782" s="819"/>
      <c r="X1782" s="313">
        <f t="shared" si="478"/>
        <v>0</v>
      </c>
    </row>
    <row r="1783" spans="2:24" ht="18.75">
      <c r="B1783" s="794">
        <v>2500</v>
      </c>
      <c r="C1783" s="963" t="s">
        <v>239</v>
      </c>
      <c r="D1783" s="963"/>
      <c r="E1783" s="795"/>
      <c r="F1783" s="798"/>
      <c r="G1783" s="799"/>
      <c r="H1783" s="799"/>
      <c r="I1783" s="800">
        <f t="shared" si="479"/>
        <v>0</v>
      </c>
      <c r="J1783" s="243" t="str">
        <f t="shared" si="477"/>
        <v/>
      </c>
      <c r="K1783" s="244"/>
      <c r="L1783" s="428"/>
      <c r="M1783" s="254"/>
      <c r="N1783" s="315">
        <f t="shared" si="480"/>
        <v>0</v>
      </c>
      <c r="O1783" s="424">
        <f t="shared" si="481"/>
        <v>0</v>
      </c>
      <c r="P1783" s="244"/>
      <c r="Q1783" s="773"/>
      <c r="R1783" s="774"/>
      <c r="S1783" s="775"/>
      <c r="T1783" s="775"/>
      <c r="U1783" s="774"/>
      <c r="V1783" s="775"/>
      <c r="W1783" s="819"/>
      <c r="X1783" s="313">
        <f t="shared" si="478"/>
        <v>0</v>
      </c>
    </row>
    <row r="1784" spans="2:24" ht="18.75">
      <c r="B1784" s="794">
        <v>2600</v>
      </c>
      <c r="C1784" s="969" t="s">
        <v>240</v>
      </c>
      <c r="D1784" s="979"/>
      <c r="E1784" s="795"/>
      <c r="F1784" s="798"/>
      <c r="G1784" s="799"/>
      <c r="H1784" s="799"/>
      <c r="I1784" s="800">
        <f t="shared" si="479"/>
        <v>0</v>
      </c>
      <c r="J1784" s="243" t="str">
        <f t="shared" si="477"/>
        <v/>
      </c>
      <c r="K1784" s="244"/>
      <c r="L1784" s="428"/>
      <c r="M1784" s="254"/>
      <c r="N1784" s="315">
        <f t="shared" si="480"/>
        <v>0</v>
      </c>
      <c r="O1784" s="424">
        <f t="shared" si="481"/>
        <v>0</v>
      </c>
      <c r="P1784" s="244"/>
      <c r="Q1784" s="773"/>
      <c r="R1784" s="774"/>
      <c r="S1784" s="775"/>
      <c r="T1784" s="775"/>
      <c r="U1784" s="774"/>
      <c r="V1784" s="775"/>
      <c r="W1784" s="819"/>
      <c r="X1784" s="313">
        <f t="shared" si="478"/>
        <v>0</v>
      </c>
    </row>
    <row r="1785" spans="2:24" ht="18.75">
      <c r="B1785" s="794">
        <v>2700</v>
      </c>
      <c r="C1785" s="969" t="s">
        <v>241</v>
      </c>
      <c r="D1785" s="979"/>
      <c r="E1785" s="795"/>
      <c r="F1785" s="798"/>
      <c r="G1785" s="799"/>
      <c r="H1785" s="799"/>
      <c r="I1785" s="800">
        <f t="shared" si="479"/>
        <v>0</v>
      </c>
      <c r="J1785" s="243" t="str">
        <f t="shared" si="477"/>
        <v/>
      </c>
      <c r="K1785" s="244"/>
      <c r="L1785" s="428"/>
      <c r="M1785" s="254"/>
      <c r="N1785" s="315">
        <f t="shared" si="480"/>
        <v>0</v>
      </c>
      <c r="O1785" s="424">
        <f t="shared" si="481"/>
        <v>0</v>
      </c>
      <c r="P1785" s="244"/>
      <c r="Q1785" s="773"/>
      <c r="R1785" s="774"/>
      <c r="S1785" s="775"/>
      <c r="T1785" s="775"/>
      <c r="U1785" s="774"/>
      <c r="V1785" s="775"/>
      <c r="W1785" s="819"/>
      <c r="X1785" s="313">
        <f t="shared" si="478"/>
        <v>0</v>
      </c>
    </row>
    <row r="1786" spans="2:24" ht="18.75">
      <c r="B1786" s="794">
        <v>2800</v>
      </c>
      <c r="C1786" s="969" t="s">
        <v>1711</v>
      </c>
      <c r="D1786" s="979"/>
      <c r="E1786" s="795"/>
      <c r="F1786" s="798"/>
      <c r="G1786" s="799"/>
      <c r="H1786" s="799"/>
      <c r="I1786" s="800">
        <f t="shared" si="479"/>
        <v>0</v>
      </c>
      <c r="J1786" s="243" t="str">
        <f t="shared" si="477"/>
        <v/>
      </c>
      <c r="K1786" s="244"/>
      <c r="L1786" s="428"/>
      <c r="M1786" s="254"/>
      <c r="N1786" s="315">
        <f t="shared" si="480"/>
        <v>0</v>
      </c>
      <c r="O1786" s="424">
        <f t="shared" si="481"/>
        <v>0</v>
      </c>
      <c r="P1786" s="244"/>
      <c r="Q1786" s="773"/>
      <c r="R1786" s="774"/>
      <c r="S1786" s="775"/>
      <c r="T1786" s="775"/>
      <c r="U1786" s="774"/>
      <c r="V1786" s="775"/>
      <c r="W1786" s="819"/>
      <c r="X1786" s="313">
        <f t="shared" si="478"/>
        <v>0</v>
      </c>
    </row>
    <row r="1787" spans="2:24" ht="18.75">
      <c r="B1787" s="794">
        <v>2900</v>
      </c>
      <c r="C1787" s="966" t="s">
        <v>242</v>
      </c>
      <c r="D1787" s="983"/>
      <c r="E1787" s="795"/>
      <c r="F1787" s="796">
        <f>SUM(F1788:F1795)</f>
        <v>0</v>
      </c>
      <c r="G1787" s="797">
        <f>SUM(G1788:G1795)</f>
        <v>0</v>
      </c>
      <c r="H1787" s="797">
        <f>SUM(H1788:H1795)</f>
        <v>0</v>
      </c>
      <c r="I1787" s="797">
        <f>SUM(I1788:I1795)</f>
        <v>0</v>
      </c>
      <c r="J1787" s="243" t="str">
        <f t="shared" si="477"/>
        <v/>
      </c>
      <c r="K1787" s="244"/>
      <c r="L1787" s="316">
        <f>SUM(L1788:L1795)</f>
        <v>0</v>
      </c>
      <c r="M1787" s="317">
        <f>SUM(M1788:M1795)</f>
        <v>0</v>
      </c>
      <c r="N1787" s="425">
        <f>SUM(N1788:N1795)</f>
        <v>0</v>
      </c>
      <c r="O1787" s="426">
        <f>SUM(O1788:O1795)</f>
        <v>0</v>
      </c>
      <c r="P1787" s="244"/>
      <c r="Q1787" s="773"/>
      <c r="R1787" s="774"/>
      <c r="S1787" s="774"/>
      <c r="T1787" s="774"/>
      <c r="U1787" s="774"/>
      <c r="V1787" s="774"/>
      <c r="W1787" s="820"/>
      <c r="X1787" s="313">
        <f t="shared" si="478"/>
        <v>0</v>
      </c>
    </row>
    <row r="1788" spans="2:24" ht="18.75">
      <c r="B1788" s="172"/>
      <c r="C1788" s="144">
        <v>2910</v>
      </c>
      <c r="D1788" s="319" t="s">
        <v>1751</v>
      </c>
      <c r="E1788" s="812"/>
      <c r="F1788" s="449"/>
      <c r="G1788" s="245"/>
      <c r="H1788" s="245"/>
      <c r="I1788" s="476">
        <f t="shared" ref="I1788:I1795" si="482">F1788+G1788+H1788</f>
        <v>0</v>
      </c>
      <c r="J1788" s="243" t="str">
        <f t="shared" si="477"/>
        <v/>
      </c>
      <c r="K1788" s="244"/>
      <c r="L1788" s="423"/>
      <c r="M1788" s="252"/>
      <c r="N1788" s="315">
        <f t="shared" ref="N1788:N1795" si="483">I1788</f>
        <v>0</v>
      </c>
      <c r="O1788" s="424">
        <f t="shared" ref="O1788:O1795" si="484">L1788+M1788-N1788</f>
        <v>0</v>
      </c>
      <c r="P1788" s="244"/>
      <c r="Q1788" s="771"/>
      <c r="R1788" s="775"/>
      <c r="S1788" s="775"/>
      <c r="T1788" s="775"/>
      <c r="U1788" s="775"/>
      <c r="V1788" s="775"/>
      <c r="W1788" s="819"/>
      <c r="X1788" s="313">
        <f t="shared" si="478"/>
        <v>0</v>
      </c>
    </row>
    <row r="1789" spans="2:24" ht="18.75">
      <c r="B1789" s="172"/>
      <c r="C1789" s="144">
        <v>2920</v>
      </c>
      <c r="D1789" s="319" t="s">
        <v>243</v>
      </c>
      <c r="E1789" s="812"/>
      <c r="F1789" s="449"/>
      <c r="G1789" s="245"/>
      <c r="H1789" s="245"/>
      <c r="I1789" s="476">
        <f t="shared" si="482"/>
        <v>0</v>
      </c>
      <c r="J1789" s="243" t="str">
        <f t="shared" si="477"/>
        <v/>
      </c>
      <c r="K1789" s="244"/>
      <c r="L1789" s="423"/>
      <c r="M1789" s="252"/>
      <c r="N1789" s="315">
        <f t="shared" si="483"/>
        <v>0</v>
      </c>
      <c r="O1789" s="424">
        <f t="shared" si="484"/>
        <v>0</v>
      </c>
      <c r="P1789" s="244"/>
      <c r="Q1789" s="771"/>
      <c r="R1789" s="775"/>
      <c r="S1789" s="775"/>
      <c r="T1789" s="775"/>
      <c r="U1789" s="775"/>
      <c r="V1789" s="775"/>
      <c r="W1789" s="819"/>
      <c r="X1789" s="313">
        <f t="shared" si="478"/>
        <v>0</v>
      </c>
    </row>
    <row r="1790" spans="2:24" ht="31.5">
      <c r="B1790" s="172"/>
      <c r="C1790" s="168">
        <v>2969</v>
      </c>
      <c r="D1790" s="320" t="s">
        <v>244</v>
      </c>
      <c r="E1790" s="812"/>
      <c r="F1790" s="449"/>
      <c r="G1790" s="245"/>
      <c r="H1790" s="245"/>
      <c r="I1790" s="476">
        <f t="shared" si="482"/>
        <v>0</v>
      </c>
      <c r="J1790" s="243" t="str">
        <f t="shared" si="477"/>
        <v/>
      </c>
      <c r="K1790" s="244"/>
      <c r="L1790" s="423"/>
      <c r="M1790" s="252"/>
      <c r="N1790" s="315">
        <f t="shared" si="483"/>
        <v>0</v>
      </c>
      <c r="O1790" s="424">
        <f t="shared" si="484"/>
        <v>0</v>
      </c>
      <c r="P1790" s="244"/>
      <c r="Q1790" s="771"/>
      <c r="R1790" s="775"/>
      <c r="S1790" s="775"/>
      <c r="T1790" s="775"/>
      <c r="U1790" s="775"/>
      <c r="V1790" s="775"/>
      <c r="W1790" s="819"/>
      <c r="X1790" s="313">
        <f t="shared" si="478"/>
        <v>0</v>
      </c>
    </row>
    <row r="1791" spans="2:24" ht="31.5">
      <c r="B1791" s="172"/>
      <c r="C1791" s="168">
        <v>2970</v>
      </c>
      <c r="D1791" s="320" t="s">
        <v>245</v>
      </c>
      <c r="E1791" s="812"/>
      <c r="F1791" s="449"/>
      <c r="G1791" s="245"/>
      <c r="H1791" s="245"/>
      <c r="I1791" s="476">
        <f t="shared" si="482"/>
        <v>0</v>
      </c>
      <c r="J1791" s="243" t="str">
        <f t="shared" si="477"/>
        <v/>
      </c>
      <c r="K1791" s="244"/>
      <c r="L1791" s="423"/>
      <c r="M1791" s="252"/>
      <c r="N1791" s="315">
        <f t="shared" si="483"/>
        <v>0</v>
      </c>
      <c r="O1791" s="424">
        <f t="shared" si="484"/>
        <v>0</v>
      </c>
      <c r="P1791" s="244"/>
      <c r="Q1791" s="771"/>
      <c r="R1791" s="775"/>
      <c r="S1791" s="775"/>
      <c r="T1791" s="775"/>
      <c r="U1791" s="775"/>
      <c r="V1791" s="775"/>
      <c r="W1791" s="819"/>
      <c r="X1791" s="313">
        <f t="shared" si="478"/>
        <v>0</v>
      </c>
    </row>
    <row r="1792" spans="2:24" ht="18.75">
      <c r="B1792" s="172"/>
      <c r="C1792" s="166">
        <v>2989</v>
      </c>
      <c r="D1792" s="321" t="s">
        <v>246</v>
      </c>
      <c r="E1792" s="812"/>
      <c r="F1792" s="449"/>
      <c r="G1792" s="245"/>
      <c r="H1792" s="245"/>
      <c r="I1792" s="476">
        <f t="shared" si="482"/>
        <v>0</v>
      </c>
      <c r="J1792" s="243" t="str">
        <f t="shared" si="477"/>
        <v/>
      </c>
      <c r="K1792" s="244"/>
      <c r="L1792" s="423"/>
      <c r="M1792" s="252"/>
      <c r="N1792" s="315">
        <f t="shared" si="483"/>
        <v>0</v>
      </c>
      <c r="O1792" s="424">
        <f t="shared" si="484"/>
        <v>0</v>
      </c>
      <c r="P1792" s="244"/>
      <c r="Q1792" s="771"/>
      <c r="R1792" s="775"/>
      <c r="S1792" s="775"/>
      <c r="T1792" s="775"/>
      <c r="U1792" s="775"/>
      <c r="V1792" s="775"/>
      <c r="W1792" s="819"/>
      <c r="X1792" s="313">
        <f t="shared" si="478"/>
        <v>0</v>
      </c>
    </row>
    <row r="1793" spans="2:24" ht="31.5">
      <c r="B1793" s="136"/>
      <c r="C1793" s="137">
        <v>2990</v>
      </c>
      <c r="D1793" s="322" t="s">
        <v>1732</v>
      </c>
      <c r="E1793" s="812"/>
      <c r="F1793" s="449"/>
      <c r="G1793" s="245"/>
      <c r="H1793" s="245"/>
      <c r="I1793" s="476">
        <f t="shared" si="482"/>
        <v>0</v>
      </c>
      <c r="J1793" s="243" t="str">
        <f t="shared" si="477"/>
        <v/>
      </c>
      <c r="K1793" s="244"/>
      <c r="L1793" s="423"/>
      <c r="M1793" s="252"/>
      <c r="N1793" s="315">
        <f t="shared" si="483"/>
        <v>0</v>
      </c>
      <c r="O1793" s="424">
        <f t="shared" si="484"/>
        <v>0</v>
      </c>
      <c r="P1793" s="244"/>
      <c r="Q1793" s="771"/>
      <c r="R1793" s="775"/>
      <c r="S1793" s="775"/>
      <c r="T1793" s="775"/>
      <c r="U1793" s="775"/>
      <c r="V1793" s="775"/>
      <c r="W1793" s="819"/>
      <c r="X1793" s="313">
        <f t="shared" si="478"/>
        <v>0</v>
      </c>
    </row>
    <row r="1794" spans="2:24" ht="18.75">
      <c r="B1794" s="136"/>
      <c r="C1794" s="137">
        <v>2991</v>
      </c>
      <c r="D1794" s="322" t="s">
        <v>247</v>
      </c>
      <c r="E1794" s="812"/>
      <c r="F1794" s="449"/>
      <c r="G1794" s="245"/>
      <c r="H1794" s="245"/>
      <c r="I1794" s="476">
        <f t="shared" si="482"/>
        <v>0</v>
      </c>
      <c r="J1794" s="243" t="str">
        <f t="shared" si="477"/>
        <v/>
      </c>
      <c r="K1794" s="244"/>
      <c r="L1794" s="423"/>
      <c r="M1794" s="252"/>
      <c r="N1794" s="315">
        <f t="shared" si="483"/>
        <v>0</v>
      </c>
      <c r="O1794" s="424">
        <f t="shared" si="484"/>
        <v>0</v>
      </c>
      <c r="P1794" s="244"/>
      <c r="Q1794" s="771"/>
      <c r="R1794" s="775"/>
      <c r="S1794" s="775"/>
      <c r="T1794" s="775"/>
      <c r="U1794" s="775"/>
      <c r="V1794" s="775"/>
      <c r="W1794" s="819"/>
      <c r="X1794" s="313">
        <f t="shared" si="478"/>
        <v>0</v>
      </c>
    </row>
    <row r="1795" spans="2:24" ht="18.75">
      <c r="B1795" s="136"/>
      <c r="C1795" s="142">
        <v>2992</v>
      </c>
      <c r="D1795" s="154" t="s">
        <v>248</v>
      </c>
      <c r="E1795" s="812"/>
      <c r="F1795" s="449"/>
      <c r="G1795" s="245"/>
      <c r="H1795" s="245"/>
      <c r="I1795" s="476">
        <f t="shared" si="482"/>
        <v>0</v>
      </c>
      <c r="J1795" s="243" t="str">
        <f t="shared" si="477"/>
        <v/>
      </c>
      <c r="K1795" s="244"/>
      <c r="L1795" s="423"/>
      <c r="M1795" s="252"/>
      <c r="N1795" s="315">
        <f t="shared" si="483"/>
        <v>0</v>
      </c>
      <c r="O1795" s="424">
        <f t="shared" si="484"/>
        <v>0</v>
      </c>
      <c r="P1795" s="244"/>
      <c r="Q1795" s="771"/>
      <c r="R1795" s="775"/>
      <c r="S1795" s="775"/>
      <c r="T1795" s="775"/>
      <c r="U1795" s="775"/>
      <c r="V1795" s="775"/>
      <c r="W1795" s="819"/>
      <c r="X1795" s="313">
        <f t="shared" si="478"/>
        <v>0</v>
      </c>
    </row>
    <row r="1796" spans="2:24" ht="18.75">
      <c r="B1796" s="794">
        <v>3300</v>
      </c>
      <c r="C1796" s="966" t="s">
        <v>1773</v>
      </c>
      <c r="D1796" s="966"/>
      <c r="E1796" s="795"/>
      <c r="F1796" s="781">
        <v>0</v>
      </c>
      <c r="G1796" s="781">
        <v>0</v>
      </c>
      <c r="H1796" s="781">
        <v>0</v>
      </c>
      <c r="I1796" s="797">
        <f>SUM(I1797:I1801)</f>
        <v>0</v>
      </c>
      <c r="J1796" s="243" t="str">
        <f t="shared" si="477"/>
        <v/>
      </c>
      <c r="K1796" s="244"/>
      <c r="L1796" s="773"/>
      <c r="M1796" s="774"/>
      <c r="N1796" s="774"/>
      <c r="O1796" s="820"/>
      <c r="P1796" s="244"/>
      <c r="Q1796" s="773"/>
      <c r="R1796" s="774"/>
      <c r="S1796" s="774"/>
      <c r="T1796" s="774"/>
      <c r="U1796" s="774"/>
      <c r="V1796" s="774"/>
      <c r="W1796" s="820"/>
      <c r="X1796" s="313">
        <f t="shared" si="478"/>
        <v>0</v>
      </c>
    </row>
    <row r="1797" spans="2:24" ht="18.75">
      <c r="B1797" s="143"/>
      <c r="C1797" s="144">
        <v>3301</v>
      </c>
      <c r="D1797" s="460" t="s">
        <v>249</v>
      </c>
      <c r="E1797" s="812"/>
      <c r="F1797" s="700">
        <v>0</v>
      </c>
      <c r="G1797" s="700">
        <v>0</v>
      </c>
      <c r="H1797" s="700">
        <v>0</v>
      </c>
      <c r="I1797" s="476">
        <f t="shared" ref="I1797:I1804" si="485">F1797+G1797+H1797</f>
        <v>0</v>
      </c>
      <c r="J1797" s="243" t="str">
        <f t="shared" si="477"/>
        <v/>
      </c>
      <c r="K1797" s="244"/>
      <c r="L1797" s="771"/>
      <c r="M1797" s="775"/>
      <c r="N1797" s="775"/>
      <c r="O1797" s="819"/>
      <c r="P1797" s="244"/>
      <c r="Q1797" s="771"/>
      <c r="R1797" s="775"/>
      <c r="S1797" s="775"/>
      <c r="T1797" s="775"/>
      <c r="U1797" s="775"/>
      <c r="V1797" s="775"/>
      <c r="W1797" s="819"/>
      <c r="X1797" s="313">
        <f t="shared" si="478"/>
        <v>0</v>
      </c>
    </row>
    <row r="1798" spans="2:24" ht="18.75">
      <c r="B1798" s="143"/>
      <c r="C1798" s="168">
        <v>3302</v>
      </c>
      <c r="D1798" s="461" t="s">
        <v>1081</v>
      </c>
      <c r="E1798" s="812"/>
      <c r="F1798" s="700">
        <v>0</v>
      </c>
      <c r="G1798" s="700">
        <v>0</v>
      </c>
      <c r="H1798" s="700">
        <v>0</v>
      </c>
      <c r="I1798" s="476">
        <f t="shared" si="485"/>
        <v>0</v>
      </c>
      <c r="J1798" s="243" t="str">
        <f t="shared" ref="J1798:J1829" si="486">(IF($E1798&lt;&gt;0,$J$2,IF($I1798&lt;&gt;0,$J$2,"")))</f>
        <v/>
      </c>
      <c r="K1798" s="244"/>
      <c r="L1798" s="771"/>
      <c r="M1798" s="775"/>
      <c r="N1798" s="775"/>
      <c r="O1798" s="819"/>
      <c r="P1798" s="244"/>
      <c r="Q1798" s="771"/>
      <c r="R1798" s="775"/>
      <c r="S1798" s="775"/>
      <c r="T1798" s="775"/>
      <c r="U1798" s="775"/>
      <c r="V1798" s="775"/>
      <c r="W1798" s="819"/>
      <c r="X1798" s="313">
        <f t="shared" ref="X1798:X1829" si="487">T1798-U1798-V1798-W1798</f>
        <v>0</v>
      </c>
    </row>
    <row r="1799" spans="2:24" ht="18.75">
      <c r="B1799" s="143"/>
      <c r="C1799" s="168">
        <v>3303</v>
      </c>
      <c r="D1799" s="461" t="s">
        <v>251</v>
      </c>
      <c r="E1799" s="812"/>
      <c r="F1799" s="700">
        <v>0</v>
      </c>
      <c r="G1799" s="700">
        <v>0</v>
      </c>
      <c r="H1799" s="700">
        <v>0</v>
      </c>
      <c r="I1799" s="476">
        <f t="shared" si="485"/>
        <v>0</v>
      </c>
      <c r="J1799" s="243" t="str">
        <f t="shared" si="486"/>
        <v/>
      </c>
      <c r="K1799" s="244"/>
      <c r="L1799" s="771"/>
      <c r="M1799" s="775"/>
      <c r="N1799" s="775"/>
      <c r="O1799" s="819"/>
      <c r="P1799" s="244"/>
      <c r="Q1799" s="771"/>
      <c r="R1799" s="775"/>
      <c r="S1799" s="775"/>
      <c r="T1799" s="775"/>
      <c r="U1799" s="775"/>
      <c r="V1799" s="775"/>
      <c r="W1799" s="819"/>
      <c r="X1799" s="313">
        <f t="shared" si="487"/>
        <v>0</v>
      </c>
    </row>
    <row r="1800" spans="2:24" ht="18.75">
      <c r="B1800" s="143"/>
      <c r="C1800" s="166">
        <v>3304</v>
      </c>
      <c r="D1800" s="462" t="s">
        <v>252</v>
      </c>
      <c r="E1800" s="812"/>
      <c r="F1800" s="700">
        <v>0</v>
      </c>
      <c r="G1800" s="700">
        <v>0</v>
      </c>
      <c r="H1800" s="700">
        <v>0</v>
      </c>
      <c r="I1800" s="476">
        <f t="shared" si="485"/>
        <v>0</v>
      </c>
      <c r="J1800" s="243" t="str">
        <f t="shared" si="486"/>
        <v/>
      </c>
      <c r="K1800" s="244"/>
      <c r="L1800" s="771"/>
      <c r="M1800" s="775"/>
      <c r="N1800" s="775"/>
      <c r="O1800" s="819"/>
      <c r="P1800" s="244"/>
      <c r="Q1800" s="771"/>
      <c r="R1800" s="775"/>
      <c r="S1800" s="775"/>
      <c r="T1800" s="775"/>
      <c r="U1800" s="775"/>
      <c r="V1800" s="775"/>
      <c r="W1800" s="819"/>
      <c r="X1800" s="313">
        <f t="shared" si="487"/>
        <v>0</v>
      </c>
    </row>
    <row r="1801" spans="2:24" ht="31.5">
      <c r="B1801" s="143"/>
      <c r="C1801" s="142">
        <v>3306</v>
      </c>
      <c r="D1801" s="463" t="s">
        <v>1712</v>
      </c>
      <c r="E1801" s="812"/>
      <c r="F1801" s="700">
        <v>0</v>
      </c>
      <c r="G1801" s="700">
        <v>0</v>
      </c>
      <c r="H1801" s="700">
        <v>0</v>
      </c>
      <c r="I1801" s="476">
        <f t="shared" si="485"/>
        <v>0</v>
      </c>
      <c r="J1801" s="243" t="str">
        <f t="shared" si="486"/>
        <v/>
      </c>
      <c r="K1801" s="244"/>
      <c r="L1801" s="771"/>
      <c r="M1801" s="775"/>
      <c r="N1801" s="775"/>
      <c r="O1801" s="819"/>
      <c r="P1801" s="244"/>
      <c r="Q1801" s="771"/>
      <c r="R1801" s="775"/>
      <c r="S1801" s="775"/>
      <c r="T1801" s="775"/>
      <c r="U1801" s="775"/>
      <c r="V1801" s="775"/>
      <c r="W1801" s="819"/>
      <c r="X1801" s="313">
        <f t="shared" si="487"/>
        <v>0</v>
      </c>
    </row>
    <row r="1802" spans="2:24" ht="18.75">
      <c r="B1802" s="794">
        <v>3900</v>
      </c>
      <c r="C1802" s="963" t="s">
        <v>253</v>
      </c>
      <c r="D1802" s="967"/>
      <c r="E1802" s="795"/>
      <c r="F1802" s="781">
        <v>0</v>
      </c>
      <c r="G1802" s="781">
        <v>0</v>
      </c>
      <c r="H1802" s="781">
        <v>0</v>
      </c>
      <c r="I1802" s="800">
        <f t="shared" si="485"/>
        <v>0</v>
      </c>
      <c r="J1802" s="243" t="str">
        <f t="shared" si="486"/>
        <v/>
      </c>
      <c r="K1802" s="244"/>
      <c r="L1802" s="428"/>
      <c r="M1802" s="254"/>
      <c r="N1802" s="317">
        <f>I1802</f>
        <v>0</v>
      </c>
      <c r="O1802" s="424">
        <f>L1802+M1802-N1802</f>
        <v>0</v>
      </c>
      <c r="P1802" s="244"/>
      <c r="Q1802" s="428"/>
      <c r="R1802" s="254"/>
      <c r="S1802" s="429">
        <f>+IF(+(L1802+M1802)&gt;=I1802,+M1802,+(+I1802-L1802))</f>
        <v>0</v>
      </c>
      <c r="T1802" s="315">
        <f>Q1802+R1802-S1802</f>
        <v>0</v>
      </c>
      <c r="U1802" s="254"/>
      <c r="V1802" s="254"/>
      <c r="W1802" s="253"/>
      <c r="X1802" s="313">
        <f t="shared" si="487"/>
        <v>0</v>
      </c>
    </row>
    <row r="1803" spans="2:24" ht="18.75">
      <c r="B1803" s="794">
        <v>4000</v>
      </c>
      <c r="C1803" s="968" t="s">
        <v>254</v>
      </c>
      <c r="D1803" s="968"/>
      <c r="E1803" s="795"/>
      <c r="F1803" s="798">
        <v>61830</v>
      </c>
      <c r="G1803" s="799"/>
      <c r="H1803" s="799"/>
      <c r="I1803" s="800">
        <f t="shared" si="485"/>
        <v>61830</v>
      </c>
      <c r="J1803" s="243">
        <f t="shared" si="486"/>
        <v>1</v>
      </c>
      <c r="K1803" s="244"/>
      <c r="L1803" s="428"/>
      <c r="M1803" s="254">
        <v>61830</v>
      </c>
      <c r="N1803" s="317">
        <f>I1803</f>
        <v>61830</v>
      </c>
      <c r="O1803" s="424">
        <f>L1803+M1803-N1803</f>
        <v>0</v>
      </c>
      <c r="P1803" s="244"/>
      <c r="Q1803" s="773"/>
      <c r="R1803" s="774"/>
      <c r="S1803" s="774"/>
      <c r="T1803" s="775"/>
      <c r="U1803" s="774"/>
      <c r="V1803" s="774"/>
      <c r="W1803" s="819"/>
      <c r="X1803" s="313">
        <f t="shared" si="487"/>
        <v>0</v>
      </c>
    </row>
    <row r="1804" spans="2:24" ht="18.75">
      <c r="B1804" s="794">
        <v>4100</v>
      </c>
      <c r="C1804" s="968" t="s">
        <v>255</v>
      </c>
      <c r="D1804" s="968"/>
      <c r="E1804" s="795"/>
      <c r="F1804" s="781">
        <v>0</v>
      </c>
      <c r="G1804" s="781">
        <v>0</v>
      </c>
      <c r="H1804" s="781">
        <v>0</v>
      </c>
      <c r="I1804" s="800">
        <f t="shared" si="485"/>
        <v>0</v>
      </c>
      <c r="J1804" s="243" t="str">
        <f t="shared" si="486"/>
        <v/>
      </c>
      <c r="K1804" s="244"/>
      <c r="L1804" s="773"/>
      <c r="M1804" s="774"/>
      <c r="N1804" s="774"/>
      <c r="O1804" s="820"/>
      <c r="P1804" s="244"/>
      <c r="Q1804" s="773"/>
      <c r="R1804" s="774"/>
      <c r="S1804" s="774"/>
      <c r="T1804" s="774"/>
      <c r="U1804" s="774"/>
      <c r="V1804" s="774"/>
      <c r="W1804" s="820"/>
      <c r="X1804" s="313">
        <f t="shared" si="487"/>
        <v>0</v>
      </c>
    </row>
    <row r="1805" spans="2:24" ht="18.75">
      <c r="B1805" s="794">
        <v>4200</v>
      </c>
      <c r="C1805" s="966" t="s">
        <v>256</v>
      </c>
      <c r="D1805" s="983"/>
      <c r="E1805" s="795"/>
      <c r="F1805" s="796">
        <f>SUM(F1806:F1811)</f>
        <v>0</v>
      </c>
      <c r="G1805" s="797">
        <f>SUM(G1806:G1811)</f>
        <v>0</v>
      </c>
      <c r="H1805" s="797">
        <f>SUM(H1806:H1811)</f>
        <v>0</v>
      </c>
      <c r="I1805" s="797">
        <f>SUM(I1806:I1811)</f>
        <v>0</v>
      </c>
      <c r="J1805" s="243" t="str">
        <f t="shared" si="486"/>
        <v/>
      </c>
      <c r="K1805" s="244"/>
      <c r="L1805" s="316">
        <f>SUM(L1806:L1811)</f>
        <v>0</v>
      </c>
      <c r="M1805" s="317">
        <f>SUM(M1806:M1811)</f>
        <v>0</v>
      </c>
      <c r="N1805" s="425">
        <f>SUM(N1806:N1811)</f>
        <v>0</v>
      </c>
      <c r="O1805" s="426">
        <f>SUM(O1806:O1811)</f>
        <v>0</v>
      </c>
      <c r="P1805" s="244"/>
      <c r="Q1805" s="316">
        <f t="shared" ref="Q1805:W1805" si="488">SUM(Q1806:Q1811)</f>
        <v>0</v>
      </c>
      <c r="R1805" s="317">
        <f t="shared" si="488"/>
        <v>0</v>
      </c>
      <c r="S1805" s="317">
        <f t="shared" si="488"/>
        <v>0</v>
      </c>
      <c r="T1805" s="317">
        <f t="shared" si="488"/>
        <v>0</v>
      </c>
      <c r="U1805" s="317">
        <f t="shared" si="488"/>
        <v>0</v>
      </c>
      <c r="V1805" s="317">
        <f t="shared" si="488"/>
        <v>0</v>
      </c>
      <c r="W1805" s="426">
        <f t="shared" si="488"/>
        <v>0</v>
      </c>
      <c r="X1805" s="313">
        <f t="shared" si="487"/>
        <v>0</v>
      </c>
    </row>
    <row r="1806" spans="2:24" ht="18.75">
      <c r="B1806" s="173"/>
      <c r="C1806" s="144">
        <v>4201</v>
      </c>
      <c r="D1806" s="138" t="s">
        <v>257</v>
      </c>
      <c r="E1806" s="812"/>
      <c r="F1806" s="449"/>
      <c r="G1806" s="245"/>
      <c r="H1806" s="245"/>
      <c r="I1806" s="476">
        <f t="shared" ref="I1806:I1811" si="489">F1806+G1806+H1806</f>
        <v>0</v>
      </c>
      <c r="J1806" s="243" t="str">
        <f t="shared" si="486"/>
        <v/>
      </c>
      <c r="K1806" s="244"/>
      <c r="L1806" s="423"/>
      <c r="M1806" s="252"/>
      <c r="N1806" s="315">
        <f t="shared" ref="N1806:N1811" si="490">I1806</f>
        <v>0</v>
      </c>
      <c r="O1806" s="424">
        <f t="shared" ref="O1806:O1811" si="491">L1806+M1806-N1806</f>
        <v>0</v>
      </c>
      <c r="P1806" s="244"/>
      <c r="Q1806" s="423"/>
      <c r="R1806" s="252"/>
      <c r="S1806" s="429">
        <f t="shared" ref="S1806:S1811" si="492">+IF(+(L1806+M1806)&gt;=I1806,+M1806,+(+I1806-L1806))</f>
        <v>0</v>
      </c>
      <c r="T1806" s="315">
        <f t="shared" ref="T1806:T1811" si="493">Q1806+R1806-S1806</f>
        <v>0</v>
      </c>
      <c r="U1806" s="252"/>
      <c r="V1806" s="252"/>
      <c r="W1806" s="253"/>
      <c r="X1806" s="313">
        <f t="shared" si="487"/>
        <v>0</v>
      </c>
    </row>
    <row r="1807" spans="2:24" ht="18.75">
      <c r="B1807" s="173"/>
      <c r="C1807" s="137">
        <v>4202</v>
      </c>
      <c r="D1807" s="139" t="s">
        <v>258</v>
      </c>
      <c r="E1807" s="812"/>
      <c r="F1807" s="449"/>
      <c r="G1807" s="245"/>
      <c r="H1807" s="245"/>
      <c r="I1807" s="476">
        <f t="shared" si="489"/>
        <v>0</v>
      </c>
      <c r="J1807" s="243" t="str">
        <f t="shared" si="486"/>
        <v/>
      </c>
      <c r="K1807" s="244"/>
      <c r="L1807" s="423"/>
      <c r="M1807" s="252"/>
      <c r="N1807" s="315">
        <f t="shared" si="490"/>
        <v>0</v>
      </c>
      <c r="O1807" s="424">
        <f t="shared" si="491"/>
        <v>0</v>
      </c>
      <c r="P1807" s="244"/>
      <c r="Q1807" s="423"/>
      <c r="R1807" s="252"/>
      <c r="S1807" s="429">
        <f t="shared" si="492"/>
        <v>0</v>
      </c>
      <c r="T1807" s="315">
        <f t="shared" si="493"/>
        <v>0</v>
      </c>
      <c r="U1807" s="252"/>
      <c r="V1807" s="252"/>
      <c r="W1807" s="253"/>
      <c r="X1807" s="313">
        <f t="shared" si="487"/>
        <v>0</v>
      </c>
    </row>
    <row r="1808" spans="2:24" ht="18.75">
      <c r="B1808" s="173"/>
      <c r="C1808" s="137">
        <v>4214</v>
      </c>
      <c r="D1808" s="139" t="s">
        <v>259</v>
      </c>
      <c r="E1808" s="812"/>
      <c r="F1808" s="449"/>
      <c r="G1808" s="245"/>
      <c r="H1808" s="245"/>
      <c r="I1808" s="476">
        <f t="shared" si="489"/>
        <v>0</v>
      </c>
      <c r="J1808" s="243" t="str">
        <f t="shared" si="486"/>
        <v/>
      </c>
      <c r="K1808" s="244"/>
      <c r="L1808" s="423"/>
      <c r="M1808" s="252"/>
      <c r="N1808" s="315">
        <f t="shared" si="490"/>
        <v>0</v>
      </c>
      <c r="O1808" s="424">
        <f t="shared" si="491"/>
        <v>0</v>
      </c>
      <c r="P1808" s="244"/>
      <c r="Q1808" s="423"/>
      <c r="R1808" s="252"/>
      <c r="S1808" s="429">
        <f t="shared" si="492"/>
        <v>0</v>
      </c>
      <c r="T1808" s="315">
        <f t="shared" si="493"/>
        <v>0</v>
      </c>
      <c r="U1808" s="252"/>
      <c r="V1808" s="252"/>
      <c r="W1808" s="253"/>
      <c r="X1808" s="313">
        <f t="shared" si="487"/>
        <v>0</v>
      </c>
    </row>
    <row r="1809" spans="2:24" ht="18.75">
      <c r="B1809" s="173"/>
      <c r="C1809" s="137">
        <v>4217</v>
      </c>
      <c r="D1809" s="139" t="s">
        <v>260</v>
      </c>
      <c r="E1809" s="812"/>
      <c r="F1809" s="449"/>
      <c r="G1809" s="245"/>
      <c r="H1809" s="245"/>
      <c r="I1809" s="476">
        <f t="shared" si="489"/>
        <v>0</v>
      </c>
      <c r="J1809" s="243" t="str">
        <f t="shared" si="486"/>
        <v/>
      </c>
      <c r="K1809" s="244"/>
      <c r="L1809" s="423"/>
      <c r="M1809" s="252"/>
      <c r="N1809" s="315">
        <f t="shared" si="490"/>
        <v>0</v>
      </c>
      <c r="O1809" s="424">
        <f t="shared" si="491"/>
        <v>0</v>
      </c>
      <c r="P1809" s="244"/>
      <c r="Q1809" s="423"/>
      <c r="R1809" s="252"/>
      <c r="S1809" s="429">
        <f t="shared" si="492"/>
        <v>0</v>
      </c>
      <c r="T1809" s="315">
        <f t="shared" si="493"/>
        <v>0</v>
      </c>
      <c r="U1809" s="252"/>
      <c r="V1809" s="252"/>
      <c r="W1809" s="253"/>
      <c r="X1809" s="313">
        <f t="shared" si="487"/>
        <v>0</v>
      </c>
    </row>
    <row r="1810" spans="2:24" ht="18.75">
      <c r="B1810" s="173"/>
      <c r="C1810" s="137">
        <v>4218</v>
      </c>
      <c r="D1810" s="145" t="s">
        <v>261</v>
      </c>
      <c r="E1810" s="812"/>
      <c r="F1810" s="449"/>
      <c r="G1810" s="245"/>
      <c r="H1810" s="245"/>
      <c r="I1810" s="476">
        <f t="shared" si="489"/>
        <v>0</v>
      </c>
      <c r="J1810" s="243" t="str">
        <f t="shared" si="486"/>
        <v/>
      </c>
      <c r="K1810" s="244"/>
      <c r="L1810" s="423"/>
      <c r="M1810" s="252"/>
      <c r="N1810" s="315">
        <f t="shared" si="490"/>
        <v>0</v>
      </c>
      <c r="O1810" s="424">
        <f t="shared" si="491"/>
        <v>0</v>
      </c>
      <c r="P1810" s="244"/>
      <c r="Q1810" s="423"/>
      <c r="R1810" s="252"/>
      <c r="S1810" s="429">
        <f t="shared" si="492"/>
        <v>0</v>
      </c>
      <c r="T1810" s="315">
        <f t="shared" si="493"/>
        <v>0</v>
      </c>
      <c r="U1810" s="252"/>
      <c r="V1810" s="252"/>
      <c r="W1810" s="253"/>
      <c r="X1810" s="313">
        <f t="shared" si="487"/>
        <v>0</v>
      </c>
    </row>
    <row r="1811" spans="2:24" ht="18.75">
      <c r="B1811" s="173"/>
      <c r="C1811" s="137">
        <v>4219</v>
      </c>
      <c r="D1811" s="156" t="s">
        <v>262</v>
      </c>
      <c r="E1811" s="812"/>
      <c r="F1811" s="449"/>
      <c r="G1811" s="245"/>
      <c r="H1811" s="245"/>
      <c r="I1811" s="476">
        <f t="shared" si="489"/>
        <v>0</v>
      </c>
      <c r="J1811" s="243" t="str">
        <f t="shared" si="486"/>
        <v/>
      </c>
      <c r="K1811" s="244"/>
      <c r="L1811" s="423"/>
      <c r="M1811" s="252"/>
      <c r="N1811" s="315">
        <f t="shared" si="490"/>
        <v>0</v>
      </c>
      <c r="O1811" s="424">
        <f t="shared" si="491"/>
        <v>0</v>
      </c>
      <c r="P1811" s="244"/>
      <c r="Q1811" s="423"/>
      <c r="R1811" s="252"/>
      <c r="S1811" s="429">
        <f t="shared" si="492"/>
        <v>0</v>
      </c>
      <c r="T1811" s="315">
        <f t="shared" si="493"/>
        <v>0</v>
      </c>
      <c r="U1811" s="252"/>
      <c r="V1811" s="252"/>
      <c r="W1811" s="253"/>
      <c r="X1811" s="313">
        <f t="shared" si="487"/>
        <v>0</v>
      </c>
    </row>
    <row r="1812" spans="2:24" ht="18.75">
      <c r="B1812" s="794">
        <v>4300</v>
      </c>
      <c r="C1812" s="958" t="s">
        <v>1713</v>
      </c>
      <c r="D1812" s="958"/>
      <c r="E1812" s="795"/>
      <c r="F1812" s="796">
        <f>SUM(F1813:F1815)</f>
        <v>0</v>
      </c>
      <c r="G1812" s="797">
        <f>SUM(G1813:G1815)</f>
        <v>0</v>
      </c>
      <c r="H1812" s="797">
        <f>SUM(H1813:H1815)</f>
        <v>0</v>
      </c>
      <c r="I1812" s="797">
        <f>SUM(I1813:I1815)</f>
        <v>0</v>
      </c>
      <c r="J1812" s="243" t="str">
        <f t="shared" si="486"/>
        <v/>
      </c>
      <c r="K1812" s="244"/>
      <c r="L1812" s="316">
        <f>SUM(L1813:L1815)</f>
        <v>0</v>
      </c>
      <c r="M1812" s="317">
        <f>SUM(M1813:M1815)</f>
        <v>0</v>
      </c>
      <c r="N1812" s="425">
        <f>SUM(N1813:N1815)</f>
        <v>0</v>
      </c>
      <c r="O1812" s="426">
        <f>SUM(O1813:O1815)</f>
        <v>0</v>
      </c>
      <c r="P1812" s="244"/>
      <c r="Q1812" s="316">
        <f t="shared" ref="Q1812:W1812" si="494">SUM(Q1813:Q1815)</f>
        <v>0</v>
      </c>
      <c r="R1812" s="317">
        <f t="shared" si="494"/>
        <v>0</v>
      </c>
      <c r="S1812" s="317">
        <f t="shared" si="494"/>
        <v>0</v>
      </c>
      <c r="T1812" s="317">
        <f t="shared" si="494"/>
        <v>0</v>
      </c>
      <c r="U1812" s="317">
        <f t="shared" si="494"/>
        <v>0</v>
      </c>
      <c r="V1812" s="317">
        <f t="shared" si="494"/>
        <v>0</v>
      </c>
      <c r="W1812" s="426">
        <f t="shared" si="494"/>
        <v>0</v>
      </c>
      <c r="X1812" s="313">
        <f t="shared" si="487"/>
        <v>0</v>
      </c>
    </row>
    <row r="1813" spans="2:24" ht="18.75">
      <c r="B1813" s="173"/>
      <c r="C1813" s="144">
        <v>4301</v>
      </c>
      <c r="D1813" s="163" t="s">
        <v>263</v>
      </c>
      <c r="E1813" s="812"/>
      <c r="F1813" s="449"/>
      <c r="G1813" s="245"/>
      <c r="H1813" s="245"/>
      <c r="I1813" s="476">
        <f t="shared" ref="I1813:I1818" si="495">F1813+G1813+H1813</f>
        <v>0</v>
      </c>
      <c r="J1813" s="243" t="str">
        <f t="shared" si="486"/>
        <v/>
      </c>
      <c r="K1813" s="244"/>
      <c r="L1813" s="423"/>
      <c r="M1813" s="252"/>
      <c r="N1813" s="315">
        <f t="shared" ref="N1813:N1818" si="496">I1813</f>
        <v>0</v>
      </c>
      <c r="O1813" s="424">
        <f t="shared" ref="O1813:O1818" si="497">L1813+M1813-N1813</f>
        <v>0</v>
      </c>
      <c r="P1813" s="244"/>
      <c r="Q1813" s="423"/>
      <c r="R1813" s="252"/>
      <c r="S1813" s="429">
        <f t="shared" ref="S1813:S1818" si="498">+IF(+(L1813+M1813)&gt;=I1813,+M1813,+(+I1813-L1813))</f>
        <v>0</v>
      </c>
      <c r="T1813" s="315">
        <f t="shared" ref="T1813:T1818" si="499">Q1813+R1813-S1813</f>
        <v>0</v>
      </c>
      <c r="U1813" s="252"/>
      <c r="V1813" s="252"/>
      <c r="W1813" s="253"/>
      <c r="X1813" s="313">
        <f t="shared" si="487"/>
        <v>0</v>
      </c>
    </row>
    <row r="1814" spans="2:24" ht="18.75">
      <c r="B1814" s="173"/>
      <c r="C1814" s="137">
        <v>4302</v>
      </c>
      <c r="D1814" s="139" t="s">
        <v>1082</v>
      </c>
      <c r="E1814" s="812"/>
      <c r="F1814" s="449"/>
      <c r="G1814" s="245"/>
      <c r="H1814" s="245"/>
      <c r="I1814" s="476">
        <f t="shared" si="495"/>
        <v>0</v>
      </c>
      <c r="J1814" s="243" t="str">
        <f t="shared" si="486"/>
        <v/>
      </c>
      <c r="K1814" s="244"/>
      <c r="L1814" s="423"/>
      <c r="M1814" s="252"/>
      <c r="N1814" s="315">
        <f t="shared" si="496"/>
        <v>0</v>
      </c>
      <c r="O1814" s="424">
        <f t="shared" si="497"/>
        <v>0</v>
      </c>
      <c r="P1814" s="244"/>
      <c r="Q1814" s="423"/>
      <c r="R1814" s="252"/>
      <c r="S1814" s="429">
        <f t="shared" si="498"/>
        <v>0</v>
      </c>
      <c r="T1814" s="315">
        <f t="shared" si="499"/>
        <v>0</v>
      </c>
      <c r="U1814" s="252"/>
      <c r="V1814" s="252"/>
      <c r="W1814" s="253"/>
      <c r="X1814" s="313">
        <f t="shared" si="487"/>
        <v>0</v>
      </c>
    </row>
    <row r="1815" spans="2:24" ht="18.75">
      <c r="B1815" s="173"/>
      <c r="C1815" s="142">
        <v>4309</v>
      </c>
      <c r="D1815" s="148" t="s">
        <v>265</v>
      </c>
      <c r="E1815" s="812"/>
      <c r="F1815" s="449"/>
      <c r="G1815" s="245"/>
      <c r="H1815" s="245"/>
      <c r="I1815" s="476">
        <f t="shared" si="495"/>
        <v>0</v>
      </c>
      <c r="J1815" s="243" t="str">
        <f t="shared" si="486"/>
        <v/>
      </c>
      <c r="K1815" s="244"/>
      <c r="L1815" s="423"/>
      <c r="M1815" s="252"/>
      <c r="N1815" s="315">
        <f t="shared" si="496"/>
        <v>0</v>
      </c>
      <c r="O1815" s="424">
        <f t="shared" si="497"/>
        <v>0</v>
      </c>
      <c r="P1815" s="244"/>
      <c r="Q1815" s="423"/>
      <c r="R1815" s="252"/>
      <c r="S1815" s="429">
        <f t="shared" si="498"/>
        <v>0</v>
      </c>
      <c r="T1815" s="315">
        <f t="shared" si="499"/>
        <v>0</v>
      </c>
      <c r="U1815" s="252"/>
      <c r="V1815" s="252"/>
      <c r="W1815" s="253"/>
      <c r="X1815" s="313">
        <f t="shared" si="487"/>
        <v>0</v>
      </c>
    </row>
    <row r="1816" spans="2:24" ht="18.75">
      <c r="B1816" s="794">
        <v>4400</v>
      </c>
      <c r="C1816" s="963" t="s">
        <v>1714</v>
      </c>
      <c r="D1816" s="963"/>
      <c r="E1816" s="795"/>
      <c r="F1816" s="798"/>
      <c r="G1816" s="799"/>
      <c r="H1816" s="799"/>
      <c r="I1816" s="800">
        <f t="shared" si="495"/>
        <v>0</v>
      </c>
      <c r="J1816" s="243" t="str">
        <f t="shared" si="486"/>
        <v/>
      </c>
      <c r="K1816" s="244"/>
      <c r="L1816" s="428"/>
      <c r="M1816" s="254"/>
      <c r="N1816" s="317">
        <f t="shared" si="496"/>
        <v>0</v>
      </c>
      <c r="O1816" s="424">
        <f t="shared" si="497"/>
        <v>0</v>
      </c>
      <c r="P1816" s="244"/>
      <c r="Q1816" s="428"/>
      <c r="R1816" s="254"/>
      <c r="S1816" s="429">
        <f t="shared" si="498"/>
        <v>0</v>
      </c>
      <c r="T1816" s="315">
        <f t="shared" si="499"/>
        <v>0</v>
      </c>
      <c r="U1816" s="254"/>
      <c r="V1816" s="254"/>
      <c r="W1816" s="253"/>
      <c r="X1816" s="313">
        <f t="shared" si="487"/>
        <v>0</v>
      </c>
    </row>
    <row r="1817" spans="2:24" ht="18.75">
      <c r="B1817" s="794">
        <v>4500</v>
      </c>
      <c r="C1817" s="968" t="s">
        <v>1715</v>
      </c>
      <c r="D1817" s="968"/>
      <c r="E1817" s="795"/>
      <c r="F1817" s="798"/>
      <c r="G1817" s="799"/>
      <c r="H1817" s="799"/>
      <c r="I1817" s="800">
        <f t="shared" si="495"/>
        <v>0</v>
      </c>
      <c r="J1817" s="243" t="str">
        <f t="shared" si="486"/>
        <v/>
      </c>
      <c r="K1817" s="244"/>
      <c r="L1817" s="428"/>
      <c r="M1817" s="254"/>
      <c r="N1817" s="317">
        <f t="shared" si="496"/>
        <v>0</v>
      </c>
      <c r="O1817" s="424">
        <f t="shared" si="497"/>
        <v>0</v>
      </c>
      <c r="P1817" s="244"/>
      <c r="Q1817" s="428"/>
      <c r="R1817" s="254"/>
      <c r="S1817" s="429">
        <f t="shared" si="498"/>
        <v>0</v>
      </c>
      <c r="T1817" s="315">
        <f t="shared" si="499"/>
        <v>0</v>
      </c>
      <c r="U1817" s="254"/>
      <c r="V1817" s="254"/>
      <c r="W1817" s="253"/>
      <c r="X1817" s="313">
        <f t="shared" si="487"/>
        <v>0</v>
      </c>
    </row>
    <row r="1818" spans="2:24" ht="18.75">
      <c r="B1818" s="794">
        <v>4600</v>
      </c>
      <c r="C1818" s="969" t="s">
        <v>266</v>
      </c>
      <c r="D1818" s="970"/>
      <c r="E1818" s="795"/>
      <c r="F1818" s="798"/>
      <c r="G1818" s="799"/>
      <c r="H1818" s="799"/>
      <c r="I1818" s="800">
        <f t="shared" si="495"/>
        <v>0</v>
      </c>
      <c r="J1818" s="243" t="str">
        <f t="shared" si="486"/>
        <v/>
      </c>
      <c r="K1818" s="244"/>
      <c r="L1818" s="428"/>
      <c r="M1818" s="254"/>
      <c r="N1818" s="317">
        <f t="shared" si="496"/>
        <v>0</v>
      </c>
      <c r="O1818" s="424">
        <f t="shared" si="497"/>
        <v>0</v>
      </c>
      <c r="P1818" s="244"/>
      <c r="Q1818" s="428"/>
      <c r="R1818" s="254"/>
      <c r="S1818" s="429">
        <f t="shared" si="498"/>
        <v>0</v>
      </c>
      <c r="T1818" s="315">
        <f t="shared" si="499"/>
        <v>0</v>
      </c>
      <c r="U1818" s="254"/>
      <c r="V1818" s="254"/>
      <c r="W1818" s="253"/>
      <c r="X1818" s="313">
        <f t="shared" si="487"/>
        <v>0</v>
      </c>
    </row>
    <row r="1819" spans="2:24" ht="18.75">
      <c r="B1819" s="794">
        <v>4900</v>
      </c>
      <c r="C1819" s="966" t="s">
        <v>297</v>
      </c>
      <c r="D1819" s="966"/>
      <c r="E1819" s="795"/>
      <c r="F1819" s="796">
        <f>+F1820+F1821</f>
        <v>0</v>
      </c>
      <c r="G1819" s="797">
        <f>+G1820+G1821</f>
        <v>0</v>
      </c>
      <c r="H1819" s="797">
        <f>+H1820+H1821</f>
        <v>0</v>
      </c>
      <c r="I1819" s="797">
        <f>+I1820+I1821</f>
        <v>0</v>
      </c>
      <c r="J1819" s="243" t="str">
        <f t="shared" si="486"/>
        <v/>
      </c>
      <c r="K1819" s="244"/>
      <c r="L1819" s="773"/>
      <c r="M1819" s="774"/>
      <c r="N1819" s="774"/>
      <c r="O1819" s="820"/>
      <c r="P1819" s="244"/>
      <c r="Q1819" s="773"/>
      <c r="R1819" s="774"/>
      <c r="S1819" s="774"/>
      <c r="T1819" s="774"/>
      <c r="U1819" s="774"/>
      <c r="V1819" s="774"/>
      <c r="W1819" s="820"/>
      <c r="X1819" s="313">
        <f t="shared" si="487"/>
        <v>0</v>
      </c>
    </row>
    <row r="1820" spans="2:24" ht="18.75">
      <c r="B1820" s="173"/>
      <c r="C1820" s="144">
        <v>4901</v>
      </c>
      <c r="D1820" s="174" t="s">
        <v>298</v>
      </c>
      <c r="E1820" s="812"/>
      <c r="F1820" s="449"/>
      <c r="G1820" s="245"/>
      <c r="H1820" s="245"/>
      <c r="I1820" s="476">
        <f>F1820+G1820+H1820</f>
        <v>0</v>
      </c>
      <c r="J1820" s="243" t="str">
        <f t="shared" si="486"/>
        <v/>
      </c>
      <c r="K1820" s="244"/>
      <c r="L1820" s="771"/>
      <c r="M1820" s="775"/>
      <c r="N1820" s="775"/>
      <c r="O1820" s="819"/>
      <c r="P1820" s="244"/>
      <c r="Q1820" s="771"/>
      <c r="R1820" s="775"/>
      <c r="S1820" s="775"/>
      <c r="T1820" s="775"/>
      <c r="U1820" s="775"/>
      <c r="V1820" s="775"/>
      <c r="W1820" s="819"/>
      <c r="X1820" s="313">
        <f t="shared" si="487"/>
        <v>0</v>
      </c>
    </row>
    <row r="1821" spans="2:24" ht="18.75">
      <c r="B1821" s="173"/>
      <c r="C1821" s="142">
        <v>4902</v>
      </c>
      <c r="D1821" s="148" t="s">
        <v>299</v>
      </c>
      <c r="E1821" s="812"/>
      <c r="F1821" s="449"/>
      <c r="G1821" s="245"/>
      <c r="H1821" s="245"/>
      <c r="I1821" s="476">
        <f>F1821+G1821+H1821</f>
        <v>0</v>
      </c>
      <c r="J1821" s="243" t="str">
        <f t="shared" si="486"/>
        <v/>
      </c>
      <c r="K1821" s="244"/>
      <c r="L1821" s="771"/>
      <c r="M1821" s="775"/>
      <c r="N1821" s="775"/>
      <c r="O1821" s="819"/>
      <c r="P1821" s="244"/>
      <c r="Q1821" s="771"/>
      <c r="R1821" s="775"/>
      <c r="S1821" s="775"/>
      <c r="T1821" s="775"/>
      <c r="U1821" s="775"/>
      <c r="V1821" s="775"/>
      <c r="W1821" s="819"/>
      <c r="X1821" s="313">
        <f t="shared" si="487"/>
        <v>0</v>
      </c>
    </row>
    <row r="1822" spans="2:24" ht="18.75">
      <c r="B1822" s="801">
        <v>5100</v>
      </c>
      <c r="C1822" s="980" t="s">
        <v>267</v>
      </c>
      <c r="D1822" s="980"/>
      <c r="E1822" s="802"/>
      <c r="F1822" s="803"/>
      <c r="G1822" s="804">
        <v>80000</v>
      </c>
      <c r="H1822" s="804"/>
      <c r="I1822" s="800">
        <f>F1822+G1822+H1822</f>
        <v>80000</v>
      </c>
      <c r="J1822" s="243">
        <f t="shared" si="486"/>
        <v>1</v>
      </c>
      <c r="K1822" s="244"/>
      <c r="L1822" s="430"/>
      <c r="M1822" s="431">
        <v>80000</v>
      </c>
      <c r="N1822" s="327">
        <f>I1822</f>
        <v>80000</v>
      </c>
      <c r="O1822" s="424">
        <f>L1822+M1822-N1822</f>
        <v>0</v>
      </c>
      <c r="P1822" s="244"/>
      <c r="Q1822" s="430"/>
      <c r="R1822" s="431">
        <v>80000</v>
      </c>
      <c r="S1822" s="429">
        <f>+IF(+(L1822+M1822)&gt;=I1822,+M1822,+(+I1822-L1822))</f>
        <v>80000</v>
      </c>
      <c r="T1822" s="315">
        <f>Q1822+R1822-S1822</f>
        <v>0</v>
      </c>
      <c r="U1822" s="431"/>
      <c r="V1822" s="431"/>
      <c r="W1822" s="253"/>
      <c r="X1822" s="313">
        <f t="shared" si="487"/>
        <v>0</v>
      </c>
    </row>
    <row r="1823" spans="2:24" ht="18.75">
      <c r="B1823" s="801">
        <v>5200</v>
      </c>
      <c r="C1823" s="965" t="s">
        <v>268</v>
      </c>
      <c r="D1823" s="965"/>
      <c r="E1823" s="802"/>
      <c r="F1823" s="805">
        <f>SUM(F1824:F1830)</f>
        <v>26000</v>
      </c>
      <c r="G1823" s="806">
        <f>SUM(G1824:G1830)</f>
        <v>217000</v>
      </c>
      <c r="H1823" s="806">
        <f>SUM(H1824:H1830)</f>
        <v>0</v>
      </c>
      <c r="I1823" s="806">
        <f>SUM(I1824:I1830)</f>
        <v>243000</v>
      </c>
      <c r="J1823" s="243">
        <f t="shared" si="486"/>
        <v>1</v>
      </c>
      <c r="K1823" s="244"/>
      <c r="L1823" s="326">
        <f>SUM(L1824:L1830)</f>
        <v>0</v>
      </c>
      <c r="M1823" s="327">
        <f>SUM(M1824:M1830)</f>
        <v>243000</v>
      </c>
      <c r="N1823" s="432">
        <f>SUM(N1824:N1830)</f>
        <v>243000</v>
      </c>
      <c r="O1823" s="433">
        <f>SUM(O1824:O1830)</f>
        <v>0</v>
      </c>
      <c r="P1823" s="244"/>
      <c r="Q1823" s="326">
        <f t="shared" ref="Q1823:W1823" si="500">SUM(Q1824:Q1830)</f>
        <v>0</v>
      </c>
      <c r="R1823" s="327">
        <f t="shared" si="500"/>
        <v>243000</v>
      </c>
      <c r="S1823" s="327">
        <f t="shared" si="500"/>
        <v>243000</v>
      </c>
      <c r="T1823" s="327">
        <f t="shared" si="500"/>
        <v>0</v>
      </c>
      <c r="U1823" s="327">
        <f t="shared" si="500"/>
        <v>0</v>
      </c>
      <c r="V1823" s="327">
        <f t="shared" si="500"/>
        <v>0</v>
      </c>
      <c r="W1823" s="433">
        <f t="shared" si="500"/>
        <v>0</v>
      </c>
      <c r="X1823" s="313">
        <f t="shared" si="487"/>
        <v>0</v>
      </c>
    </row>
    <row r="1824" spans="2:24" ht="18.75">
      <c r="B1824" s="175"/>
      <c r="C1824" s="176">
        <v>5201</v>
      </c>
      <c r="D1824" s="177" t="s">
        <v>269</v>
      </c>
      <c r="E1824" s="813"/>
      <c r="F1824" s="473">
        <v>16000</v>
      </c>
      <c r="G1824" s="434"/>
      <c r="H1824" s="434">
        <v>0</v>
      </c>
      <c r="I1824" s="476">
        <f t="shared" ref="I1824:I1830" si="501">F1824+G1824+H1824</f>
        <v>16000</v>
      </c>
      <c r="J1824" s="243">
        <f t="shared" si="486"/>
        <v>1</v>
      </c>
      <c r="K1824" s="244"/>
      <c r="L1824" s="435"/>
      <c r="M1824" s="436">
        <v>16000</v>
      </c>
      <c r="N1824" s="330">
        <f t="shared" ref="N1824:N1830" si="502">I1824</f>
        <v>16000</v>
      </c>
      <c r="O1824" s="424">
        <f t="shared" ref="O1824:O1830" si="503">L1824+M1824-N1824</f>
        <v>0</v>
      </c>
      <c r="P1824" s="244"/>
      <c r="Q1824" s="435"/>
      <c r="R1824" s="436">
        <v>16000</v>
      </c>
      <c r="S1824" s="429">
        <f t="shared" ref="S1824:S1830" si="504">+IF(+(L1824+M1824)&gt;=I1824,+M1824,+(+I1824-L1824))</f>
        <v>16000</v>
      </c>
      <c r="T1824" s="315">
        <f t="shared" ref="T1824:T1830" si="505">Q1824+R1824-S1824</f>
        <v>0</v>
      </c>
      <c r="U1824" s="436"/>
      <c r="V1824" s="436"/>
      <c r="W1824" s="253"/>
      <c r="X1824" s="313">
        <f t="shared" si="487"/>
        <v>0</v>
      </c>
    </row>
    <row r="1825" spans="2:24" ht="18.75">
      <c r="B1825" s="175"/>
      <c r="C1825" s="178">
        <v>5202</v>
      </c>
      <c r="D1825" s="179" t="s">
        <v>270</v>
      </c>
      <c r="E1825" s="813"/>
      <c r="F1825" s="473"/>
      <c r="G1825" s="434">
        <v>37000</v>
      </c>
      <c r="H1825" s="434"/>
      <c r="I1825" s="476">
        <f t="shared" si="501"/>
        <v>37000</v>
      </c>
      <c r="J1825" s="243">
        <f t="shared" si="486"/>
        <v>1</v>
      </c>
      <c r="K1825" s="244"/>
      <c r="L1825" s="435"/>
      <c r="M1825" s="436">
        <v>37000</v>
      </c>
      <c r="N1825" s="330">
        <f t="shared" si="502"/>
        <v>37000</v>
      </c>
      <c r="O1825" s="424">
        <f t="shared" si="503"/>
        <v>0</v>
      </c>
      <c r="P1825" s="244"/>
      <c r="Q1825" s="435"/>
      <c r="R1825" s="436">
        <v>37000</v>
      </c>
      <c r="S1825" s="429">
        <f t="shared" si="504"/>
        <v>37000</v>
      </c>
      <c r="T1825" s="315">
        <f t="shared" si="505"/>
        <v>0</v>
      </c>
      <c r="U1825" s="436"/>
      <c r="V1825" s="436"/>
      <c r="W1825" s="253"/>
      <c r="X1825" s="313">
        <f t="shared" si="487"/>
        <v>0</v>
      </c>
    </row>
    <row r="1826" spans="2:24" ht="18.75">
      <c r="B1826" s="175"/>
      <c r="C1826" s="178">
        <v>5203</v>
      </c>
      <c r="D1826" s="179" t="s">
        <v>938</v>
      </c>
      <c r="E1826" s="813"/>
      <c r="F1826" s="473">
        <v>10000</v>
      </c>
      <c r="G1826" s="434">
        <v>180000</v>
      </c>
      <c r="H1826" s="434"/>
      <c r="I1826" s="476">
        <f t="shared" si="501"/>
        <v>190000</v>
      </c>
      <c r="J1826" s="243">
        <f t="shared" si="486"/>
        <v>1</v>
      </c>
      <c r="K1826" s="244"/>
      <c r="L1826" s="435"/>
      <c r="M1826" s="436">
        <v>190000</v>
      </c>
      <c r="N1826" s="330">
        <f t="shared" si="502"/>
        <v>190000</v>
      </c>
      <c r="O1826" s="424">
        <f t="shared" si="503"/>
        <v>0</v>
      </c>
      <c r="P1826" s="244"/>
      <c r="Q1826" s="435"/>
      <c r="R1826" s="436">
        <v>190000</v>
      </c>
      <c r="S1826" s="429">
        <f t="shared" si="504"/>
        <v>190000</v>
      </c>
      <c r="T1826" s="315">
        <f t="shared" si="505"/>
        <v>0</v>
      </c>
      <c r="U1826" s="436"/>
      <c r="V1826" s="436"/>
      <c r="W1826" s="253"/>
      <c r="X1826" s="313">
        <f t="shared" si="487"/>
        <v>0</v>
      </c>
    </row>
    <row r="1827" spans="2:24" ht="18.75">
      <c r="B1827" s="175"/>
      <c r="C1827" s="178">
        <v>5204</v>
      </c>
      <c r="D1827" s="179" t="s">
        <v>939</v>
      </c>
      <c r="E1827" s="813"/>
      <c r="F1827" s="473"/>
      <c r="G1827" s="434"/>
      <c r="H1827" s="434"/>
      <c r="I1827" s="476">
        <f t="shared" si="501"/>
        <v>0</v>
      </c>
      <c r="J1827" s="243" t="str">
        <f t="shared" si="486"/>
        <v/>
      </c>
      <c r="K1827" s="244"/>
      <c r="L1827" s="435"/>
      <c r="M1827" s="436"/>
      <c r="N1827" s="330">
        <f t="shared" si="502"/>
        <v>0</v>
      </c>
      <c r="O1827" s="424">
        <f t="shared" si="503"/>
        <v>0</v>
      </c>
      <c r="P1827" s="244"/>
      <c r="Q1827" s="435"/>
      <c r="R1827" s="436"/>
      <c r="S1827" s="429">
        <f t="shared" si="504"/>
        <v>0</v>
      </c>
      <c r="T1827" s="315">
        <f t="shared" si="505"/>
        <v>0</v>
      </c>
      <c r="U1827" s="436"/>
      <c r="V1827" s="436"/>
      <c r="W1827" s="253"/>
      <c r="X1827" s="313">
        <f t="shared" si="487"/>
        <v>0</v>
      </c>
    </row>
    <row r="1828" spans="2:24" ht="18.75">
      <c r="B1828" s="175"/>
      <c r="C1828" s="178">
        <v>5205</v>
      </c>
      <c r="D1828" s="179" t="s">
        <v>940</v>
      </c>
      <c r="E1828" s="813"/>
      <c r="F1828" s="473"/>
      <c r="G1828" s="434"/>
      <c r="H1828" s="434">
        <v>0</v>
      </c>
      <c r="I1828" s="476">
        <f t="shared" si="501"/>
        <v>0</v>
      </c>
      <c r="J1828" s="243" t="str">
        <f t="shared" si="486"/>
        <v/>
      </c>
      <c r="K1828" s="244"/>
      <c r="L1828" s="435"/>
      <c r="M1828" s="436"/>
      <c r="N1828" s="330">
        <f t="shared" si="502"/>
        <v>0</v>
      </c>
      <c r="O1828" s="424">
        <f t="shared" si="503"/>
        <v>0</v>
      </c>
      <c r="P1828" s="244"/>
      <c r="Q1828" s="435"/>
      <c r="R1828" s="436"/>
      <c r="S1828" s="429">
        <f t="shared" si="504"/>
        <v>0</v>
      </c>
      <c r="T1828" s="315">
        <f t="shared" si="505"/>
        <v>0</v>
      </c>
      <c r="U1828" s="436"/>
      <c r="V1828" s="436"/>
      <c r="W1828" s="253"/>
      <c r="X1828" s="313">
        <f t="shared" si="487"/>
        <v>0</v>
      </c>
    </row>
    <row r="1829" spans="2:24" ht="18.75">
      <c r="B1829" s="175"/>
      <c r="C1829" s="178">
        <v>5206</v>
      </c>
      <c r="D1829" s="179" t="s">
        <v>941</v>
      </c>
      <c r="E1829" s="813"/>
      <c r="F1829" s="473"/>
      <c r="G1829" s="434"/>
      <c r="H1829" s="434"/>
      <c r="I1829" s="476">
        <f t="shared" si="501"/>
        <v>0</v>
      </c>
      <c r="J1829" s="243" t="str">
        <f t="shared" si="486"/>
        <v/>
      </c>
      <c r="K1829" s="244"/>
      <c r="L1829" s="435"/>
      <c r="M1829" s="436"/>
      <c r="N1829" s="330">
        <f t="shared" si="502"/>
        <v>0</v>
      </c>
      <c r="O1829" s="424">
        <f t="shared" si="503"/>
        <v>0</v>
      </c>
      <c r="P1829" s="244"/>
      <c r="Q1829" s="435"/>
      <c r="R1829" s="436"/>
      <c r="S1829" s="429">
        <f t="shared" si="504"/>
        <v>0</v>
      </c>
      <c r="T1829" s="315">
        <f t="shared" si="505"/>
        <v>0</v>
      </c>
      <c r="U1829" s="436"/>
      <c r="V1829" s="436"/>
      <c r="W1829" s="253"/>
      <c r="X1829" s="313">
        <f t="shared" si="487"/>
        <v>0</v>
      </c>
    </row>
    <row r="1830" spans="2:24" ht="18.75">
      <c r="B1830" s="175"/>
      <c r="C1830" s="180">
        <v>5219</v>
      </c>
      <c r="D1830" s="181" t="s">
        <v>942</v>
      </c>
      <c r="E1830" s="813"/>
      <c r="F1830" s="473"/>
      <c r="G1830" s="434"/>
      <c r="H1830" s="434"/>
      <c r="I1830" s="476">
        <f t="shared" si="501"/>
        <v>0</v>
      </c>
      <c r="J1830" s="243" t="str">
        <f t="shared" ref="J1830:J1849" si="506">(IF($E1830&lt;&gt;0,$J$2,IF($I1830&lt;&gt;0,$J$2,"")))</f>
        <v/>
      </c>
      <c r="K1830" s="244"/>
      <c r="L1830" s="435"/>
      <c r="M1830" s="436"/>
      <c r="N1830" s="330">
        <f t="shared" si="502"/>
        <v>0</v>
      </c>
      <c r="O1830" s="424">
        <f t="shared" si="503"/>
        <v>0</v>
      </c>
      <c r="P1830" s="244"/>
      <c r="Q1830" s="435"/>
      <c r="R1830" s="436"/>
      <c r="S1830" s="429">
        <f t="shared" si="504"/>
        <v>0</v>
      </c>
      <c r="T1830" s="315">
        <f t="shared" si="505"/>
        <v>0</v>
      </c>
      <c r="U1830" s="436"/>
      <c r="V1830" s="436"/>
      <c r="W1830" s="253"/>
      <c r="X1830" s="313">
        <f t="shared" ref="X1830:X1843" si="507">T1830-U1830-V1830-W1830</f>
        <v>0</v>
      </c>
    </row>
    <row r="1831" spans="2:24" ht="18.75">
      <c r="B1831" s="801">
        <v>5300</v>
      </c>
      <c r="C1831" s="971" t="s">
        <v>943</v>
      </c>
      <c r="D1831" s="971"/>
      <c r="E1831" s="802"/>
      <c r="F1831" s="805">
        <f>SUM(F1832:F1833)</f>
        <v>0</v>
      </c>
      <c r="G1831" s="806">
        <f>SUM(G1832:G1833)</f>
        <v>11995</v>
      </c>
      <c r="H1831" s="806">
        <f>SUM(H1832:H1833)</f>
        <v>0</v>
      </c>
      <c r="I1831" s="806">
        <f>SUM(I1832:I1833)</f>
        <v>11995</v>
      </c>
      <c r="J1831" s="243">
        <f t="shared" si="506"/>
        <v>1</v>
      </c>
      <c r="K1831" s="244"/>
      <c r="L1831" s="326">
        <f>SUM(L1832:L1833)</f>
        <v>0</v>
      </c>
      <c r="M1831" s="327">
        <f>SUM(M1832:M1833)</f>
        <v>11995</v>
      </c>
      <c r="N1831" s="432">
        <f>SUM(N1832:N1833)</f>
        <v>11995</v>
      </c>
      <c r="O1831" s="433">
        <f>SUM(O1832:O1833)</f>
        <v>0</v>
      </c>
      <c r="P1831" s="244"/>
      <c r="Q1831" s="326">
        <f t="shared" ref="Q1831:W1831" si="508">SUM(Q1832:Q1833)</f>
        <v>0</v>
      </c>
      <c r="R1831" s="327">
        <f t="shared" si="508"/>
        <v>11995</v>
      </c>
      <c r="S1831" s="327">
        <f t="shared" si="508"/>
        <v>11995</v>
      </c>
      <c r="T1831" s="327">
        <f t="shared" si="508"/>
        <v>0</v>
      </c>
      <c r="U1831" s="327">
        <f t="shared" si="508"/>
        <v>0</v>
      </c>
      <c r="V1831" s="327">
        <f t="shared" si="508"/>
        <v>0</v>
      </c>
      <c r="W1831" s="433">
        <f t="shared" si="508"/>
        <v>0</v>
      </c>
      <c r="X1831" s="313">
        <f t="shared" si="507"/>
        <v>0</v>
      </c>
    </row>
    <row r="1832" spans="2:24" ht="18.75">
      <c r="B1832" s="175"/>
      <c r="C1832" s="176">
        <v>5301</v>
      </c>
      <c r="D1832" s="177" t="s">
        <v>1462</v>
      </c>
      <c r="E1832" s="813"/>
      <c r="F1832" s="473"/>
      <c r="G1832" s="434"/>
      <c r="H1832" s="434"/>
      <c r="I1832" s="476">
        <f>F1832+G1832+H1832</f>
        <v>0</v>
      </c>
      <c r="J1832" s="243" t="str">
        <f t="shared" si="506"/>
        <v/>
      </c>
      <c r="K1832" s="244"/>
      <c r="L1832" s="435"/>
      <c r="M1832" s="436"/>
      <c r="N1832" s="330">
        <f>I1832</f>
        <v>0</v>
      </c>
      <c r="O1832" s="424">
        <f>L1832+M1832-N1832</f>
        <v>0</v>
      </c>
      <c r="P1832" s="244"/>
      <c r="Q1832" s="435"/>
      <c r="R1832" s="436"/>
      <c r="S1832" s="429">
        <f>+IF(+(L1832+M1832)&gt;=I1832,+M1832,+(+I1832-L1832))</f>
        <v>0</v>
      </c>
      <c r="T1832" s="315">
        <f>Q1832+R1832-S1832</f>
        <v>0</v>
      </c>
      <c r="U1832" s="436"/>
      <c r="V1832" s="436"/>
      <c r="W1832" s="253"/>
      <c r="X1832" s="313">
        <f t="shared" si="507"/>
        <v>0</v>
      </c>
    </row>
    <row r="1833" spans="2:24" ht="18.75">
      <c r="B1833" s="175"/>
      <c r="C1833" s="180">
        <v>5309</v>
      </c>
      <c r="D1833" s="181" t="s">
        <v>944</v>
      </c>
      <c r="E1833" s="813"/>
      <c r="F1833" s="473"/>
      <c r="G1833" s="434">
        <v>11995</v>
      </c>
      <c r="H1833" s="434"/>
      <c r="I1833" s="476">
        <f>F1833+G1833+H1833</f>
        <v>11995</v>
      </c>
      <c r="J1833" s="243">
        <f t="shared" si="506"/>
        <v>1</v>
      </c>
      <c r="K1833" s="244"/>
      <c r="L1833" s="435"/>
      <c r="M1833" s="436">
        <v>11995</v>
      </c>
      <c r="N1833" s="330">
        <f>I1833</f>
        <v>11995</v>
      </c>
      <c r="O1833" s="424">
        <f>L1833+M1833-N1833</f>
        <v>0</v>
      </c>
      <c r="P1833" s="244"/>
      <c r="Q1833" s="435"/>
      <c r="R1833" s="436">
        <v>11995</v>
      </c>
      <c r="S1833" s="429">
        <f>+IF(+(L1833+M1833)&gt;=I1833,+M1833,+(+I1833-L1833))</f>
        <v>11995</v>
      </c>
      <c r="T1833" s="315">
        <f>Q1833+R1833-S1833</f>
        <v>0</v>
      </c>
      <c r="U1833" s="436"/>
      <c r="V1833" s="436"/>
      <c r="W1833" s="253"/>
      <c r="X1833" s="313">
        <f t="shared" si="507"/>
        <v>0</v>
      </c>
    </row>
    <row r="1834" spans="2:24" ht="18.75">
      <c r="B1834" s="801">
        <v>5400</v>
      </c>
      <c r="C1834" s="980" t="s">
        <v>1031</v>
      </c>
      <c r="D1834" s="980"/>
      <c r="E1834" s="802"/>
      <c r="F1834" s="803"/>
      <c r="G1834" s="804"/>
      <c r="H1834" s="804"/>
      <c r="I1834" s="800">
        <f>F1834+G1834+H1834</f>
        <v>0</v>
      </c>
      <c r="J1834" s="243" t="str">
        <f t="shared" si="506"/>
        <v/>
      </c>
      <c r="K1834" s="244"/>
      <c r="L1834" s="430"/>
      <c r="M1834" s="431"/>
      <c r="N1834" s="327">
        <f>I1834</f>
        <v>0</v>
      </c>
      <c r="O1834" s="424">
        <f>L1834+M1834-N1834</f>
        <v>0</v>
      </c>
      <c r="P1834" s="244"/>
      <c r="Q1834" s="430"/>
      <c r="R1834" s="431"/>
      <c r="S1834" s="429">
        <f>+IF(+(L1834+M1834)&gt;=I1834,+M1834,+(+I1834-L1834))</f>
        <v>0</v>
      </c>
      <c r="T1834" s="315">
        <f>Q1834+R1834-S1834</f>
        <v>0</v>
      </c>
      <c r="U1834" s="431"/>
      <c r="V1834" s="431"/>
      <c r="W1834" s="253"/>
      <c r="X1834" s="313">
        <f t="shared" si="507"/>
        <v>0</v>
      </c>
    </row>
    <row r="1835" spans="2:24" ht="18.75">
      <c r="B1835" s="794">
        <v>5500</v>
      </c>
      <c r="C1835" s="966" t="s">
        <v>1032</v>
      </c>
      <c r="D1835" s="966"/>
      <c r="E1835" s="795"/>
      <c r="F1835" s="796">
        <f>SUM(F1836:F1839)</f>
        <v>0</v>
      </c>
      <c r="G1835" s="797">
        <f>SUM(G1836:G1839)</f>
        <v>0</v>
      </c>
      <c r="H1835" s="797">
        <f>SUM(H1836:H1839)</f>
        <v>0</v>
      </c>
      <c r="I1835" s="797">
        <f>SUM(I1836:I1839)</f>
        <v>0</v>
      </c>
      <c r="J1835" s="243" t="str">
        <f t="shared" si="506"/>
        <v/>
      </c>
      <c r="K1835" s="244"/>
      <c r="L1835" s="316">
        <f>SUM(L1836:L1839)</f>
        <v>0</v>
      </c>
      <c r="M1835" s="317">
        <f>SUM(M1836:M1839)</f>
        <v>0</v>
      </c>
      <c r="N1835" s="425">
        <f>SUM(N1836:N1839)</f>
        <v>0</v>
      </c>
      <c r="O1835" s="426">
        <f>SUM(O1836:O1839)</f>
        <v>0</v>
      </c>
      <c r="P1835" s="244"/>
      <c r="Q1835" s="316">
        <f t="shared" ref="Q1835:W1835" si="509">SUM(Q1836:Q1839)</f>
        <v>0</v>
      </c>
      <c r="R1835" s="317">
        <f t="shared" si="509"/>
        <v>0</v>
      </c>
      <c r="S1835" s="317">
        <f t="shared" si="509"/>
        <v>0</v>
      </c>
      <c r="T1835" s="317">
        <f t="shared" si="509"/>
        <v>0</v>
      </c>
      <c r="U1835" s="317">
        <f t="shared" si="509"/>
        <v>0</v>
      </c>
      <c r="V1835" s="317">
        <f t="shared" si="509"/>
        <v>0</v>
      </c>
      <c r="W1835" s="426">
        <f t="shared" si="509"/>
        <v>0</v>
      </c>
      <c r="X1835" s="313">
        <f t="shared" si="507"/>
        <v>0</v>
      </c>
    </row>
    <row r="1836" spans="2:24" ht="18.75">
      <c r="B1836" s="173"/>
      <c r="C1836" s="144">
        <v>5501</v>
      </c>
      <c r="D1836" s="163" t="s">
        <v>1033</v>
      </c>
      <c r="E1836" s="812"/>
      <c r="F1836" s="449"/>
      <c r="G1836" s="245"/>
      <c r="H1836" s="245"/>
      <c r="I1836" s="476">
        <f>F1836+G1836+H1836</f>
        <v>0</v>
      </c>
      <c r="J1836" s="243" t="str">
        <f t="shared" si="506"/>
        <v/>
      </c>
      <c r="K1836" s="244"/>
      <c r="L1836" s="423"/>
      <c r="M1836" s="252"/>
      <c r="N1836" s="315">
        <f>I1836</f>
        <v>0</v>
      </c>
      <c r="O1836" s="424">
        <f>L1836+M1836-N1836</f>
        <v>0</v>
      </c>
      <c r="P1836" s="244"/>
      <c r="Q1836" s="423"/>
      <c r="R1836" s="252"/>
      <c r="S1836" s="429">
        <f>+IF(+(L1836+M1836)&gt;=I1836,+M1836,+(+I1836-L1836))</f>
        <v>0</v>
      </c>
      <c r="T1836" s="315">
        <f>Q1836+R1836-S1836</f>
        <v>0</v>
      </c>
      <c r="U1836" s="252"/>
      <c r="V1836" s="252"/>
      <c r="W1836" s="253"/>
      <c r="X1836" s="313">
        <f t="shared" si="507"/>
        <v>0</v>
      </c>
    </row>
    <row r="1837" spans="2:24" ht="18.75">
      <c r="B1837" s="173"/>
      <c r="C1837" s="137">
        <v>5502</v>
      </c>
      <c r="D1837" s="145" t="s">
        <v>1034</v>
      </c>
      <c r="E1837" s="812"/>
      <c r="F1837" s="449"/>
      <c r="G1837" s="245"/>
      <c r="H1837" s="245"/>
      <c r="I1837" s="476">
        <f>F1837+G1837+H1837</f>
        <v>0</v>
      </c>
      <c r="J1837" s="243" t="str">
        <f t="shared" si="506"/>
        <v/>
      </c>
      <c r="K1837" s="244"/>
      <c r="L1837" s="423"/>
      <c r="M1837" s="252"/>
      <c r="N1837" s="315">
        <f>I1837</f>
        <v>0</v>
      </c>
      <c r="O1837" s="424">
        <f>L1837+M1837-N1837</f>
        <v>0</v>
      </c>
      <c r="P1837" s="244"/>
      <c r="Q1837" s="423"/>
      <c r="R1837" s="252"/>
      <c r="S1837" s="429">
        <f>+IF(+(L1837+M1837)&gt;=I1837,+M1837,+(+I1837-L1837))</f>
        <v>0</v>
      </c>
      <c r="T1837" s="315">
        <f>Q1837+R1837-S1837</f>
        <v>0</v>
      </c>
      <c r="U1837" s="252"/>
      <c r="V1837" s="252"/>
      <c r="W1837" s="253"/>
      <c r="X1837" s="313">
        <f t="shared" si="507"/>
        <v>0</v>
      </c>
    </row>
    <row r="1838" spans="2:24" ht="18.75">
      <c r="B1838" s="173"/>
      <c r="C1838" s="137">
        <v>5503</v>
      </c>
      <c r="D1838" s="139" t="s">
        <v>1035</v>
      </c>
      <c r="E1838" s="812"/>
      <c r="F1838" s="449"/>
      <c r="G1838" s="245"/>
      <c r="H1838" s="245"/>
      <c r="I1838" s="476">
        <f>F1838+G1838+H1838</f>
        <v>0</v>
      </c>
      <c r="J1838" s="243" t="str">
        <f t="shared" si="506"/>
        <v/>
      </c>
      <c r="K1838" s="244"/>
      <c r="L1838" s="423"/>
      <c r="M1838" s="252"/>
      <c r="N1838" s="315">
        <f>I1838</f>
        <v>0</v>
      </c>
      <c r="O1838" s="424">
        <f>L1838+M1838-N1838</f>
        <v>0</v>
      </c>
      <c r="P1838" s="244"/>
      <c r="Q1838" s="423"/>
      <c r="R1838" s="252"/>
      <c r="S1838" s="429">
        <f>+IF(+(L1838+M1838)&gt;=I1838,+M1838,+(+I1838-L1838))</f>
        <v>0</v>
      </c>
      <c r="T1838" s="315">
        <f>Q1838+R1838-S1838</f>
        <v>0</v>
      </c>
      <c r="U1838" s="252"/>
      <c r="V1838" s="252"/>
      <c r="W1838" s="253"/>
      <c r="X1838" s="313">
        <f t="shared" si="507"/>
        <v>0</v>
      </c>
    </row>
    <row r="1839" spans="2:24" ht="18.75">
      <c r="B1839" s="173"/>
      <c r="C1839" s="137">
        <v>5504</v>
      </c>
      <c r="D1839" s="145" t="s">
        <v>1036</v>
      </c>
      <c r="E1839" s="812"/>
      <c r="F1839" s="449"/>
      <c r="G1839" s="245"/>
      <c r="H1839" s="245"/>
      <c r="I1839" s="476">
        <f>F1839+G1839+H1839</f>
        <v>0</v>
      </c>
      <c r="J1839" s="243" t="str">
        <f t="shared" si="506"/>
        <v/>
      </c>
      <c r="K1839" s="244"/>
      <c r="L1839" s="423"/>
      <c r="M1839" s="252"/>
      <c r="N1839" s="315">
        <f>I1839</f>
        <v>0</v>
      </c>
      <c r="O1839" s="424">
        <f>L1839+M1839-N1839</f>
        <v>0</v>
      </c>
      <c r="P1839" s="244"/>
      <c r="Q1839" s="423"/>
      <c r="R1839" s="252"/>
      <c r="S1839" s="429">
        <f>+IF(+(L1839+M1839)&gt;=I1839,+M1839,+(+I1839-L1839))</f>
        <v>0</v>
      </c>
      <c r="T1839" s="315">
        <f>Q1839+R1839-S1839</f>
        <v>0</v>
      </c>
      <c r="U1839" s="252"/>
      <c r="V1839" s="252"/>
      <c r="W1839" s="253"/>
      <c r="X1839" s="313">
        <f t="shared" si="507"/>
        <v>0</v>
      </c>
    </row>
    <row r="1840" spans="2:24" ht="18.75">
      <c r="B1840" s="794">
        <v>5700</v>
      </c>
      <c r="C1840" s="981" t="s">
        <v>1037</v>
      </c>
      <c r="D1840" s="982"/>
      <c r="E1840" s="802"/>
      <c r="F1840" s="781">
        <v>0</v>
      </c>
      <c r="G1840" s="781">
        <v>0</v>
      </c>
      <c r="H1840" s="781">
        <v>0</v>
      </c>
      <c r="I1840" s="806">
        <f>SUM(I1841:I1843)</f>
        <v>0</v>
      </c>
      <c r="J1840" s="243" t="str">
        <f t="shared" si="506"/>
        <v/>
      </c>
      <c r="K1840" s="244"/>
      <c r="L1840" s="326">
        <f>SUM(L1841:L1843)</f>
        <v>0</v>
      </c>
      <c r="M1840" s="327">
        <f>SUM(M1841:M1843)</f>
        <v>0</v>
      </c>
      <c r="N1840" s="432">
        <f>SUM(N1841:N1842)</f>
        <v>0</v>
      </c>
      <c r="O1840" s="433">
        <f>SUM(O1841:O1843)</f>
        <v>0</v>
      </c>
      <c r="P1840" s="244"/>
      <c r="Q1840" s="326">
        <f>SUM(Q1841:Q1843)</f>
        <v>0</v>
      </c>
      <c r="R1840" s="327">
        <f>SUM(R1841:R1843)</f>
        <v>0</v>
      </c>
      <c r="S1840" s="327">
        <f>SUM(S1841:S1843)</f>
        <v>0</v>
      </c>
      <c r="T1840" s="327">
        <f>SUM(T1841:T1843)</f>
        <v>0</v>
      </c>
      <c r="U1840" s="327">
        <f>SUM(U1841:U1843)</f>
        <v>0</v>
      </c>
      <c r="V1840" s="327">
        <f>SUM(V1841:V1842)</f>
        <v>0</v>
      </c>
      <c r="W1840" s="433">
        <f>SUM(W1841:W1843)</f>
        <v>0</v>
      </c>
      <c r="X1840" s="313">
        <f t="shared" si="507"/>
        <v>0</v>
      </c>
    </row>
    <row r="1841" spans="2:24" ht="18.75">
      <c r="B1841" s="175"/>
      <c r="C1841" s="176">
        <v>5701</v>
      </c>
      <c r="D1841" s="177" t="s">
        <v>1038</v>
      </c>
      <c r="E1841" s="813"/>
      <c r="F1841" s="700">
        <v>0</v>
      </c>
      <c r="G1841" s="700">
        <v>0</v>
      </c>
      <c r="H1841" s="700">
        <v>0</v>
      </c>
      <c r="I1841" s="476">
        <f>F1841+G1841+H1841</f>
        <v>0</v>
      </c>
      <c r="J1841" s="243" t="str">
        <f t="shared" si="506"/>
        <v/>
      </c>
      <c r="K1841" s="244"/>
      <c r="L1841" s="435"/>
      <c r="M1841" s="436"/>
      <c r="N1841" s="330">
        <f>I1841</f>
        <v>0</v>
      </c>
      <c r="O1841" s="424">
        <f>L1841+M1841-N1841</f>
        <v>0</v>
      </c>
      <c r="P1841" s="244"/>
      <c r="Q1841" s="435"/>
      <c r="R1841" s="436"/>
      <c r="S1841" s="429">
        <f>+IF(+(L1841+M1841)&gt;=I1841,+M1841,+(+I1841-L1841))</f>
        <v>0</v>
      </c>
      <c r="T1841" s="315">
        <f>Q1841+R1841-S1841</f>
        <v>0</v>
      </c>
      <c r="U1841" s="436"/>
      <c r="V1841" s="436"/>
      <c r="W1841" s="253"/>
      <c r="X1841" s="313">
        <f t="shared" si="507"/>
        <v>0</v>
      </c>
    </row>
    <row r="1842" spans="2:24" ht="18.75">
      <c r="B1842" s="175"/>
      <c r="C1842" s="180">
        <v>5702</v>
      </c>
      <c r="D1842" s="181" t="s">
        <v>1039</v>
      </c>
      <c r="E1842" s="813"/>
      <c r="F1842" s="700">
        <v>0</v>
      </c>
      <c r="G1842" s="700">
        <v>0</v>
      </c>
      <c r="H1842" s="700">
        <v>0</v>
      </c>
      <c r="I1842" s="476">
        <f>F1842+G1842+H1842</f>
        <v>0</v>
      </c>
      <c r="J1842" s="243" t="str">
        <f t="shared" si="506"/>
        <v/>
      </c>
      <c r="K1842" s="244"/>
      <c r="L1842" s="435"/>
      <c r="M1842" s="436"/>
      <c r="N1842" s="330">
        <f>I1842</f>
        <v>0</v>
      </c>
      <c r="O1842" s="424">
        <f>L1842+M1842-N1842</f>
        <v>0</v>
      </c>
      <c r="P1842" s="244"/>
      <c r="Q1842" s="435"/>
      <c r="R1842" s="436"/>
      <c r="S1842" s="429">
        <f>+IF(+(L1842+M1842)&gt;=I1842,+M1842,+(+I1842-L1842))</f>
        <v>0</v>
      </c>
      <c r="T1842" s="315">
        <f>Q1842+R1842-S1842</f>
        <v>0</v>
      </c>
      <c r="U1842" s="436"/>
      <c r="V1842" s="436"/>
      <c r="W1842" s="253"/>
      <c r="X1842" s="313">
        <f t="shared" si="507"/>
        <v>0</v>
      </c>
    </row>
    <row r="1843" spans="2:24" ht="18.75">
      <c r="B1843" s="136"/>
      <c r="C1843" s="182">
        <v>4071</v>
      </c>
      <c r="D1843" s="464" t="s">
        <v>1040</v>
      </c>
      <c r="E1843" s="812"/>
      <c r="F1843" s="700">
        <v>0</v>
      </c>
      <c r="G1843" s="700">
        <v>0</v>
      </c>
      <c r="H1843" s="700">
        <v>0</v>
      </c>
      <c r="I1843" s="476">
        <f>F1843+G1843+H1843</f>
        <v>0</v>
      </c>
      <c r="J1843" s="243" t="str">
        <f t="shared" si="506"/>
        <v/>
      </c>
      <c r="K1843" s="244"/>
      <c r="L1843" s="821"/>
      <c r="M1843" s="775"/>
      <c r="N1843" s="775"/>
      <c r="O1843" s="822"/>
      <c r="P1843" s="244"/>
      <c r="Q1843" s="771"/>
      <c r="R1843" s="775"/>
      <c r="S1843" s="775"/>
      <c r="T1843" s="775"/>
      <c r="U1843" s="775"/>
      <c r="V1843" s="775"/>
      <c r="W1843" s="819"/>
      <c r="X1843" s="313">
        <f t="shared" si="507"/>
        <v>0</v>
      </c>
    </row>
    <row r="1844" spans="2:24">
      <c r="B1844" s="173"/>
      <c r="C1844" s="183"/>
      <c r="D1844" s="334"/>
      <c r="E1844" s="814"/>
      <c r="F1844" s="248"/>
      <c r="G1844" s="248"/>
      <c r="H1844" s="248"/>
      <c r="I1844" s="249"/>
      <c r="J1844" s="243" t="str">
        <f t="shared" si="506"/>
        <v/>
      </c>
      <c r="K1844" s="244"/>
      <c r="L1844" s="437"/>
      <c r="M1844" s="438"/>
      <c r="N1844" s="323"/>
      <c r="O1844" s="324"/>
      <c r="P1844" s="244"/>
      <c r="Q1844" s="437"/>
      <c r="R1844" s="438"/>
      <c r="S1844" s="323"/>
      <c r="T1844" s="323"/>
      <c r="U1844" s="438"/>
      <c r="V1844" s="323"/>
      <c r="W1844" s="324"/>
      <c r="X1844" s="324"/>
    </row>
    <row r="1845" spans="2:24" ht="18.75">
      <c r="B1845" s="807">
        <v>98</v>
      </c>
      <c r="C1845" s="964" t="s">
        <v>1041</v>
      </c>
      <c r="D1845" s="958"/>
      <c r="E1845" s="795"/>
      <c r="F1845" s="798"/>
      <c r="G1845" s="799"/>
      <c r="H1845" s="799"/>
      <c r="I1845" s="800">
        <f>F1845+G1845+H1845</f>
        <v>0</v>
      </c>
      <c r="J1845" s="243" t="str">
        <f t="shared" si="506"/>
        <v/>
      </c>
      <c r="K1845" s="244"/>
      <c r="L1845" s="428"/>
      <c r="M1845" s="254"/>
      <c r="N1845" s="317">
        <f>I1845</f>
        <v>0</v>
      </c>
      <c r="O1845" s="424">
        <f>L1845+M1845-N1845</f>
        <v>0</v>
      </c>
      <c r="P1845" s="244"/>
      <c r="Q1845" s="428"/>
      <c r="R1845" s="254"/>
      <c r="S1845" s="429">
        <f>+IF(+(L1845+M1845)&gt;=I1845,+M1845,+(+I1845-L1845))</f>
        <v>0</v>
      </c>
      <c r="T1845" s="315">
        <f>Q1845+R1845-S1845</f>
        <v>0</v>
      </c>
      <c r="U1845" s="254"/>
      <c r="V1845" s="254"/>
      <c r="W1845" s="253"/>
      <c r="X1845" s="313">
        <f>T1845-U1845-V1845-W1845</f>
        <v>0</v>
      </c>
    </row>
    <row r="1846" spans="2:24">
      <c r="B1846" s="184"/>
      <c r="C1846" s="335" t="s">
        <v>1042</v>
      </c>
      <c r="D1846" s="336"/>
      <c r="E1846" s="395"/>
      <c r="F1846" s="395"/>
      <c r="G1846" s="395"/>
      <c r="H1846" s="395"/>
      <c r="I1846" s="337"/>
      <c r="J1846" s="243" t="str">
        <f t="shared" si="506"/>
        <v/>
      </c>
      <c r="K1846" s="244"/>
      <c r="L1846" s="338"/>
      <c r="M1846" s="339"/>
      <c r="N1846" s="339"/>
      <c r="O1846" s="340"/>
      <c r="P1846" s="244"/>
      <c r="Q1846" s="338"/>
      <c r="R1846" s="339"/>
      <c r="S1846" s="339"/>
      <c r="T1846" s="339"/>
      <c r="U1846" s="339"/>
      <c r="V1846" s="339"/>
      <c r="W1846" s="340"/>
      <c r="X1846" s="340"/>
    </row>
    <row r="1847" spans="2:24">
      <c r="B1847" s="184"/>
      <c r="C1847" s="341" t="s">
        <v>1043</v>
      </c>
      <c r="D1847" s="334"/>
      <c r="E1847" s="384"/>
      <c r="F1847" s="384"/>
      <c r="G1847" s="384"/>
      <c r="H1847" s="384"/>
      <c r="I1847" s="307"/>
      <c r="J1847" s="243" t="str">
        <f t="shared" si="506"/>
        <v/>
      </c>
      <c r="K1847" s="244"/>
      <c r="L1847" s="342"/>
      <c r="M1847" s="343"/>
      <c r="N1847" s="343"/>
      <c r="O1847" s="344"/>
      <c r="P1847" s="244"/>
      <c r="Q1847" s="342"/>
      <c r="R1847" s="343"/>
      <c r="S1847" s="343"/>
      <c r="T1847" s="343"/>
      <c r="U1847" s="343"/>
      <c r="V1847" s="343"/>
      <c r="W1847" s="344"/>
      <c r="X1847" s="344"/>
    </row>
    <row r="1848" spans="2:24">
      <c r="B1848" s="185"/>
      <c r="C1848" s="345" t="s">
        <v>1716</v>
      </c>
      <c r="D1848" s="346"/>
      <c r="E1848" s="396"/>
      <c r="F1848" s="396"/>
      <c r="G1848" s="396"/>
      <c r="H1848" s="396"/>
      <c r="I1848" s="309"/>
      <c r="J1848" s="243" t="str">
        <f t="shared" si="506"/>
        <v/>
      </c>
      <c r="K1848" s="244"/>
      <c r="L1848" s="347"/>
      <c r="M1848" s="348"/>
      <c r="N1848" s="348"/>
      <c r="O1848" s="349"/>
      <c r="P1848" s="244"/>
      <c r="Q1848" s="347"/>
      <c r="R1848" s="348"/>
      <c r="S1848" s="348"/>
      <c r="T1848" s="348"/>
      <c r="U1848" s="348"/>
      <c r="V1848" s="348"/>
      <c r="W1848" s="349"/>
      <c r="X1848" s="349"/>
    </row>
    <row r="1849" spans="2:24" ht="18.75">
      <c r="B1849" s="715"/>
      <c r="C1849" s="716" t="s">
        <v>1263</v>
      </c>
      <c r="D1849" s="717" t="s">
        <v>1044</v>
      </c>
      <c r="E1849" s="808"/>
      <c r="F1849" s="808">
        <f>SUM(F1734,F1737,F1743,F1751,F1752,F1770,F1774,F1780,F1783,F1784,F1785,F1786,F1787,F1796,F1802,F1803,F1804,F1805,F1812,F1816,F1817,F1818,F1819,F1822,F1823,F1831,F1834,F1835,F1840)+F1845</f>
        <v>6583326</v>
      </c>
      <c r="G1849" s="808">
        <f>SUM(G1734,G1737,G1743,G1751,G1752,G1770,G1774,G1780,G1783,G1784,G1785,G1786,G1787,G1796,G1802,G1803,G1804,G1805,G1812,G1816,G1817,G1818,G1819,G1822,G1823,G1831,G1834,G1835,G1840)+G1845</f>
        <v>308995</v>
      </c>
      <c r="H1849" s="808">
        <f>SUM(H1734,H1737,H1743,H1751,H1752,H1770,H1774,H1780,H1783,H1784,H1785,H1786,H1787,H1796,H1802,H1803,H1804,H1805,H1812,H1816,H1817,H1818,H1819,H1822,H1823,H1831,H1834,H1835,H1840)+H1845</f>
        <v>685802</v>
      </c>
      <c r="I1849" s="808">
        <f>SUM(I1734,I1737,I1743,I1751,I1752,I1770,I1774,I1780,I1783,I1784,I1785,I1786,I1787,I1796,I1802,I1803,I1804,I1805,I1812,I1816,I1817,I1818,I1819,I1822,I1823,I1831,I1834,I1835,I1840)+I1845</f>
        <v>7578123</v>
      </c>
      <c r="J1849" s="243">
        <f t="shared" si="506"/>
        <v>1</v>
      </c>
      <c r="K1849" s="439" t="str">
        <f>LEFT(C1731,1)</f>
        <v>3</v>
      </c>
      <c r="L1849" s="276">
        <f>SUM(L1734,L1737,L1743,L1751,L1752,L1770,L1774,L1780,L1783,L1784,L1785,L1786,L1787,L1796,L1802,L1803,L1804,L1805,L1812,L1816,L1817,L1818,L1819,L1822,L1823,L1831,L1834,L1835,L1840)+L1845</f>
        <v>0</v>
      </c>
      <c r="M1849" s="276">
        <f>SUM(M1734,M1737,M1743,M1751,M1752,M1770,M1774,M1780,M1783,M1784,M1785,M1786,M1787,M1796,M1802,M1803,M1804,M1805,M1812,M1816,M1817,M1818,M1819,M1822,M1823,M1831,M1834,M1835,M1840)+M1845</f>
        <v>7578123</v>
      </c>
      <c r="N1849" s="276">
        <f>SUM(N1734,N1737,N1743,N1751,N1752,N1770,N1774,N1780,N1783,N1784,N1785,N1786,N1787,N1796,N1802,N1803,N1804,N1805,N1812,N1816,N1817,N1818,N1819,N1822,N1823,N1831,N1834,N1835,N1840)+N1845</f>
        <v>7578123</v>
      </c>
      <c r="O1849" s="276">
        <f>SUM(O1734,O1737,O1743,O1751,O1752,O1770,O1774,O1780,O1783,O1784,O1785,O1786,O1787,O1796,O1802,O1803,O1804,O1805,O1812,O1816,O1817,O1818,O1819,O1822,O1823,O1831,O1834,O1835,O1840)+O1845</f>
        <v>0</v>
      </c>
      <c r="P1849" s="222"/>
      <c r="Q1849" s="276">
        <f t="shared" ref="Q1849:W1849" si="510">SUM(Q1734,Q1737,Q1743,Q1751,Q1752,Q1770,Q1774,Q1780,Q1783,Q1784,Q1785,Q1786,Q1787,Q1796,Q1802,Q1803,Q1804,Q1805,Q1812,Q1816,Q1817,Q1818,Q1819,Q1822,Q1823,Q1831,Q1834,Q1835,Q1840)+Q1845</f>
        <v>0</v>
      </c>
      <c r="R1849" s="276">
        <f t="shared" si="510"/>
        <v>1737984</v>
      </c>
      <c r="S1849" s="276">
        <f t="shared" si="510"/>
        <v>1737984</v>
      </c>
      <c r="T1849" s="276">
        <f t="shared" si="510"/>
        <v>0</v>
      </c>
      <c r="U1849" s="276">
        <f t="shared" si="510"/>
        <v>0</v>
      </c>
      <c r="V1849" s="276">
        <f t="shared" si="510"/>
        <v>0</v>
      </c>
      <c r="W1849" s="276">
        <f t="shared" si="510"/>
        <v>0</v>
      </c>
      <c r="X1849" s="313">
        <f>T1849-U1849-V1849-W1849</f>
        <v>0</v>
      </c>
    </row>
    <row r="1850" spans="2:24">
      <c r="B1850" s="660" t="s">
        <v>32</v>
      </c>
      <c r="C1850" s="186"/>
      <c r="I1850" s="219"/>
      <c r="J1850" s="221">
        <f>J1849</f>
        <v>1</v>
      </c>
      <c r="P1850"/>
    </row>
    <row r="1851" spans="2:24">
      <c r="B1851" s="392"/>
      <c r="C1851" s="392"/>
      <c r="D1851" s="393"/>
      <c r="E1851" s="392"/>
      <c r="F1851" s="392"/>
      <c r="G1851" s="392"/>
      <c r="H1851" s="392"/>
      <c r="I1851" s="394"/>
      <c r="J1851" s="221">
        <f>J1849</f>
        <v>1</v>
      </c>
      <c r="L1851" s="392"/>
      <c r="M1851" s="392"/>
      <c r="N1851" s="394"/>
      <c r="O1851" s="394"/>
      <c r="P1851" s="394"/>
      <c r="Q1851" s="392"/>
      <c r="R1851" s="392"/>
      <c r="S1851" s="394"/>
      <c r="T1851" s="394"/>
      <c r="U1851" s="392"/>
      <c r="V1851" s="394"/>
      <c r="W1851" s="394"/>
      <c r="X1851" s="394"/>
    </row>
    <row r="1852" spans="2:24" ht="18.75">
      <c r="B1852" s="402"/>
      <c r="C1852" s="402"/>
      <c r="D1852" s="402"/>
      <c r="E1852" s="402"/>
      <c r="F1852" s="402"/>
      <c r="G1852" s="402"/>
      <c r="H1852" s="402"/>
      <c r="I1852" s="484"/>
      <c r="J1852" s="440">
        <f>(IF(E1849&lt;&gt;0,$G$2,IF(I1849&lt;&gt;0,$G$2,"")))</f>
        <v>0</v>
      </c>
    </row>
    <row r="1853" spans="2:24" ht="18.75">
      <c r="B1853" s="402"/>
      <c r="C1853" s="402"/>
      <c r="D1853" s="474"/>
      <c r="E1853" s="402"/>
      <c r="F1853" s="402"/>
      <c r="G1853" s="402"/>
      <c r="H1853" s="402"/>
      <c r="I1853" s="484"/>
      <c r="J1853" s="440" t="str">
        <f>(IF(E1850&lt;&gt;0,$G$2,IF(I1850&lt;&gt;0,$G$2,"")))</f>
        <v/>
      </c>
    </row>
    <row r="1854" spans="2:24">
      <c r="E1854" s="278"/>
      <c r="F1854" s="278"/>
      <c r="G1854" s="278"/>
      <c r="H1854" s="278"/>
      <c r="I1854" s="282"/>
      <c r="J1854" s="221">
        <f>(IF($E1987&lt;&gt;0,$J$2,IF($I1987&lt;&gt;0,$J$2,"")))</f>
        <v>1</v>
      </c>
      <c r="L1854" s="278"/>
      <c r="M1854" s="278"/>
      <c r="N1854" s="282"/>
      <c r="O1854" s="282"/>
      <c r="P1854" s="282"/>
      <c r="Q1854" s="278"/>
      <c r="R1854" s="278"/>
      <c r="S1854" s="282"/>
      <c r="T1854" s="282"/>
      <c r="U1854" s="278"/>
      <c r="V1854" s="282"/>
      <c r="W1854" s="282"/>
    </row>
    <row r="1855" spans="2:24">
      <c r="C1855" s="227"/>
      <c r="D1855" s="228"/>
      <c r="E1855" s="278"/>
      <c r="F1855" s="278"/>
      <c r="G1855" s="278"/>
      <c r="H1855" s="278"/>
      <c r="I1855" s="282"/>
      <c r="J1855" s="221">
        <f>(IF($E1987&lt;&gt;0,$J$2,IF($I1987&lt;&gt;0,$J$2,"")))</f>
        <v>1</v>
      </c>
      <c r="L1855" s="278"/>
      <c r="M1855" s="278"/>
      <c r="N1855" s="282"/>
      <c r="O1855" s="282"/>
      <c r="P1855" s="282"/>
      <c r="Q1855" s="278"/>
      <c r="R1855" s="278"/>
      <c r="S1855" s="282"/>
      <c r="T1855" s="282"/>
      <c r="U1855" s="278"/>
      <c r="V1855" s="282"/>
      <c r="W1855" s="282"/>
    </row>
    <row r="1856" spans="2:24">
      <c r="B1856" s="896" t="str">
        <f>$B$7</f>
        <v>БЮДЖЕТ - НАЧАЛЕН ПЛАН
ПО ПЪЛНА ЕДИННА БЮДЖЕТНА КЛАСИФИКАЦИЯ</v>
      </c>
      <c r="C1856" s="897"/>
      <c r="D1856" s="897"/>
      <c r="E1856" s="278"/>
      <c r="F1856" s="278"/>
      <c r="G1856" s="278"/>
      <c r="H1856" s="278"/>
      <c r="I1856" s="282"/>
      <c r="J1856" s="221">
        <f>(IF($E1987&lt;&gt;0,$J$2,IF($I1987&lt;&gt;0,$J$2,"")))</f>
        <v>1</v>
      </c>
      <c r="L1856" s="278"/>
      <c r="M1856" s="278"/>
      <c r="N1856" s="282"/>
      <c r="O1856" s="282"/>
      <c r="P1856" s="282"/>
      <c r="Q1856" s="278"/>
      <c r="R1856" s="278"/>
      <c r="S1856" s="282"/>
      <c r="T1856" s="282"/>
      <c r="U1856" s="278"/>
      <c r="V1856" s="282"/>
      <c r="W1856" s="282"/>
    </row>
    <row r="1857" spans="2:24">
      <c r="C1857" s="227"/>
      <c r="D1857" s="228"/>
      <c r="E1857" s="279" t="s">
        <v>1684</v>
      </c>
      <c r="F1857" s="279" t="s">
        <v>1550</v>
      </c>
      <c r="G1857" s="278"/>
      <c r="H1857" s="278"/>
      <c r="I1857" s="282"/>
      <c r="J1857" s="221">
        <f>(IF($E1987&lt;&gt;0,$J$2,IF($I1987&lt;&gt;0,$J$2,"")))</f>
        <v>1</v>
      </c>
      <c r="L1857" s="278"/>
      <c r="M1857" s="278"/>
      <c r="N1857" s="282"/>
      <c r="O1857" s="282"/>
      <c r="P1857" s="282"/>
      <c r="Q1857" s="278"/>
      <c r="R1857" s="278"/>
      <c r="S1857" s="282"/>
      <c r="T1857" s="282"/>
      <c r="U1857" s="278"/>
      <c r="V1857" s="282"/>
      <c r="W1857" s="282"/>
    </row>
    <row r="1858" spans="2:24" ht="18.75">
      <c r="B1858" s="898" t="str">
        <f>$B$9</f>
        <v>Несебър</v>
      </c>
      <c r="C1858" s="899"/>
      <c r="D1858" s="900"/>
      <c r="E1858" s="686">
        <f>$E$9</f>
        <v>43831</v>
      </c>
      <c r="F1858" s="687">
        <f>$F$9</f>
        <v>44196</v>
      </c>
      <c r="G1858" s="278"/>
      <c r="H1858" s="278"/>
      <c r="I1858" s="282"/>
      <c r="J1858" s="221">
        <f>(IF($E1987&lt;&gt;0,$J$2,IF($I1987&lt;&gt;0,$J$2,"")))</f>
        <v>1</v>
      </c>
      <c r="L1858" s="278"/>
      <c r="M1858" s="278"/>
      <c r="N1858" s="282"/>
      <c r="O1858" s="282"/>
      <c r="P1858" s="282"/>
      <c r="Q1858" s="278"/>
      <c r="R1858" s="278"/>
      <c r="S1858" s="282"/>
      <c r="T1858" s="282"/>
      <c r="U1858" s="278"/>
      <c r="V1858" s="282"/>
      <c r="W1858" s="282"/>
    </row>
    <row r="1859" spans="2:24">
      <c r="B1859" s="230" t="str">
        <f>$B$10</f>
        <v>(наименование на разпоредителя с бюджет)</v>
      </c>
      <c r="E1859" s="278"/>
      <c r="F1859" s="280">
        <f>$F$10</f>
        <v>0</v>
      </c>
      <c r="G1859" s="278"/>
      <c r="H1859" s="278"/>
      <c r="I1859" s="282"/>
      <c r="J1859" s="221">
        <f>(IF($E1987&lt;&gt;0,$J$2,IF($I1987&lt;&gt;0,$J$2,"")))</f>
        <v>1</v>
      </c>
      <c r="L1859" s="278"/>
      <c r="M1859" s="278"/>
      <c r="N1859" s="282"/>
      <c r="O1859" s="282"/>
      <c r="P1859" s="282"/>
      <c r="Q1859" s="278"/>
      <c r="R1859" s="278"/>
      <c r="S1859" s="282"/>
      <c r="T1859" s="282"/>
      <c r="U1859" s="278"/>
      <c r="V1859" s="282"/>
      <c r="W1859" s="282"/>
    </row>
    <row r="1860" spans="2:24">
      <c r="B1860" s="230"/>
      <c r="E1860" s="281"/>
      <c r="F1860" s="278"/>
      <c r="G1860" s="278"/>
      <c r="H1860" s="278"/>
      <c r="I1860" s="282"/>
      <c r="J1860" s="221">
        <f>(IF($E1987&lt;&gt;0,$J$2,IF($I1987&lt;&gt;0,$J$2,"")))</f>
        <v>1</v>
      </c>
      <c r="L1860" s="278"/>
      <c r="M1860" s="278"/>
      <c r="N1860" s="282"/>
      <c r="O1860" s="282"/>
      <c r="P1860" s="282"/>
      <c r="Q1860" s="278"/>
      <c r="R1860" s="278"/>
      <c r="S1860" s="282"/>
      <c r="T1860" s="282"/>
      <c r="U1860" s="278"/>
      <c r="V1860" s="282"/>
      <c r="W1860" s="282"/>
    </row>
    <row r="1861" spans="2:24" ht="19.5">
      <c r="B1861" s="901" t="str">
        <f>$B$12</f>
        <v>Несебър</v>
      </c>
      <c r="C1861" s="902"/>
      <c r="D1861" s="903"/>
      <c r="E1861" s="229" t="s">
        <v>1685</v>
      </c>
      <c r="F1861" s="688" t="str">
        <f>$F$12</f>
        <v>5206</v>
      </c>
      <c r="G1861" s="278"/>
      <c r="H1861" s="278"/>
      <c r="I1861" s="282"/>
      <c r="J1861" s="221">
        <f>(IF($E1987&lt;&gt;0,$J$2,IF($I1987&lt;&gt;0,$J$2,"")))</f>
        <v>1</v>
      </c>
      <c r="L1861" s="278"/>
      <c r="M1861" s="278"/>
      <c r="N1861" s="282"/>
      <c r="O1861" s="282"/>
      <c r="P1861" s="282"/>
      <c r="Q1861" s="278"/>
      <c r="R1861" s="278"/>
      <c r="S1861" s="282"/>
      <c r="T1861" s="282"/>
      <c r="U1861" s="278"/>
      <c r="V1861" s="282"/>
      <c r="W1861" s="282"/>
    </row>
    <row r="1862" spans="2:24">
      <c r="B1862" s="689" t="str">
        <f>$B$13</f>
        <v>(наименование на първостепенния разпоредител с бюджет)</v>
      </c>
      <c r="E1862" s="281" t="s">
        <v>1686</v>
      </c>
      <c r="F1862" s="278"/>
      <c r="G1862" s="278"/>
      <c r="H1862" s="278"/>
      <c r="I1862" s="282"/>
      <c r="J1862" s="221">
        <f>(IF($E1987&lt;&gt;0,$J$2,IF($I1987&lt;&gt;0,$J$2,"")))</f>
        <v>1</v>
      </c>
      <c r="L1862" s="278"/>
      <c r="M1862" s="278"/>
      <c r="N1862" s="282"/>
      <c r="O1862" s="282"/>
      <c r="P1862" s="282"/>
      <c r="Q1862" s="278"/>
      <c r="R1862" s="278"/>
      <c r="S1862" s="282"/>
      <c r="T1862" s="282"/>
      <c r="U1862" s="278"/>
      <c r="V1862" s="282"/>
      <c r="W1862" s="282"/>
    </row>
    <row r="1863" spans="2:24" ht="18.75">
      <c r="B1863" s="230"/>
      <c r="D1863" s="441"/>
      <c r="E1863" s="277"/>
      <c r="F1863" s="277"/>
      <c r="G1863" s="277"/>
      <c r="H1863" s="277"/>
      <c r="I1863" s="384"/>
      <c r="J1863" s="221">
        <f>(IF($E1987&lt;&gt;0,$J$2,IF($I1987&lt;&gt;0,$J$2,"")))</f>
        <v>1</v>
      </c>
      <c r="L1863" s="278"/>
      <c r="M1863" s="278"/>
      <c r="N1863" s="282"/>
      <c r="O1863" s="282"/>
      <c r="P1863" s="282"/>
      <c r="Q1863" s="278"/>
      <c r="R1863" s="278"/>
      <c r="S1863" s="282"/>
      <c r="T1863" s="282"/>
      <c r="U1863" s="278"/>
      <c r="V1863" s="282"/>
      <c r="W1863" s="282"/>
    </row>
    <row r="1864" spans="2:24">
      <c r="C1864" s="227"/>
      <c r="D1864" s="228"/>
      <c r="E1864" s="278"/>
      <c r="F1864" s="281"/>
      <c r="G1864" s="281"/>
      <c r="H1864" s="281"/>
      <c r="I1864" s="284" t="s">
        <v>1687</v>
      </c>
      <c r="J1864" s="221">
        <f>(IF($E1987&lt;&gt;0,$J$2,IF($I1987&lt;&gt;0,$J$2,"")))</f>
        <v>1</v>
      </c>
      <c r="L1864" s="283" t="s">
        <v>93</v>
      </c>
      <c r="M1864" s="278"/>
      <c r="N1864" s="282"/>
      <c r="O1864" s="284" t="s">
        <v>1687</v>
      </c>
      <c r="P1864" s="282"/>
      <c r="Q1864" s="283" t="s">
        <v>94</v>
      </c>
      <c r="R1864" s="278"/>
      <c r="S1864" s="282"/>
      <c r="T1864" s="284" t="s">
        <v>1687</v>
      </c>
      <c r="U1864" s="278"/>
      <c r="V1864" s="282"/>
      <c r="W1864" s="284" t="s">
        <v>1687</v>
      </c>
    </row>
    <row r="1865" spans="2:24" ht="18.75">
      <c r="B1865" s="782"/>
      <c r="C1865" s="783"/>
      <c r="D1865" s="784" t="s">
        <v>1075</v>
      </c>
      <c r="E1865" s="785"/>
      <c r="F1865" s="973" t="s">
        <v>1486</v>
      </c>
      <c r="G1865" s="974"/>
      <c r="H1865" s="975"/>
      <c r="I1865" s="976"/>
      <c r="J1865" s="221">
        <f>(IF($E1987&lt;&gt;0,$J$2,IF($I1987&lt;&gt;0,$J$2,"")))</f>
        <v>1</v>
      </c>
      <c r="L1865" s="920" t="s">
        <v>1804</v>
      </c>
      <c r="M1865" s="920" t="s">
        <v>1805</v>
      </c>
      <c r="N1865" s="922" t="s">
        <v>1806</v>
      </c>
      <c r="O1865" s="922" t="s">
        <v>95</v>
      </c>
      <c r="P1865" s="222"/>
      <c r="Q1865" s="922" t="s">
        <v>1807</v>
      </c>
      <c r="R1865" s="922" t="s">
        <v>1808</v>
      </c>
      <c r="S1865" s="922" t="s">
        <v>1776</v>
      </c>
      <c r="T1865" s="922" t="s">
        <v>96</v>
      </c>
      <c r="U1865" s="409" t="s">
        <v>97</v>
      </c>
      <c r="V1865" s="410"/>
      <c r="W1865" s="411"/>
      <c r="X1865" s="291"/>
    </row>
    <row r="1866" spans="2:24" ht="31.5">
      <c r="B1866" s="786" t="s">
        <v>1601</v>
      </c>
      <c r="C1866" s="787" t="s">
        <v>1688</v>
      </c>
      <c r="D1866" s="788" t="s">
        <v>1076</v>
      </c>
      <c r="E1866" s="789"/>
      <c r="F1866" s="713" t="s">
        <v>1487</v>
      </c>
      <c r="G1866" s="713" t="s">
        <v>1488</v>
      </c>
      <c r="H1866" s="713" t="s">
        <v>1485</v>
      </c>
      <c r="I1866" s="713" t="s">
        <v>1069</v>
      </c>
      <c r="J1866" s="221">
        <f>(IF($E1987&lt;&gt;0,$J$2,IF($I1987&lt;&gt;0,$J$2,"")))</f>
        <v>1</v>
      </c>
      <c r="L1866" s="961"/>
      <c r="M1866" s="972"/>
      <c r="N1866" s="961"/>
      <c r="O1866" s="972"/>
      <c r="P1866" s="222"/>
      <c r="Q1866" s="957"/>
      <c r="R1866" s="957"/>
      <c r="S1866" s="957"/>
      <c r="T1866" s="957"/>
      <c r="U1866" s="412">
        <v>2020</v>
      </c>
      <c r="V1866" s="412">
        <v>2021</v>
      </c>
      <c r="W1866" s="412" t="s">
        <v>1809</v>
      </c>
      <c r="X1866" s="413" t="s">
        <v>98</v>
      </c>
    </row>
    <row r="1867" spans="2:24" ht="18.75">
      <c r="B1867" s="612"/>
      <c r="C1867" s="397"/>
      <c r="D1867" s="295" t="s">
        <v>1265</v>
      </c>
      <c r="E1867" s="809"/>
      <c r="F1867" s="296"/>
      <c r="G1867" s="296"/>
      <c r="H1867" s="296"/>
      <c r="I1867" s="483"/>
      <c r="J1867" s="221">
        <f>(IF($E1987&lt;&gt;0,$J$2,IF($I1987&lt;&gt;0,$J$2,"")))</f>
        <v>1</v>
      </c>
      <c r="L1867" s="297" t="s">
        <v>99</v>
      </c>
      <c r="M1867" s="297" t="s">
        <v>100</v>
      </c>
      <c r="N1867" s="298" t="s">
        <v>101</v>
      </c>
      <c r="O1867" s="298" t="s">
        <v>102</v>
      </c>
      <c r="P1867" s="222"/>
      <c r="Q1867" s="610" t="s">
        <v>103</v>
      </c>
      <c r="R1867" s="610" t="s">
        <v>104</v>
      </c>
      <c r="S1867" s="610" t="s">
        <v>105</v>
      </c>
      <c r="T1867" s="610" t="s">
        <v>106</v>
      </c>
      <c r="U1867" s="610" t="s">
        <v>1046</v>
      </c>
      <c r="V1867" s="610" t="s">
        <v>1047</v>
      </c>
      <c r="W1867" s="610" t="s">
        <v>1048</v>
      </c>
      <c r="X1867" s="414" t="s">
        <v>1049</v>
      </c>
    </row>
    <row r="1868" spans="2:24" ht="131.25">
      <c r="B1868" s="236"/>
      <c r="C1868" s="617" t="e">
        <f>VLOOKUP(D1868,OP_LIST2,2,FALSE)</f>
        <v>#N/A</v>
      </c>
      <c r="D1868" s="618" t="s">
        <v>958</v>
      </c>
      <c r="E1868" s="810"/>
      <c r="F1868" s="368"/>
      <c r="G1868" s="368"/>
      <c r="H1868" s="368"/>
      <c r="I1868" s="303"/>
      <c r="J1868" s="221">
        <f>(IF($E1987&lt;&gt;0,$J$2,IF($I1987&lt;&gt;0,$J$2,"")))</f>
        <v>1</v>
      </c>
      <c r="L1868" s="415" t="s">
        <v>1050</v>
      </c>
      <c r="M1868" s="415" t="s">
        <v>1050</v>
      </c>
      <c r="N1868" s="415" t="s">
        <v>1051</v>
      </c>
      <c r="O1868" s="415" t="s">
        <v>1052</v>
      </c>
      <c r="P1868" s="222"/>
      <c r="Q1868" s="415" t="s">
        <v>1050</v>
      </c>
      <c r="R1868" s="415" t="s">
        <v>1050</v>
      </c>
      <c r="S1868" s="415" t="s">
        <v>1077</v>
      </c>
      <c r="T1868" s="415" t="s">
        <v>1054</v>
      </c>
      <c r="U1868" s="415" t="s">
        <v>1050</v>
      </c>
      <c r="V1868" s="415" t="s">
        <v>1050</v>
      </c>
      <c r="W1868" s="415" t="s">
        <v>1050</v>
      </c>
      <c r="X1868" s="306" t="s">
        <v>1055</v>
      </c>
    </row>
    <row r="1869" spans="2:24" ht="18.75">
      <c r="B1869" s="616"/>
      <c r="C1869" s="619">
        <f>VLOOKUP(D1870,EBK_DEIN2,2,FALSE)</f>
        <v>3326</v>
      </c>
      <c r="D1869" s="611" t="s">
        <v>1465</v>
      </c>
      <c r="E1869" s="811"/>
      <c r="F1869" s="368"/>
      <c r="G1869" s="368"/>
      <c r="H1869" s="368"/>
      <c r="I1869" s="303"/>
      <c r="J1869" s="221">
        <f>(IF($E1987&lt;&gt;0,$J$2,IF($I1987&lt;&gt;0,$J$2,"")))</f>
        <v>1</v>
      </c>
      <c r="L1869" s="416"/>
      <c r="M1869" s="416"/>
      <c r="N1869" s="344"/>
      <c r="O1869" s="417"/>
      <c r="P1869" s="222"/>
      <c r="Q1869" s="416"/>
      <c r="R1869" s="416"/>
      <c r="S1869" s="344"/>
      <c r="T1869" s="417"/>
      <c r="U1869" s="416"/>
      <c r="V1869" s="344"/>
      <c r="W1869" s="417"/>
      <c r="X1869" s="418"/>
    </row>
    <row r="1870" spans="2:24" ht="18.75">
      <c r="B1870" s="419"/>
      <c r="C1870" s="238"/>
      <c r="D1870" s="523" t="s">
        <v>1743</v>
      </c>
      <c r="E1870" s="811"/>
      <c r="F1870" s="368"/>
      <c r="G1870" s="368"/>
      <c r="H1870" s="368"/>
      <c r="I1870" s="303"/>
      <c r="J1870" s="221">
        <f>(IF($E1987&lt;&gt;0,$J$2,IF($I1987&lt;&gt;0,$J$2,"")))</f>
        <v>1</v>
      </c>
      <c r="L1870" s="416"/>
      <c r="M1870" s="416"/>
      <c r="N1870" s="344"/>
      <c r="O1870" s="420">
        <f>SUMIF(O1873:O1874,"&lt;0")+SUMIF(O1876:O1880,"&lt;0")+SUMIF(O1882:O1889,"&lt;0")+SUMIF(O1891:O1907,"&lt;0")+SUMIF(O1913:O1917,"&lt;0")+SUMIF(O1919:O1924,"&lt;0")+SUMIF(O1927:O1933,"&lt;0")+SUMIF(O1940:O1941,"&lt;0")+SUMIF(O1944:O1949,"&lt;0")+SUMIF(O1951:O1956,"&lt;0")+SUMIF(O1960,"&lt;0")+SUMIF(O1962:O1968,"&lt;0")+SUMIF(O1970:O1972,"&lt;0")+SUMIF(O1974:O1977,"&lt;0")+SUMIF(O1979:O1980,"&lt;0")+SUMIF(O1983,"&lt;0")</f>
        <v>0</v>
      </c>
      <c r="P1870" s="222"/>
      <c r="Q1870" s="416"/>
      <c r="R1870" s="416"/>
      <c r="S1870" s="344"/>
      <c r="T1870" s="420">
        <f>SUMIF(T1873:T1874,"&lt;0")+SUMIF(T1876:T1880,"&lt;0")+SUMIF(T1882:T1889,"&lt;0")+SUMIF(T1891:T1907,"&lt;0")+SUMIF(T1913:T1917,"&lt;0")+SUMIF(T1919:T1924,"&lt;0")+SUMIF(T1927:T1933,"&lt;0")+SUMIF(T1940:T1941,"&lt;0")+SUMIF(T1944:T1949,"&lt;0")+SUMIF(T1951:T1956,"&lt;0")+SUMIF(T1960,"&lt;0")+SUMIF(T1962:T1968,"&lt;0")+SUMIF(T1970:T1972,"&lt;0")+SUMIF(T1974:T1977,"&lt;0")+SUMIF(T1979:T1980,"&lt;0")+SUMIF(T1983,"&lt;0")</f>
        <v>0</v>
      </c>
      <c r="U1870" s="416"/>
      <c r="V1870" s="344"/>
      <c r="W1870" s="417"/>
      <c r="X1870" s="308"/>
    </row>
    <row r="1871" spans="2:24" ht="18.75">
      <c r="B1871" s="354"/>
      <c r="C1871" s="238"/>
      <c r="D1871" s="292" t="s">
        <v>1078</v>
      </c>
      <c r="E1871" s="811"/>
      <c r="F1871" s="368"/>
      <c r="G1871" s="368"/>
      <c r="H1871" s="368"/>
      <c r="I1871" s="303"/>
      <c r="J1871" s="221">
        <f>(IF($E1987&lt;&gt;0,$J$2,IF($I1987&lt;&gt;0,$J$2,"")))</f>
        <v>1</v>
      </c>
      <c r="L1871" s="416"/>
      <c r="M1871" s="416"/>
      <c r="N1871" s="344"/>
      <c r="O1871" s="417"/>
      <c r="P1871" s="222"/>
      <c r="Q1871" s="416"/>
      <c r="R1871" s="416"/>
      <c r="S1871" s="344"/>
      <c r="T1871" s="417"/>
      <c r="U1871" s="416"/>
      <c r="V1871" s="344"/>
      <c r="W1871" s="417"/>
      <c r="X1871" s="310"/>
    </row>
    <row r="1872" spans="2:24" ht="18.75">
      <c r="B1872" s="790">
        <v>100</v>
      </c>
      <c r="C1872" s="977" t="s">
        <v>1266</v>
      </c>
      <c r="D1872" s="978"/>
      <c r="E1872" s="791"/>
      <c r="F1872" s="792">
        <f>SUM(F1873:F1874)</f>
        <v>615100</v>
      </c>
      <c r="G1872" s="793">
        <f>SUM(G1873:G1874)</f>
        <v>0</v>
      </c>
      <c r="H1872" s="793">
        <f>SUM(H1873:H1874)</f>
        <v>0</v>
      </c>
      <c r="I1872" s="793">
        <f>SUM(I1873:I1874)</f>
        <v>615100</v>
      </c>
      <c r="J1872" s="243">
        <f t="shared" ref="J1872:J1903" si="511">(IF($E1872&lt;&gt;0,$J$2,IF($I1872&lt;&gt;0,$J$2,"")))</f>
        <v>1</v>
      </c>
      <c r="K1872" s="244"/>
      <c r="L1872" s="311">
        <f>SUM(L1873:L1874)</f>
        <v>0</v>
      </c>
      <c r="M1872" s="312">
        <f>SUM(M1873:M1874)</f>
        <v>615100</v>
      </c>
      <c r="N1872" s="421">
        <f>SUM(N1873:N1874)</f>
        <v>615100</v>
      </c>
      <c r="O1872" s="422">
        <f>SUM(O1873:O1874)</f>
        <v>0</v>
      </c>
      <c r="P1872" s="244"/>
      <c r="Q1872" s="815"/>
      <c r="R1872" s="816"/>
      <c r="S1872" s="817"/>
      <c r="T1872" s="816"/>
      <c r="U1872" s="816"/>
      <c r="V1872" s="816"/>
      <c r="W1872" s="818"/>
      <c r="X1872" s="313">
        <f t="shared" ref="X1872:X1903" si="512">T1872-U1872-V1872-W1872</f>
        <v>0</v>
      </c>
    </row>
    <row r="1873" spans="2:24" ht="18.75">
      <c r="B1873" s="140"/>
      <c r="C1873" s="144">
        <v>101</v>
      </c>
      <c r="D1873" s="138" t="s">
        <v>1267</v>
      </c>
      <c r="E1873" s="812"/>
      <c r="F1873" s="449">
        <v>615100</v>
      </c>
      <c r="G1873" s="245"/>
      <c r="H1873" s="245"/>
      <c r="I1873" s="476">
        <f>F1873+G1873+H1873</f>
        <v>615100</v>
      </c>
      <c r="J1873" s="243">
        <f t="shared" si="511"/>
        <v>1</v>
      </c>
      <c r="K1873" s="244"/>
      <c r="L1873" s="423"/>
      <c r="M1873" s="252">
        <v>615100</v>
      </c>
      <c r="N1873" s="315">
        <f>I1873</f>
        <v>615100</v>
      </c>
      <c r="O1873" s="424">
        <f>L1873+M1873-N1873</f>
        <v>0</v>
      </c>
      <c r="P1873" s="244"/>
      <c r="Q1873" s="771"/>
      <c r="R1873" s="775"/>
      <c r="S1873" s="775"/>
      <c r="T1873" s="775"/>
      <c r="U1873" s="775"/>
      <c r="V1873" s="775"/>
      <c r="W1873" s="819"/>
      <c r="X1873" s="313">
        <f t="shared" si="512"/>
        <v>0</v>
      </c>
    </row>
    <row r="1874" spans="2:24" ht="18.75">
      <c r="B1874" s="140"/>
      <c r="C1874" s="137">
        <v>102</v>
      </c>
      <c r="D1874" s="139" t="s">
        <v>1268</v>
      </c>
      <c r="E1874" s="812"/>
      <c r="F1874" s="449"/>
      <c r="G1874" s="245"/>
      <c r="H1874" s="245"/>
      <c r="I1874" s="476">
        <f>F1874+G1874+H1874</f>
        <v>0</v>
      </c>
      <c r="J1874" s="243" t="str">
        <f t="shared" si="511"/>
        <v/>
      </c>
      <c r="K1874" s="244"/>
      <c r="L1874" s="423"/>
      <c r="M1874" s="252"/>
      <c r="N1874" s="315">
        <f>I1874</f>
        <v>0</v>
      </c>
      <c r="O1874" s="424">
        <f>L1874+M1874-N1874</f>
        <v>0</v>
      </c>
      <c r="P1874" s="244"/>
      <c r="Q1874" s="771"/>
      <c r="R1874" s="775"/>
      <c r="S1874" s="775"/>
      <c r="T1874" s="775"/>
      <c r="U1874" s="775"/>
      <c r="V1874" s="775"/>
      <c r="W1874" s="819"/>
      <c r="X1874" s="313">
        <f t="shared" si="512"/>
        <v>0</v>
      </c>
    </row>
    <row r="1875" spans="2:24" ht="18.75">
      <c r="B1875" s="794">
        <v>200</v>
      </c>
      <c r="C1875" s="959" t="s">
        <v>1269</v>
      </c>
      <c r="D1875" s="959"/>
      <c r="E1875" s="795"/>
      <c r="F1875" s="796">
        <f>SUM(F1876:F1880)</f>
        <v>53000</v>
      </c>
      <c r="G1875" s="797">
        <f>SUM(G1876:G1880)</f>
        <v>0</v>
      </c>
      <c r="H1875" s="797">
        <f>SUM(H1876:H1880)</f>
        <v>0</v>
      </c>
      <c r="I1875" s="797">
        <f>SUM(I1876:I1880)</f>
        <v>53000</v>
      </c>
      <c r="J1875" s="243">
        <f t="shared" si="511"/>
        <v>1</v>
      </c>
      <c r="K1875" s="244"/>
      <c r="L1875" s="316">
        <f>SUM(L1876:L1880)</f>
        <v>0</v>
      </c>
      <c r="M1875" s="317">
        <f>SUM(M1876:M1880)</f>
        <v>53000</v>
      </c>
      <c r="N1875" s="425">
        <f>SUM(N1876:N1880)</f>
        <v>53000</v>
      </c>
      <c r="O1875" s="426">
        <f>SUM(O1876:O1880)</f>
        <v>0</v>
      </c>
      <c r="P1875" s="244"/>
      <c r="Q1875" s="773"/>
      <c r="R1875" s="774"/>
      <c r="S1875" s="774"/>
      <c r="T1875" s="774"/>
      <c r="U1875" s="774"/>
      <c r="V1875" s="774"/>
      <c r="W1875" s="820"/>
      <c r="X1875" s="313">
        <f t="shared" si="512"/>
        <v>0</v>
      </c>
    </row>
    <row r="1876" spans="2:24" ht="18.75">
      <c r="B1876" s="143"/>
      <c r="C1876" s="144">
        <v>201</v>
      </c>
      <c r="D1876" s="138" t="s">
        <v>1270</v>
      </c>
      <c r="E1876" s="812"/>
      <c r="F1876" s="449"/>
      <c r="G1876" s="245"/>
      <c r="H1876" s="245"/>
      <c r="I1876" s="476">
        <f>F1876+G1876+H1876</f>
        <v>0</v>
      </c>
      <c r="J1876" s="243" t="str">
        <f t="shared" si="511"/>
        <v/>
      </c>
      <c r="K1876" s="244"/>
      <c r="L1876" s="423"/>
      <c r="M1876" s="252"/>
      <c r="N1876" s="315">
        <f>I1876</f>
        <v>0</v>
      </c>
      <c r="O1876" s="424">
        <f>L1876+M1876-N1876</f>
        <v>0</v>
      </c>
      <c r="P1876" s="244"/>
      <c r="Q1876" s="771"/>
      <c r="R1876" s="775"/>
      <c r="S1876" s="775"/>
      <c r="T1876" s="775"/>
      <c r="U1876" s="775"/>
      <c r="V1876" s="775"/>
      <c r="W1876" s="819"/>
      <c r="X1876" s="313">
        <f t="shared" si="512"/>
        <v>0</v>
      </c>
    </row>
    <row r="1877" spans="2:24" ht="18.75">
      <c r="B1877" s="136"/>
      <c r="C1877" s="137">
        <v>202</v>
      </c>
      <c r="D1877" s="145" t="s">
        <v>1271</v>
      </c>
      <c r="E1877" s="812"/>
      <c r="F1877" s="449">
        <v>4000</v>
      </c>
      <c r="G1877" s="245"/>
      <c r="H1877" s="245"/>
      <c r="I1877" s="476">
        <f>F1877+G1877+H1877</f>
        <v>4000</v>
      </c>
      <c r="J1877" s="243">
        <f t="shared" si="511"/>
        <v>1</v>
      </c>
      <c r="K1877" s="244"/>
      <c r="L1877" s="423"/>
      <c r="M1877" s="252">
        <v>4000</v>
      </c>
      <c r="N1877" s="315">
        <f>I1877</f>
        <v>4000</v>
      </c>
      <c r="O1877" s="424">
        <f>L1877+M1877-N1877</f>
        <v>0</v>
      </c>
      <c r="P1877" s="244"/>
      <c r="Q1877" s="771"/>
      <c r="R1877" s="775"/>
      <c r="S1877" s="775"/>
      <c r="T1877" s="775"/>
      <c r="U1877" s="775"/>
      <c r="V1877" s="775"/>
      <c r="W1877" s="819"/>
      <c r="X1877" s="313">
        <f t="shared" si="512"/>
        <v>0</v>
      </c>
    </row>
    <row r="1878" spans="2:24" ht="31.5">
      <c r="B1878" s="152"/>
      <c r="C1878" s="137">
        <v>205</v>
      </c>
      <c r="D1878" s="145" t="s">
        <v>915</v>
      </c>
      <c r="E1878" s="812"/>
      <c r="F1878" s="449">
        <v>34000</v>
      </c>
      <c r="G1878" s="245"/>
      <c r="H1878" s="245"/>
      <c r="I1878" s="476">
        <f>F1878+G1878+H1878</f>
        <v>34000</v>
      </c>
      <c r="J1878" s="243">
        <f t="shared" si="511"/>
        <v>1</v>
      </c>
      <c r="K1878" s="244"/>
      <c r="L1878" s="423"/>
      <c r="M1878" s="252">
        <v>34000</v>
      </c>
      <c r="N1878" s="315">
        <f>I1878</f>
        <v>34000</v>
      </c>
      <c r="O1878" s="424">
        <f>L1878+M1878-N1878</f>
        <v>0</v>
      </c>
      <c r="P1878" s="244"/>
      <c r="Q1878" s="771"/>
      <c r="R1878" s="775"/>
      <c r="S1878" s="775"/>
      <c r="T1878" s="775"/>
      <c r="U1878" s="775"/>
      <c r="V1878" s="775"/>
      <c r="W1878" s="819"/>
      <c r="X1878" s="313">
        <f t="shared" si="512"/>
        <v>0</v>
      </c>
    </row>
    <row r="1879" spans="2:24" ht="18.75">
      <c r="B1879" s="152"/>
      <c r="C1879" s="137">
        <v>208</v>
      </c>
      <c r="D1879" s="159" t="s">
        <v>916</v>
      </c>
      <c r="E1879" s="812"/>
      <c r="F1879" s="449">
        <v>15000</v>
      </c>
      <c r="G1879" s="245"/>
      <c r="H1879" s="245"/>
      <c r="I1879" s="476">
        <f>F1879+G1879+H1879</f>
        <v>15000</v>
      </c>
      <c r="J1879" s="243">
        <f t="shared" si="511"/>
        <v>1</v>
      </c>
      <c r="K1879" s="244"/>
      <c r="L1879" s="423"/>
      <c r="M1879" s="252">
        <v>15000</v>
      </c>
      <c r="N1879" s="315">
        <f>I1879</f>
        <v>15000</v>
      </c>
      <c r="O1879" s="424">
        <f>L1879+M1879-N1879</f>
        <v>0</v>
      </c>
      <c r="P1879" s="244"/>
      <c r="Q1879" s="771"/>
      <c r="R1879" s="775"/>
      <c r="S1879" s="775"/>
      <c r="T1879" s="775"/>
      <c r="U1879" s="775"/>
      <c r="V1879" s="775"/>
      <c r="W1879" s="819"/>
      <c r="X1879" s="313">
        <f t="shared" si="512"/>
        <v>0</v>
      </c>
    </row>
    <row r="1880" spans="2:24" ht="18.75">
      <c r="B1880" s="143"/>
      <c r="C1880" s="142">
        <v>209</v>
      </c>
      <c r="D1880" s="148" t="s">
        <v>917</v>
      </c>
      <c r="E1880" s="812"/>
      <c r="F1880" s="449"/>
      <c r="G1880" s="245"/>
      <c r="H1880" s="245"/>
      <c r="I1880" s="476">
        <f>F1880+G1880+H1880</f>
        <v>0</v>
      </c>
      <c r="J1880" s="243" t="str">
        <f t="shared" si="511"/>
        <v/>
      </c>
      <c r="K1880" s="244"/>
      <c r="L1880" s="423"/>
      <c r="M1880" s="252"/>
      <c r="N1880" s="315">
        <f>I1880</f>
        <v>0</v>
      </c>
      <c r="O1880" s="424">
        <f>L1880+M1880-N1880</f>
        <v>0</v>
      </c>
      <c r="P1880" s="244"/>
      <c r="Q1880" s="771"/>
      <c r="R1880" s="775"/>
      <c r="S1880" s="775"/>
      <c r="T1880" s="775"/>
      <c r="U1880" s="775"/>
      <c r="V1880" s="775"/>
      <c r="W1880" s="819"/>
      <c r="X1880" s="313">
        <f t="shared" si="512"/>
        <v>0</v>
      </c>
    </row>
    <row r="1881" spans="2:24" ht="18.75">
      <c r="B1881" s="794">
        <v>500</v>
      </c>
      <c r="C1881" s="960" t="s">
        <v>209</v>
      </c>
      <c r="D1881" s="960"/>
      <c r="E1881" s="795"/>
      <c r="F1881" s="796">
        <f>SUM(F1882:F1888)</f>
        <v>211672</v>
      </c>
      <c r="G1881" s="797">
        <f>SUM(G1882:G1888)</f>
        <v>0</v>
      </c>
      <c r="H1881" s="797">
        <f>SUM(H1882:H1888)</f>
        <v>0</v>
      </c>
      <c r="I1881" s="797">
        <f>SUM(I1882:I1888)</f>
        <v>211672</v>
      </c>
      <c r="J1881" s="243">
        <f t="shared" si="511"/>
        <v>1</v>
      </c>
      <c r="K1881" s="244"/>
      <c r="L1881" s="316">
        <f>SUM(L1882:L1888)</f>
        <v>0</v>
      </c>
      <c r="M1881" s="317">
        <f>SUM(M1882:M1888)</f>
        <v>211672</v>
      </c>
      <c r="N1881" s="425">
        <f>SUM(N1882:N1888)</f>
        <v>211672</v>
      </c>
      <c r="O1881" s="426">
        <f>SUM(O1882:O1888)</f>
        <v>0</v>
      </c>
      <c r="P1881" s="244"/>
      <c r="Q1881" s="773"/>
      <c r="R1881" s="774"/>
      <c r="S1881" s="775"/>
      <c r="T1881" s="774"/>
      <c r="U1881" s="774"/>
      <c r="V1881" s="774"/>
      <c r="W1881" s="820"/>
      <c r="X1881" s="313">
        <f t="shared" si="512"/>
        <v>0</v>
      </c>
    </row>
    <row r="1882" spans="2:24" ht="18.75">
      <c r="B1882" s="143"/>
      <c r="C1882" s="160">
        <v>551</v>
      </c>
      <c r="D1882" s="456" t="s">
        <v>210</v>
      </c>
      <c r="E1882" s="812"/>
      <c r="F1882" s="449">
        <v>106896</v>
      </c>
      <c r="G1882" s="245"/>
      <c r="H1882" s="245"/>
      <c r="I1882" s="476">
        <f t="shared" ref="I1882:I1889" si="513">F1882+G1882+H1882</f>
        <v>106896</v>
      </c>
      <c r="J1882" s="243">
        <f t="shared" si="511"/>
        <v>1</v>
      </c>
      <c r="K1882" s="244"/>
      <c r="L1882" s="423"/>
      <c r="M1882" s="252">
        <v>106896</v>
      </c>
      <c r="N1882" s="315">
        <f t="shared" ref="N1882:N1889" si="514">I1882</f>
        <v>106896</v>
      </c>
      <c r="O1882" s="424">
        <f t="shared" ref="O1882:O1889" si="515">L1882+M1882-N1882</f>
        <v>0</v>
      </c>
      <c r="P1882" s="244"/>
      <c r="Q1882" s="771"/>
      <c r="R1882" s="775"/>
      <c r="S1882" s="775"/>
      <c r="T1882" s="775"/>
      <c r="U1882" s="775"/>
      <c r="V1882" s="775"/>
      <c r="W1882" s="819"/>
      <c r="X1882" s="313">
        <f t="shared" si="512"/>
        <v>0</v>
      </c>
    </row>
    <row r="1883" spans="2:24" ht="18.75">
      <c r="B1883" s="143"/>
      <c r="C1883" s="161">
        <v>552</v>
      </c>
      <c r="D1883" s="457" t="s">
        <v>211</v>
      </c>
      <c r="E1883" s="812"/>
      <c r="F1883" s="449">
        <v>40086</v>
      </c>
      <c r="G1883" s="245"/>
      <c r="H1883" s="245"/>
      <c r="I1883" s="476">
        <f t="shared" si="513"/>
        <v>40086</v>
      </c>
      <c r="J1883" s="243">
        <f t="shared" si="511"/>
        <v>1</v>
      </c>
      <c r="K1883" s="244"/>
      <c r="L1883" s="423"/>
      <c r="M1883" s="252">
        <v>40086</v>
      </c>
      <c r="N1883" s="315">
        <f t="shared" si="514"/>
        <v>40086</v>
      </c>
      <c r="O1883" s="424">
        <f t="shared" si="515"/>
        <v>0</v>
      </c>
      <c r="P1883" s="244"/>
      <c r="Q1883" s="771"/>
      <c r="R1883" s="775"/>
      <c r="S1883" s="775"/>
      <c r="T1883" s="775"/>
      <c r="U1883" s="775"/>
      <c r="V1883" s="775"/>
      <c r="W1883" s="819"/>
      <c r="X1883" s="313">
        <f t="shared" si="512"/>
        <v>0</v>
      </c>
    </row>
    <row r="1884" spans="2:24" ht="18.75">
      <c r="B1884" s="143"/>
      <c r="C1884" s="161">
        <v>558</v>
      </c>
      <c r="D1884" s="457" t="s">
        <v>1704</v>
      </c>
      <c r="E1884" s="812"/>
      <c r="F1884" s="700">
        <v>0</v>
      </c>
      <c r="G1884" s="700">
        <v>0</v>
      </c>
      <c r="H1884" s="700">
        <v>0</v>
      </c>
      <c r="I1884" s="476">
        <f t="shared" si="513"/>
        <v>0</v>
      </c>
      <c r="J1884" s="243" t="str">
        <f t="shared" si="511"/>
        <v/>
      </c>
      <c r="K1884" s="244"/>
      <c r="L1884" s="423"/>
      <c r="M1884" s="252"/>
      <c r="N1884" s="315">
        <f t="shared" si="514"/>
        <v>0</v>
      </c>
      <c r="O1884" s="424">
        <f t="shared" si="515"/>
        <v>0</v>
      </c>
      <c r="P1884" s="244"/>
      <c r="Q1884" s="771"/>
      <c r="R1884" s="775"/>
      <c r="S1884" s="775"/>
      <c r="T1884" s="775"/>
      <c r="U1884" s="775"/>
      <c r="V1884" s="775"/>
      <c r="W1884" s="819"/>
      <c r="X1884" s="313">
        <f t="shared" si="512"/>
        <v>0</v>
      </c>
    </row>
    <row r="1885" spans="2:24" ht="18.75">
      <c r="B1885" s="143"/>
      <c r="C1885" s="161">
        <v>560</v>
      </c>
      <c r="D1885" s="458" t="s">
        <v>212</v>
      </c>
      <c r="E1885" s="812"/>
      <c r="F1885" s="449">
        <v>40086</v>
      </c>
      <c r="G1885" s="245"/>
      <c r="H1885" s="245"/>
      <c r="I1885" s="476">
        <f t="shared" si="513"/>
        <v>40086</v>
      </c>
      <c r="J1885" s="243">
        <f t="shared" si="511"/>
        <v>1</v>
      </c>
      <c r="K1885" s="244"/>
      <c r="L1885" s="423"/>
      <c r="M1885" s="252">
        <v>40086</v>
      </c>
      <c r="N1885" s="315">
        <f t="shared" si="514"/>
        <v>40086</v>
      </c>
      <c r="O1885" s="424">
        <f t="shared" si="515"/>
        <v>0</v>
      </c>
      <c r="P1885" s="244"/>
      <c r="Q1885" s="771"/>
      <c r="R1885" s="775"/>
      <c r="S1885" s="775"/>
      <c r="T1885" s="775"/>
      <c r="U1885" s="775"/>
      <c r="V1885" s="775"/>
      <c r="W1885" s="819"/>
      <c r="X1885" s="313">
        <f t="shared" si="512"/>
        <v>0</v>
      </c>
    </row>
    <row r="1886" spans="2:24" ht="18.75">
      <c r="B1886" s="143"/>
      <c r="C1886" s="161">
        <v>580</v>
      </c>
      <c r="D1886" s="457" t="s">
        <v>213</v>
      </c>
      <c r="E1886" s="812"/>
      <c r="F1886" s="449">
        <v>24604</v>
      </c>
      <c r="G1886" s="245"/>
      <c r="H1886" s="245"/>
      <c r="I1886" s="476">
        <f t="shared" si="513"/>
        <v>24604</v>
      </c>
      <c r="J1886" s="243">
        <f t="shared" si="511"/>
        <v>1</v>
      </c>
      <c r="K1886" s="244"/>
      <c r="L1886" s="423"/>
      <c r="M1886" s="252">
        <v>24604</v>
      </c>
      <c r="N1886" s="315">
        <f t="shared" si="514"/>
        <v>24604</v>
      </c>
      <c r="O1886" s="424">
        <f t="shared" si="515"/>
        <v>0</v>
      </c>
      <c r="P1886" s="244"/>
      <c r="Q1886" s="771"/>
      <c r="R1886" s="775"/>
      <c r="S1886" s="775"/>
      <c r="T1886" s="775"/>
      <c r="U1886" s="775"/>
      <c r="V1886" s="775"/>
      <c r="W1886" s="819"/>
      <c r="X1886" s="313">
        <f t="shared" si="512"/>
        <v>0</v>
      </c>
    </row>
    <row r="1887" spans="2:24" ht="18.75">
      <c r="B1887" s="143"/>
      <c r="C1887" s="161">
        <v>588</v>
      </c>
      <c r="D1887" s="457" t="s">
        <v>1709</v>
      </c>
      <c r="E1887" s="812"/>
      <c r="F1887" s="700">
        <v>0</v>
      </c>
      <c r="G1887" s="700">
        <v>0</v>
      </c>
      <c r="H1887" s="700">
        <v>0</v>
      </c>
      <c r="I1887" s="476">
        <f t="shared" si="513"/>
        <v>0</v>
      </c>
      <c r="J1887" s="243" t="str">
        <f t="shared" si="511"/>
        <v/>
      </c>
      <c r="K1887" s="244"/>
      <c r="L1887" s="423"/>
      <c r="M1887" s="252"/>
      <c r="N1887" s="315">
        <f t="shared" si="514"/>
        <v>0</v>
      </c>
      <c r="O1887" s="424">
        <f t="shared" si="515"/>
        <v>0</v>
      </c>
      <c r="P1887" s="244"/>
      <c r="Q1887" s="771"/>
      <c r="R1887" s="775"/>
      <c r="S1887" s="775"/>
      <c r="T1887" s="775"/>
      <c r="U1887" s="775"/>
      <c r="V1887" s="775"/>
      <c r="W1887" s="819"/>
      <c r="X1887" s="313">
        <f t="shared" si="512"/>
        <v>0</v>
      </c>
    </row>
    <row r="1888" spans="2:24" ht="31.5">
      <c r="B1888" s="143"/>
      <c r="C1888" s="162">
        <v>590</v>
      </c>
      <c r="D1888" s="459" t="s">
        <v>214</v>
      </c>
      <c r="E1888" s="812"/>
      <c r="F1888" s="449"/>
      <c r="G1888" s="245"/>
      <c r="H1888" s="245"/>
      <c r="I1888" s="476">
        <f t="shared" si="513"/>
        <v>0</v>
      </c>
      <c r="J1888" s="243" t="str">
        <f t="shared" si="511"/>
        <v/>
      </c>
      <c r="K1888" s="244"/>
      <c r="L1888" s="423"/>
      <c r="M1888" s="252"/>
      <c r="N1888" s="315">
        <f t="shared" si="514"/>
        <v>0</v>
      </c>
      <c r="O1888" s="424">
        <f t="shared" si="515"/>
        <v>0</v>
      </c>
      <c r="P1888" s="244"/>
      <c r="Q1888" s="771"/>
      <c r="R1888" s="775"/>
      <c r="S1888" s="775"/>
      <c r="T1888" s="775"/>
      <c r="U1888" s="775"/>
      <c r="V1888" s="775"/>
      <c r="W1888" s="819"/>
      <c r="X1888" s="313">
        <f t="shared" si="512"/>
        <v>0</v>
      </c>
    </row>
    <row r="1889" spans="2:24" ht="18.75">
      <c r="B1889" s="794">
        <v>800</v>
      </c>
      <c r="C1889" s="960" t="s">
        <v>1079</v>
      </c>
      <c r="D1889" s="960"/>
      <c r="E1889" s="795"/>
      <c r="F1889" s="798"/>
      <c r="G1889" s="799"/>
      <c r="H1889" s="799"/>
      <c r="I1889" s="800">
        <f t="shared" si="513"/>
        <v>0</v>
      </c>
      <c r="J1889" s="243" t="str">
        <f t="shared" si="511"/>
        <v/>
      </c>
      <c r="K1889" s="244"/>
      <c r="L1889" s="428"/>
      <c r="M1889" s="254"/>
      <c r="N1889" s="315">
        <f t="shared" si="514"/>
        <v>0</v>
      </c>
      <c r="O1889" s="424">
        <f t="shared" si="515"/>
        <v>0</v>
      </c>
      <c r="P1889" s="244"/>
      <c r="Q1889" s="773"/>
      <c r="R1889" s="774"/>
      <c r="S1889" s="775"/>
      <c r="T1889" s="775"/>
      <c r="U1889" s="774"/>
      <c r="V1889" s="775"/>
      <c r="W1889" s="819"/>
      <c r="X1889" s="313">
        <f t="shared" si="512"/>
        <v>0</v>
      </c>
    </row>
    <row r="1890" spans="2:24" ht="18.75">
      <c r="B1890" s="794">
        <v>1000</v>
      </c>
      <c r="C1890" s="962" t="s">
        <v>216</v>
      </c>
      <c r="D1890" s="962"/>
      <c r="E1890" s="795"/>
      <c r="F1890" s="796">
        <f>SUM(F1891:F1907)</f>
        <v>65162</v>
      </c>
      <c r="G1890" s="797">
        <f>SUM(G1891:G1907)</f>
        <v>0</v>
      </c>
      <c r="H1890" s="797">
        <f>SUM(H1891:H1907)</f>
        <v>57507</v>
      </c>
      <c r="I1890" s="797">
        <f>SUM(I1891:I1907)</f>
        <v>122669</v>
      </c>
      <c r="J1890" s="243">
        <f t="shared" si="511"/>
        <v>1</v>
      </c>
      <c r="K1890" s="244"/>
      <c r="L1890" s="316">
        <f>SUM(L1891:L1907)</f>
        <v>0</v>
      </c>
      <c r="M1890" s="317">
        <f>SUM(M1891:M1907)</f>
        <v>122669</v>
      </c>
      <c r="N1890" s="425">
        <f>SUM(N1891:N1907)</f>
        <v>122669</v>
      </c>
      <c r="O1890" s="426">
        <f>SUM(O1891:O1907)</f>
        <v>0</v>
      </c>
      <c r="P1890" s="244"/>
      <c r="Q1890" s="316">
        <f t="shared" ref="Q1890:W1890" si="516">SUM(Q1891:Q1907)</f>
        <v>0</v>
      </c>
      <c r="R1890" s="317">
        <f t="shared" si="516"/>
        <v>122669</v>
      </c>
      <c r="S1890" s="317">
        <f t="shared" si="516"/>
        <v>122669</v>
      </c>
      <c r="T1890" s="317">
        <f t="shared" si="516"/>
        <v>0</v>
      </c>
      <c r="U1890" s="317">
        <f t="shared" si="516"/>
        <v>0</v>
      </c>
      <c r="V1890" s="317">
        <f t="shared" si="516"/>
        <v>0</v>
      </c>
      <c r="W1890" s="426">
        <f t="shared" si="516"/>
        <v>0</v>
      </c>
      <c r="X1890" s="313">
        <f t="shared" si="512"/>
        <v>0</v>
      </c>
    </row>
    <row r="1891" spans="2:24" ht="18.75">
      <c r="B1891" s="136"/>
      <c r="C1891" s="144">
        <v>1011</v>
      </c>
      <c r="D1891" s="163" t="s">
        <v>217</v>
      </c>
      <c r="E1891" s="812"/>
      <c r="F1891" s="449"/>
      <c r="G1891" s="245"/>
      <c r="H1891" s="245">
        <v>0</v>
      </c>
      <c r="I1891" s="476">
        <f t="shared" ref="I1891:I1907" si="517">F1891+G1891+H1891</f>
        <v>0</v>
      </c>
      <c r="J1891" s="243" t="str">
        <f t="shared" si="511"/>
        <v/>
      </c>
      <c r="K1891" s="244"/>
      <c r="L1891" s="423"/>
      <c r="M1891" s="252"/>
      <c r="N1891" s="315">
        <f t="shared" ref="N1891:N1907" si="518">I1891</f>
        <v>0</v>
      </c>
      <c r="O1891" s="424">
        <f t="shared" ref="O1891:O1907" si="519">L1891+M1891-N1891</f>
        <v>0</v>
      </c>
      <c r="P1891" s="244"/>
      <c r="Q1891" s="423"/>
      <c r="R1891" s="252"/>
      <c r="S1891" s="429">
        <f t="shared" ref="S1891:S1898" si="520">+IF(+(L1891+M1891)&gt;=I1891,+M1891,+(+I1891-L1891))</f>
        <v>0</v>
      </c>
      <c r="T1891" s="315">
        <f t="shared" ref="T1891:T1898" si="521">Q1891+R1891-S1891</f>
        <v>0</v>
      </c>
      <c r="U1891" s="252"/>
      <c r="V1891" s="252"/>
      <c r="W1891" s="253"/>
      <c r="X1891" s="313">
        <f t="shared" si="512"/>
        <v>0</v>
      </c>
    </row>
    <row r="1892" spans="2:24" ht="18.75">
      <c r="B1892" s="136"/>
      <c r="C1892" s="137">
        <v>1012</v>
      </c>
      <c r="D1892" s="145" t="s">
        <v>218</v>
      </c>
      <c r="E1892" s="812"/>
      <c r="F1892" s="449"/>
      <c r="G1892" s="245"/>
      <c r="H1892" s="245">
        <v>0</v>
      </c>
      <c r="I1892" s="476">
        <f t="shared" si="517"/>
        <v>0</v>
      </c>
      <c r="J1892" s="243" t="str">
        <f t="shared" si="511"/>
        <v/>
      </c>
      <c r="K1892" s="244"/>
      <c r="L1892" s="423"/>
      <c r="M1892" s="252"/>
      <c r="N1892" s="315">
        <f t="shared" si="518"/>
        <v>0</v>
      </c>
      <c r="O1892" s="424">
        <f t="shared" si="519"/>
        <v>0</v>
      </c>
      <c r="P1892" s="244"/>
      <c r="Q1892" s="423"/>
      <c r="R1892" s="252"/>
      <c r="S1892" s="429">
        <f t="shared" si="520"/>
        <v>0</v>
      </c>
      <c r="T1892" s="315">
        <f t="shared" si="521"/>
        <v>0</v>
      </c>
      <c r="U1892" s="252"/>
      <c r="V1892" s="252"/>
      <c r="W1892" s="253"/>
      <c r="X1892" s="313">
        <f t="shared" si="512"/>
        <v>0</v>
      </c>
    </row>
    <row r="1893" spans="2:24" ht="18.75">
      <c r="B1893" s="136"/>
      <c r="C1893" s="137">
        <v>1013</v>
      </c>
      <c r="D1893" s="145" t="s">
        <v>219</v>
      </c>
      <c r="E1893" s="812"/>
      <c r="F1893" s="449">
        <v>6321</v>
      </c>
      <c r="G1893" s="245"/>
      <c r="H1893" s="245"/>
      <c r="I1893" s="476">
        <f t="shared" si="517"/>
        <v>6321</v>
      </c>
      <c r="J1893" s="243">
        <f t="shared" si="511"/>
        <v>1</v>
      </c>
      <c r="K1893" s="244"/>
      <c r="L1893" s="423"/>
      <c r="M1893" s="252">
        <v>6321</v>
      </c>
      <c r="N1893" s="315">
        <f t="shared" si="518"/>
        <v>6321</v>
      </c>
      <c r="O1893" s="424">
        <f t="shared" si="519"/>
        <v>0</v>
      </c>
      <c r="P1893" s="244"/>
      <c r="Q1893" s="423"/>
      <c r="R1893" s="252">
        <v>6321</v>
      </c>
      <c r="S1893" s="429">
        <f t="shared" si="520"/>
        <v>6321</v>
      </c>
      <c r="T1893" s="315">
        <f t="shared" si="521"/>
        <v>0</v>
      </c>
      <c r="U1893" s="252"/>
      <c r="V1893" s="252"/>
      <c r="W1893" s="253"/>
      <c r="X1893" s="313">
        <f t="shared" si="512"/>
        <v>0</v>
      </c>
    </row>
    <row r="1894" spans="2:24" ht="18.75">
      <c r="B1894" s="136"/>
      <c r="C1894" s="137">
        <v>1014</v>
      </c>
      <c r="D1894" s="145" t="s">
        <v>220</v>
      </c>
      <c r="E1894" s="812"/>
      <c r="F1894" s="449"/>
      <c r="G1894" s="245"/>
      <c r="H1894" s="245">
        <v>0</v>
      </c>
      <c r="I1894" s="476">
        <f t="shared" si="517"/>
        <v>0</v>
      </c>
      <c r="J1894" s="243" t="str">
        <f t="shared" si="511"/>
        <v/>
      </c>
      <c r="K1894" s="244"/>
      <c r="L1894" s="423"/>
      <c r="M1894" s="252"/>
      <c r="N1894" s="315">
        <f t="shared" si="518"/>
        <v>0</v>
      </c>
      <c r="O1894" s="424">
        <f t="shared" si="519"/>
        <v>0</v>
      </c>
      <c r="P1894" s="244"/>
      <c r="Q1894" s="423"/>
      <c r="R1894" s="252"/>
      <c r="S1894" s="429">
        <f t="shared" si="520"/>
        <v>0</v>
      </c>
      <c r="T1894" s="315">
        <f t="shared" si="521"/>
        <v>0</v>
      </c>
      <c r="U1894" s="252"/>
      <c r="V1894" s="252"/>
      <c r="W1894" s="253"/>
      <c r="X1894" s="313">
        <f t="shared" si="512"/>
        <v>0</v>
      </c>
    </row>
    <row r="1895" spans="2:24" ht="18.75">
      <c r="B1895" s="136"/>
      <c r="C1895" s="137">
        <v>1015</v>
      </c>
      <c r="D1895" s="145" t="s">
        <v>221</v>
      </c>
      <c r="E1895" s="812"/>
      <c r="F1895" s="449"/>
      <c r="G1895" s="245"/>
      <c r="H1895" s="245">
        <v>0</v>
      </c>
      <c r="I1895" s="476">
        <f t="shared" si="517"/>
        <v>0</v>
      </c>
      <c r="J1895" s="243" t="str">
        <f t="shared" si="511"/>
        <v/>
      </c>
      <c r="K1895" s="244"/>
      <c r="L1895" s="423"/>
      <c r="M1895" s="252"/>
      <c r="N1895" s="315">
        <f t="shared" si="518"/>
        <v>0</v>
      </c>
      <c r="O1895" s="424">
        <f t="shared" si="519"/>
        <v>0</v>
      </c>
      <c r="P1895" s="244"/>
      <c r="Q1895" s="423"/>
      <c r="R1895" s="252"/>
      <c r="S1895" s="429">
        <f t="shared" si="520"/>
        <v>0</v>
      </c>
      <c r="T1895" s="315">
        <f t="shared" si="521"/>
        <v>0</v>
      </c>
      <c r="U1895" s="252"/>
      <c r="V1895" s="252"/>
      <c r="W1895" s="253"/>
      <c r="X1895" s="313">
        <f t="shared" si="512"/>
        <v>0</v>
      </c>
    </row>
    <row r="1896" spans="2:24" ht="18.75">
      <c r="B1896" s="136"/>
      <c r="C1896" s="137">
        <v>1016</v>
      </c>
      <c r="D1896" s="145" t="s">
        <v>222</v>
      </c>
      <c r="E1896" s="812"/>
      <c r="F1896" s="449"/>
      <c r="G1896" s="245"/>
      <c r="H1896" s="245">
        <v>57507</v>
      </c>
      <c r="I1896" s="476">
        <f t="shared" si="517"/>
        <v>57507</v>
      </c>
      <c r="J1896" s="243">
        <f t="shared" si="511"/>
        <v>1</v>
      </c>
      <c r="K1896" s="244"/>
      <c r="L1896" s="423"/>
      <c r="M1896" s="252">
        <v>57507</v>
      </c>
      <c r="N1896" s="315">
        <f t="shared" si="518"/>
        <v>57507</v>
      </c>
      <c r="O1896" s="424">
        <f t="shared" si="519"/>
        <v>0</v>
      </c>
      <c r="P1896" s="244"/>
      <c r="Q1896" s="423"/>
      <c r="R1896" s="252">
        <v>57507</v>
      </c>
      <c r="S1896" s="429">
        <f t="shared" si="520"/>
        <v>57507</v>
      </c>
      <c r="T1896" s="315">
        <f t="shared" si="521"/>
        <v>0</v>
      </c>
      <c r="U1896" s="252"/>
      <c r="V1896" s="252"/>
      <c r="W1896" s="253"/>
      <c r="X1896" s="313">
        <f t="shared" si="512"/>
        <v>0</v>
      </c>
    </row>
    <row r="1897" spans="2:24" ht="18.75">
      <c r="B1897" s="140"/>
      <c r="C1897" s="164">
        <v>1020</v>
      </c>
      <c r="D1897" s="165" t="s">
        <v>223</v>
      </c>
      <c r="E1897" s="812"/>
      <c r="F1897" s="449"/>
      <c r="G1897" s="245"/>
      <c r="H1897" s="245">
        <v>0</v>
      </c>
      <c r="I1897" s="476">
        <f t="shared" si="517"/>
        <v>0</v>
      </c>
      <c r="J1897" s="243" t="str">
        <f t="shared" si="511"/>
        <v/>
      </c>
      <c r="K1897" s="244"/>
      <c r="L1897" s="423"/>
      <c r="M1897" s="252"/>
      <c r="N1897" s="315">
        <f t="shared" si="518"/>
        <v>0</v>
      </c>
      <c r="O1897" s="424">
        <f t="shared" si="519"/>
        <v>0</v>
      </c>
      <c r="P1897" s="244"/>
      <c r="Q1897" s="423"/>
      <c r="R1897" s="252"/>
      <c r="S1897" s="429">
        <f t="shared" si="520"/>
        <v>0</v>
      </c>
      <c r="T1897" s="315">
        <f t="shared" si="521"/>
        <v>0</v>
      </c>
      <c r="U1897" s="252"/>
      <c r="V1897" s="252"/>
      <c r="W1897" s="253"/>
      <c r="X1897" s="313">
        <f t="shared" si="512"/>
        <v>0</v>
      </c>
    </row>
    <row r="1898" spans="2:24" ht="18.75">
      <c r="B1898" s="136"/>
      <c r="C1898" s="137">
        <v>1030</v>
      </c>
      <c r="D1898" s="145" t="s">
        <v>224</v>
      </c>
      <c r="E1898" s="812"/>
      <c r="F1898" s="449"/>
      <c r="G1898" s="245"/>
      <c r="H1898" s="245">
        <v>0</v>
      </c>
      <c r="I1898" s="476">
        <f t="shared" si="517"/>
        <v>0</v>
      </c>
      <c r="J1898" s="243" t="str">
        <f t="shared" si="511"/>
        <v/>
      </c>
      <c r="K1898" s="244"/>
      <c r="L1898" s="423"/>
      <c r="M1898" s="252"/>
      <c r="N1898" s="315">
        <f t="shared" si="518"/>
        <v>0</v>
      </c>
      <c r="O1898" s="424">
        <f t="shared" si="519"/>
        <v>0</v>
      </c>
      <c r="P1898" s="244"/>
      <c r="Q1898" s="423"/>
      <c r="R1898" s="252"/>
      <c r="S1898" s="429">
        <f t="shared" si="520"/>
        <v>0</v>
      </c>
      <c r="T1898" s="315">
        <f t="shared" si="521"/>
        <v>0</v>
      </c>
      <c r="U1898" s="252"/>
      <c r="V1898" s="252"/>
      <c r="W1898" s="253"/>
      <c r="X1898" s="313">
        <f t="shared" si="512"/>
        <v>0</v>
      </c>
    </row>
    <row r="1899" spans="2:24" ht="18.75">
      <c r="B1899" s="136"/>
      <c r="C1899" s="164">
        <v>1051</v>
      </c>
      <c r="D1899" s="167" t="s">
        <v>225</v>
      </c>
      <c r="E1899" s="812"/>
      <c r="F1899" s="449"/>
      <c r="G1899" s="245"/>
      <c r="H1899" s="245">
        <v>0</v>
      </c>
      <c r="I1899" s="476">
        <f t="shared" si="517"/>
        <v>0</v>
      </c>
      <c r="J1899" s="243" t="str">
        <f t="shared" si="511"/>
        <v/>
      </c>
      <c r="K1899" s="244"/>
      <c r="L1899" s="423"/>
      <c r="M1899" s="252"/>
      <c r="N1899" s="315">
        <f t="shared" si="518"/>
        <v>0</v>
      </c>
      <c r="O1899" s="424">
        <f t="shared" si="519"/>
        <v>0</v>
      </c>
      <c r="P1899" s="244"/>
      <c r="Q1899" s="771"/>
      <c r="R1899" s="775"/>
      <c r="S1899" s="775"/>
      <c r="T1899" s="775"/>
      <c r="U1899" s="775"/>
      <c r="V1899" s="775"/>
      <c r="W1899" s="819"/>
      <c r="X1899" s="313">
        <f t="shared" si="512"/>
        <v>0</v>
      </c>
    </row>
    <row r="1900" spans="2:24" ht="18.75">
      <c r="B1900" s="136"/>
      <c r="C1900" s="137">
        <v>1052</v>
      </c>
      <c r="D1900" s="145" t="s">
        <v>226</v>
      </c>
      <c r="E1900" s="812"/>
      <c r="F1900" s="449"/>
      <c r="G1900" s="245"/>
      <c r="H1900" s="245"/>
      <c r="I1900" s="476">
        <f t="shared" si="517"/>
        <v>0</v>
      </c>
      <c r="J1900" s="243" t="str">
        <f t="shared" si="511"/>
        <v/>
      </c>
      <c r="K1900" s="244"/>
      <c r="L1900" s="423"/>
      <c r="M1900" s="252"/>
      <c r="N1900" s="315">
        <f t="shared" si="518"/>
        <v>0</v>
      </c>
      <c r="O1900" s="424">
        <f t="shared" si="519"/>
        <v>0</v>
      </c>
      <c r="P1900" s="244"/>
      <c r="Q1900" s="771"/>
      <c r="R1900" s="775"/>
      <c r="S1900" s="775"/>
      <c r="T1900" s="775"/>
      <c r="U1900" s="775"/>
      <c r="V1900" s="775"/>
      <c r="W1900" s="819"/>
      <c r="X1900" s="313">
        <f t="shared" si="512"/>
        <v>0</v>
      </c>
    </row>
    <row r="1901" spans="2:24" ht="18.75">
      <c r="B1901" s="136"/>
      <c r="C1901" s="168">
        <v>1053</v>
      </c>
      <c r="D1901" s="169" t="s">
        <v>1710</v>
      </c>
      <c r="E1901" s="812"/>
      <c r="F1901" s="449"/>
      <c r="G1901" s="245"/>
      <c r="H1901" s="245"/>
      <c r="I1901" s="476">
        <f t="shared" si="517"/>
        <v>0</v>
      </c>
      <c r="J1901" s="243" t="str">
        <f t="shared" si="511"/>
        <v/>
      </c>
      <c r="K1901" s="244"/>
      <c r="L1901" s="423"/>
      <c r="M1901" s="252"/>
      <c r="N1901" s="315">
        <f t="shared" si="518"/>
        <v>0</v>
      </c>
      <c r="O1901" s="424">
        <f t="shared" si="519"/>
        <v>0</v>
      </c>
      <c r="P1901" s="244"/>
      <c r="Q1901" s="771"/>
      <c r="R1901" s="775"/>
      <c r="S1901" s="775"/>
      <c r="T1901" s="775"/>
      <c r="U1901" s="775"/>
      <c r="V1901" s="775"/>
      <c r="W1901" s="819"/>
      <c r="X1901" s="313">
        <f t="shared" si="512"/>
        <v>0</v>
      </c>
    </row>
    <row r="1902" spans="2:24" ht="18.75">
      <c r="B1902" s="136"/>
      <c r="C1902" s="137">
        <v>1062</v>
      </c>
      <c r="D1902" s="139" t="s">
        <v>227</v>
      </c>
      <c r="E1902" s="812"/>
      <c r="F1902" s="449"/>
      <c r="G1902" s="245"/>
      <c r="H1902" s="245">
        <v>0</v>
      </c>
      <c r="I1902" s="476">
        <f t="shared" si="517"/>
        <v>0</v>
      </c>
      <c r="J1902" s="243" t="str">
        <f t="shared" si="511"/>
        <v/>
      </c>
      <c r="K1902" s="244"/>
      <c r="L1902" s="423"/>
      <c r="M1902" s="252"/>
      <c r="N1902" s="315">
        <f t="shared" si="518"/>
        <v>0</v>
      </c>
      <c r="O1902" s="424">
        <f t="shared" si="519"/>
        <v>0</v>
      </c>
      <c r="P1902" s="244"/>
      <c r="Q1902" s="423"/>
      <c r="R1902" s="252"/>
      <c r="S1902" s="429">
        <f>+IF(+(L1902+M1902)&gt;=I1902,+M1902,+(+I1902-L1902))</f>
        <v>0</v>
      </c>
      <c r="T1902" s="315">
        <f>Q1902+R1902-S1902</f>
        <v>0</v>
      </c>
      <c r="U1902" s="252"/>
      <c r="V1902" s="252"/>
      <c r="W1902" s="253"/>
      <c r="X1902" s="313">
        <f t="shared" si="512"/>
        <v>0</v>
      </c>
    </row>
    <row r="1903" spans="2:24" ht="18.75">
      <c r="B1903" s="136"/>
      <c r="C1903" s="137">
        <v>1063</v>
      </c>
      <c r="D1903" s="139" t="s">
        <v>228</v>
      </c>
      <c r="E1903" s="812"/>
      <c r="F1903" s="449"/>
      <c r="G1903" s="245"/>
      <c r="H1903" s="245"/>
      <c r="I1903" s="476">
        <f t="shared" si="517"/>
        <v>0</v>
      </c>
      <c r="J1903" s="243" t="str">
        <f t="shared" si="511"/>
        <v/>
      </c>
      <c r="K1903" s="244"/>
      <c r="L1903" s="423"/>
      <c r="M1903" s="252"/>
      <c r="N1903" s="315">
        <f t="shared" si="518"/>
        <v>0</v>
      </c>
      <c r="O1903" s="424">
        <f t="shared" si="519"/>
        <v>0</v>
      </c>
      <c r="P1903" s="244"/>
      <c r="Q1903" s="771"/>
      <c r="R1903" s="775"/>
      <c r="S1903" s="775"/>
      <c r="T1903" s="775"/>
      <c r="U1903" s="775"/>
      <c r="V1903" s="775"/>
      <c r="W1903" s="819"/>
      <c r="X1903" s="313">
        <f t="shared" si="512"/>
        <v>0</v>
      </c>
    </row>
    <row r="1904" spans="2:24" ht="18.75">
      <c r="B1904" s="136"/>
      <c r="C1904" s="168">
        <v>1069</v>
      </c>
      <c r="D1904" s="170" t="s">
        <v>229</v>
      </c>
      <c r="E1904" s="812"/>
      <c r="F1904" s="449"/>
      <c r="G1904" s="245"/>
      <c r="H1904" s="245"/>
      <c r="I1904" s="476">
        <f t="shared" si="517"/>
        <v>0</v>
      </c>
      <c r="J1904" s="243" t="str">
        <f t="shared" ref="J1904:J1935" si="522">(IF($E1904&lt;&gt;0,$J$2,IF($I1904&lt;&gt;0,$J$2,"")))</f>
        <v/>
      </c>
      <c r="K1904" s="244"/>
      <c r="L1904" s="423"/>
      <c r="M1904" s="252"/>
      <c r="N1904" s="315">
        <f t="shared" si="518"/>
        <v>0</v>
      </c>
      <c r="O1904" s="424">
        <f t="shared" si="519"/>
        <v>0</v>
      </c>
      <c r="P1904" s="244"/>
      <c r="Q1904" s="423"/>
      <c r="R1904" s="252"/>
      <c r="S1904" s="429">
        <f>+IF(+(L1904+M1904)&gt;=I1904,+M1904,+(+I1904-L1904))</f>
        <v>0</v>
      </c>
      <c r="T1904" s="315">
        <f>Q1904+R1904-S1904</f>
        <v>0</v>
      </c>
      <c r="U1904" s="252"/>
      <c r="V1904" s="252"/>
      <c r="W1904" s="253"/>
      <c r="X1904" s="313">
        <f t="shared" ref="X1904:X1935" si="523">T1904-U1904-V1904-W1904</f>
        <v>0</v>
      </c>
    </row>
    <row r="1905" spans="2:24" ht="31.5">
      <c r="B1905" s="140"/>
      <c r="C1905" s="137">
        <v>1091</v>
      </c>
      <c r="D1905" s="145" t="s">
        <v>230</v>
      </c>
      <c r="E1905" s="812"/>
      <c r="F1905" s="449"/>
      <c r="G1905" s="245"/>
      <c r="H1905" s="245"/>
      <c r="I1905" s="476">
        <f t="shared" si="517"/>
        <v>0</v>
      </c>
      <c r="J1905" s="243" t="str">
        <f t="shared" si="522"/>
        <v/>
      </c>
      <c r="K1905" s="244"/>
      <c r="L1905" s="423"/>
      <c r="M1905" s="252"/>
      <c r="N1905" s="315">
        <f t="shared" si="518"/>
        <v>0</v>
      </c>
      <c r="O1905" s="424">
        <f t="shared" si="519"/>
        <v>0</v>
      </c>
      <c r="P1905" s="244"/>
      <c r="Q1905" s="423"/>
      <c r="R1905" s="252"/>
      <c r="S1905" s="429">
        <f>+IF(+(L1905+M1905)&gt;=I1905,+M1905,+(+I1905-L1905))</f>
        <v>0</v>
      </c>
      <c r="T1905" s="315">
        <f>Q1905+R1905-S1905</f>
        <v>0</v>
      </c>
      <c r="U1905" s="252"/>
      <c r="V1905" s="252"/>
      <c r="W1905" s="253"/>
      <c r="X1905" s="313">
        <f t="shared" si="523"/>
        <v>0</v>
      </c>
    </row>
    <row r="1906" spans="2:24" ht="18.75">
      <c r="B1906" s="136"/>
      <c r="C1906" s="137">
        <v>1092</v>
      </c>
      <c r="D1906" s="145" t="s">
        <v>359</v>
      </c>
      <c r="E1906" s="812"/>
      <c r="F1906" s="449"/>
      <c r="G1906" s="245"/>
      <c r="H1906" s="245"/>
      <c r="I1906" s="476">
        <f t="shared" si="517"/>
        <v>0</v>
      </c>
      <c r="J1906" s="243" t="str">
        <f t="shared" si="522"/>
        <v/>
      </c>
      <c r="K1906" s="244"/>
      <c r="L1906" s="423"/>
      <c r="M1906" s="252"/>
      <c r="N1906" s="315">
        <f t="shared" si="518"/>
        <v>0</v>
      </c>
      <c r="O1906" s="424">
        <f t="shared" si="519"/>
        <v>0</v>
      </c>
      <c r="P1906" s="244"/>
      <c r="Q1906" s="771"/>
      <c r="R1906" s="775"/>
      <c r="S1906" s="775"/>
      <c r="T1906" s="775"/>
      <c r="U1906" s="775"/>
      <c r="V1906" s="775"/>
      <c r="W1906" s="819"/>
      <c r="X1906" s="313">
        <f t="shared" si="523"/>
        <v>0</v>
      </c>
    </row>
    <row r="1907" spans="2:24" ht="18.75">
      <c r="B1907" s="136"/>
      <c r="C1907" s="142">
        <v>1098</v>
      </c>
      <c r="D1907" s="146" t="s">
        <v>231</v>
      </c>
      <c r="E1907" s="812"/>
      <c r="F1907" s="449">
        <v>58841</v>
      </c>
      <c r="G1907" s="245"/>
      <c r="H1907" s="245">
        <v>0</v>
      </c>
      <c r="I1907" s="476">
        <f t="shared" si="517"/>
        <v>58841</v>
      </c>
      <c r="J1907" s="243">
        <f t="shared" si="522"/>
        <v>1</v>
      </c>
      <c r="K1907" s="244"/>
      <c r="L1907" s="423"/>
      <c r="M1907" s="252">
        <v>58841</v>
      </c>
      <c r="N1907" s="315">
        <f t="shared" si="518"/>
        <v>58841</v>
      </c>
      <c r="O1907" s="424">
        <f t="shared" si="519"/>
        <v>0</v>
      </c>
      <c r="P1907" s="244"/>
      <c r="Q1907" s="423"/>
      <c r="R1907" s="252">
        <v>58841</v>
      </c>
      <c r="S1907" s="429">
        <f>+IF(+(L1907+M1907)&gt;=I1907,+M1907,+(+I1907-L1907))</f>
        <v>58841</v>
      </c>
      <c r="T1907" s="315">
        <f>Q1907+R1907-S1907</f>
        <v>0</v>
      </c>
      <c r="U1907" s="252"/>
      <c r="V1907" s="252"/>
      <c r="W1907" s="253"/>
      <c r="X1907" s="313">
        <f t="shared" si="523"/>
        <v>0</v>
      </c>
    </row>
    <row r="1908" spans="2:24" ht="18.75">
      <c r="B1908" s="794">
        <v>1900</v>
      </c>
      <c r="C1908" s="958" t="s">
        <v>293</v>
      </c>
      <c r="D1908" s="958"/>
      <c r="E1908" s="795"/>
      <c r="F1908" s="796">
        <f>SUM(F1909:F1911)</f>
        <v>0</v>
      </c>
      <c r="G1908" s="797">
        <f>SUM(G1909:G1911)</f>
        <v>0</v>
      </c>
      <c r="H1908" s="797">
        <f>SUM(H1909:H1911)</f>
        <v>0</v>
      </c>
      <c r="I1908" s="797">
        <f>SUM(I1909:I1911)</f>
        <v>0</v>
      </c>
      <c r="J1908" s="243" t="str">
        <f t="shared" si="522"/>
        <v/>
      </c>
      <c r="K1908" s="244"/>
      <c r="L1908" s="316">
        <f>SUM(L1909:L1911)</f>
        <v>0</v>
      </c>
      <c r="M1908" s="317">
        <f>SUM(M1909:M1911)</f>
        <v>0</v>
      </c>
      <c r="N1908" s="425">
        <f>SUM(N1909:N1911)</f>
        <v>0</v>
      </c>
      <c r="O1908" s="426">
        <f>SUM(O1909:O1911)</f>
        <v>0</v>
      </c>
      <c r="P1908" s="244"/>
      <c r="Q1908" s="773"/>
      <c r="R1908" s="774"/>
      <c r="S1908" s="774"/>
      <c r="T1908" s="774"/>
      <c r="U1908" s="774"/>
      <c r="V1908" s="774"/>
      <c r="W1908" s="820"/>
      <c r="X1908" s="313">
        <f t="shared" si="523"/>
        <v>0</v>
      </c>
    </row>
    <row r="1909" spans="2:24" ht="18.75">
      <c r="B1909" s="136"/>
      <c r="C1909" s="144">
        <v>1901</v>
      </c>
      <c r="D1909" s="138" t="s">
        <v>294</v>
      </c>
      <c r="E1909" s="812"/>
      <c r="F1909" s="449"/>
      <c r="G1909" s="245"/>
      <c r="H1909" s="245">
        <v>0</v>
      </c>
      <c r="I1909" s="476">
        <f>F1909+G1909+H1909</f>
        <v>0</v>
      </c>
      <c r="J1909" s="243" t="str">
        <f t="shared" si="522"/>
        <v/>
      </c>
      <c r="K1909" s="244"/>
      <c r="L1909" s="423"/>
      <c r="M1909" s="252"/>
      <c r="N1909" s="315">
        <f>I1909</f>
        <v>0</v>
      </c>
      <c r="O1909" s="424">
        <f>L1909+M1909-N1909</f>
        <v>0</v>
      </c>
      <c r="P1909" s="244"/>
      <c r="Q1909" s="771"/>
      <c r="R1909" s="775"/>
      <c r="S1909" s="775"/>
      <c r="T1909" s="775"/>
      <c r="U1909" s="775"/>
      <c r="V1909" s="775"/>
      <c r="W1909" s="819"/>
      <c r="X1909" s="313">
        <f t="shared" si="523"/>
        <v>0</v>
      </c>
    </row>
    <row r="1910" spans="2:24" ht="18.75">
      <c r="B1910" s="136"/>
      <c r="C1910" s="137">
        <v>1981</v>
      </c>
      <c r="D1910" s="139" t="s">
        <v>295</v>
      </c>
      <c r="E1910" s="812"/>
      <c r="F1910" s="449"/>
      <c r="G1910" s="245"/>
      <c r="H1910" s="245">
        <v>0</v>
      </c>
      <c r="I1910" s="476">
        <f>F1910+G1910+H1910</f>
        <v>0</v>
      </c>
      <c r="J1910" s="243" t="str">
        <f t="shared" si="522"/>
        <v/>
      </c>
      <c r="K1910" s="244"/>
      <c r="L1910" s="423"/>
      <c r="M1910" s="252"/>
      <c r="N1910" s="315">
        <f>I1910</f>
        <v>0</v>
      </c>
      <c r="O1910" s="424">
        <f>L1910+M1910-N1910</f>
        <v>0</v>
      </c>
      <c r="P1910" s="244"/>
      <c r="Q1910" s="771"/>
      <c r="R1910" s="775"/>
      <c r="S1910" s="775"/>
      <c r="T1910" s="775"/>
      <c r="U1910" s="775"/>
      <c r="V1910" s="775"/>
      <c r="W1910" s="819"/>
      <c r="X1910" s="313">
        <f t="shared" si="523"/>
        <v>0</v>
      </c>
    </row>
    <row r="1911" spans="2:24" ht="18.75">
      <c r="B1911" s="136"/>
      <c r="C1911" s="142">
        <v>1991</v>
      </c>
      <c r="D1911" s="141" t="s">
        <v>296</v>
      </c>
      <c r="E1911" s="812"/>
      <c r="F1911" s="449"/>
      <c r="G1911" s="245"/>
      <c r="H1911" s="245"/>
      <c r="I1911" s="476">
        <f>F1911+G1911+H1911</f>
        <v>0</v>
      </c>
      <c r="J1911" s="243" t="str">
        <f t="shared" si="522"/>
        <v/>
      </c>
      <c r="K1911" s="244"/>
      <c r="L1911" s="423"/>
      <c r="M1911" s="252"/>
      <c r="N1911" s="315">
        <f>I1911</f>
        <v>0</v>
      </c>
      <c r="O1911" s="424">
        <f>L1911+M1911-N1911</f>
        <v>0</v>
      </c>
      <c r="P1911" s="244"/>
      <c r="Q1911" s="771"/>
      <c r="R1911" s="775"/>
      <c r="S1911" s="775"/>
      <c r="T1911" s="775"/>
      <c r="U1911" s="775"/>
      <c r="V1911" s="775"/>
      <c r="W1911" s="819"/>
      <c r="X1911" s="313">
        <f t="shared" si="523"/>
        <v>0</v>
      </c>
    </row>
    <row r="1912" spans="2:24" ht="18.75">
      <c r="B1912" s="794">
        <v>2100</v>
      </c>
      <c r="C1912" s="958" t="s">
        <v>1088</v>
      </c>
      <c r="D1912" s="958"/>
      <c r="E1912" s="795"/>
      <c r="F1912" s="796">
        <f>SUM(F1913:F1917)</f>
        <v>0</v>
      </c>
      <c r="G1912" s="797">
        <f>SUM(G1913:G1917)</f>
        <v>0</v>
      </c>
      <c r="H1912" s="797">
        <f>SUM(H1913:H1917)</f>
        <v>0</v>
      </c>
      <c r="I1912" s="797">
        <f>SUM(I1913:I1917)</f>
        <v>0</v>
      </c>
      <c r="J1912" s="243" t="str">
        <f t="shared" si="522"/>
        <v/>
      </c>
      <c r="K1912" s="244"/>
      <c r="L1912" s="316">
        <f>SUM(L1913:L1917)</f>
        <v>0</v>
      </c>
      <c r="M1912" s="317">
        <f>SUM(M1913:M1917)</f>
        <v>0</v>
      </c>
      <c r="N1912" s="425">
        <f>SUM(N1913:N1917)</f>
        <v>0</v>
      </c>
      <c r="O1912" s="426">
        <f>SUM(O1913:O1917)</f>
        <v>0</v>
      </c>
      <c r="P1912" s="244"/>
      <c r="Q1912" s="773"/>
      <c r="R1912" s="774"/>
      <c r="S1912" s="774"/>
      <c r="T1912" s="774"/>
      <c r="U1912" s="774"/>
      <c r="V1912" s="774"/>
      <c r="W1912" s="820"/>
      <c r="X1912" s="313">
        <f t="shared" si="523"/>
        <v>0</v>
      </c>
    </row>
    <row r="1913" spans="2:24" ht="18.75">
      <c r="B1913" s="136"/>
      <c r="C1913" s="144">
        <v>2110</v>
      </c>
      <c r="D1913" s="147" t="s">
        <v>232</v>
      </c>
      <c r="E1913" s="812"/>
      <c r="F1913" s="449"/>
      <c r="G1913" s="245"/>
      <c r="H1913" s="245"/>
      <c r="I1913" s="476">
        <f>F1913+G1913+H1913</f>
        <v>0</v>
      </c>
      <c r="J1913" s="243" t="str">
        <f t="shared" si="522"/>
        <v/>
      </c>
      <c r="K1913" s="244"/>
      <c r="L1913" s="423"/>
      <c r="M1913" s="252"/>
      <c r="N1913" s="315">
        <f>I1913</f>
        <v>0</v>
      </c>
      <c r="O1913" s="424">
        <f>L1913+M1913-N1913</f>
        <v>0</v>
      </c>
      <c r="P1913" s="244"/>
      <c r="Q1913" s="771"/>
      <c r="R1913" s="775"/>
      <c r="S1913" s="775"/>
      <c r="T1913" s="775"/>
      <c r="U1913" s="775"/>
      <c r="V1913" s="775"/>
      <c r="W1913" s="819"/>
      <c r="X1913" s="313">
        <f t="shared" si="523"/>
        <v>0</v>
      </c>
    </row>
    <row r="1914" spans="2:24" ht="18.75">
      <c r="B1914" s="171"/>
      <c r="C1914" s="137">
        <v>2120</v>
      </c>
      <c r="D1914" s="159" t="s">
        <v>233</v>
      </c>
      <c r="E1914" s="812"/>
      <c r="F1914" s="449"/>
      <c r="G1914" s="245"/>
      <c r="H1914" s="245"/>
      <c r="I1914" s="476">
        <f>F1914+G1914+H1914</f>
        <v>0</v>
      </c>
      <c r="J1914" s="243" t="str">
        <f t="shared" si="522"/>
        <v/>
      </c>
      <c r="K1914" s="244"/>
      <c r="L1914" s="423"/>
      <c r="M1914" s="252"/>
      <c r="N1914" s="315">
        <f>I1914</f>
        <v>0</v>
      </c>
      <c r="O1914" s="424">
        <f>L1914+M1914-N1914</f>
        <v>0</v>
      </c>
      <c r="P1914" s="244"/>
      <c r="Q1914" s="771"/>
      <c r="R1914" s="775"/>
      <c r="S1914" s="775"/>
      <c r="T1914" s="775"/>
      <c r="U1914" s="775"/>
      <c r="V1914" s="775"/>
      <c r="W1914" s="819"/>
      <c r="X1914" s="313">
        <f t="shared" si="523"/>
        <v>0</v>
      </c>
    </row>
    <row r="1915" spans="2:24" ht="18.75">
      <c r="B1915" s="171"/>
      <c r="C1915" s="137">
        <v>2125</v>
      </c>
      <c r="D1915" s="156" t="s">
        <v>1080</v>
      </c>
      <c r="E1915" s="812"/>
      <c r="F1915" s="700">
        <v>0</v>
      </c>
      <c r="G1915" s="700">
        <v>0</v>
      </c>
      <c r="H1915" s="700">
        <v>0</v>
      </c>
      <c r="I1915" s="476">
        <f>F1915+G1915+H1915</f>
        <v>0</v>
      </c>
      <c r="J1915" s="243" t="str">
        <f t="shared" si="522"/>
        <v/>
      </c>
      <c r="K1915" s="244"/>
      <c r="L1915" s="423"/>
      <c r="M1915" s="252"/>
      <c r="N1915" s="315">
        <f>I1915</f>
        <v>0</v>
      </c>
      <c r="O1915" s="424">
        <f>L1915+M1915-N1915</f>
        <v>0</v>
      </c>
      <c r="P1915" s="244"/>
      <c r="Q1915" s="771"/>
      <c r="R1915" s="775"/>
      <c r="S1915" s="775"/>
      <c r="T1915" s="775"/>
      <c r="U1915" s="775"/>
      <c r="V1915" s="775"/>
      <c r="W1915" s="819"/>
      <c r="X1915" s="313">
        <f t="shared" si="523"/>
        <v>0</v>
      </c>
    </row>
    <row r="1916" spans="2:24" ht="18.75">
      <c r="B1916" s="143"/>
      <c r="C1916" s="137">
        <v>2140</v>
      </c>
      <c r="D1916" s="159" t="s">
        <v>235</v>
      </c>
      <c r="E1916" s="812"/>
      <c r="F1916" s="700">
        <v>0</v>
      </c>
      <c r="G1916" s="700">
        <v>0</v>
      </c>
      <c r="H1916" s="700">
        <v>0</v>
      </c>
      <c r="I1916" s="476">
        <f>F1916+G1916+H1916</f>
        <v>0</v>
      </c>
      <c r="J1916" s="243" t="str">
        <f t="shared" si="522"/>
        <v/>
      </c>
      <c r="K1916" s="244"/>
      <c r="L1916" s="423"/>
      <c r="M1916" s="252"/>
      <c r="N1916" s="315">
        <f>I1916</f>
        <v>0</v>
      </c>
      <c r="O1916" s="424">
        <f>L1916+M1916-N1916</f>
        <v>0</v>
      </c>
      <c r="P1916" s="244"/>
      <c r="Q1916" s="771"/>
      <c r="R1916" s="775"/>
      <c r="S1916" s="775"/>
      <c r="T1916" s="775"/>
      <c r="U1916" s="775"/>
      <c r="V1916" s="775"/>
      <c r="W1916" s="819"/>
      <c r="X1916" s="313">
        <f t="shared" si="523"/>
        <v>0</v>
      </c>
    </row>
    <row r="1917" spans="2:24" ht="18.75">
      <c r="B1917" s="136"/>
      <c r="C1917" s="142">
        <v>2190</v>
      </c>
      <c r="D1917" s="512" t="s">
        <v>236</v>
      </c>
      <c r="E1917" s="812"/>
      <c r="F1917" s="449"/>
      <c r="G1917" s="245"/>
      <c r="H1917" s="245"/>
      <c r="I1917" s="476">
        <f>F1917+G1917+H1917</f>
        <v>0</v>
      </c>
      <c r="J1917" s="243" t="str">
        <f t="shared" si="522"/>
        <v/>
      </c>
      <c r="K1917" s="244"/>
      <c r="L1917" s="423"/>
      <c r="M1917" s="252"/>
      <c r="N1917" s="315">
        <f>I1917</f>
        <v>0</v>
      </c>
      <c r="O1917" s="424">
        <f>L1917+M1917-N1917</f>
        <v>0</v>
      </c>
      <c r="P1917" s="244"/>
      <c r="Q1917" s="771"/>
      <c r="R1917" s="775"/>
      <c r="S1917" s="775"/>
      <c r="T1917" s="775"/>
      <c r="U1917" s="775"/>
      <c r="V1917" s="775"/>
      <c r="W1917" s="819"/>
      <c r="X1917" s="313">
        <f t="shared" si="523"/>
        <v>0</v>
      </c>
    </row>
    <row r="1918" spans="2:24" ht="18.75">
      <c r="B1918" s="794">
        <v>2200</v>
      </c>
      <c r="C1918" s="958" t="s">
        <v>237</v>
      </c>
      <c r="D1918" s="958"/>
      <c r="E1918" s="795"/>
      <c r="F1918" s="796">
        <f>SUM(F1919:F1920)</f>
        <v>0</v>
      </c>
      <c r="G1918" s="797">
        <f>SUM(G1919:G1920)</f>
        <v>0</v>
      </c>
      <c r="H1918" s="797">
        <f>SUM(H1919:H1920)</f>
        <v>0</v>
      </c>
      <c r="I1918" s="797">
        <f>SUM(I1919:I1920)</f>
        <v>0</v>
      </c>
      <c r="J1918" s="243" t="str">
        <f t="shared" si="522"/>
        <v/>
      </c>
      <c r="K1918" s="244"/>
      <c r="L1918" s="316">
        <f>SUM(L1919:L1920)</f>
        <v>0</v>
      </c>
      <c r="M1918" s="317">
        <f>SUM(M1919:M1920)</f>
        <v>0</v>
      </c>
      <c r="N1918" s="425">
        <f>SUM(N1919:N1920)</f>
        <v>0</v>
      </c>
      <c r="O1918" s="426">
        <f>SUM(O1919:O1920)</f>
        <v>0</v>
      </c>
      <c r="P1918" s="244"/>
      <c r="Q1918" s="773"/>
      <c r="R1918" s="774"/>
      <c r="S1918" s="774"/>
      <c r="T1918" s="774"/>
      <c r="U1918" s="774"/>
      <c r="V1918" s="774"/>
      <c r="W1918" s="820"/>
      <c r="X1918" s="313">
        <f t="shared" si="523"/>
        <v>0</v>
      </c>
    </row>
    <row r="1919" spans="2:24" ht="18.75">
      <c r="B1919" s="136"/>
      <c r="C1919" s="137">
        <v>2221</v>
      </c>
      <c r="D1919" s="139" t="s">
        <v>1461</v>
      </c>
      <c r="E1919" s="812"/>
      <c r="F1919" s="449"/>
      <c r="G1919" s="245"/>
      <c r="H1919" s="245"/>
      <c r="I1919" s="476">
        <f t="shared" ref="I1919:I1924" si="524">F1919+G1919+H1919</f>
        <v>0</v>
      </c>
      <c r="J1919" s="243" t="str">
        <f t="shared" si="522"/>
        <v/>
      </c>
      <c r="K1919" s="244"/>
      <c r="L1919" s="423"/>
      <c r="M1919" s="252"/>
      <c r="N1919" s="315">
        <f t="shared" ref="N1919:N1924" si="525">I1919</f>
        <v>0</v>
      </c>
      <c r="O1919" s="424">
        <f t="shared" ref="O1919:O1924" si="526">L1919+M1919-N1919</f>
        <v>0</v>
      </c>
      <c r="P1919" s="244"/>
      <c r="Q1919" s="771"/>
      <c r="R1919" s="775"/>
      <c r="S1919" s="775"/>
      <c r="T1919" s="775"/>
      <c r="U1919" s="775"/>
      <c r="V1919" s="775"/>
      <c r="W1919" s="819"/>
      <c r="X1919" s="313">
        <f t="shared" si="523"/>
        <v>0</v>
      </c>
    </row>
    <row r="1920" spans="2:24" ht="18.75">
      <c r="B1920" s="136"/>
      <c r="C1920" s="142">
        <v>2224</v>
      </c>
      <c r="D1920" s="141" t="s">
        <v>238</v>
      </c>
      <c r="E1920" s="812"/>
      <c r="F1920" s="449"/>
      <c r="G1920" s="245"/>
      <c r="H1920" s="245"/>
      <c r="I1920" s="476">
        <f t="shared" si="524"/>
        <v>0</v>
      </c>
      <c r="J1920" s="243" t="str">
        <f t="shared" si="522"/>
        <v/>
      </c>
      <c r="K1920" s="244"/>
      <c r="L1920" s="423"/>
      <c r="M1920" s="252"/>
      <c r="N1920" s="315">
        <f t="shared" si="525"/>
        <v>0</v>
      </c>
      <c r="O1920" s="424">
        <f t="shared" si="526"/>
        <v>0</v>
      </c>
      <c r="P1920" s="244"/>
      <c r="Q1920" s="771"/>
      <c r="R1920" s="775"/>
      <c r="S1920" s="775"/>
      <c r="T1920" s="775"/>
      <c r="U1920" s="775"/>
      <c r="V1920" s="775"/>
      <c r="W1920" s="819"/>
      <c r="X1920" s="313">
        <f t="shared" si="523"/>
        <v>0</v>
      </c>
    </row>
    <row r="1921" spans="2:24" ht="18.75">
      <c r="B1921" s="794">
        <v>2500</v>
      </c>
      <c r="C1921" s="963" t="s">
        <v>239</v>
      </c>
      <c r="D1921" s="963"/>
      <c r="E1921" s="795"/>
      <c r="F1921" s="798"/>
      <c r="G1921" s="799"/>
      <c r="H1921" s="799"/>
      <c r="I1921" s="800">
        <f t="shared" si="524"/>
        <v>0</v>
      </c>
      <c r="J1921" s="243" t="str">
        <f t="shared" si="522"/>
        <v/>
      </c>
      <c r="K1921" s="244"/>
      <c r="L1921" s="428"/>
      <c r="M1921" s="254"/>
      <c r="N1921" s="315">
        <f t="shared" si="525"/>
        <v>0</v>
      </c>
      <c r="O1921" s="424">
        <f t="shared" si="526"/>
        <v>0</v>
      </c>
      <c r="P1921" s="244"/>
      <c r="Q1921" s="773"/>
      <c r="R1921" s="774"/>
      <c r="S1921" s="775"/>
      <c r="T1921" s="775"/>
      <c r="U1921" s="774"/>
      <c r="V1921" s="775"/>
      <c r="W1921" s="819"/>
      <c r="X1921" s="313">
        <f t="shared" si="523"/>
        <v>0</v>
      </c>
    </row>
    <row r="1922" spans="2:24" ht="18.75">
      <c r="B1922" s="794">
        <v>2600</v>
      </c>
      <c r="C1922" s="969" t="s">
        <v>240</v>
      </c>
      <c r="D1922" s="979"/>
      <c r="E1922" s="795"/>
      <c r="F1922" s="798"/>
      <c r="G1922" s="799"/>
      <c r="H1922" s="799"/>
      <c r="I1922" s="800">
        <f t="shared" si="524"/>
        <v>0</v>
      </c>
      <c r="J1922" s="243" t="str">
        <f t="shared" si="522"/>
        <v/>
      </c>
      <c r="K1922" s="244"/>
      <c r="L1922" s="428"/>
      <c r="M1922" s="254"/>
      <c r="N1922" s="315">
        <f t="shared" si="525"/>
        <v>0</v>
      </c>
      <c r="O1922" s="424">
        <f t="shared" si="526"/>
        <v>0</v>
      </c>
      <c r="P1922" s="244"/>
      <c r="Q1922" s="773"/>
      <c r="R1922" s="774"/>
      <c r="S1922" s="775"/>
      <c r="T1922" s="775"/>
      <c r="U1922" s="774"/>
      <c r="V1922" s="775"/>
      <c r="W1922" s="819"/>
      <c r="X1922" s="313">
        <f t="shared" si="523"/>
        <v>0</v>
      </c>
    </row>
    <row r="1923" spans="2:24" ht="18.75">
      <c r="B1923" s="794">
        <v>2700</v>
      </c>
      <c r="C1923" s="969" t="s">
        <v>241</v>
      </c>
      <c r="D1923" s="979"/>
      <c r="E1923" s="795"/>
      <c r="F1923" s="798"/>
      <c r="G1923" s="799"/>
      <c r="H1923" s="799"/>
      <c r="I1923" s="800">
        <f t="shared" si="524"/>
        <v>0</v>
      </c>
      <c r="J1923" s="243" t="str">
        <f t="shared" si="522"/>
        <v/>
      </c>
      <c r="K1923" s="244"/>
      <c r="L1923" s="428"/>
      <c r="M1923" s="254"/>
      <c r="N1923" s="315">
        <f t="shared" si="525"/>
        <v>0</v>
      </c>
      <c r="O1923" s="424">
        <f t="shared" si="526"/>
        <v>0</v>
      </c>
      <c r="P1923" s="244"/>
      <c r="Q1923" s="773"/>
      <c r="R1923" s="774"/>
      <c r="S1923" s="775"/>
      <c r="T1923" s="775"/>
      <c r="U1923" s="774"/>
      <c r="V1923" s="775"/>
      <c r="W1923" s="819"/>
      <c r="X1923" s="313">
        <f t="shared" si="523"/>
        <v>0</v>
      </c>
    </row>
    <row r="1924" spans="2:24" ht="18.75">
      <c r="B1924" s="794">
        <v>2800</v>
      </c>
      <c r="C1924" s="969" t="s">
        <v>1711</v>
      </c>
      <c r="D1924" s="979"/>
      <c r="E1924" s="795"/>
      <c r="F1924" s="798"/>
      <c r="G1924" s="799"/>
      <c r="H1924" s="799"/>
      <c r="I1924" s="800">
        <f t="shared" si="524"/>
        <v>0</v>
      </c>
      <c r="J1924" s="243" t="str">
        <f t="shared" si="522"/>
        <v/>
      </c>
      <c r="K1924" s="244"/>
      <c r="L1924" s="428"/>
      <c r="M1924" s="254"/>
      <c r="N1924" s="315">
        <f t="shared" si="525"/>
        <v>0</v>
      </c>
      <c r="O1924" s="424">
        <f t="shared" si="526"/>
        <v>0</v>
      </c>
      <c r="P1924" s="244"/>
      <c r="Q1924" s="773"/>
      <c r="R1924" s="774"/>
      <c r="S1924" s="775"/>
      <c r="T1924" s="775"/>
      <c r="U1924" s="774"/>
      <c r="V1924" s="775"/>
      <c r="W1924" s="819"/>
      <c r="X1924" s="313">
        <f t="shared" si="523"/>
        <v>0</v>
      </c>
    </row>
    <row r="1925" spans="2:24" ht="18.75">
      <c r="B1925" s="794">
        <v>2900</v>
      </c>
      <c r="C1925" s="966" t="s">
        <v>242</v>
      </c>
      <c r="D1925" s="983"/>
      <c r="E1925" s="795"/>
      <c r="F1925" s="796">
        <f>SUM(F1926:F1933)</f>
        <v>0</v>
      </c>
      <c r="G1925" s="797">
        <f>SUM(G1926:G1933)</f>
        <v>0</v>
      </c>
      <c r="H1925" s="797">
        <f>SUM(H1926:H1933)</f>
        <v>0</v>
      </c>
      <c r="I1925" s="797">
        <f>SUM(I1926:I1933)</f>
        <v>0</v>
      </c>
      <c r="J1925" s="243" t="str">
        <f t="shared" si="522"/>
        <v/>
      </c>
      <c r="K1925" s="244"/>
      <c r="L1925" s="316">
        <f>SUM(L1926:L1933)</f>
        <v>0</v>
      </c>
      <c r="M1925" s="317">
        <f>SUM(M1926:M1933)</f>
        <v>0</v>
      </c>
      <c r="N1925" s="425">
        <f>SUM(N1926:N1933)</f>
        <v>0</v>
      </c>
      <c r="O1925" s="426">
        <f>SUM(O1926:O1933)</f>
        <v>0</v>
      </c>
      <c r="P1925" s="244"/>
      <c r="Q1925" s="773"/>
      <c r="R1925" s="774"/>
      <c r="S1925" s="774"/>
      <c r="T1925" s="774"/>
      <c r="U1925" s="774"/>
      <c r="V1925" s="774"/>
      <c r="W1925" s="820"/>
      <c r="X1925" s="313">
        <f t="shared" si="523"/>
        <v>0</v>
      </c>
    </row>
    <row r="1926" spans="2:24" ht="18.75">
      <c r="B1926" s="172"/>
      <c r="C1926" s="144">
        <v>2910</v>
      </c>
      <c r="D1926" s="319" t="s">
        <v>1751</v>
      </c>
      <c r="E1926" s="812"/>
      <c r="F1926" s="449"/>
      <c r="G1926" s="245"/>
      <c r="H1926" s="245"/>
      <c r="I1926" s="476">
        <f t="shared" ref="I1926:I1933" si="527">F1926+G1926+H1926</f>
        <v>0</v>
      </c>
      <c r="J1926" s="243" t="str">
        <f t="shared" si="522"/>
        <v/>
      </c>
      <c r="K1926" s="244"/>
      <c r="L1926" s="423"/>
      <c r="M1926" s="252"/>
      <c r="N1926" s="315">
        <f t="shared" ref="N1926:N1933" si="528">I1926</f>
        <v>0</v>
      </c>
      <c r="O1926" s="424">
        <f t="shared" ref="O1926:O1933" si="529">L1926+M1926-N1926</f>
        <v>0</v>
      </c>
      <c r="P1926" s="244"/>
      <c r="Q1926" s="771"/>
      <c r="R1926" s="775"/>
      <c r="S1926" s="775"/>
      <c r="T1926" s="775"/>
      <c r="U1926" s="775"/>
      <c r="V1926" s="775"/>
      <c r="W1926" s="819"/>
      <c r="X1926" s="313">
        <f t="shared" si="523"/>
        <v>0</v>
      </c>
    </row>
    <row r="1927" spans="2:24" ht="18.75">
      <c r="B1927" s="172"/>
      <c r="C1927" s="144">
        <v>2920</v>
      </c>
      <c r="D1927" s="319" t="s">
        <v>243</v>
      </c>
      <c r="E1927" s="812"/>
      <c r="F1927" s="449"/>
      <c r="G1927" s="245"/>
      <c r="H1927" s="245"/>
      <c r="I1927" s="476">
        <f t="shared" si="527"/>
        <v>0</v>
      </c>
      <c r="J1927" s="243" t="str">
        <f t="shared" si="522"/>
        <v/>
      </c>
      <c r="K1927" s="244"/>
      <c r="L1927" s="423"/>
      <c r="M1927" s="252"/>
      <c r="N1927" s="315">
        <f t="shared" si="528"/>
        <v>0</v>
      </c>
      <c r="O1927" s="424">
        <f t="shared" si="529"/>
        <v>0</v>
      </c>
      <c r="P1927" s="244"/>
      <c r="Q1927" s="771"/>
      <c r="R1927" s="775"/>
      <c r="S1927" s="775"/>
      <c r="T1927" s="775"/>
      <c r="U1927" s="775"/>
      <c r="V1927" s="775"/>
      <c r="W1927" s="819"/>
      <c r="X1927" s="313">
        <f t="shared" si="523"/>
        <v>0</v>
      </c>
    </row>
    <row r="1928" spans="2:24" ht="31.5">
      <c r="B1928" s="172"/>
      <c r="C1928" s="168">
        <v>2969</v>
      </c>
      <c r="D1928" s="320" t="s">
        <v>244</v>
      </c>
      <c r="E1928" s="812"/>
      <c r="F1928" s="449"/>
      <c r="G1928" s="245"/>
      <c r="H1928" s="245"/>
      <c r="I1928" s="476">
        <f t="shared" si="527"/>
        <v>0</v>
      </c>
      <c r="J1928" s="243" t="str">
        <f t="shared" si="522"/>
        <v/>
      </c>
      <c r="K1928" s="244"/>
      <c r="L1928" s="423"/>
      <c r="M1928" s="252"/>
      <c r="N1928" s="315">
        <f t="shared" si="528"/>
        <v>0</v>
      </c>
      <c r="O1928" s="424">
        <f t="shared" si="529"/>
        <v>0</v>
      </c>
      <c r="P1928" s="244"/>
      <c r="Q1928" s="771"/>
      <c r="R1928" s="775"/>
      <c r="S1928" s="775"/>
      <c r="T1928" s="775"/>
      <c r="U1928" s="775"/>
      <c r="V1928" s="775"/>
      <c r="W1928" s="819"/>
      <c r="X1928" s="313">
        <f t="shared" si="523"/>
        <v>0</v>
      </c>
    </row>
    <row r="1929" spans="2:24" ht="31.5">
      <c r="B1929" s="172"/>
      <c r="C1929" s="168">
        <v>2970</v>
      </c>
      <c r="D1929" s="320" t="s">
        <v>245</v>
      </c>
      <c r="E1929" s="812"/>
      <c r="F1929" s="449"/>
      <c r="G1929" s="245"/>
      <c r="H1929" s="245"/>
      <c r="I1929" s="476">
        <f t="shared" si="527"/>
        <v>0</v>
      </c>
      <c r="J1929" s="243" t="str">
        <f t="shared" si="522"/>
        <v/>
      </c>
      <c r="K1929" s="244"/>
      <c r="L1929" s="423"/>
      <c r="M1929" s="252"/>
      <c r="N1929" s="315">
        <f t="shared" si="528"/>
        <v>0</v>
      </c>
      <c r="O1929" s="424">
        <f t="shared" si="529"/>
        <v>0</v>
      </c>
      <c r="P1929" s="244"/>
      <c r="Q1929" s="771"/>
      <c r="R1929" s="775"/>
      <c r="S1929" s="775"/>
      <c r="T1929" s="775"/>
      <c r="U1929" s="775"/>
      <c r="V1929" s="775"/>
      <c r="W1929" s="819"/>
      <c r="X1929" s="313">
        <f t="shared" si="523"/>
        <v>0</v>
      </c>
    </row>
    <row r="1930" spans="2:24" ht="18.75">
      <c r="B1930" s="172"/>
      <c r="C1930" s="166">
        <v>2989</v>
      </c>
      <c r="D1930" s="321" t="s">
        <v>246</v>
      </c>
      <c r="E1930" s="812"/>
      <c r="F1930" s="449"/>
      <c r="G1930" s="245"/>
      <c r="H1930" s="245"/>
      <c r="I1930" s="476">
        <f t="shared" si="527"/>
        <v>0</v>
      </c>
      <c r="J1930" s="243" t="str">
        <f t="shared" si="522"/>
        <v/>
      </c>
      <c r="K1930" s="244"/>
      <c r="L1930" s="423"/>
      <c r="M1930" s="252"/>
      <c r="N1930" s="315">
        <f t="shared" si="528"/>
        <v>0</v>
      </c>
      <c r="O1930" s="424">
        <f t="shared" si="529"/>
        <v>0</v>
      </c>
      <c r="P1930" s="244"/>
      <c r="Q1930" s="771"/>
      <c r="R1930" s="775"/>
      <c r="S1930" s="775"/>
      <c r="T1930" s="775"/>
      <c r="U1930" s="775"/>
      <c r="V1930" s="775"/>
      <c r="W1930" s="819"/>
      <c r="X1930" s="313">
        <f t="shared" si="523"/>
        <v>0</v>
      </c>
    </row>
    <row r="1931" spans="2:24" ht="31.5">
      <c r="B1931" s="136"/>
      <c r="C1931" s="137">
        <v>2990</v>
      </c>
      <c r="D1931" s="322" t="s">
        <v>1732</v>
      </c>
      <c r="E1931" s="812"/>
      <c r="F1931" s="449"/>
      <c r="G1931" s="245"/>
      <c r="H1931" s="245"/>
      <c r="I1931" s="476">
        <f t="shared" si="527"/>
        <v>0</v>
      </c>
      <c r="J1931" s="243" t="str">
        <f t="shared" si="522"/>
        <v/>
      </c>
      <c r="K1931" s="244"/>
      <c r="L1931" s="423"/>
      <c r="M1931" s="252"/>
      <c r="N1931" s="315">
        <f t="shared" si="528"/>
        <v>0</v>
      </c>
      <c r="O1931" s="424">
        <f t="shared" si="529"/>
        <v>0</v>
      </c>
      <c r="P1931" s="244"/>
      <c r="Q1931" s="771"/>
      <c r="R1931" s="775"/>
      <c r="S1931" s="775"/>
      <c r="T1931" s="775"/>
      <c r="U1931" s="775"/>
      <c r="V1931" s="775"/>
      <c r="W1931" s="819"/>
      <c r="X1931" s="313">
        <f t="shared" si="523"/>
        <v>0</v>
      </c>
    </row>
    <row r="1932" spans="2:24" ht="18.75">
      <c r="B1932" s="136"/>
      <c r="C1932" s="137">
        <v>2991</v>
      </c>
      <c r="D1932" s="322" t="s">
        <v>247</v>
      </c>
      <c r="E1932" s="812"/>
      <c r="F1932" s="449"/>
      <c r="G1932" s="245"/>
      <c r="H1932" s="245"/>
      <c r="I1932" s="476">
        <f t="shared" si="527"/>
        <v>0</v>
      </c>
      <c r="J1932" s="243" t="str">
        <f t="shared" si="522"/>
        <v/>
      </c>
      <c r="K1932" s="244"/>
      <c r="L1932" s="423"/>
      <c r="M1932" s="252"/>
      <c r="N1932" s="315">
        <f t="shared" si="528"/>
        <v>0</v>
      </c>
      <c r="O1932" s="424">
        <f t="shared" si="529"/>
        <v>0</v>
      </c>
      <c r="P1932" s="244"/>
      <c r="Q1932" s="771"/>
      <c r="R1932" s="775"/>
      <c r="S1932" s="775"/>
      <c r="T1932" s="775"/>
      <c r="U1932" s="775"/>
      <c r="V1932" s="775"/>
      <c r="W1932" s="819"/>
      <c r="X1932" s="313">
        <f t="shared" si="523"/>
        <v>0</v>
      </c>
    </row>
    <row r="1933" spans="2:24" ht="18.75">
      <c r="B1933" s="136"/>
      <c r="C1933" s="142">
        <v>2992</v>
      </c>
      <c r="D1933" s="154" t="s">
        <v>248</v>
      </c>
      <c r="E1933" s="812"/>
      <c r="F1933" s="449"/>
      <c r="G1933" s="245"/>
      <c r="H1933" s="245"/>
      <c r="I1933" s="476">
        <f t="shared" si="527"/>
        <v>0</v>
      </c>
      <c r="J1933" s="243" t="str">
        <f t="shared" si="522"/>
        <v/>
      </c>
      <c r="K1933" s="244"/>
      <c r="L1933" s="423"/>
      <c r="M1933" s="252"/>
      <c r="N1933" s="315">
        <f t="shared" si="528"/>
        <v>0</v>
      </c>
      <c r="O1933" s="424">
        <f t="shared" si="529"/>
        <v>0</v>
      </c>
      <c r="P1933" s="244"/>
      <c r="Q1933" s="771"/>
      <c r="R1933" s="775"/>
      <c r="S1933" s="775"/>
      <c r="T1933" s="775"/>
      <c r="U1933" s="775"/>
      <c r="V1933" s="775"/>
      <c r="W1933" s="819"/>
      <c r="X1933" s="313">
        <f t="shared" si="523"/>
        <v>0</v>
      </c>
    </row>
    <row r="1934" spans="2:24" ht="18.75">
      <c r="B1934" s="794">
        <v>3300</v>
      </c>
      <c r="C1934" s="966" t="s">
        <v>1773</v>
      </c>
      <c r="D1934" s="966"/>
      <c r="E1934" s="795"/>
      <c r="F1934" s="781">
        <v>0</v>
      </c>
      <c r="G1934" s="781">
        <v>0</v>
      </c>
      <c r="H1934" s="781">
        <v>0</v>
      </c>
      <c r="I1934" s="797">
        <f>SUM(I1935:I1939)</f>
        <v>0</v>
      </c>
      <c r="J1934" s="243" t="str">
        <f t="shared" si="522"/>
        <v/>
      </c>
      <c r="K1934" s="244"/>
      <c r="L1934" s="773"/>
      <c r="M1934" s="774"/>
      <c r="N1934" s="774"/>
      <c r="O1934" s="820"/>
      <c r="P1934" s="244"/>
      <c r="Q1934" s="773"/>
      <c r="R1934" s="774"/>
      <c r="S1934" s="774"/>
      <c r="T1934" s="774"/>
      <c r="U1934" s="774"/>
      <c r="V1934" s="774"/>
      <c r="W1934" s="820"/>
      <c r="X1934" s="313">
        <f t="shared" si="523"/>
        <v>0</v>
      </c>
    </row>
    <row r="1935" spans="2:24" ht="18.75">
      <c r="B1935" s="143"/>
      <c r="C1935" s="144">
        <v>3301</v>
      </c>
      <c r="D1935" s="460" t="s">
        <v>249</v>
      </c>
      <c r="E1935" s="812"/>
      <c r="F1935" s="700">
        <v>0</v>
      </c>
      <c r="G1935" s="700">
        <v>0</v>
      </c>
      <c r="H1935" s="700">
        <v>0</v>
      </c>
      <c r="I1935" s="476">
        <f t="shared" ref="I1935:I1942" si="530">F1935+G1935+H1935</f>
        <v>0</v>
      </c>
      <c r="J1935" s="243" t="str">
        <f t="shared" si="522"/>
        <v/>
      </c>
      <c r="K1935" s="244"/>
      <c r="L1935" s="771"/>
      <c r="M1935" s="775"/>
      <c r="N1935" s="775"/>
      <c r="O1935" s="819"/>
      <c r="P1935" s="244"/>
      <c r="Q1935" s="771"/>
      <c r="R1935" s="775"/>
      <c r="S1935" s="775"/>
      <c r="T1935" s="775"/>
      <c r="U1935" s="775"/>
      <c r="V1935" s="775"/>
      <c r="W1935" s="819"/>
      <c r="X1935" s="313">
        <f t="shared" si="523"/>
        <v>0</v>
      </c>
    </row>
    <row r="1936" spans="2:24" ht="18.75">
      <c r="B1936" s="143"/>
      <c r="C1936" s="168">
        <v>3302</v>
      </c>
      <c r="D1936" s="461" t="s">
        <v>1081</v>
      </c>
      <c r="E1936" s="812"/>
      <c r="F1936" s="700">
        <v>0</v>
      </c>
      <c r="G1936" s="700">
        <v>0</v>
      </c>
      <c r="H1936" s="700">
        <v>0</v>
      </c>
      <c r="I1936" s="476">
        <f t="shared" si="530"/>
        <v>0</v>
      </c>
      <c r="J1936" s="243" t="str">
        <f t="shared" ref="J1936:J1967" si="531">(IF($E1936&lt;&gt;0,$J$2,IF($I1936&lt;&gt;0,$J$2,"")))</f>
        <v/>
      </c>
      <c r="K1936" s="244"/>
      <c r="L1936" s="771"/>
      <c r="M1936" s="775"/>
      <c r="N1936" s="775"/>
      <c r="O1936" s="819"/>
      <c r="P1936" s="244"/>
      <c r="Q1936" s="771"/>
      <c r="R1936" s="775"/>
      <c r="S1936" s="775"/>
      <c r="T1936" s="775"/>
      <c r="U1936" s="775"/>
      <c r="V1936" s="775"/>
      <c r="W1936" s="819"/>
      <c r="X1936" s="313">
        <f t="shared" ref="X1936:X1967" si="532">T1936-U1936-V1936-W1936</f>
        <v>0</v>
      </c>
    </row>
    <row r="1937" spans="2:24" ht="18.75">
      <c r="B1937" s="143"/>
      <c r="C1937" s="168">
        <v>3303</v>
      </c>
      <c r="D1937" s="461" t="s">
        <v>251</v>
      </c>
      <c r="E1937" s="812"/>
      <c r="F1937" s="700">
        <v>0</v>
      </c>
      <c r="G1937" s="700">
        <v>0</v>
      </c>
      <c r="H1937" s="700">
        <v>0</v>
      </c>
      <c r="I1937" s="476">
        <f t="shared" si="530"/>
        <v>0</v>
      </c>
      <c r="J1937" s="243" t="str">
        <f t="shared" si="531"/>
        <v/>
      </c>
      <c r="K1937" s="244"/>
      <c r="L1937" s="771"/>
      <c r="M1937" s="775"/>
      <c r="N1937" s="775"/>
      <c r="O1937" s="819"/>
      <c r="P1937" s="244"/>
      <c r="Q1937" s="771"/>
      <c r="R1937" s="775"/>
      <c r="S1937" s="775"/>
      <c r="T1937" s="775"/>
      <c r="U1937" s="775"/>
      <c r="V1937" s="775"/>
      <c r="W1937" s="819"/>
      <c r="X1937" s="313">
        <f t="shared" si="532"/>
        <v>0</v>
      </c>
    </row>
    <row r="1938" spans="2:24" ht="18.75">
      <c r="B1938" s="143"/>
      <c r="C1938" s="166">
        <v>3304</v>
      </c>
      <c r="D1938" s="462" t="s">
        <v>252</v>
      </c>
      <c r="E1938" s="812"/>
      <c r="F1938" s="700">
        <v>0</v>
      </c>
      <c r="G1938" s="700">
        <v>0</v>
      </c>
      <c r="H1938" s="700">
        <v>0</v>
      </c>
      <c r="I1938" s="476">
        <f t="shared" si="530"/>
        <v>0</v>
      </c>
      <c r="J1938" s="243" t="str">
        <f t="shared" si="531"/>
        <v/>
      </c>
      <c r="K1938" s="244"/>
      <c r="L1938" s="771"/>
      <c r="M1938" s="775"/>
      <c r="N1938" s="775"/>
      <c r="O1938" s="819"/>
      <c r="P1938" s="244"/>
      <c r="Q1938" s="771"/>
      <c r="R1938" s="775"/>
      <c r="S1938" s="775"/>
      <c r="T1938" s="775"/>
      <c r="U1938" s="775"/>
      <c r="V1938" s="775"/>
      <c r="W1938" s="819"/>
      <c r="X1938" s="313">
        <f t="shared" si="532"/>
        <v>0</v>
      </c>
    </row>
    <row r="1939" spans="2:24" ht="31.5">
      <c r="B1939" s="143"/>
      <c r="C1939" s="142">
        <v>3306</v>
      </c>
      <c r="D1939" s="463" t="s">
        <v>1712</v>
      </c>
      <c r="E1939" s="812"/>
      <c r="F1939" s="700">
        <v>0</v>
      </c>
      <c r="G1939" s="700">
        <v>0</v>
      </c>
      <c r="H1939" s="700">
        <v>0</v>
      </c>
      <c r="I1939" s="476">
        <f t="shared" si="530"/>
        <v>0</v>
      </c>
      <c r="J1939" s="243" t="str">
        <f t="shared" si="531"/>
        <v/>
      </c>
      <c r="K1939" s="244"/>
      <c r="L1939" s="771"/>
      <c r="M1939" s="775"/>
      <c r="N1939" s="775"/>
      <c r="O1939" s="819"/>
      <c r="P1939" s="244"/>
      <c r="Q1939" s="771"/>
      <c r="R1939" s="775"/>
      <c r="S1939" s="775"/>
      <c r="T1939" s="775"/>
      <c r="U1939" s="775"/>
      <c r="V1939" s="775"/>
      <c r="W1939" s="819"/>
      <c r="X1939" s="313">
        <f t="shared" si="532"/>
        <v>0</v>
      </c>
    </row>
    <row r="1940" spans="2:24" ht="18.75">
      <c r="B1940" s="794">
        <v>3900</v>
      </c>
      <c r="C1940" s="963" t="s">
        <v>253</v>
      </c>
      <c r="D1940" s="967"/>
      <c r="E1940" s="795"/>
      <c r="F1940" s="781">
        <v>0</v>
      </c>
      <c r="G1940" s="781">
        <v>0</v>
      </c>
      <c r="H1940" s="781">
        <v>0</v>
      </c>
      <c r="I1940" s="800">
        <f t="shared" si="530"/>
        <v>0</v>
      </c>
      <c r="J1940" s="243" t="str">
        <f t="shared" si="531"/>
        <v/>
      </c>
      <c r="K1940" s="244"/>
      <c r="L1940" s="428"/>
      <c r="M1940" s="254"/>
      <c r="N1940" s="317">
        <f>I1940</f>
        <v>0</v>
      </c>
      <c r="O1940" s="424">
        <f>L1940+M1940-N1940</f>
        <v>0</v>
      </c>
      <c r="P1940" s="244"/>
      <c r="Q1940" s="428"/>
      <c r="R1940" s="254"/>
      <c r="S1940" s="429">
        <f>+IF(+(L1940+M1940)&gt;=I1940,+M1940,+(+I1940-L1940))</f>
        <v>0</v>
      </c>
      <c r="T1940" s="315">
        <f>Q1940+R1940-S1940</f>
        <v>0</v>
      </c>
      <c r="U1940" s="254"/>
      <c r="V1940" s="254"/>
      <c r="W1940" s="253"/>
      <c r="X1940" s="313">
        <f t="shared" si="532"/>
        <v>0</v>
      </c>
    </row>
    <row r="1941" spans="2:24" ht="18.75">
      <c r="B1941" s="794">
        <v>4000</v>
      </c>
      <c r="C1941" s="968" t="s">
        <v>254</v>
      </c>
      <c r="D1941" s="968"/>
      <c r="E1941" s="795"/>
      <c r="F1941" s="798">
        <v>22011</v>
      </c>
      <c r="G1941" s="799"/>
      <c r="H1941" s="799"/>
      <c r="I1941" s="800">
        <f t="shared" si="530"/>
        <v>22011</v>
      </c>
      <c r="J1941" s="243">
        <f t="shared" si="531"/>
        <v>1</v>
      </c>
      <c r="K1941" s="244"/>
      <c r="L1941" s="428"/>
      <c r="M1941" s="254">
        <v>22011</v>
      </c>
      <c r="N1941" s="317">
        <f>I1941</f>
        <v>22011</v>
      </c>
      <c r="O1941" s="424">
        <f>L1941+M1941-N1941</f>
        <v>0</v>
      </c>
      <c r="P1941" s="244"/>
      <c r="Q1941" s="773"/>
      <c r="R1941" s="774"/>
      <c r="S1941" s="774"/>
      <c r="T1941" s="775"/>
      <c r="U1941" s="774"/>
      <c r="V1941" s="774"/>
      <c r="W1941" s="819"/>
      <c r="X1941" s="313">
        <f t="shared" si="532"/>
        <v>0</v>
      </c>
    </row>
    <row r="1942" spans="2:24" ht="18.75">
      <c r="B1942" s="794">
        <v>4100</v>
      </c>
      <c r="C1942" s="968" t="s">
        <v>255</v>
      </c>
      <c r="D1942" s="968"/>
      <c r="E1942" s="795"/>
      <c r="F1942" s="781">
        <v>0</v>
      </c>
      <c r="G1942" s="781">
        <v>0</v>
      </c>
      <c r="H1942" s="781">
        <v>0</v>
      </c>
      <c r="I1942" s="800">
        <f t="shared" si="530"/>
        <v>0</v>
      </c>
      <c r="J1942" s="243" t="str">
        <f t="shared" si="531"/>
        <v/>
      </c>
      <c r="K1942" s="244"/>
      <c r="L1942" s="773"/>
      <c r="M1942" s="774"/>
      <c r="N1942" s="774"/>
      <c r="O1942" s="820"/>
      <c r="P1942" s="244"/>
      <c r="Q1942" s="773"/>
      <c r="R1942" s="774"/>
      <c r="S1942" s="774"/>
      <c r="T1942" s="774"/>
      <c r="U1942" s="774"/>
      <c r="V1942" s="774"/>
      <c r="W1942" s="820"/>
      <c r="X1942" s="313">
        <f t="shared" si="532"/>
        <v>0</v>
      </c>
    </row>
    <row r="1943" spans="2:24" ht="18.75">
      <c r="B1943" s="794">
        <v>4200</v>
      </c>
      <c r="C1943" s="966" t="s">
        <v>256</v>
      </c>
      <c r="D1943" s="983"/>
      <c r="E1943" s="795"/>
      <c r="F1943" s="796">
        <f>SUM(F1944:F1949)</f>
        <v>0</v>
      </c>
      <c r="G1943" s="797">
        <f>SUM(G1944:G1949)</f>
        <v>0</v>
      </c>
      <c r="H1943" s="797">
        <f>SUM(H1944:H1949)</f>
        <v>0</v>
      </c>
      <c r="I1943" s="797">
        <f>SUM(I1944:I1949)</f>
        <v>0</v>
      </c>
      <c r="J1943" s="243" t="str">
        <f t="shared" si="531"/>
        <v/>
      </c>
      <c r="K1943" s="244"/>
      <c r="L1943" s="316">
        <f>SUM(L1944:L1949)</f>
        <v>0</v>
      </c>
      <c r="M1943" s="317">
        <f>SUM(M1944:M1949)</f>
        <v>0</v>
      </c>
      <c r="N1943" s="425">
        <f>SUM(N1944:N1949)</f>
        <v>0</v>
      </c>
      <c r="O1943" s="426">
        <f>SUM(O1944:O1949)</f>
        <v>0</v>
      </c>
      <c r="P1943" s="244"/>
      <c r="Q1943" s="316">
        <f t="shared" ref="Q1943:W1943" si="533">SUM(Q1944:Q1949)</f>
        <v>0</v>
      </c>
      <c r="R1943" s="317">
        <f t="shared" si="533"/>
        <v>0</v>
      </c>
      <c r="S1943" s="317">
        <f t="shared" si="533"/>
        <v>0</v>
      </c>
      <c r="T1943" s="317">
        <f t="shared" si="533"/>
        <v>0</v>
      </c>
      <c r="U1943" s="317">
        <f t="shared" si="533"/>
        <v>0</v>
      </c>
      <c r="V1943" s="317">
        <f t="shared" si="533"/>
        <v>0</v>
      </c>
      <c r="W1943" s="426">
        <f t="shared" si="533"/>
        <v>0</v>
      </c>
      <c r="X1943" s="313">
        <f t="shared" si="532"/>
        <v>0</v>
      </c>
    </row>
    <row r="1944" spans="2:24" ht="18.75">
      <c r="B1944" s="173"/>
      <c r="C1944" s="144">
        <v>4201</v>
      </c>
      <c r="D1944" s="138" t="s">
        <v>257</v>
      </c>
      <c r="E1944" s="812"/>
      <c r="F1944" s="449"/>
      <c r="G1944" s="245"/>
      <c r="H1944" s="245"/>
      <c r="I1944" s="476">
        <f t="shared" ref="I1944:I1949" si="534">F1944+G1944+H1944</f>
        <v>0</v>
      </c>
      <c r="J1944" s="243" t="str">
        <f t="shared" si="531"/>
        <v/>
      </c>
      <c r="K1944" s="244"/>
      <c r="L1944" s="423"/>
      <c r="M1944" s="252"/>
      <c r="N1944" s="315">
        <f t="shared" ref="N1944:N1949" si="535">I1944</f>
        <v>0</v>
      </c>
      <c r="O1944" s="424">
        <f t="shared" ref="O1944:O1949" si="536">L1944+M1944-N1944</f>
        <v>0</v>
      </c>
      <c r="P1944" s="244"/>
      <c r="Q1944" s="423"/>
      <c r="R1944" s="252"/>
      <c r="S1944" s="429">
        <f t="shared" ref="S1944:S1949" si="537">+IF(+(L1944+M1944)&gt;=I1944,+M1944,+(+I1944-L1944))</f>
        <v>0</v>
      </c>
      <c r="T1944" s="315">
        <f t="shared" ref="T1944:T1949" si="538">Q1944+R1944-S1944</f>
        <v>0</v>
      </c>
      <c r="U1944" s="252"/>
      <c r="V1944" s="252"/>
      <c r="W1944" s="253"/>
      <c r="X1944" s="313">
        <f t="shared" si="532"/>
        <v>0</v>
      </c>
    </row>
    <row r="1945" spans="2:24" ht="18.75">
      <c r="B1945" s="173"/>
      <c r="C1945" s="137">
        <v>4202</v>
      </c>
      <c r="D1945" s="139" t="s">
        <v>258</v>
      </c>
      <c r="E1945" s="812"/>
      <c r="F1945" s="449"/>
      <c r="G1945" s="245"/>
      <c r="H1945" s="245"/>
      <c r="I1945" s="476">
        <f t="shared" si="534"/>
        <v>0</v>
      </c>
      <c r="J1945" s="243" t="str">
        <f t="shared" si="531"/>
        <v/>
      </c>
      <c r="K1945" s="244"/>
      <c r="L1945" s="423"/>
      <c r="M1945" s="252"/>
      <c r="N1945" s="315">
        <f t="shared" si="535"/>
        <v>0</v>
      </c>
      <c r="O1945" s="424">
        <f t="shared" si="536"/>
        <v>0</v>
      </c>
      <c r="P1945" s="244"/>
      <c r="Q1945" s="423"/>
      <c r="R1945" s="252"/>
      <c r="S1945" s="429">
        <f t="shared" si="537"/>
        <v>0</v>
      </c>
      <c r="T1945" s="315">
        <f t="shared" si="538"/>
        <v>0</v>
      </c>
      <c r="U1945" s="252"/>
      <c r="V1945" s="252"/>
      <c r="W1945" s="253"/>
      <c r="X1945" s="313">
        <f t="shared" si="532"/>
        <v>0</v>
      </c>
    </row>
    <row r="1946" spans="2:24" ht="18.75">
      <c r="B1946" s="173"/>
      <c r="C1946" s="137">
        <v>4214</v>
      </c>
      <c r="D1946" s="139" t="s">
        <v>259</v>
      </c>
      <c r="E1946" s="812"/>
      <c r="F1946" s="449"/>
      <c r="G1946" s="245"/>
      <c r="H1946" s="245"/>
      <c r="I1946" s="476">
        <f t="shared" si="534"/>
        <v>0</v>
      </c>
      <c r="J1946" s="243" t="str">
        <f t="shared" si="531"/>
        <v/>
      </c>
      <c r="K1946" s="244"/>
      <c r="L1946" s="423"/>
      <c r="M1946" s="252"/>
      <c r="N1946" s="315">
        <f t="shared" si="535"/>
        <v>0</v>
      </c>
      <c r="O1946" s="424">
        <f t="shared" si="536"/>
        <v>0</v>
      </c>
      <c r="P1946" s="244"/>
      <c r="Q1946" s="423"/>
      <c r="R1946" s="252"/>
      <c r="S1946" s="429">
        <f t="shared" si="537"/>
        <v>0</v>
      </c>
      <c r="T1946" s="315">
        <f t="shared" si="538"/>
        <v>0</v>
      </c>
      <c r="U1946" s="252"/>
      <c r="V1946" s="252"/>
      <c r="W1946" s="253"/>
      <c r="X1946" s="313">
        <f t="shared" si="532"/>
        <v>0</v>
      </c>
    </row>
    <row r="1947" spans="2:24" ht="18.75">
      <c r="B1947" s="173"/>
      <c r="C1947" s="137">
        <v>4217</v>
      </c>
      <c r="D1947" s="139" t="s">
        <v>260</v>
      </c>
      <c r="E1947" s="812"/>
      <c r="F1947" s="449"/>
      <c r="G1947" s="245"/>
      <c r="H1947" s="245"/>
      <c r="I1947" s="476">
        <f t="shared" si="534"/>
        <v>0</v>
      </c>
      <c r="J1947" s="243" t="str">
        <f t="shared" si="531"/>
        <v/>
      </c>
      <c r="K1947" s="244"/>
      <c r="L1947" s="423"/>
      <c r="M1947" s="252"/>
      <c r="N1947" s="315">
        <f t="shared" si="535"/>
        <v>0</v>
      </c>
      <c r="O1947" s="424">
        <f t="shared" si="536"/>
        <v>0</v>
      </c>
      <c r="P1947" s="244"/>
      <c r="Q1947" s="423"/>
      <c r="R1947" s="252"/>
      <c r="S1947" s="429">
        <f t="shared" si="537"/>
        <v>0</v>
      </c>
      <c r="T1947" s="315">
        <f t="shared" si="538"/>
        <v>0</v>
      </c>
      <c r="U1947" s="252"/>
      <c r="V1947" s="252"/>
      <c r="W1947" s="253"/>
      <c r="X1947" s="313">
        <f t="shared" si="532"/>
        <v>0</v>
      </c>
    </row>
    <row r="1948" spans="2:24" ht="18.75">
      <c r="B1948" s="173"/>
      <c r="C1948" s="137">
        <v>4218</v>
      </c>
      <c r="D1948" s="145" t="s">
        <v>261</v>
      </c>
      <c r="E1948" s="812"/>
      <c r="F1948" s="449"/>
      <c r="G1948" s="245"/>
      <c r="H1948" s="245"/>
      <c r="I1948" s="476">
        <f t="shared" si="534"/>
        <v>0</v>
      </c>
      <c r="J1948" s="243" t="str">
        <f t="shared" si="531"/>
        <v/>
      </c>
      <c r="K1948" s="244"/>
      <c r="L1948" s="423"/>
      <c r="M1948" s="252"/>
      <c r="N1948" s="315">
        <f t="shared" si="535"/>
        <v>0</v>
      </c>
      <c r="O1948" s="424">
        <f t="shared" si="536"/>
        <v>0</v>
      </c>
      <c r="P1948" s="244"/>
      <c r="Q1948" s="423"/>
      <c r="R1948" s="252"/>
      <c r="S1948" s="429">
        <f t="shared" si="537"/>
        <v>0</v>
      </c>
      <c r="T1948" s="315">
        <f t="shared" si="538"/>
        <v>0</v>
      </c>
      <c r="U1948" s="252"/>
      <c r="V1948" s="252"/>
      <c r="W1948" s="253"/>
      <c r="X1948" s="313">
        <f t="shared" si="532"/>
        <v>0</v>
      </c>
    </row>
    <row r="1949" spans="2:24" ht="18.75">
      <c r="B1949" s="173"/>
      <c r="C1949" s="137">
        <v>4219</v>
      </c>
      <c r="D1949" s="156" t="s">
        <v>262</v>
      </c>
      <c r="E1949" s="812"/>
      <c r="F1949" s="449"/>
      <c r="G1949" s="245"/>
      <c r="H1949" s="245"/>
      <c r="I1949" s="476">
        <f t="shared" si="534"/>
        <v>0</v>
      </c>
      <c r="J1949" s="243" t="str">
        <f t="shared" si="531"/>
        <v/>
      </c>
      <c r="K1949" s="244"/>
      <c r="L1949" s="423"/>
      <c r="M1949" s="252"/>
      <c r="N1949" s="315">
        <f t="shared" si="535"/>
        <v>0</v>
      </c>
      <c r="O1949" s="424">
        <f t="shared" si="536"/>
        <v>0</v>
      </c>
      <c r="P1949" s="244"/>
      <c r="Q1949" s="423"/>
      <c r="R1949" s="252"/>
      <c r="S1949" s="429">
        <f t="shared" si="537"/>
        <v>0</v>
      </c>
      <c r="T1949" s="315">
        <f t="shared" si="538"/>
        <v>0</v>
      </c>
      <c r="U1949" s="252"/>
      <c r="V1949" s="252"/>
      <c r="W1949" s="253"/>
      <c r="X1949" s="313">
        <f t="shared" si="532"/>
        <v>0</v>
      </c>
    </row>
    <row r="1950" spans="2:24" ht="18.75">
      <c r="B1950" s="794">
        <v>4300</v>
      </c>
      <c r="C1950" s="958" t="s">
        <v>1713</v>
      </c>
      <c r="D1950" s="958"/>
      <c r="E1950" s="795"/>
      <c r="F1950" s="796">
        <f>SUM(F1951:F1953)</f>
        <v>0</v>
      </c>
      <c r="G1950" s="797">
        <f>SUM(G1951:G1953)</f>
        <v>0</v>
      </c>
      <c r="H1950" s="797">
        <f>SUM(H1951:H1953)</f>
        <v>0</v>
      </c>
      <c r="I1950" s="797">
        <f>SUM(I1951:I1953)</f>
        <v>0</v>
      </c>
      <c r="J1950" s="243" t="str">
        <f t="shared" si="531"/>
        <v/>
      </c>
      <c r="K1950" s="244"/>
      <c r="L1950" s="316">
        <f>SUM(L1951:L1953)</f>
        <v>0</v>
      </c>
      <c r="M1950" s="317">
        <f>SUM(M1951:M1953)</f>
        <v>0</v>
      </c>
      <c r="N1950" s="425">
        <f>SUM(N1951:N1953)</f>
        <v>0</v>
      </c>
      <c r="O1950" s="426">
        <f>SUM(O1951:O1953)</f>
        <v>0</v>
      </c>
      <c r="P1950" s="244"/>
      <c r="Q1950" s="316">
        <f t="shared" ref="Q1950:W1950" si="539">SUM(Q1951:Q1953)</f>
        <v>0</v>
      </c>
      <c r="R1950" s="317">
        <f t="shared" si="539"/>
        <v>0</v>
      </c>
      <c r="S1950" s="317">
        <f t="shared" si="539"/>
        <v>0</v>
      </c>
      <c r="T1950" s="317">
        <f t="shared" si="539"/>
        <v>0</v>
      </c>
      <c r="U1950" s="317">
        <f t="shared" si="539"/>
        <v>0</v>
      </c>
      <c r="V1950" s="317">
        <f t="shared" si="539"/>
        <v>0</v>
      </c>
      <c r="W1950" s="426">
        <f t="shared" si="539"/>
        <v>0</v>
      </c>
      <c r="X1950" s="313">
        <f t="shared" si="532"/>
        <v>0</v>
      </c>
    </row>
    <row r="1951" spans="2:24" ht="18.75">
      <c r="B1951" s="173"/>
      <c r="C1951" s="144">
        <v>4301</v>
      </c>
      <c r="D1951" s="163" t="s">
        <v>263</v>
      </c>
      <c r="E1951" s="812"/>
      <c r="F1951" s="449"/>
      <c r="G1951" s="245"/>
      <c r="H1951" s="245"/>
      <c r="I1951" s="476">
        <f t="shared" ref="I1951:I1956" si="540">F1951+G1951+H1951</f>
        <v>0</v>
      </c>
      <c r="J1951" s="243" t="str">
        <f t="shared" si="531"/>
        <v/>
      </c>
      <c r="K1951" s="244"/>
      <c r="L1951" s="423"/>
      <c r="M1951" s="252"/>
      <c r="N1951" s="315">
        <f t="shared" ref="N1951:N1956" si="541">I1951</f>
        <v>0</v>
      </c>
      <c r="O1951" s="424">
        <f t="shared" ref="O1951:O1956" si="542">L1951+M1951-N1951</f>
        <v>0</v>
      </c>
      <c r="P1951" s="244"/>
      <c r="Q1951" s="423"/>
      <c r="R1951" s="252"/>
      <c r="S1951" s="429">
        <f t="shared" ref="S1951:S1956" si="543">+IF(+(L1951+M1951)&gt;=I1951,+M1951,+(+I1951-L1951))</f>
        <v>0</v>
      </c>
      <c r="T1951" s="315">
        <f t="shared" ref="T1951:T1956" si="544">Q1951+R1951-S1951</f>
        <v>0</v>
      </c>
      <c r="U1951" s="252"/>
      <c r="V1951" s="252"/>
      <c r="W1951" s="253"/>
      <c r="X1951" s="313">
        <f t="shared" si="532"/>
        <v>0</v>
      </c>
    </row>
    <row r="1952" spans="2:24" ht="18.75">
      <c r="B1952" s="173"/>
      <c r="C1952" s="137">
        <v>4302</v>
      </c>
      <c r="D1952" s="139" t="s">
        <v>1082</v>
      </c>
      <c r="E1952" s="812"/>
      <c r="F1952" s="449"/>
      <c r="G1952" s="245"/>
      <c r="H1952" s="245"/>
      <c r="I1952" s="476">
        <f t="shared" si="540"/>
        <v>0</v>
      </c>
      <c r="J1952" s="243" t="str">
        <f t="shared" si="531"/>
        <v/>
      </c>
      <c r="K1952" s="244"/>
      <c r="L1952" s="423"/>
      <c r="M1952" s="252"/>
      <c r="N1952" s="315">
        <f t="shared" si="541"/>
        <v>0</v>
      </c>
      <c r="O1952" s="424">
        <f t="shared" si="542"/>
        <v>0</v>
      </c>
      <c r="P1952" s="244"/>
      <c r="Q1952" s="423"/>
      <c r="R1952" s="252"/>
      <c r="S1952" s="429">
        <f t="shared" si="543"/>
        <v>0</v>
      </c>
      <c r="T1952" s="315">
        <f t="shared" si="544"/>
        <v>0</v>
      </c>
      <c r="U1952" s="252"/>
      <c r="V1952" s="252"/>
      <c r="W1952" s="253"/>
      <c r="X1952" s="313">
        <f t="shared" si="532"/>
        <v>0</v>
      </c>
    </row>
    <row r="1953" spans="2:24" ht="18.75">
      <c r="B1953" s="173"/>
      <c r="C1953" s="142">
        <v>4309</v>
      </c>
      <c r="D1953" s="148" t="s">
        <v>265</v>
      </c>
      <c r="E1953" s="812"/>
      <c r="F1953" s="449"/>
      <c r="G1953" s="245"/>
      <c r="H1953" s="245"/>
      <c r="I1953" s="476">
        <f t="shared" si="540"/>
        <v>0</v>
      </c>
      <c r="J1953" s="243" t="str">
        <f t="shared" si="531"/>
        <v/>
      </c>
      <c r="K1953" s="244"/>
      <c r="L1953" s="423"/>
      <c r="M1953" s="252"/>
      <c r="N1953" s="315">
        <f t="shared" si="541"/>
        <v>0</v>
      </c>
      <c r="O1953" s="424">
        <f t="shared" si="542"/>
        <v>0</v>
      </c>
      <c r="P1953" s="244"/>
      <c r="Q1953" s="423"/>
      <c r="R1953" s="252"/>
      <c r="S1953" s="429">
        <f t="shared" si="543"/>
        <v>0</v>
      </c>
      <c r="T1953" s="315">
        <f t="shared" si="544"/>
        <v>0</v>
      </c>
      <c r="U1953" s="252"/>
      <c r="V1953" s="252"/>
      <c r="W1953" s="253"/>
      <c r="X1953" s="313">
        <f t="shared" si="532"/>
        <v>0</v>
      </c>
    </row>
    <row r="1954" spans="2:24" ht="18.75">
      <c r="B1954" s="794">
        <v>4400</v>
      </c>
      <c r="C1954" s="963" t="s">
        <v>1714</v>
      </c>
      <c r="D1954" s="963"/>
      <c r="E1954" s="795"/>
      <c r="F1954" s="798"/>
      <c r="G1954" s="799"/>
      <c r="H1954" s="799"/>
      <c r="I1954" s="800">
        <f t="shared" si="540"/>
        <v>0</v>
      </c>
      <c r="J1954" s="243" t="str">
        <f t="shared" si="531"/>
        <v/>
      </c>
      <c r="K1954" s="244"/>
      <c r="L1954" s="428"/>
      <c r="M1954" s="254"/>
      <c r="N1954" s="317">
        <f t="shared" si="541"/>
        <v>0</v>
      </c>
      <c r="O1954" s="424">
        <f t="shared" si="542"/>
        <v>0</v>
      </c>
      <c r="P1954" s="244"/>
      <c r="Q1954" s="428"/>
      <c r="R1954" s="254"/>
      <c r="S1954" s="429">
        <f t="shared" si="543"/>
        <v>0</v>
      </c>
      <c r="T1954" s="315">
        <f t="shared" si="544"/>
        <v>0</v>
      </c>
      <c r="U1954" s="254"/>
      <c r="V1954" s="254"/>
      <c r="W1954" s="253"/>
      <c r="X1954" s="313">
        <f t="shared" si="532"/>
        <v>0</v>
      </c>
    </row>
    <row r="1955" spans="2:24" ht="18.75">
      <c r="B1955" s="794">
        <v>4500</v>
      </c>
      <c r="C1955" s="968" t="s">
        <v>1715</v>
      </c>
      <c r="D1955" s="968"/>
      <c r="E1955" s="795"/>
      <c r="F1955" s="798"/>
      <c r="G1955" s="799"/>
      <c r="H1955" s="799"/>
      <c r="I1955" s="800">
        <f t="shared" si="540"/>
        <v>0</v>
      </c>
      <c r="J1955" s="243" t="str">
        <f t="shared" si="531"/>
        <v/>
      </c>
      <c r="K1955" s="244"/>
      <c r="L1955" s="428"/>
      <c r="M1955" s="254"/>
      <c r="N1955" s="317">
        <f t="shared" si="541"/>
        <v>0</v>
      </c>
      <c r="O1955" s="424">
        <f t="shared" si="542"/>
        <v>0</v>
      </c>
      <c r="P1955" s="244"/>
      <c r="Q1955" s="428"/>
      <c r="R1955" s="254"/>
      <c r="S1955" s="429">
        <f t="shared" si="543"/>
        <v>0</v>
      </c>
      <c r="T1955" s="315">
        <f t="shared" si="544"/>
        <v>0</v>
      </c>
      <c r="U1955" s="254"/>
      <c r="V1955" s="254"/>
      <c r="W1955" s="253"/>
      <c r="X1955" s="313">
        <f t="shared" si="532"/>
        <v>0</v>
      </c>
    </row>
    <row r="1956" spans="2:24" ht="18.75">
      <c r="B1956" s="794">
        <v>4600</v>
      </c>
      <c r="C1956" s="969" t="s">
        <v>266</v>
      </c>
      <c r="D1956" s="970"/>
      <c r="E1956" s="795"/>
      <c r="F1956" s="798"/>
      <c r="G1956" s="799"/>
      <c r="H1956" s="799"/>
      <c r="I1956" s="800">
        <f t="shared" si="540"/>
        <v>0</v>
      </c>
      <c r="J1956" s="243" t="str">
        <f t="shared" si="531"/>
        <v/>
      </c>
      <c r="K1956" s="244"/>
      <c r="L1956" s="428"/>
      <c r="M1956" s="254"/>
      <c r="N1956" s="317">
        <f t="shared" si="541"/>
        <v>0</v>
      </c>
      <c r="O1956" s="424">
        <f t="shared" si="542"/>
        <v>0</v>
      </c>
      <c r="P1956" s="244"/>
      <c r="Q1956" s="428"/>
      <c r="R1956" s="254"/>
      <c r="S1956" s="429">
        <f t="shared" si="543"/>
        <v>0</v>
      </c>
      <c r="T1956" s="315">
        <f t="shared" si="544"/>
        <v>0</v>
      </c>
      <c r="U1956" s="254"/>
      <c r="V1956" s="254"/>
      <c r="W1956" s="253"/>
      <c r="X1956" s="313">
        <f t="shared" si="532"/>
        <v>0</v>
      </c>
    </row>
    <row r="1957" spans="2:24" ht="18.75">
      <c r="B1957" s="794">
        <v>4900</v>
      </c>
      <c r="C1957" s="966" t="s">
        <v>297</v>
      </c>
      <c r="D1957" s="966"/>
      <c r="E1957" s="795"/>
      <c r="F1957" s="796">
        <f>+F1958+F1959</f>
        <v>0</v>
      </c>
      <c r="G1957" s="797">
        <f>+G1958+G1959</f>
        <v>0</v>
      </c>
      <c r="H1957" s="797">
        <f>+H1958+H1959</f>
        <v>0</v>
      </c>
      <c r="I1957" s="797">
        <f>+I1958+I1959</f>
        <v>0</v>
      </c>
      <c r="J1957" s="243" t="str">
        <f t="shared" si="531"/>
        <v/>
      </c>
      <c r="K1957" s="244"/>
      <c r="L1957" s="773"/>
      <c r="M1957" s="774"/>
      <c r="N1957" s="774"/>
      <c r="O1957" s="820"/>
      <c r="P1957" s="244"/>
      <c r="Q1957" s="773"/>
      <c r="R1957" s="774"/>
      <c r="S1957" s="774"/>
      <c r="T1957" s="774"/>
      <c r="U1957" s="774"/>
      <c r="V1957" s="774"/>
      <c r="W1957" s="820"/>
      <c r="X1957" s="313">
        <f t="shared" si="532"/>
        <v>0</v>
      </c>
    </row>
    <row r="1958" spans="2:24" ht="18.75">
      <c r="B1958" s="173"/>
      <c r="C1958" s="144">
        <v>4901</v>
      </c>
      <c r="D1958" s="174" t="s">
        <v>298</v>
      </c>
      <c r="E1958" s="812"/>
      <c r="F1958" s="449"/>
      <c r="G1958" s="245"/>
      <c r="H1958" s="245"/>
      <c r="I1958" s="476">
        <f>F1958+G1958+H1958</f>
        <v>0</v>
      </c>
      <c r="J1958" s="243" t="str">
        <f t="shared" si="531"/>
        <v/>
      </c>
      <c r="K1958" s="244"/>
      <c r="L1958" s="771"/>
      <c r="M1958" s="775"/>
      <c r="N1958" s="775"/>
      <c r="O1958" s="819"/>
      <c r="P1958" s="244"/>
      <c r="Q1958" s="771"/>
      <c r="R1958" s="775"/>
      <c r="S1958" s="775"/>
      <c r="T1958" s="775"/>
      <c r="U1958" s="775"/>
      <c r="V1958" s="775"/>
      <c r="W1958" s="819"/>
      <c r="X1958" s="313">
        <f t="shared" si="532"/>
        <v>0</v>
      </c>
    </row>
    <row r="1959" spans="2:24" ht="18.75">
      <c r="B1959" s="173"/>
      <c r="C1959" s="142">
        <v>4902</v>
      </c>
      <c r="D1959" s="148" t="s">
        <v>299</v>
      </c>
      <c r="E1959" s="812"/>
      <c r="F1959" s="449"/>
      <c r="G1959" s="245"/>
      <c r="H1959" s="245"/>
      <c r="I1959" s="476">
        <f>F1959+G1959+H1959</f>
        <v>0</v>
      </c>
      <c r="J1959" s="243" t="str">
        <f t="shared" si="531"/>
        <v/>
      </c>
      <c r="K1959" s="244"/>
      <c r="L1959" s="771"/>
      <c r="M1959" s="775"/>
      <c r="N1959" s="775"/>
      <c r="O1959" s="819"/>
      <c r="P1959" s="244"/>
      <c r="Q1959" s="771"/>
      <c r="R1959" s="775"/>
      <c r="S1959" s="775"/>
      <c r="T1959" s="775"/>
      <c r="U1959" s="775"/>
      <c r="V1959" s="775"/>
      <c r="W1959" s="819"/>
      <c r="X1959" s="313">
        <f t="shared" si="532"/>
        <v>0</v>
      </c>
    </row>
    <row r="1960" spans="2:24" ht="18.75">
      <c r="B1960" s="801">
        <v>5100</v>
      </c>
      <c r="C1960" s="980" t="s">
        <v>267</v>
      </c>
      <c r="D1960" s="980"/>
      <c r="E1960" s="802"/>
      <c r="F1960" s="803"/>
      <c r="G1960" s="804"/>
      <c r="H1960" s="804"/>
      <c r="I1960" s="800">
        <f>F1960+G1960+H1960</f>
        <v>0</v>
      </c>
      <c r="J1960" s="243" t="str">
        <f t="shared" si="531"/>
        <v/>
      </c>
      <c r="K1960" s="244"/>
      <c r="L1960" s="430"/>
      <c r="M1960" s="431"/>
      <c r="N1960" s="327">
        <f>I1960</f>
        <v>0</v>
      </c>
      <c r="O1960" s="424">
        <f>L1960+M1960-N1960</f>
        <v>0</v>
      </c>
      <c r="P1960" s="244"/>
      <c r="Q1960" s="430"/>
      <c r="R1960" s="431"/>
      <c r="S1960" s="429">
        <f>+IF(+(L1960+M1960)&gt;=I1960,+M1960,+(+I1960-L1960))</f>
        <v>0</v>
      </c>
      <c r="T1960" s="315">
        <f>Q1960+R1960-S1960</f>
        <v>0</v>
      </c>
      <c r="U1960" s="431"/>
      <c r="V1960" s="431"/>
      <c r="W1960" s="253"/>
      <c r="X1960" s="313">
        <f t="shared" si="532"/>
        <v>0</v>
      </c>
    </row>
    <row r="1961" spans="2:24" ht="18.75">
      <c r="B1961" s="801">
        <v>5200</v>
      </c>
      <c r="C1961" s="965" t="s">
        <v>268</v>
      </c>
      <c r="D1961" s="965"/>
      <c r="E1961" s="802"/>
      <c r="F1961" s="805">
        <f>SUM(F1962:F1968)</f>
        <v>0</v>
      </c>
      <c r="G1961" s="806">
        <f>SUM(G1962:G1968)</f>
        <v>0</v>
      </c>
      <c r="H1961" s="806">
        <f>SUM(H1962:H1968)</f>
        <v>0</v>
      </c>
      <c r="I1961" s="806">
        <f>SUM(I1962:I1968)</f>
        <v>0</v>
      </c>
      <c r="J1961" s="243" t="str">
        <f t="shared" si="531"/>
        <v/>
      </c>
      <c r="K1961" s="244"/>
      <c r="L1961" s="326">
        <f>SUM(L1962:L1968)</f>
        <v>0</v>
      </c>
      <c r="M1961" s="327">
        <f>SUM(M1962:M1968)</f>
        <v>0</v>
      </c>
      <c r="N1961" s="432">
        <f>SUM(N1962:N1968)</f>
        <v>0</v>
      </c>
      <c r="O1961" s="433">
        <f>SUM(O1962:O1968)</f>
        <v>0</v>
      </c>
      <c r="P1961" s="244"/>
      <c r="Q1961" s="326">
        <f t="shared" ref="Q1961:W1961" si="545">SUM(Q1962:Q1968)</f>
        <v>0</v>
      </c>
      <c r="R1961" s="327">
        <f t="shared" si="545"/>
        <v>0</v>
      </c>
      <c r="S1961" s="327">
        <f t="shared" si="545"/>
        <v>0</v>
      </c>
      <c r="T1961" s="327">
        <f t="shared" si="545"/>
        <v>0</v>
      </c>
      <c r="U1961" s="327">
        <f t="shared" si="545"/>
        <v>0</v>
      </c>
      <c r="V1961" s="327">
        <f t="shared" si="545"/>
        <v>0</v>
      </c>
      <c r="W1961" s="433">
        <f t="shared" si="545"/>
        <v>0</v>
      </c>
      <c r="X1961" s="313">
        <f t="shared" si="532"/>
        <v>0</v>
      </c>
    </row>
    <row r="1962" spans="2:24" ht="18.75">
      <c r="B1962" s="175"/>
      <c r="C1962" s="176">
        <v>5201</v>
      </c>
      <c r="D1962" s="177" t="s">
        <v>269</v>
      </c>
      <c r="E1962" s="813"/>
      <c r="F1962" s="473"/>
      <c r="G1962" s="434"/>
      <c r="H1962" s="434">
        <v>0</v>
      </c>
      <c r="I1962" s="476">
        <f t="shared" ref="I1962:I1968" si="546">F1962+G1962+H1962</f>
        <v>0</v>
      </c>
      <c r="J1962" s="243" t="str">
        <f t="shared" si="531"/>
        <v/>
      </c>
      <c r="K1962" s="244"/>
      <c r="L1962" s="435"/>
      <c r="M1962" s="436"/>
      <c r="N1962" s="330">
        <f t="shared" ref="N1962:N1968" si="547">I1962</f>
        <v>0</v>
      </c>
      <c r="O1962" s="424">
        <f t="shared" ref="O1962:O1968" si="548">L1962+M1962-N1962</f>
        <v>0</v>
      </c>
      <c r="P1962" s="244"/>
      <c r="Q1962" s="435"/>
      <c r="R1962" s="436"/>
      <c r="S1962" s="429">
        <f t="shared" ref="S1962:S1968" si="549">+IF(+(L1962+M1962)&gt;=I1962,+M1962,+(+I1962-L1962))</f>
        <v>0</v>
      </c>
      <c r="T1962" s="315">
        <f t="shared" ref="T1962:T1968" si="550">Q1962+R1962-S1962</f>
        <v>0</v>
      </c>
      <c r="U1962" s="436"/>
      <c r="V1962" s="436"/>
      <c r="W1962" s="253"/>
      <c r="X1962" s="313">
        <f t="shared" si="532"/>
        <v>0</v>
      </c>
    </row>
    <row r="1963" spans="2:24" ht="18.75">
      <c r="B1963" s="175"/>
      <c r="C1963" s="178">
        <v>5202</v>
      </c>
      <c r="D1963" s="179" t="s">
        <v>270</v>
      </c>
      <c r="E1963" s="813"/>
      <c r="F1963" s="473"/>
      <c r="G1963" s="434"/>
      <c r="H1963" s="434"/>
      <c r="I1963" s="476">
        <f t="shared" si="546"/>
        <v>0</v>
      </c>
      <c r="J1963" s="243" t="str">
        <f t="shared" si="531"/>
        <v/>
      </c>
      <c r="K1963" s="244"/>
      <c r="L1963" s="435"/>
      <c r="M1963" s="436"/>
      <c r="N1963" s="330">
        <f t="shared" si="547"/>
        <v>0</v>
      </c>
      <c r="O1963" s="424">
        <f t="shared" si="548"/>
        <v>0</v>
      </c>
      <c r="P1963" s="244"/>
      <c r="Q1963" s="435"/>
      <c r="R1963" s="436"/>
      <c r="S1963" s="429">
        <f t="shared" si="549"/>
        <v>0</v>
      </c>
      <c r="T1963" s="315">
        <f t="shared" si="550"/>
        <v>0</v>
      </c>
      <c r="U1963" s="436"/>
      <c r="V1963" s="436"/>
      <c r="W1963" s="253"/>
      <c r="X1963" s="313">
        <f t="shared" si="532"/>
        <v>0</v>
      </c>
    </row>
    <row r="1964" spans="2:24" ht="18.75">
      <c r="B1964" s="175"/>
      <c r="C1964" s="178">
        <v>5203</v>
      </c>
      <c r="D1964" s="179" t="s">
        <v>938</v>
      </c>
      <c r="E1964" s="813"/>
      <c r="F1964" s="473"/>
      <c r="G1964" s="434"/>
      <c r="H1964" s="434"/>
      <c r="I1964" s="476">
        <f t="shared" si="546"/>
        <v>0</v>
      </c>
      <c r="J1964" s="243" t="str">
        <f t="shared" si="531"/>
        <v/>
      </c>
      <c r="K1964" s="244"/>
      <c r="L1964" s="435"/>
      <c r="M1964" s="436"/>
      <c r="N1964" s="330">
        <f t="shared" si="547"/>
        <v>0</v>
      </c>
      <c r="O1964" s="424">
        <f t="shared" si="548"/>
        <v>0</v>
      </c>
      <c r="P1964" s="244"/>
      <c r="Q1964" s="435"/>
      <c r="R1964" s="436"/>
      <c r="S1964" s="429">
        <f t="shared" si="549"/>
        <v>0</v>
      </c>
      <c r="T1964" s="315">
        <f t="shared" si="550"/>
        <v>0</v>
      </c>
      <c r="U1964" s="436"/>
      <c r="V1964" s="436"/>
      <c r="W1964" s="253"/>
      <c r="X1964" s="313">
        <f t="shared" si="532"/>
        <v>0</v>
      </c>
    </row>
    <row r="1965" spans="2:24" ht="18.75">
      <c r="B1965" s="175"/>
      <c r="C1965" s="178">
        <v>5204</v>
      </c>
      <c r="D1965" s="179" t="s">
        <v>939</v>
      </c>
      <c r="E1965" s="813"/>
      <c r="F1965" s="473"/>
      <c r="G1965" s="434"/>
      <c r="H1965" s="434"/>
      <c r="I1965" s="476">
        <f t="shared" si="546"/>
        <v>0</v>
      </c>
      <c r="J1965" s="243" t="str">
        <f t="shared" si="531"/>
        <v/>
      </c>
      <c r="K1965" s="244"/>
      <c r="L1965" s="435"/>
      <c r="M1965" s="436"/>
      <c r="N1965" s="330">
        <f t="shared" si="547"/>
        <v>0</v>
      </c>
      <c r="O1965" s="424">
        <f t="shared" si="548"/>
        <v>0</v>
      </c>
      <c r="P1965" s="244"/>
      <c r="Q1965" s="435"/>
      <c r="R1965" s="436"/>
      <c r="S1965" s="429">
        <f t="shared" si="549"/>
        <v>0</v>
      </c>
      <c r="T1965" s="315">
        <f t="shared" si="550"/>
        <v>0</v>
      </c>
      <c r="U1965" s="436"/>
      <c r="V1965" s="436"/>
      <c r="W1965" s="253"/>
      <c r="X1965" s="313">
        <f t="shared" si="532"/>
        <v>0</v>
      </c>
    </row>
    <row r="1966" spans="2:24" ht="18.75">
      <c r="B1966" s="175"/>
      <c r="C1966" s="178">
        <v>5205</v>
      </c>
      <c r="D1966" s="179" t="s">
        <v>940</v>
      </c>
      <c r="E1966" s="813"/>
      <c r="F1966" s="473"/>
      <c r="G1966" s="434"/>
      <c r="H1966" s="434"/>
      <c r="I1966" s="476">
        <f t="shared" si="546"/>
        <v>0</v>
      </c>
      <c r="J1966" s="243" t="str">
        <f t="shared" si="531"/>
        <v/>
      </c>
      <c r="K1966" s="244"/>
      <c r="L1966" s="435"/>
      <c r="M1966" s="436"/>
      <c r="N1966" s="330">
        <f t="shared" si="547"/>
        <v>0</v>
      </c>
      <c r="O1966" s="424">
        <f t="shared" si="548"/>
        <v>0</v>
      </c>
      <c r="P1966" s="244"/>
      <c r="Q1966" s="435"/>
      <c r="R1966" s="436"/>
      <c r="S1966" s="429">
        <f t="shared" si="549"/>
        <v>0</v>
      </c>
      <c r="T1966" s="315">
        <f t="shared" si="550"/>
        <v>0</v>
      </c>
      <c r="U1966" s="436"/>
      <c r="V1966" s="436"/>
      <c r="W1966" s="253"/>
      <c r="X1966" s="313">
        <f t="shared" si="532"/>
        <v>0</v>
      </c>
    </row>
    <row r="1967" spans="2:24" ht="18.75">
      <c r="B1967" s="175"/>
      <c r="C1967" s="178">
        <v>5206</v>
      </c>
      <c r="D1967" s="179" t="s">
        <v>941</v>
      </c>
      <c r="E1967" s="813"/>
      <c r="F1967" s="473"/>
      <c r="G1967" s="434"/>
      <c r="H1967" s="434"/>
      <c r="I1967" s="476">
        <f t="shared" si="546"/>
        <v>0</v>
      </c>
      <c r="J1967" s="243" t="str">
        <f t="shared" si="531"/>
        <v/>
      </c>
      <c r="K1967" s="244"/>
      <c r="L1967" s="435"/>
      <c r="M1967" s="436"/>
      <c r="N1967" s="330">
        <f t="shared" si="547"/>
        <v>0</v>
      </c>
      <c r="O1967" s="424">
        <f t="shared" si="548"/>
        <v>0</v>
      </c>
      <c r="P1967" s="244"/>
      <c r="Q1967" s="435"/>
      <c r="R1967" s="436"/>
      <c r="S1967" s="429">
        <f t="shared" si="549"/>
        <v>0</v>
      </c>
      <c r="T1967" s="315">
        <f t="shared" si="550"/>
        <v>0</v>
      </c>
      <c r="U1967" s="436"/>
      <c r="V1967" s="436"/>
      <c r="W1967" s="253"/>
      <c r="X1967" s="313">
        <f t="shared" si="532"/>
        <v>0</v>
      </c>
    </row>
    <row r="1968" spans="2:24" ht="18.75">
      <c r="B1968" s="175"/>
      <c r="C1968" s="180">
        <v>5219</v>
      </c>
      <c r="D1968" s="181" t="s">
        <v>942</v>
      </c>
      <c r="E1968" s="813"/>
      <c r="F1968" s="473"/>
      <c r="G1968" s="434"/>
      <c r="H1968" s="434"/>
      <c r="I1968" s="476">
        <f t="shared" si="546"/>
        <v>0</v>
      </c>
      <c r="J1968" s="243" t="str">
        <f t="shared" ref="J1968:J1987" si="551">(IF($E1968&lt;&gt;0,$J$2,IF($I1968&lt;&gt;0,$J$2,"")))</f>
        <v/>
      </c>
      <c r="K1968" s="244"/>
      <c r="L1968" s="435"/>
      <c r="M1968" s="436"/>
      <c r="N1968" s="330">
        <f t="shared" si="547"/>
        <v>0</v>
      </c>
      <c r="O1968" s="424">
        <f t="shared" si="548"/>
        <v>0</v>
      </c>
      <c r="P1968" s="244"/>
      <c r="Q1968" s="435"/>
      <c r="R1968" s="436"/>
      <c r="S1968" s="429">
        <f t="shared" si="549"/>
        <v>0</v>
      </c>
      <c r="T1968" s="315">
        <f t="shared" si="550"/>
        <v>0</v>
      </c>
      <c r="U1968" s="436"/>
      <c r="V1968" s="436"/>
      <c r="W1968" s="253"/>
      <c r="X1968" s="313">
        <f t="shared" ref="X1968:X1981" si="552">T1968-U1968-V1968-W1968</f>
        <v>0</v>
      </c>
    </row>
    <row r="1969" spans="2:24" ht="18.75">
      <c r="B1969" s="801">
        <v>5300</v>
      </c>
      <c r="C1969" s="971" t="s">
        <v>943</v>
      </c>
      <c r="D1969" s="971"/>
      <c r="E1969" s="802"/>
      <c r="F1969" s="805">
        <f>SUM(F1970:F1971)</f>
        <v>0</v>
      </c>
      <c r="G1969" s="806">
        <f>SUM(G1970:G1971)</f>
        <v>0</v>
      </c>
      <c r="H1969" s="806">
        <f>SUM(H1970:H1971)</f>
        <v>0</v>
      </c>
      <c r="I1969" s="806">
        <f>SUM(I1970:I1971)</f>
        <v>0</v>
      </c>
      <c r="J1969" s="243" t="str">
        <f t="shared" si="551"/>
        <v/>
      </c>
      <c r="K1969" s="244"/>
      <c r="L1969" s="326">
        <f>SUM(L1970:L1971)</f>
        <v>0</v>
      </c>
      <c r="M1969" s="327">
        <f>SUM(M1970:M1971)</f>
        <v>0</v>
      </c>
      <c r="N1969" s="432">
        <f>SUM(N1970:N1971)</f>
        <v>0</v>
      </c>
      <c r="O1969" s="433">
        <f>SUM(O1970:O1971)</f>
        <v>0</v>
      </c>
      <c r="P1969" s="244"/>
      <c r="Q1969" s="326">
        <f t="shared" ref="Q1969:W1969" si="553">SUM(Q1970:Q1971)</f>
        <v>0</v>
      </c>
      <c r="R1969" s="327">
        <f t="shared" si="553"/>
        <v>0</v>
      </c>
      <c r="S1969" s="327">
        <f t="shared" si="553"/>
        <v>0</v>
      </c>
      <c r="T1969" s="327">
        <f t="shared" si="553"/>
        <v>0</v>
      </c>
      <c r="U1969" s="327">
        <f t="shared" si="553"/>
        <v>0</v>
      </c>
      <c r="V1969" s="327">
        <f t="shared" si="553"/>
        <v>0</v>
      </c>
      <c r="W1969" s="433">
        <f t="shared" si="553"/>
        <v>0</v>
      </c>
      <c r="X1969" s="313">
        <f t="shared" si="552"/>
        <v>0</v>
      </c>
    </row>
    <row r="1970" spans="2:24" ht="18.75">
      <c r="B1970" s="175"/>
      <c r="C1970" s="176">
        <v>5301</v>
      </c>
      <c r="D1970" s="177" t="s">
        <v>1462</v>
      </c>
      <c r="E1970" s="813"/>
      <c r="F1970" s="473"/>
      <c r="G1970" s="434"/>
      <c r="H1970" s="434"/>
      <c r="I1970" s="476">
        <f>F1970+G1970+H1970</f>
        <v>0</v>
      </c>
      <c r="J1970" s="243" t="str">
        <f t="shared" si="551"/>
        <v/>
      </c>
      <c r="K1970" s="244"/>
      <c r="L1970" s="435"/>
      <c r="M1970" s="436"/>
      <c r="N1970" s="330">
        <f>I1970</f>
        <v>0</v>
      </c>
      <c r="O1970" s="424">
        <f>L1970+M1970-N1970</f>
        <v>0</v>
      </c>
      <c r="P1970" s="244"/>
      <c r="Q1970" s="435"/>
      <c r="R1970" s="436"/>
      <c r="S1970" s="429">
        <f>+IF(+(L1970+M1970)&gt;=I1970,+M1970,+(+I1970-L1970))</f>
        <v>0</v>
      </c>
      <c r="T1970" s="315">
        <f>Q1970+R1970-S1970</f>
        <v>0</v>
      </c>
      <c r="U1970" s="436"/>
      <c r="V1970" s="436"/>
      <c r="W1970" s="253"/>
      <c r="X1970" s="313">
        <f t="shared" si="552"/>
        <v>0</v>
      </c>
    </row>
    <row r="1971" spans="2:24" ht="18.75">
      <c r="B1971" s="175"/>
      <c r="C1971" s="180">
        <v>5309</v>
      </c>
      <c r="D1971" s="181" t="s">
        <v>944</v>
      </c>
      <c r="E1971" s="813"/>
      <c r="F1971" s="473"/>
      <c r="G1971" s="434"/>
      <c r="H1971" s="434"/>
      <c r="I1971" s="476">
        <f>F1971+G1971+H1971</f>
        <v>0</v>
      </c>
      <c r="J1971" s="243" t="str">
        <f t="shared" si="551"/>
        <v/>
      </c>
      <c r="K1971" s="244"/>
      <c r="L1971" s="435"/>
      <c r="M1971" s="436"/>
      <c r="N1971" s="330">
        <f>I1971</f>
        <v>0</v>
      </c>
      <c r="O1971" s="424">
        <f>L1971+M1971-N1971</f>
        <v>0</v>
      </c>
      <c r="P1971" s="244"/>
      <c r="Q1971" s="435"/>
      <c r="R1971" s="436"/>
      <c r="S1971" s="429">
        <f>+IF(+(L1971+M1971)&gt;=I1971,+M1971,+(+I1971-L1971))</f>
        <v>0</v>
      </c>
      <c r="T1971" s="315">
        <f>Q1971+R1971-S1971</f>
        <v>0</v>
      </c>
      <c r="U1971" s="436"/>
      <c r="V1971" s="436"/>
      <c r="W1971" s="253"/>
      <c r="X1971" s="313">
        <f t="shared" si="552"/>
        <v>0</v>
      </c>
    </row>
    <row r="1972" spans="2:24" ht="18.75">
      <c r="B1972" s="801">
        <v>5400</v>
      </c>
      <c r="C1972" s="980" t="s">
        <v>1031</v>
      </c>
      <c r="D1972" s="980"/>
      <c r="E1972" s="802"/>
      <c r="F1972" s="803"/>
      <c r="G1972" s="804"/>
      <c r="H1972" s="804"/>
      <c r="I1972" s="800">
        <f>F1972+G1972+H1972</f>
        <v>0</v>
      </c>
      <c r="J1972" s="243" t="str">
        <f t="shared" si="551"/>
        <v/>
      </c>
      <c r="K1972" s="244"/>
      <c r="L1972" s="430"/>
      <c r="M1972" s="431"/>
      <c r="N1972" s="327">
        <f>I1972</f>
        <v>0</v>
      </c>
      <c r="O1972" s="424">
        <f>L1972+M1972-N1972</f>
        <v>0</v>
      </c>
      <c r="P1972" s="244"/>
      <c r="Q1972" s="430"/>
      <c r="R1972" s="431"/>
      <c r="S1972" s="429">
        <f>+IF(+(L1972+M1972)&gt;=I1972,+M1972,+(+I1972-L1972))</f>
        <v>0</v>
      </c>
      <c r="T1972" s="315">
        <f>Q1972+R1972-S1972</f>
        <v>0</v>
      </c>
      <c r="U1972" s="431"/>
      <c r="V1972" s="431"/>
      <c r="W1972" s="253"/>
      <c r="X1972" s="313">
        <f t="shared" si="552"/>
        <v>0</v>
      </c>
    </row>
    <row r="1973" spans="2:24" ht="18.75">
      <c r="B1973" s="794">
        <v>5500</v>
      </c>
      <c r="C1973" s="966" t="s">
        <v>1032</v>
      </c>
      <c r="D1973" s="966"/>
      <c r="E1973" s="795"/>
      <c r="F1973" s="796">
        <f>SUM(F1974:F1977)</f>
        <v>0</v>
      </c>
      <c r="G1973" s="797">
        <f>SUM(G1974:G1977)</f>
        <v>0</v>
      </c>
      <c r="H1973" s="797">
        <f>SUM(H1974:H1977)</f>
        <v>0</v>
      </c>
      <c r="I1973" s="797">
        <f>SUM(I1974:I1977)</f>
        <v>0</v>
      </c>
      <c r="J1973" s="243" t="str">
        <f t="shared" si="551"/>
        <v/>
      </c>
      <c r="K1973" s="244"/>
      <c r="L1973" s="316">
        <f>SUM(L1974:L1977)</f>
        <v>0</v>
      </c>
      <c r="M1973" s="317">
        <f>SUM(M1974:M1977)</f>
        <v>0</v>
      </c>
      <c r="N1973" s="425">
        <f>SUM(N1974:N1977)</f>
        <v>0</v>
      </c>
      <c r="O1973" s="426">
        <f>SUM(O1974:O1977)</f>
        <v>0</v>
      </c>
      <c r="P1973" s="244"/>
      <c r="Q1973" s="316">
        <f t="shared" ref="Q1973:W1973" si="554">SUM(Q1974:Q1977)</f>
        <v>0</v>
      </c>
      <c r="R1973" s="317">
        <f t="shared" si="554"/>
        <v>0</v>
      </c>
      <c r="S1973" s="317">
        <f t="shared" si="554"/>
        <v>0</v>
      </c>
      <c r="T1973" s="317">
        <f t="shared" si="554"/>
        <v>0</v>
      </c>
      <c r="U1973" s="317">
        <f t="shared" si="554"/>
        <v>0</v>
      </c>
      <c r="V1973" s="317">
        <f t="shared" si="554"/>
        <v>0</v>
      </c>
      <c r="W1973" s="426">
        <f t="shared" si="554"/>
        <v>0</v>
      </c>
      <c r="X1973" s="313">
        <f t="shared" si="552"/>
        <v>0</v>
      </c>
    </row>
    <row r="1974" spans="2:24" ht="18.75">
      <c r="B1974" s="173"/>
      <c r="C1974" s="144">
        <v>5501</v>
      </c>
      <c r="D1974" s="163" t="s">
        <v>1033</v>
      </c>
      <c r="E1974" s="812"/>
      <c r="F1974" s="449"/>
      <c r="G1974" s="245"/>
      <c r="H1974" s="245"/>
      <c r="I1974" s="476">
        <f>F1974+G1974+H1974</f>
        <v>0</v>
      </c>
      <c r="J1974" s="243" t="str">
        <f t="shared" si="551"/>
        <v/>
      </c>
      <c r="K1974" s="244"/>
      <c r="L1974" s="423"/>
      <c r="M1974" s="252"/>
      <c r="N1974" s="315">
        <f>I1974</f>
        <v>0</v>
      </c>
      <c r="O1974" s="424">
        <f>L1974+M1974-N1974</f>
        <v>0</v>
      </c>
      <c r="P1974" s="244"/>
      <c r="Q1974" s="423"/>
      <c r="R1974" s="252"/>
      <c r="S1974" s="429">
        <f>+IF(+(L1974+M1974)&gt;=I1974,+M1974,+(+I1974-L1974))</f>
        <v>0</v>
      </c>
      <c r="T1974" s="315">
        <f>Q1974+R1974-S1974</f>
        <v>0</v>
      </c>
      <c r="U1974" s="252"/>
      <c r="V1974" s="252"/>
      <c r="W1974" s="253"/>
      <c r="X1974" s="313">
        <f t="shared" si="552"/>
        <v>0</v>
      </c>
    </row>
    <row r="1975" spans="2:24" ht="18.75">
      <c r="B1975" s="173"/>
      <c r="C1975" s="137">
        <v>5502</v>
      </c>
      <c r="D1975" s="145" t="s">
        <v>1034</v>
      </c>
      <c r="E1975" s="812"/>
      <c r="F1975" s="449"/>
      <c r="G1975" s="245"/>
      <c r="H1975" s="245"/>
      <c r="I1975" s="476">
        <f>F1975+G1975+H1975</f>
        <v>0</v>
      </c>
      <c r="J1975" s="243" t="str">
        <f t="shared" si="551"/>
        <v/>
      </c>
      <c r="K1975" s="244"/>
      <c r="L1975" s="423"/>
      <c r="M1975" s="252"/>
      <c r="N1975" s="315">
        <f>I1975</f>
        <v>0</v>
      </c>
      <c r="O1975" s="424">
        <f>L1975+M1975-N1975</f>
        <v>0</v>
      </c>
      <c r="P1975" s="244"/>
      <c r="Q1975" s="423"/>
      <c r="R1975" s="252"/>
      <c r="S1975" s="429">
        <f>+IF(+(L1975+M1975)&gt;=I1975,+M1975,+(+I1975-L1975))</f>
        <v>0</v>
      </c>
      <c r="T1975" s="315">
        <f>Q1975+R1975-S1975</f>
        <v>0</v>
      </c>
      <c r="U1975" s="252"/>
      <c r="V1975" s="252"/>
      <c r="W1975" s="253"/>
      <c r="X1975" s="313">
        <f t="shared" si="552"/>
        <v>0</v>
      </c>
    </row>
    <row r="1976" spans="2:24" ht="18.75">
      <c r="B1976" s="173"/>
      <c r="C1976" s="137">
        <v>5503</v>
      </c>
      <c r="D1976" s="139" t="s">
        <v>1035</v>
      </c>
      <c r="E1976" s="812"/>
      <c r="F1976" s="449"/>
      <c r="G1976" s="245"/>
      <c r="H1976" s="245"/>
      <c r="I1976" s="476">
        <f>F1976+G1976+H1976</f>
        <v>0</v>
      </c>
      <c r="J1976" s="243" t="str">
        <f t="shared" si="551"/>
        <v/>
      </c>
      <c r="K1976" s="244"/>
      <c r="L1976" s="423"/>
      <c r="M1976" s="252"/>
      <c r="N1976" s="315">
        <f>I1976</f>
        <v>0</v>
      </c>
      <c r="O1976" s="424">
        <f>L1976+M1976-N1976</f>
        <v>0</v>
      </c>
      <c r="P1976" s="244"/>
      <c r="Q1976" s="423"/>
      <c r="R1976" s="252"/>
      <c r="S1976" s="429">
        <f>+IF(+(L1976+M1976)&gt;=I1976,+M1976,+(+I1976-L1976))</f>
        <v>0</v>
      </c>
      <c r="T1976" s="315">
        <f>Q1976+R1976-S1976</f>
        <v>0</v>
      </c>
      <c r="U1976" s="252"/>
      <c r="V1976" s="252"/>
      <c r="W1976" s="253"/>
      <c r="X1976" s="313">
        <f t="shared" si="552"/>
        <v>0</v>
      </c>
    </row>
    <row r="1977" spans="2:24" ht="18.75">
      <c r="B1977" s="173"/>
      <c r="C1977" s="137">
        <v>5504</v>
      </c>
      <c r="D1977" s="145" t="s">
        <v>1036</v>
      </c>
      <c r="E1977" s="812"/>
      <c r="F1977" s="449"/>
      <c r="G1977" s="245"/>
      <c r="H1977" s="245"/>
      <c r="I1977" s="476">
        <f>F1977+G1977+H1977</f>
        <v>0</v>
      </c>
      <c r="J1977" s="243" t="str">
        <f t="shared" si="551"/>
        <v/>
      </c>
      <c r="K1977" s="244"/>
      <c r="L1977" s="423"/>
      <c r="M1977" s="252"/>
      <c r="N1977" s="315">
        <f>I1977</f>
        <v>0</v>
      </c>
      <c r="O1977" s="424">
        <f>L1977+M1977-N1977</f>
        <v>0</v>
      </c>
      <c r="P1977" s="244"/>
      <c r="Q1977" s="423"/>
      <c r="R1977" s="252"/>
      <c r="S1977" s="429">
        <f>+IF(+(L1977+M1977)&gt;=I1977,+M1977,+(+I1977-L1977))</f>
        <v>0</v>
      </c>
      <c r="T1977" s="315">
        <f>Q1977+R1977-S1977</f>
        <v>0</v>
      </c>
      <c r="U1977" s="252"/>
      <c r="V1977" s="252"/>
      <c r="W1977" s="253"/>
      <c r="X1977" s="313">
        <f t="shared" si="552"/>
        <v>0</v>
      </c>
    </row>
    <row r="1978" spans="2:24" ht="18.75">
      <c r="B1978" s="794">
        <v>5700</v>
      </c>
      <c r="C1978" s="981" t="s">
        <v>1037</v>
      </c>
      <c r="D1978" s="982"/>
      <c r="E1978" s="802"/>
      <c r="F1978" s="781">
        <v>0</v>
      </c>
      <c r="G1978" s="781">
        <v>0</v>
      </c>
      <c r="H1978" s="781">
        <v>0</v>
      </c>
      <c r="I1978" s="806">
        <f>SUM(I1979:I1981)</f>
        <v>0</v>
      </c>
      <c r="J1978" s="243" t="str">
        <f t="shared" si="551"/>
        <v/>
      </c>
      <c r="K1978" s="244"/>
      <c r="L1978" s="326">
        <f>SUM(L1979:L1981)</f>
        <v>0</v>
      </c>
      <c r="M1978" s="327">
        <f>SUM(M1979:M1981)</f>
        <v>0</v>
      </c>
      <c r="N1978" s="432">
        <f>SUM(N1979:N1980)</f>
        <v>0</v>
      </c>
      <c r="O1978" s="433">
        <f>SUM(O1979:O1981)</f>
        <v>0</v>
      </c>
      <c r="P1978" s="244"/>
      <c r="Q1978" s="326">
        <f>SUM(Q1979:Q1981)</f>
        <v>0</v>
      </c>
      <c r="R1978" s="327">
        <f>SUM(R1979:R1981)</f>
        <v>0</v>
      </c>
      <c r="S1978" s="327">
        <f>SUM(S1979:S1981)</f>
        <v>0</v>
      </c>
      <c r="T1978" s="327">
        <f>SUM(T1979:T1981)</f>
        <v>0</v>
      </c>
      <c r="U1978" s="327">
        <f>SUM(U1979:U1981)</f>
        <v>0</v>
      </c>
      <c r="V1978" s="327">
        <f>SUM(V1979:V1980)</f>
        <v>0</v>
      </c>
      <c r="W1978" s="433">
        <f>SUM(W1979:W1981)</f>
        <v>0</v>
      </c>
      <c r="X1978" s="313">
        <f t="shared" si="552"/>
        <v>0</v>
      </c>
    </row>
    <row r="1979" spans="2:24" ht="18.75">
      <c r="B1979" s="175"/>
      <c r="C1979" s="176">
        <v>5701</v>
      </c>
      <c r="D1979" s="177" t="s">
        <v>1038</v>
      </c>
      <c r="E1979" s="813"/>
      <c r="F1979" s="700">
        <v>0</v>
      </c>
      <c r="G1979" s="700">
        <v>0</v>
      </c>
      <c r="H1979" s="700">
        <v>0</v>
      </c>
      <c r="I1979" s="476">
        <f>F1979+G1979+H1979</f>
        <v>0</v>
      </c>
      <c r="J1979" s="243" t="str">
        <f t="shared" si="551"/>
        <v/>
      </c>
      <c r="K1979" s="244"/>
      <c r="L1979" s="435"/>
      <c r="M1979" s="436"/>
      <c r="N1979" s="330">
        <f>I1979</f>
        <v>0</v>
      </c>
      <c r="O1979" s="424">
        <f>L1979+M1979-N1979</f>
        <v>0</v>
      </c>
      <c r="P1979" s="244"/>
      <c r="Q1979" s="435"/>
      <c r="R1979" s="436"/>
      <c r="S1979" s="429">
        <f>+IF(+(L1979+M1979)&gt;=I1979,+M1979,+(+I1979-L1979))</f>
        <v>0</v>
      </c>
      <c r="T1979" s="315">
        <f>Q1979+R1979-S1979</f>
        <v>0</v>
      </c>
      <c r="U1979" s="436"/>
      <c r="V1979" s="436"/>
      <c r="W1979" s="253"/>
      <c r="X1979" s="313">
        <f t="shared" si="552"/>
        <v>0</v>
      </c>
    </row>
    <row r="1980" spans="2:24" ht="18.75">
      <c r="B1980" s="175"/>
      <c r="C1980" s="180">
        <v>5702</v>
      </c>
      <c r="D1980" s="181" t="s">
        <v>1039</v>
      </c>
      <c r="E1980" s="813"/>
      <c r="F1980" s="700">
        <v>0</v>
      </c>
      <c r="G1980" s="700">
        <v>0</v>
      </c>
      <c r="H1980" s="700">
        <v>0</v>
      </c>
      <c r="I1980" s="476">
        <f>F1980+G1980+H1980</f>
        <v>0</v>
      </c>
      <c r="J1980" s="243" t="str">
        <f t="shared" si="551"/>
        <v/>
      </c>
      <c r="K1980" s="244"/>
      <c r="L1980" s="435"/>
      <c r="M1980" s="436"/>
      <c r="N1980" s="330">
        <f>I1980</f>
        <v>0</v>
      </c>
      <c r="O1980" s="424">
        <f>L1980+M1980-N1980</f>
        <v>0</v>
      </c>
      <c r="P1980" s="244"/>
      <c r="Q1980" s="435"/>
      <c r="R1980" s="436"/>
      <c r="S1980" s="429">
        <f>+IF(+(L1980+M1980)&gt;=I1980,+M1980,+(+I1980-L1980))</f>
        <v>0</v>
      </c>
      <c r="T1980" s="315">
        <f>Q1980+R1980-S1980</f>
        <v>0</v>
      </c>
      <c r="U1980" s="436"/>
      <c r="V1980" s="436"/>
      <c r="W1980" s="253"/>
      <c r="X1980" s="313">
        <f t="shared" si="552"/>
        <v>0</v>
      </c>
    </row>
    <row r="1981" spans="2:24" ht="18.75">
      <c r="B1981" s="136"/>
      <c r="C1981" s="182">
        <v>4071</v>
      </c>
      <c r="D1981" s="464" t="s">
        <v>1040</v>
      </c>
      <c r="E1981" s="812"/>
      <c r="F1981" s="700">
        <v>0</v>
      </c>
      <c r="G1981" s="700">
        <v>0</v>
      </c>
      <c r="H1981" s="700">
        <v>0</v>
      </c>
      <c r="I1981" s="476">
        <f>F1981+G1981+H1981</f>
        <v>0</v>
      </c>
      <c r="J1981" s="243" t="str">
        <f t="shared" si="551"/>
        <v/>
      </c>
      <c r="K1981" s="244"/>
      <c r="L1981" s="821"/>
      <c r="M1981" s="775"/>
      <c r="N1981" s="775"/>
      <c r="O1981" s="822"/>
      <c r="P1981" s="244"/>
      <c r="Q1981" s="771"/>
      <c r="R1981" s="775"/>
      <c r="S1981" s="775"/>
      <c r="T1981" s="775"/>
      <c r="U1981" s="775"/>
      <c r="V1981" s="775"/>
      <c r="W1981" s="819"/>
      <c r="X1981" s="313">
        <f t="shared" si="552"/>
        <v>0</v>
      </c>
    </row>
    <row r="1982" spans="2:24">
      <c r="B1982" s="173"/>
      <c r="C1982" s="183"/>
      <c r="D1982" s="334"/>
      <c r="E1982" s="814"/>
      <c r="F1982" s="248"/>
      <c r="G1982" s="248"/>
      <c r="H1982" s="248"/>
      <c r="I1982" s="249"/>
      <c r="J1982" s="243" t="str">
        <f t="shared" si="551"/>
        <v/>
      </c>
      <c r="K1982" s="244"/>
      <c r="L1982" s="437"/>
      <c r="M1982" s="438"/>
      <c r="N1982" s="323"/>
      <c r="O1982" s="324"/>
      <c r="P1982" s="244"/>
      <c r="Q1982" s="437"/>
      <c r="R1982" s="438"/>
      <c r="S1982" s="323"/>
      <c r="T1982" s="323"/>
      <c r="U1982" s="438"/>
      <c r="V1982" s="323"/>
      <c r="W1982" s="324"/>
      <c r="X1982" s="324"/>
    </row>
    <row r="1983" spans="2:24" ht="18.75">
      <c r="B1983" s="807">
        <v>98</v>
      </c>
      <c r="C1983" s="964" t="s">
        <v>1041</v>
      </c>
      <c r="D1983" s="958"/>
      <c r="E1983" s="795"/>
      <c r="F1983" s="798"/>
      <c r="G1983" s="799"/>
      <c r="H1983" s="799"/>
      <c r="I1983" s="800">
        <f>F1983+G1983+H1983</f>
        <v>0</v>
      </c>
      <c r="J1983" s="243" t="str">
        <f t="shared" si="551"/>
        <v/>
      </c>
      <c r="K1983" s="244"/>
      <c r="L1983" s="428"/>
      <c r="M1983" s="254"/>
      <c r="N1983" s="317">
        <f>I1983</f>
        <v>0</v>
      </c>
      <c r="O1983" s="424">
        <f>L1983+M1983-N1983</f>
        <v>0</v>
      </c>
      <c r="P1983" s="244"/>
      <c r="Q1983" s="428"/>
      <c r="R1983" s="254"/>
      <c r="S1983" s="429">
        <f>+IF(+(L1983+M1983)&gt;=I1983,+M1983,+(+I1983-L1983))</f>
        <v>0</v>
      </c>
      <c r="T1983" s="315">
        <f>Q1983+R1983-S1983</f>
        <v>0</v>
      </c>
      <c r="U1983" s="254"/>
      <c r="V1983" s="254"/>
      <c r="W1983" s="253"/>
      <c r="X1983" s="313">
        <f>T1983-U1983-V1983-W1983</f>
        <v>0</v>
      </c>
    </row>
    <row r="1984" spans="2:24">
      <c r="B1984" s="184"/>
      <c r="C1984" s="335" t="s">
        <v>1042</v>
      </c>
      <c r="D1984" s="336"/>
      <c r="E1984" s="395"/>
      <c r="F1984" s="395"/>
      <c r="G1984" s="395"/>
      <c r="H1984" s="395"/>
      <c r="I1984" s="337"/>
      <c r="J1984" s="243" t="str">
        <f t="shared" si="551"/>
        <v/>
      </c>
      <c r="K1984" s="244"/>
      <c r="L1984" s="338"/>
      <c r="M1984" s="339"/>
      <c r="N1984" s="339"/>
      <c r="O1984" s="340"/>
      <c r="P1984" s="244"/>
      <c r="Q1984" s="338"/>
      <c r="R1984" s="339"/>
      <c r="S1984" s="339"/>
      <c r="T1984" s="339"/>
      <c r="U1984" s="339"/>
      <c r="V1984" s="339"/>
      <c r="W1984" s="340"/>
      <c r="X1984" s="340"/>
    </row>
    <row r="1985" spans="2:24">
      <c r="B1985" s="184"/>
      <c r="C1985" s="341" t="s">
        <v>1043</v>
      </c>
      <c r="D1985" s="334"/>
      <c r="E1985" s="384"/>
      <c r="F1985" s="384"/>
      <c r="G1985" s="384"/>
      <c r="H1985" s="384"/>
      <c r="I1985" s="307"/>
      <c r="J1985" s="243" t="str">
        <f t="shared" si="551"/>
        <v/>
      </c>
      <c r="K1985" s="244"/>
      <c r="L1985" s="342"/>
      <c r="M1985" s="343"/>
      <c r="N1985" s="343"/>
      <c r="O1985" s="344"/>
      <c r="P1985" s="244"/>
      <c r="Q1985" s="342"/>
      <c r="R1985" s="343"/>
      <c r="S1985" s="343"/>
      <c r="T1985" s="343"/>
      <c r="U1985" s="343"/>
      <c r="V1985" s="343"/>
      <c r="W1985" s="344"/>
      <c r="X1985" s="344"/>
    </row>
    <row r="1986" spans="2:24">
      <c r="B1986" s="185"/>
      <c r="C1986" s="345" t="s">
        <v>1716</v>
      </c>
      <c r="D1986" s="346"/>
      <c r="E1986" s="396"/>
      <c r="F1986" s="396"/>
      <c r="G1986" s="396"/>
      <c r="H1986" s="396"/>
      <c r="I1986" s="309"/>
      <c r="J1986" s="243" t="str">
        <f t="shared" si="551"/>
        <v/>
      </c>
      <c r="K1986" s="244"/>
      <c r="L1986" s="347"/>
      <c r="M1986" s="348"/>
      <c r="N1986" s="348"/>
      <c r="O1986" s="349"/>
      <c r="P1986" s="244"/>
      <c r="Q1986" s="347"/>
      <c r="R1986" s="348"/>
      <c r="S1986" s="348"/>
      <c r="T1986" s="348"/>
      <c r="U1986" s="348"/>
      <c r="V1986" s="348"/>
      <c r="W1986" s="349"/>
      <c r="X1986" s="349"/>
    </row>
    <row r="1987" spans="2:24" ht="18.75">
      <c r="B1987" s="715"/>
      <c r="C1987" s="716" t="s">
        <v>1263</v>
      </c>
      <c r="D1987" s="717" t="s">
        <v>1044</v>
      </c>
      <c r="E1987" s="808"/>
      <c r="F1987" s="808">
        <f>SUM(F1872,F1875,F1881,F1889,F1890,F1908,F1912,F1918,F1921,F1922,F1923,F1924,F1925,F1934,F1940,F1941,F1942,F1943,F1950,F1954,F1955,F1956,F1957,F1960,F1961,F1969,F1972,F1973,F1978)+F1983</f>
        <v>966945</v>
      </c>
      <c r="G1987" s="808">
        <f>SUM(G1872,G1875,G1881,G1889,G1890,G1908,G1912,G1918,G1921,G1922,G1923,G1924,G1925,G1934,G1940,G1941,G1942,G1943,G1950,G1954,G1955,G1956,G1957,G1960,G1961,G1969,G1972,G1973,G1978)+G1983</f>
        <v>0</v>
      </c>
      <c r="H1987" s="808">
        <f>SUM(H1872,H1875,H1881,H1889,H1890,H1908,H1912,H1918,H1921,H1922,H1923,H1924,H1925,H1934,H1940,H1941,H1942,H1943,H1950,H1954,H1955,H1956,H1957,H1960,H1961,H1969,H1972,H1973,H1978)+H1983</f>
        <v>57507</v>
      </c>
      <c r="I1987" s="808">
        <f>SUM(I1872,I1875,I1881,I1889,I1890,I1908,I1912,I1918,I1921,I1922,I1923,I1924,I1925,I1934,I1940,I1941,I1942,I1943,I1950,I1954,I1955,I1956,I1957,I1960,I1961,I1969,I1972,I1973,I1978)+I1983</f>
        <v>1024452</v>
      </c>
      <c r="J1987" s="243">
        <f t="shared" si="551"/>
        <v>1</v>
      </c>
      <c r="K1987" s="439" t="str">
        <f>LEFT(C1869,1)</f>
        <v>3</v>
      </c>
      <c r="L1987" s="276">
        <f>SUM(L1872,L1875,L1881,L1889,L1890,L1908,L1912,L1918,L1921,L1922,L1923,L1924,L1925,L1934,L1940,L1941,L1942,L1943,L1950,L1954,L1955,L1956,L1957,L1960,L1961,L1969,L1972,L1973,L1978)+L1983</f>
        <v>0</v>
      </c>
      <c r="M1987" s="276">
        <f>SUM(M1872,M1875,M1881,M1889,M1890,M1908,M1912,M1918,M1921,M1922,M1923,M1924,M1925,M1934,M1940,M1941,M1942,M1943,M1950,M1954,M1955,M1956,M1957,M1960,M1961,M1969,M1972,M1973,M1978)+M1983</f>
        <v>1024452</v>
      </c>
      <c r="N1987" s="276">
        <f>SUM(N1872,N1875,N1881,N1889,N1890,N1908,N1912,N1918,N1921,N1922,N1923,N1924,N1925,N1934,N1940,N1941,N1942,N1943,N1950,N1954,N1955,N1956,N1957,N1960,N1961,N1969,N1972,N1973,N1978)+N1983</f>
        <v>1024452</v>
      </c>
      <c r="O1987" s="276">
        <f>SUM(O1872,O1875,O1881,O1889,O1890,O1908,O1912,O1918,O1921,O1922,O1923,O1924,O1925,O1934,O1940,O1941,O1942,O1943,O1950,O1954,O1955,O1956,O1957,O1960,O1961,O1969,O1972,O1973,O1978)+O1983</f>
        <v>0</v>
      </c>
      <c r="P1987" s="222"/>
      <c r="Q1987" s="276">
        <f t="shared" ref="Q1987:W1987" si="555">SUM(Q1872,Q1875,Q1881,Q1889,Q1890,Q1908,Q1912,Q1918,Q1921,Q1922,Q1923,Q1924,Q1925,Q1934,Q1940,Q1941,Q1942,Q1943,Q1950,Q1954,Q1955,Q1956,Q1957,Q1960,Q1961,Q1969,Q1972,Q1973,Q1978)+Q1983</f>
        <v>0</v>
      </c>
      <c r="R1987" s="276">
        <f t="shared" si="555"/>
        <v>122669</v>
      </c>
      <c r="S1987" s="276">
        <f t="shared" si="555"/>
        <v>122669</v>
      </c>
      <c r="T1987" s="276">
        <f t="shared" si="555"/>
        <v>0</v>
      </c>
      <c r="U1987" s="276">
        <f t="shared" si="555"/>
        <v>0</v>
      </c>
      <c r="V1987" s="276">
        <f t="shared" si="555"/>
        <v>0</v>
      </c>
      <c r="W1987" s="276">
        <f t="shared" si="555"/>
        <v>0</v>
      </c>
      <c r="X1987" s="313">
        <f>T1987-U1987-V1987-W1987</f>
        <v>0</v>
      </c>
    </row>
    <row r="1988" spans="2:24">
      <c r="B1988" s="660" t="s">
        <v>32</v>
      </c>
      <c r="C1988" s="186"/>
      <c r="I1988" s="219"/>
      <c r="J1988" s="221">
        <f>J1987</f>
        <v>1</v>
      </c>
      <c r="P1988"/>
    </row>
    <row r="1989" spans="2:24">
      <c r="B1989" s="392"/>
      <c r="C1989" s="392"/>
      <c r="D1989" s="393"/>
      <c r="E1989" s="392"/>
      <c r="F1989" s="392"/>
      <c r="G1989" s="392"/>
      <c r="H1989" s="392"/>
      <c r="I1989" s="394"/>
      <c r="J1989" s="221">
        <f>J1987</f>
        <v>1</v>
      </c>
      <c r="L1989" s="392"/>
      <c r="M1989" s="392"/>
      <c r="N1989" s="394"/>
      <c r="O1989" s="394"/>
      <c r="P1989" s="394"/>
      <c r="Q1989" s="392"/>
      <c r="R1989" s="392"/>
      <c r="S1989" s="394"/>
      <c r="T1989" s="394"/>
      <c r="U1989" s="392"/>
      <c r="V1989" s="394"/>
      <c r="W1989" s="394"/>
      <c r="X1989" s="394"/>
    </row>
    <row r="1990" spans="2:24" ht="18.75">
      <c r="B1990" s="402"/>
      <c r="C1990" s="402"/>
      <c r="D1990" s="402"/>
      <c r="E1990" s="402"/>
      <c r="F1990" s="402"/>
      <c r="G1990" s="402"/>
      <c r="H1990" s="402"/>
      <c r="I1990" s="484"/>
      <c r="J1990" s="440">
        <f>(IF(E1987&lt;&gt;0,$G$2,IF(I1987&lt;&gt;0,$G$2,"")))</f>
        <v>0</v>
      </c>
    </row>
    <row r="1991" spans="2:24" ht="18.75">
      <c r="B1991" s="402"/>
      <c r="C1991" s="402"/>
      <c r="D1991" s="474"/>
      <c r="E1991" s="402"/>
      <c r="F1991" s="402"/>
      <c r="G1991" s="402"/>
      <c r="H1991" s="402"/>
      <c r="I1991" s="484"/>
      <c r="J1991" s="440" t="str">
        <f>(IF(E1988&lt;&gt;0,$G$2,IF(I1988&lt;&gt;0,$G$2,"")))</f>
        <v/>
      </c>
    </row>
    <row r="1992" spans="2:24">
      <c r="E1992" s="278"/>
      <c r="F1992" s="278"/>
      <c r="G1992" s="278"/>
      <c r="H1992" s="278"/>
      <c r="I1992" s="282"/>
      <c r="J1992" s="221">
        <f>(IF($E2125&lt;&gt;0,$J$2,IF($I2125&lt;&gt;0,$J$2,"")))</f>
        <v>1</v>
      </c>
      <c r="L1992" s="278"/>
      <c r="M1992" s="278"/>
      <c r="N1992" s="282"/>
      <c r="O1992" s="282"/>
      <c r="P1992" s="282"/>
      <c r="Q1992" s="278"/>
      <c r="R1992" s="278"/>
      <c r="S1992" s="282"/>
      <c r="T1992" s="282"/>
      <c r="U1992" s="278"/>
      <c r="V1992" s="282"/>
      <c r="W1992" s="282"/>
    </row>
    <row r="1993" spans="2:24">
      <c r="C1993" s="227"/>
      <c r="D1993" s="228"/>
      <c r="E1993" s="278"/>
      <c r="F1993" s="278"/>
      <c r="G1993" s="278"/>
      <c r="H1993" s="278"/>
      <c r="I1993" s="282"/>
      <c r="J1993" s="221">
        <f>(IF($E2125&lt;&gt;0,$J$2,IF($I2125&lt;&gt;0,$J$2,"")))</f>
        <v>1</v>
      </c>
      <c r="L1993" s="278"/>
      <c r="M1993" s="278"/>
      <c r="N1993" s="282"/>
      <c r="O1993" s="282"/>
      <c r="P1993" s="282"/>
      <c r="Q1993" s="278"/>
      <c r="R1993" s="278"/>
      <c r="S1993" s="282"/>
      <c r="T1993" s="282"/>
      <c r="U1993" s="278"/>
      <c r="V1993" s="282"/>
      <c r="W1993" s="282"/>
    </row>
    <row r="1994" spans="2:24">
      <c r="B1994" s="896" t="str">
        <f>$B$7</f>
        <v>БЮДЖЕТ - НАЧАЛЕН ПЛАН
ПО ПЪЛНА ЕДИННА БЮДЖЕТНА КЛАСИФИКАЦИЯ</v>
      </c>
      <c r="C1994" s="897"/>
      <c r="D1994" s="897"/>
      <c r="E1994" s="278"/>
      <c r="F1994" s="278"/>
      <c r="G1994" s="278"/>
      <c r="H1994" s="278"/>
      <c r="I1994" s="282"/>
      <c r="J1994" s="221">
        <f>(IF($E2125&lt;&gt;0,$J$2,IF($I2125&lt;&gt;0,$J$2,"")))</f>
        <v>1</v>
      </c>
      <c r="L1994" s="278"/>
      <c r="M1994" s="278"/>
      <c r="N1994" s="282"/>
      <c r="O1994" s="282"/>
      <c r="P1994" s="282"/>
      <c r="Q1994" s="278"/>
      <c r="R1994" s="278"/>
      <c r="S1994" s="282"/>
      <c r="T1994" s="282"/>
      <c r="U1994" s="278"/>
      <c r="V1994" s="282"/>
      <c r="W1994" s="282"/>
    </row>
    <row r="1995" spans="2:24">
      <c r="C1995" s="227"/>
      <c r="D1995" s="228"/>
      <c r="E1995" s="279" t="s">
        <v>1684</v>
      </c>
      <c r="F1995" s="279" t="s">
        <v>1550</v>
      </c>
      <c r="G1995" s="278"/>
      <c r="H1995" s="278"/>
      <c r="I1995" s="282"/>
      <c r="J1995" s="221">
        <f>(IF($E2125&lt;&gt;0,$J$2,IF($I2125&lt;&gt;0,$J$2,"")))</f>
        <v>1</v>
      </c>
      <c r="L1995" s="278"/>
      <c r="M1995" s="278"/>
      <c r="N1995" s="282"/>
      <c r="O1995" s="282"/>
      <c r="P1995" s="282"/>
      <c r="Q1995" s="278"/>
      <c r="R1995" s="278"/>
      <c r="S1995" s="282"/>
      <c r="T1995" s="282"/>
      <c r="U1995" s="278"/>
      <c r="V1995" s="282"/>
      <c r="W1995" s="282"/>
    </row>
    <row r="1996" spans="2:24" ht="18.75">
      <c r="B1996" s="898" t="str">
        <f>$B$9</f>
        <v>Несебър</v>
      </c>
      <c r="C1996" s="899"/>
      <c r="D1996" s="900"/>
      <c r="E1996" s="686">
        <f>$E$9</f>
        <v>43831</v>
      </c>
      <c r="F1996" s="687">
        <f>$F$9</f>
        <v>44196</v>
      </c>
      <c r="G1996" s="278"/>
      <c r="H1996" s="278"/>
      <c r="I1996" s="282"/>
      <c r="J1996" s="221">
        <f>(IF($E2125&lt;&gt;0,$J$2,IF($I2125&lt;&gt;0,$J$2,"")))</f>
        <v>1</v>
      </c>
      <c r="L1996" s="278"/>
      <c r="M1996" s="278"/>
      <c r="N1996" s="282"/>
      <c r="O1996" s="282"/>
      <c r="P1996" s="282"/>
      <c r="Q1996" s="278"/>
      <c r="R1996" s="278"/>
      <c r="S1996" s="282"/>
      <c r="T1996" s="282"/>
      <c r="U1996" s="278"/>
      <c r="V1996" s="282"/>
      <c r="W1996" s="282"/>
    </row>
    <row r="1997" spans="2:24">
      <c r="B1997" s="230" t="str">
        <f>$B$10</f>
        <v>(наименование на разпоредителя с бюджет)</v>
      </c>
      <c r="E1997" s="278"/>
      <c r="F1997" s="280">
        <f>$F$10</f>
        <v>0</v>
      </c>
      <c r="G1997" s="278"/>
      <c r="H1997" s="278"/>
      <c r="I1997" s="282"/>
      <c r="J1997" s="221">
        <f>(IF($E2125&lt;&gt;0,$J$2,IF($I2125&lt;&gt;0,$J$2,"")))</f>
        <v>1</v>
      </c>
      <c r="L1997" s="278"/>
      <c r="M1997" s="278"/>
      <c r="N1997" s="282"/>
      <c r="O1997" s="282"/>
      <c r="P1997" s="282"/>
      <c r="Q1997" s="278"/>
      <c r="R1997" s="278"/>
      <c r="S1997" s="282"/>
      <c r="T1997" s="282"/>
      <c r="U1997" s="278"/>
      <c r="V1997" s="282"/>
      <c r="W1997" s="282"/>
    </row>
    <row r="1998" spans="2:24">
      <c r="B1998" s="230"/>
      <c r="E1998" s="281"/>
      <c r="F1998" s="278"/>
      <c r="G1998" s="278"/>
      <c r="H1998" s="278"/>
      <c r="I1998" s="282"/>
      <c r="J1998" s="221">
        <f>(IF($E2125&lt;&gt;0,$J$2,IF($I2125&lt;&gt;0,$J$2,"")))</f>
        <v>1</v>
      </c>
      <c r="L1998" s="278"/>
      <c r="M1998" s="278"/>
      <c r="N1998" s="282"/>
      <c r="O1998" s="282"/>
      <c r="P1998" s="282"/>
      <c r="Q1998" s="278"/>
      <c r="R1998" s="278"/>
      <c r="S1998" s="282"/>
      <c r="T1998" s="282"/>
      <c r="U1998" s="278"/>
      <c r="V1998" s="282"/>
      <c r="W1998" s="282"/>
    </row>
    <row r="1999" spans="2:24" ht="19.5">
      <c r="B1999" s="901" t="str">
        <f>$B$12</f>
        <v>Несебър</v>
      </c>
      <c r="C1999" s="902"/>
      <c r="D1999" s="903"/>
      <c r="E1999" s="229" t="s">
        <v>1685</v>
      </c>
      <c r="F1999" s="688" t="str">
        <f>$F$12</f>
        <v>5206</v>
      </c>
      <c r="G1999" s="278"/>
      <c r="H1999" s="278"/>
      <c r="I1999" s="282"/>
      <c r="J1999" s="221">
        <f>(IF($E2125&lt;&gt;0,$J$2,IF($I2125&lt;&gt;0,$J$2,"")))</f>
        <v>1</v>
      </c>
      <c r="L1999" s="278"/>
      <c r="M1999" s="278"/>
      <c r="N1999" s="282"/>
      <c r="O1999" s="282"/>
      <c r="P1999" s="282"/>
      <c r="Q1999" s="278"/>
      <c r="R1999" s="278"/>
      <c r="S1999" s="282"/>
      <c r="T1999" s="282"/>
      <c r="U1999" s="278"/>
      <c r="V1999" s="282"/>
      <c r="W1999" s="282"/>
    </row>
    <row r="2000" spans="2:24">
      <c r="B2000" s="689" t="str">
        <f>$B$13</f>
        <v>(наименование на първостепенния разпоредител с бюджет)</v>
      </c>
      <c r="E2000" s="281" t="s">
        <v>1686</v>
      </c>
      <c r="F2000" s="278"/>
      <c r="G2000" s="278"/>
      <c r="H2000" s="278"/>
      <c r="I2000" s="282"/>
      <c r="J2000" s="221">
        <f>(IF($E2125&lt;&gt;0,$J$2,IF($I2125&lt;&gt;0,$J$2,"")))</f>
        <v>1</v>
      </c>
      <c r="L2000" s="278"/>
      <c r="M2000" s="278"/>
      <c r="N2000" s="282"/>
      <c r="O2000" s="282"/>
      <c r="P2000" s="282"/>
      <c r="Q2000" s="278"/>
      <c r="R2000" s="278"/>
      <c r="S2000" s="282"/>
      <c r="T2000" s="282"/>
      <c r="U2000" s="278"/>
      <c r="V2000" s="282"/>
      <c r="W2000" s="282"/>
    </row>
    <row r="2001" spans="2:24" ht="18.75">
      <c r="B2001" s="230"/>
      <c r="D2001" s="441"/>
      <c r="E2001" s="277"/>
      <c r="F2001" s="277"/>
      <c r="G2001" s="277"/>
      <c r="H2001" s="277"/>
      <c r="I2001" s="384"/>
      <c r="J2001" s="221">
        <f>(IF($E2125&lt;&gt;0,$J$2,IF($I2125&lt;&gt;0,$J$2,"")))</f>
        <v>1</v>
      </c>
      <c r="L2001" s="278"/>
      <c r="M2001" s="278"/>
      <c r="N2001" s="282"/>
      <c r="O2001" s="282"/>
      <c r="P2001" s="282"/>
      <c r="Q2001" s="278"/>
      <c r="R2001" s="278"/>
      <c r="S2001" s="282"/>
      <c r="T2001" s="282"/>
      <c r="U2001" s="278"/>
      <c r="V2001" s="282"/>
      <c r="W2001" s="282"/>
    </row>
    <row r="2002" spans="2:24">
      <c r="C2002" s="227"/>
      <c r="D2002" s="228"/>
      <c r="E2002" s="278"/>
      <c r="F2002" s="281"/>
      <c r="G2002" s="281"/>
      <c r="H2002" s="281"/>
      <c r="I2002" s="284" t="s">
        <v>1687</v>
      </c>
      <c r="J2002" s="221">
        <f>(IF($E2125&lt;&gt;0,$J$2,IF($I2125&lt;&gt;0,$J$2,"")))</f>
        <v>1</v>
      </c>
      <c r="L2002" s="283" t="s">
        <v>93</v>
      </c>
      <c r="M2002" s="278"/>
      <c r="N2002" s="282"/>
      <c r="O2002" s="284" t="s">
        <v>1687</v>
      </c>
      <c r="P2002" s="282"/>
      <c r="Q2002" s="283" t="s">
        <v>94</v>
      </c>
      <c r="R2002" s="278"/>
      <c r="S2002" s="282"/>
      <c r="T2002" s="284" t="s">
        <v>1687</v>
      </c>
      <c r="U2002" s="278"/>
      <c r="V2002" s="282"/>
      <c r="W2002" s="284" t="s">
        <v>1687</v>
      </c>
    </row>
    <row r="2003" spans="2:24" ht="18.75">
      <c r="B2003" s="782"/>
      <c r="C2003" s="783"/>
      <c r="D2003" s="784" t="s">
        <v>1075</v>
      </c>
      <c r="E2003" s="785"/>
      <c r="F2003" s="973" t="s">
        <v>1486</v>
      </c>
      <c r="G2003" s="974"/>
      <c r="H2003" s="975"/>
      <c r="I2003" s="976"/>
      <c r="J2003" s="221">
        <f>(IF($E2125&lt;&gt;0,$J$2,IF($I2125&lt;&gt;0,$J$2,"")))</f>
        <v>1</v>
      </c>
      <c r="L2003" s="920" t="s">
        <v>1804</v>
      </c>
      <c r="M2003" s="920" t="s">
        <v>1805</v>
      </c>
      <c r="N2003" s="922" t="s">
        <v>1806</v>
      </c>
      <c r="O2003" s="922" t="s">
        <v>95</v>
      </c>
      <c r="P2003" s="222"/>
      <c r="Q2003" s="922" t="s">
        <v>1807</v>
      </c>
      <c r="R2003" s="922" t="s">
        <v>1808</v>
      </c>
      <c r="S2003" s="922" t="s">
        <v>1776</v>
      </c>
      <c r="T2003" s="922" t="s">
        <v>96</v>
      </c>
      <c r="U2003" s="409" t="s">
        <v>97</v>
      </c>
      <c r="V2003" s="410"/>
      <c r="W2003" s="411"/>
      <c r="X2003" s="291"/>
    </row>
    <row r="2004" spans="2:24" ht="31.5">
      <c r="B2004" s="786" t="s">
        <v>1601</v>
      </c>
      <c r="C2004" s="787" t="s">
        <v>1688</v>
      </c>
      <c r="D2004" s="788" t="s">
        <v>1076</v>
      </c>
      <c r="E2004" s="789"/>
      <c r="F2004" s="713" t="s">
        <v>1487</v>
      </c>
      <c r="G2004" s="713" t="s">
        <v>1488</v>
      </c>
      <c r="H2004" s="713" t="s">
        <v>1485</v>
      </c>
      <c r="I2004" s="713" t="s">
        <v>1069</v>
      </c>
      <c r="J2004" s="221">
        <f>(IF($E2125&lt;&gt;0,$J$2,IF($I2125&lt;&gt;0,$J$2,"")))</f>
        <v>1</v>
      </c>
      <c r="L2004" s="961"/>
      <c r="M2004" s="972"/>
      <c r="N2004" s="961"/>
      <c r="O2004" s="972"/>
      <c r="P2004" s="222"/>
      <c r="Q2004" s="957"/>
      <c r="R2004" s="957"/>
      <c r="S2004" s="957"/>
      <c r="T2004" s="957"/>
      <c r="U2004" s="412">
        <v>2020</v>
      </c>
      <c r="V2004" s="412">
        <v>2021</v>
      </c>
      <c r="W2004" s="412" t="s">
        <v>1809</v>
      </c>
      <c r="X2004" s="413" t="s">
        <v>98</v>
      </c>
    </row>
    <row r="2005" spans="2:24" ht="18.75">
      <c r="B2005" s="612"/>
      <c r="C2005" s="397"/>
      <c r="D2005" s="295" t="s">
        <v>1265</v>
      </c>
      <c r="E2005" s="809"/>
      <c r="F2005" s="296"/>
      <c r="G2005" s="296"/>
      <c r="H2005" s="296"/>
      <c r="I2005" s="483"/>
      <c r="J2005" s="221">
        <f>(IF($E2125&lt;&gt;0,$J$2,IF($I2125&lt;&gt;0,$J$2,"")))</f>
        <v>1</v>
      </c>
      <c r="L2005" s="297" t="s">
        <v>99</v>
      </c>
      <c r="M2005" s="297" t="s">
        <v>100</v>
      </c>
      <c r="N2005" s="298" t="s">
        <v>101</v>
      </c>
      <c r="O2005" s="298" t="s">
        <v>102</v>
      </c>
      <c r="P2005" s="222"/>
      <c r="Q2005" s="610" t="s">
        <v>103</v>
      </c>
      <c r="R2005" s="610" t="s">
        <v>104</v>
      </c>
      <c r="S2005" s="610" t="s">
        <v>105</v>
      </c>
      <c r="T2005" s="610" t="s">
        <v>106</v>
      </c>
      <c r="U2005" s="610" t="s">
        <v>1046</v>
      </c>
      <c r="V2005" s="610" t="s">
        <v>1047</v>
      </c>
      <c r="W2005" s="610" t="s">
        <v>1048</v>
      </c>
      <c r="X2005" s="414" t="s">
        <v>1049</v>
      </c>
    </row>
    <row r="2006" spans="2:24" ht="131.25">
      <c r="B2006" s="236"/>
      <c r="C2006" s="617" t="e">
        <f>VLOOKUP(D2006,OP_LIST2,2,FALSE)</f>
        <v>#N/A</v>
      </c>
      <c r="D2006" s="618" t="s">
        <v>958</v>
      </c>
      <c r="E2006" s="810"/>
      <c r="F2006" s="368"/>
      <c r="G2006" s="368"/>
      <c r="H2006" s="368"/>
      <c r="I2006" s="303"/>
      <c r="J2006" s="221">
        <f>(IF($E2125&lt;&gt;0,$J$2,IF($I2125&lt;&gt;0,$J$2,"")))</f>
        <v>1</v>
      </c>
      <c r="L2006" s="415" t="s">
        <v>1050</v>
      </c>
      <c r="M2006" s="415" t="s">
        <v>1050</v>
      </c>
      <c r="N2006" s="415" t="s">
        <v>1051</v>
      </c>
      <c r="O2006" s="415" t="s">
        <v>1052</v>
      </c>
      <c r="P2006" s="222"/>
      <c r="Q2006" s="415" t="s">
        <v>1050</v>
      </c>
      <c r="R2006" s="415" t="s">
        <v>1050</v>
      </c>
      <c r="S2006" s="415" t="s">
        <v>1077</v>
      </c>
      <c r="T2006" s="415" t="s">
        <v>1054</v>
      </c>
      <c r="U2006" s="415" t="s">
        <v>1050</v>
      </c>
      <c r="V2006" s="415" t="s">
        <v>1050</v>
      </c>
      <c r="W2006" s="415" t="s">
        <v>1050</v>
      </c>
      <c r="X2006" s="306" t="s">
        <v>1055</v>
      </c>
    </row>
    <row r="2007" spans="2:24" ht="18.75">
      <c r="B2007" s="616"/>
      <c r="C2007" s="619">
        <f>VLOOKUP(D2008,EBK_DEIN2,2,FALSE)</f>
        <v>3337</v>
      </c>
      <c r="D2007" s="611" t="s">
        <v>1465</v>
      </c>
      <c r="E2007" s="811"/>
      <c r="F2007" s="368"/>
      <c r="G2007" s="368"/>
      <c r="H2007" s="368"/>
      <c r="I2007" s="303"/>
      <c r="J2007" s="221">
        <f>(IF($E2125&lt;&gt;0,$J$2,IF($I2125&lt;&gt;0,$J$2,"")))</f>
        <v>1</v>
      </c>
      <c r="L2007" s="416"/>
      <c r="M2007" s="416"/>
      <c r="N2007" s="344"/>
      <c r="O2007" s="417"/>
      <c r="P2007" s="222"/>
      <c r="Q2007" s="416"/>
      <c r="R2007" s="416"/>
      <c r="S2007" s="344"/>
      <c r="T2007" s="417"/>
      <c r="U2007" s="416"/>
      <c r="V2007" s="344"/>
      <c r="W2007" s="417"/>
      <c r="X2007" s="418"/>
    </row>
    <row r="2008" spans="2:24" ht="18.75">
      <c r="B2008" s="419"/>
      <c r="C2008" s="238"/>
      <c r="D2008" s="523" t="s">
        <v>1745</v>
      </c>
      <c r="E2008" s="811"/>
      <c r="F2008" s="368"/>
      <c r="G2008" s="368"/>
      <c r="H2008" s="368"/>
      <c r="I2008" s="303"/>
      <c r="J2008" s="221">
        <f>(IF($E2125&lt;&gt;0,$J$2,IF($I2125&lt;&gt;0,$J$2,"")))</f>
        <v>1</v>
      </c>
      <c r="L2008" s="416"/>
      <c r="M2008" s="416"/>
      <c r="N2008" s="344"/>
      <c r="O2008" s="420">
        <f>SUMIF(O2011:O2012,"&lt;0")+SUMIF(O2014:O2018,"&lt;0")+SUMIF(O2020:O2027,"&lt;0")+SUMIF(O2029:O2045,"&lt;0")+SUMIF(O2051:O2055,"&lt;0")+SUMIF(O2057:O2062,"&lt;0")+SUMIF(O2065:O2071,"&lt;0")+SUMIF(O2078:O2079,"&lt;0")+SUMIF(O2082:O2087,"&lt;0")+SUMIF(O2089:O2094,"&lt;0")+SUMIF(O2098,"&lt;0")+SUMIF(O2100:O2106,"&lt;0")+SUMIF(O2108:O2110,"&lt;0")+SUMIF(O2112:O2115,"&lt;0")+SUMIF(O2117:O2118,"&lt;0")+SUMIF(O2121,"&lt;0")</f>
        <v>0</v>
      </c>
      <c r="P2008" s="222"/>
      <c r="Q2008" s="416"/>
      <c r="R2008" s="416"/>
      <c r="S2008" s="344"/>
      <c r="T2008" s="420">
        <f>SUMIF(T2011:T2012,"&lt;0")+SUMIF(T2014:T2018,"&lt;0")+SUMIF(T2020:T2027,"&lt;0")+SUMIF(T2029:T2045,"&lt;0")+SUMIF(T2051:T2055,"&lt;0")+SUMIF(T2057:T2062,"&lt;0")+SUMIF(T2065:T2071,"&lt;0")+SUMIF(T2078:T2079,"&lt;0")+SUMIF(T2082:T2087,"&lt;0")+SUMIF(T2089:T2094,"&lt;0")+SUMIF(T2098,"&lt;0")+SUMIF(T2100:T2106,"&lt;0")+SUMIF(T2108:T2110,"&lt;0")+SUMIF(T2112:T2115,"&lt;0")+SUMIF(T2117:T2118,"&lt;0")+SUMIF(T2121,"&lt;0")</f>
        <v>0</v>
      </c>
      <c r="U2008" s="416"/>
      <c r="V2008" s="344"/>
      <c r="W2008" s="417"/>
      <c r="X2008" s="308"/>
    </row>
    <row r="2009" spans="2:24" ht="18.75">
      <c r="B2009" s="354"/>
      <c r="C2009" s="238"/>
      <c r="D2009" s="292" t="s">
        <v>1078</v>
      </c>
      <c r="E2009" s="811"/>
      <c r="F2009" s="368"/>
      <c r="G2009" s="368"/>
      <c r="H2009" s="368"/>
      <c r="I2009" s="303"/>
      <c r="J2009" s="221">
        <f>(IF($E2125&lt;&gt;0,$J$2,IF($I2125&lt;&gt;0,$J$2,"")))</f>
        <v>1</v>
      </c>
      <c r="L2009" s="416"/>
      <c r="M2009" s="416"/>
      <c r="N2009" s="344"/>
      <c r="O2009" s="417"/>
      <c r="P2009" s="222"/>
      <c r="Q2009" s="416"/>
      <c r="R2009" s="416"/>
      <c r="S2009" s="344"/>
      <c r="T2009" s="417"/>
      <c r="U2009" s="416"/>
      <c r="V2009" s="344"/>
      <c r="W2009" s="417"/>
      <c r="X2009" s="310"/>
    </row>
    <row r="2010" spans="2:24" ht="18.75">
      <c r="B2010" s="790">
        <v>100</v>
      </c>
      <c r="C2010" s="977" t="s">
        <v>1266</v>
      </c>
      <c r="D2010" s="978"/>
      <c r="E2010" s="791"/>
      <c r="F2010" s="792">
        <f>SUM(F2011:F2012)</f>
        <v>47900</v>
      </c>
      <c r="G2010" s="793">
        <f>SUM(G2011:G2012)</f>
        <v>0</v>
      </c>
      <c r="H2010" s="793">
        <f>SUM(H2011:H2012)</f>
        <v>75000</v>
      </c>
      <c r="I2010" s="793">
        <f>SUM(I2011:I2012)</f>
        <v>122900</v>
      </c>
      <c r="J2010" s="243">
        <f t="shared" ref="J2010:J2041" si="556">(IF($E2010&lt;&gt;0,$J$2,IF($I2010&lt;&gt;0,$J$2,"")))</f>
        <v>1</v>
      </c>
      <c r="K2010" s="244"/>
      <c r="L2010" s="311">
        <f>SUM(L2011:L2012)</f>
        <v>0</v>
      </c>
      <c r="M2010" s="312">
        <f>SUM(M2011:M2012)</f>
        <v>122900</v>
      </c>
      <c r="N2010" s="421">
        <f>SUM(N2011:N2012)</f>
        <v>122900</v>
      </c>
      <c r="O2010" s="422">
        <f>SUM(O2011:O2012)</f>
        <v>0</v>
      </c>
      <c r="P2010" s="244"/>
      <c r="Q2010" s="815"/>
      <c r="R2010" s="816"/>
      <c r="S2010" s="817"/>
      <c r="T2010" s="816"/>
      <c r="U2010" s="816"/>
      <c r="V2010" s="816"/>
      <c r="W2010" s="818"/>
      <c r="X2010" s="313">
        <f t="shared" ref="X2010:X2041" si="557">T2010-U2010-V2010-W2010</f>
        <v>0</v>
      </c>
    </row>
    <row r="2011" spans="2:24" ht="18.75">
      <c r="B2011" s="140"/>
      <c r="C2011" s="144">
        <v>101</v>
      </c>
      <c r="D2011" s="138" t="s">
        <v>1267</v>
      </c>
      <c r="E2011" s="812"/>
      <c r="F2011" s="449">
        <v>47900</v>
      </c>
      <c r="G2011" s="245"/>
      <c r="H2011" s="245">
        <v>75000</v>
      </c>
      <c r="I2011" s="476">
        <f>F2011+G2011+H2011</f>
        <v>122900</v>
      </c>
      <c r="J2011" s="243">
        <f t="shared" si="556"/>
        <v>1</v>
      </c>
      <c r="K2011" s="244"/>
      <c r="L2011" s="423"/>
      <c r="M2011" s="252">
        <v>122900</v>
      </c>
      <c r="N2011" s="315">
        <f>I2011</f>
        <v>122900</v>
      </c>
      <c r="O2011" s="424">
        <f>L2011+M2011-N2011</f>
        <v>0</v>
      </c>
      <c r="P2011" s="244"/>
      <c r="Q2011" s="771"/>
      <c r="R2011" s="775"/>
      <c r="S2011" s="775"/>
      <c r="T2011" s="775"/>
      <c r="U2011" s="775"/>
      <c r="V2011" s="775"/>
      <c r="W2011" s="819"/>
      <c r="X2011" s="313">
        <f t="shared" si="557"/>
        <v>0</v>
      </c>
    </row>
    <row r="2012" spans="2:24" ht="18.75">
      <c r="B2012" s="140"/>
      <c r="C2012" s="137">
        <v>102</v>
      </c>
      <c r="D2012" s="139" t="s">
        <v>1268</v>
      </c>
      <c r="E2012" s="812"/>
      <c r="F2012" s="449"/>
      <c r="G2012" s="245"/>
      <c r="H2012" s="245"/>
      <c r="I2012" s="476">
        <f>F2012+G2012+H2012</f>
        <v>0</v>
      </c>
      <c r="J2012" s="243" t="str">
        <f t="shared" si="556"/>
        <v/>
      </c>
      <c r="K2012" s="244"/>
      <c r="L2012" s="423"/>
      <c r="M2012" s="252"/>
      <c r="N2012" s="315">
        <f>I2012</f>
        <v>0</v>
      </c>
      <c r="O2012" s="424">
        <f>L2012+M2012-N2012</f>
        <v>0</v>
      </c>
      <c r="P2012" s="244"/>
      <c r="Q2012" s="771"/>
      <c r="R2012" s="775"/>
      <c r="S2012" s="775"/>
      <c r="T2012" s="775"/>
      <c r="U2012" s="775"/>
      <c r="V2012" s="775"/>
      <c r="W2012" s="819"/>
      <c r="X2012" s="313">
        <f t="shared" si="557"/>
        <v>0</v>
      </c>
    </row>
    <row r="2013" spans="2:24" ht="18.75">
      <c r="B2013" s="794">
        <v>200</v>
      </c>
      <c r="C2013" s="959" t="s">
        <v>1269</v>
      </c>
      <c r="D2013" s="959"/>
      <c r="E2013" s="795"/>
      <c r="F2013" s="796">
        <f>SUM(F2014:F2018)</f>
        <v>1500</v>
      </c>
      <c r="G2013" s="797">
        <f>SUM(G2014:G2018)</f>
        <v>35000</v>
      </c>
      <c r="H2013" s="797">
        <f>SUM(H2014:H2018)</f>
        <v>2300</v>
      </c>
      <c r="I2013" s="797">
        <f>SUM(I2014:I2018)</f>
        <v>38800</v>
      </c>
      <c r="J2013" s="243">
        <f t="shared" si="556"/>
        <v>1</v>
      </c>
      <c r="K2013" s="244"/>
      <c r="L2013" s="316">
        <f>SUM(L2014:L2018)</f>
        <v>0</v>
      </c>
      <c r="M2013" s="317">
        <f>SUM(M2014:M2018)</f>
        <v>38800</v>
      </c>
      <c r="N2013" s="425">
        <f>SUM(N2014:N2018)</f>
        <v>38800</v>
      </c>
      <c r="O2013" s="426">
        <f>SUM(O2014:O2018)</f>
        <v>0</v>
      </c>
      <c r="P2013" s="244"/>
      <c r="Q2013" s="773"/>
      <c r="R2013" s="774"/>
      <c r="S2013" s="774"/>
      <c r="T2013" s="774"/>
      <c r="U2013" s="774"/>
      <c r="V2013" s="774"/>
      <c r="W2013" s="820"/>
      <c r="X2013" s="313">
        <f t="shared" si="557"/>
        <v>0</v>
      </c>
    </row>
    <row r="2014" spans="2:24" ht="18.75">
      <c r="B2014" s="143"/>
      <c r="C2014" s="144">
        <v>201</v>
      </c>
      <c r="D2014" s="138" t="s">
        <v>1270</v>
      </c>
      <c r="E2014" s="812"/>
      <c r="F2014" s="449"/>
      <c r="G2014" s="245"/>
      <c r="H2014" s="245"/>
      <c r="I2014" s="476">
        <f>F2014+G2014+H2014</f>
        <v>0</v>
      </c>
      <c r="J2014" s="243" t="str">
        <f t="shared" si="556"/>
        <v/>
      </c>
      <c r="K2014" s="244"/>
      <c r="L2014" s="423"/>
      <c r="M2014" s="252"/>
      <c r="N2014" s="315">
        <f>I2014</f>
        <v>0</v>
      </c>
      <c r="O2014" s="424">
        <f>L2014+M2014-N2014</f>
        <v>0</v>
      </c>
      <c r="P2014" s="244"/>
      <c r="Q2014" s="771"/>
      <c r="R2014" s="775"/>
      <c r="S2014" s="775"/>
      <c r="T2014" s="775"/>
      <c r="U2014" s="775"/>
      <c r="V2014" s="775"/>
      <c r="W2014" s="819"/>
      <c r="X2014" s="313">
        <f t="shared" si="557"/>
        <v>0</v>
      </c>
    </row>
    <row r="2015" spans="2:24" ht="18.75">
      <c r="B2015" s="136"/>
      <c r="C2015" s="137">
        <v>202</v>
      </c>
      <c r="D2015" s="145" t="s">
        <v>1271</v>
      </c>
      <c r="E2015" s="812"/>
      <c r="F2015" s="449"/>
      <c r="G2015" s="245">
        <v>35000</v>
      </c>
      <c r="H2015" s="245"/>
      <c r="I2015" s="476">
        <f>F2015+G2015+H2015</f>
        <v>35000</v>
      </c>
      <c r="J2015" s="243">
        <f t="shared" si="556"/>
        <v>1</v>
      </c>
      <c r="K2015" s="244"/>
      <c r="L2015" s="423"/>
      <c r="M2015" s="252">
        <v>35000</v>
      </c>
      <c r="N2015" s="315">
        <f>I2015</f>
        <v>35000</v>
      </c>
      <c r="O2015" s="424">
        <f>L2015+M2015-N2015</f>
        <v>0</v>
      </c>
      <c r="P2015" s="244"/>
      <c r="Q2015" s="771"/>
      <c r="R2015" s="775"/>
      <c r="S2015" s="775"/>
      <c r="T2015" s="775"/>
      <c r="U2015" s="775"/>
      <c r="V2015" s="775"/>
      <c r="W2015" s="819"/>
      <c r="X2015" s="313">
        <f t="shared" si="557"/>
        <v>0</v>
      </c>
    </row>
    <row r="2016" spans="2:24" ht="31.5">
      <c r="B2016" s="152"/>
      <c r="C2016" s="137">
        <v>205</v>
      </c>
      <c r="D2016" s="145" t="s">
        <v>915</v>
      </c>
      <c r="E2016" s="812"/>
      <c r="F2016" s="449">
        <v>1500</v>
      </c>
      <c r="G2016" s="245"/>
      <c r="H2016" s="245">
        <v>2300</v>
      </c>
      <c r="I2016" s="476">
        <f>F2016+G2016+H2016</f>
        <v>3800</v>
      </c>
      <c r="J2016" s="243">
        <f t="shared" si="556"/>
        <v>1</v>
      </c>
      <c r="K2016" s="244"/>
      <c r="L2016" s="423"/>
      <c r="M2016" s="252">
        <v>3800</v>
      </c>
      <c r="N2016" s="315">
        <f>I2016</f>
        <v>3800</v>
      </c>
      <c r="O2016" s="424">
        <f>L2016+M2016-N2016</f>
        <v>0</v>
      </c>
      <c r="P2016" s="244"/>
      <c r="Q2016" s="771"/>
      <c r="R2016" s="775"/>
      <c r="S2016" s="775"/>
      <c r="T2016" s="775"/>
      <c r="U2016" s="775"/>
      <c r="V2016" s="775"/>
      <c r="W2016" s="819"/>
      <c r="X2016" s="313">
        <f t="shared" si="557"/>
        <v>0</v>
      </c>
    </row>
    <row r="2017" spans="2:24" ht="18.75">
      <c r="B2017" s="152"/>
      <c r="C2017" s="137">
        <v>208</v>
      </c>
      <c r="D2017" s="159" t="s">
        <v>916</v>
      </c>
      <c r="E2017" s="812"/>
      <c r="F2017" s="449"/>
      <c r="G2017" s="245"/>
      <c r="H2017" s="245"/>
      <c r="I2017" s="476">
        <f>F2017+G2017+H2017</f>
        <v>0</v>
      </c>
      <c r="J2017" s="243" t="str">
        <f t="shared" si="556"/>
        <v/>
      </c>
      <c r="K2017" s="244"/>
      <c r="L2017" s="423"/>
      <c r="M2017" s="252"/>
      <c r="N2017" s="315">
        <f>I2017</f>
        <v>0</v>
      </c>
      <c r="O2017" s="424">
        <f>L2017+M2017-N2017</f>
        <v>0</v>
      </c>
      <c r="P2017" s="244"/>
      <c r="Q2017" s="771"/>
      <c r="R2017" s="775"/>
      <c r="S2017" s="775"/>
      <c r="T2017" s="775"/>
      <c r="U2017" s="775"/>
      <c r="V2017" s="775"/>
      <c r="W2017" s="819"/>
      <c r="X2017" s="313">
        <f t="shared" si="557"/>
        <v>0</v>
      </c>
    </row>
    <row r="2018" spans="2:24" ht="18.75">
      <c r="B2018" s="143"/>
      <c r="C2018" s="142">
        <v>209</v>
      </c>
      <c r="D2018" s="148" t="s">
        <v>917</v>
      </c>
      <c r="E2018" s="812"/>
      <c r="F2018" s="449"/>
      <c r="G2018" s="245"/>
      <c r="H2018" s="245"/>
      <c r="I2018" s="476">
        <f>F2018+G2018+H2018</f>
        <v>0</v>
      </c>
      <c r="J2018" s="243" t="str">
        <f t="shared" si="556"/>
        <v/>
      </c>
      <c r="K2018" s="244"/>
      <c r="L2018" s="423"/>
      <c r="M2018" s="252"/>
      <c r="N2018" s="315">
        <f>I2018</f>
        <v>0</v>
      </c>
      <c r="O2018" s="424">
        <f>L2018+M2018-N2018</f>
        <v>0</v>
      </c>
      <c r="P2018" s="244"/>
      <c r="Q2018" s="771"/>
      <c r="R2018" s="775"/>
      <c r="S2018" s="775"/>
      <c r="T2018" s="775"/>
      <c r="U2018" s="775"/>
      <c r="V2018" s="775"/>
      <c r="W2018" s="819"/>
      <c r="X2018" s="313">
        <f t="shared" si="557"/>
        <v>0</v>
      </c>
    </row>
    <row r="2019" spans="2:24" ht="18.75">
      <c r="B2019" s="794">
        <v>500</v>
      </c>
      <c r="C2019" s="960" t="s">
        <v>209</v>
      </c>
      <c r="D2019" s="960"/>
      <c r="E2019" s="795"/>
      <c r="F2019" s="796">
        <f>SUM(F2020:F2026)</f>
        <v>12000</v>
      </c>
      <c r="G2019" s="797">
        <f>SUM(G2020:G2026)</f>
        <v>4400</v>
      </c>
      <c r="H2019" s="797">
        <f>SUM(H2020:H2026)</f>
        <v>14500</v>
      </c>
      <c r="I2019" s="797">
        <f>SUM(I2020:I2026)</f>
        <v>30900</v>
      </c>
      <c r="J2019" s="243">
        <f t="shared" si="556"/>
        <v>1</v>
      </c>
      <c r="K2019" s="244"/>
      <c r="L2019" s="316">
        <f>SUM(L2020:L2026)</f>
        <v>0</v>
      </c>
      <c r="M2019" s="317">
        <f>SUM(M2020:M2026)</f>
        <v>30900</v>
      </c>
      <c r="N2019" s="425">
        <f>SUM(N2020:N2026)</f>
        <v>30900</v>
      </c>
      <c r="O2019" s="426">
        <f>SUM(O2020:O2026)</f>
        <v>0</v>
      </c>
      <c r="P2019" s="244"/>
      <c r="Q2019" s="773"/>
      <c r="R2019" s="774"/>
      <c r="S2019" s="775"/>
      <c r="T2019" s="774"/>
      <c r="U2019" s="774"/>
      <c r="V2019" s="774"/>
      <c r="W2019" s="820"/>
      <c r="X2019" s="313">
        <f t="shared" si="557"/>
        <v>0</v>
      </c>
    </row>
    <row r="2020" spans="2:24" ht="18.75">
      <c r="B2020" s="143"/>
      <c r="C2020" s="160">
        <v>551</v>
      </c>
      <c r="D2020" s="456" t="s">
        <v>210</v>
      </c>
      <c r="E2020" s="812"/>
      <c r="F2020" s="449">
        <v>7500</v>
      </c>
      <c r="G2020" s="245">
        <v>2500</v>
      </c>
      <c r="H2020" s="245">
        <v>9000</v>
      </c>
      <c r="I2020" s="476">
        <f t="shared" ref="I2020:I2027" si="558">F2020+G2020+H2020</f>
        <v>19000</v>
      </c>
      <c r="J2020" s="243">
        <f t="shared" si="556"/>
        <v>1</v>
      </c>
      <c r="K2020" s="244"/>
      <c r="L2020" s="423"/>
      <c r="M2020" s="252">
        <v>19000</v>
      </c>
      <c r="N2020" s="315">
        <f t="shared" ref="N2020:N2027" si="559">I2020</f>
        <v>19000</v>
      </c>
      <c r="O2020" s="424">
        <f t="shared" ref="O2020:O2027" si="560">L2020+M2020-N2020</f>
        <v>0</v>
      </c>
      <c r="P2020" s="244"/>
      <c r="Q2020" s="771"/>
      <c r="R2020" s="775"/>
      <c r="S2020" s="775"/>
      <c r="T2020" s="775"/>
      <c r="U2020" s="775"/>
      <c r="V2020" s="775"/>
      <c r="W2020" s="819"/>
      <c r="X2020" s="313">
        <f t="shared" si="557"/>
        <v>0</v>
      </c>
    </row>
    <row r="2021" spans="2:24" ht="18.75">
      <c r="B2021" s="143"/>
      <c r="C2021" s="161">
        <v>552</v>
      </c>
      <c r="D2021" s="457" t="s">
        <v>211</v>
      </c>
      <c r="E2021" s="812"/>
      <c r="F2021" s="449"/>
      <c r="G2021" s="245"/>
      <c r="H2021" s="245"/>
      <c r="I2021" s="476">
        <f t="shared" si="558"/>
        <v>0</v>
      </c>
      <c r="J2021" s="243" t="str">
        <f t="shared" si="556"/>
        <v/>
      </c>
      <c r="K2021" s="244"/>
      <c r="L2021" s="423"/>
      <c r="M2021" s="252"/>
      <c r="N2021" s="315">
        <f t="shared" si="559"/>
        <v>0</v>
      </c>
      <c r="O2021" s="424">
        <f t="shared" si="560"/>
        <v>0</v>
      </c>
      <c r="P2021" s="244"/>
      <c r="Q2021" s="771"/>
      <c r="R2021" s="775"/>
      <c r="S2021" s="775"/>
      <c r="T2021" s="775"/>
      <c r="U2021" s="775"/>
      <c r="V2021" s="775"/>
      <c r="W2021" s="819"/>
      <c r="X2021" s="313">
        <f t="shared" si="557"/>
        <v>0</v>
      </c>
    </row>
    <row r="2022" spans="2:24" ht="18.75">
      <c r="B2022" s="143"/>
      <c r="C2022" s="161">
        <v>558</v>
      </c>
      <c r="D2022" s="457" t="s">
        <v>1704</v>
      </c>
      <c r="E2022" s="812"/>
      <c r="F2022" s="700">
        <v>0</v>
      </c>
      <c r="G2022" s="700">
        <v>0</v>
      </c>
      <c r="H2022" s="700">
        <v>0</v>
      </c>
      <c r="I2022" s="476">
        <f t="shared" si="558"/>
        <v>0</v>
      </c>
      <c r="J2022" s="243" t="str">
        <f t="shared" si="556"/>
        <v/>
      </c>
      <c r="K2022" s="244"/>
      <c r="L2022" s="423"/>
      <c r="M2022" s="252"/>
      <c r="N2022" s="315">
        <f t="shared" si="559"/>
        <v>0</v>
      </c>
      <c r="O2022" s="424">
        <f t="shared" si="560"/>
        <v>0</v>
      </c>
      <c r="P2022" s="244"/>
      <c r="Q2022" s="771"/>
      <c r="R2022" s="775"/>
      <c r="S2022" s="775"/>
      <c r="T2022" s="775"/>
      <c r="U2022" s="775"/>
      <c r="V2022" s="775"/>
      <c r="W2022" s="819"/>
      <c r="X2022" s="313">
        <f t="shared" si="557"/>
        <v>0</v>
      </c>
    </row>
    <row r="2023" spans="2:24" ht="18.75">
      <c r="B2023" s="143"/>
      <c r="C2023" s="161">
        <v>560</v>
      </c>
      <c r="D2023" s="458" t="s">
        <v>212</v>
      </c>
      <c r="E2023" s="812"/>
      <c r="F2023" s="449">
        <v>3000</v>
      </c>
      <c r="G2023" s="245">
        <v>1300</v>
      </c>
      <c r="H2023" s="245">
        <v>4000</v>
      </c>
      <c r="I2023" s="476">
        <f t="shared" si="558"/>
        <v>8300</v>
      </c>
      <c r="J2023" s="243">
        <f t="shared" si="556"/>
        <v>1</v>
      </c>
      <c r="K2023" s="244"/>
      <c r="L2023" s="423"/>
      <c r="M2023" s="252">
        <v>8300</v>
      </c>
      <c r="N2023" s="315">
        <f t="shared" si="559"/>
        <v>8300</v>
      </c>
      <c r="O2023" s="424">
        <f t="shared" si="560"/>
        <v>0</v>
      </c>
      <c r="P2023" s="244"/>
      <c r="Q2023" s="771"/>
      <c r="R2023" s="775"/>
      <c r="S2023" s="775"/>
      <c r="T2023" s="775"/>
      <c r="U2023" s="775"/>
      <c r="V2023" s="775"/>
      <c r="W2023" s="819"/>
      <c r="X2023" s="313">
        <f t="shared" si="557"/>
        <v>0</v>
      </c>
    </row>
    <row r="2024" spans="2:24" ht="18.75">
      <c r="B2024" s="143"/>
      <c r="C2024" s="161">
        <v>580</v>
      </c>
      <c r="D2024" s="457" t="s">
        <v>213</v>
      </c>
      <c r="E2024" s="812"/>
      <c r="F2024" s="449">
        <v>1500</v>
      </c>
      <c r="G2024" s="245">
        <v>600</v>
      </c>
      <c r="H2024" s="245">
        <v>1500</v>
      </c>
      <c r="I2024" s="476">
        <f t="shared" si="558"/>
        <v>3600</v>
      </c>
      <c r="J2024" s="243">
        <f t="shared" si="556"/>
        <v>1</v>
      </c>
      <c r="K2024" s="244"/>
      <c r="L2024" s="423"/>
      <c r="M2024" s="252">
        <v>3600</v>
      </c>
      <c r="N2024" s="315">
        <f t="shared" si="559"/>
        <v>3600</v>
      </c>
      <c r="O2024" s="424">
        <f t="shared" si="560"/>
        <v>0</v>
      </c>
      <c r="P2024" s="244"/>
      <c r="Q2024" s="771"/>
      <c r="R2024" s="775"/>
      <c r="S2024" s="775"/>
      <c r="T2024" s="775"/>
      <c r="U2024" s="775"/>
      <c r="V2024" s="775"/>
      <c r="W2024" s="819"/>
      <c r="X2024" s="313">
        <f t="shared" si="557"/>
        <v>0</v>
      </c>
    </row>
    <row r="2025" spans="2:24" ht="18.75">
      <c r="B2025" s="143"/>
      <c r="C2025" s="161">
        <v>588</v>
      </c>
      <c r="D2025" s="457" t="s">
        <v>1709</v>
      </c>
      <c r="E2025" s="812"/>
      <c r="F2025" s="700">
        <v>0</v>
      </c>
      <c r="G2025" s="700">
        <v>0</v>
      </c>
      <c r="H2025" s="700">
        <v>0</v>
      </c>
      <c r="I2025" s="476">
        <f t="shared" si="558"/>
        <v>0</v>
      </c>
      <c r="J2025" s="243" t="str">
        <f t="shared" si="556"/>
        <v/>
      </c>
      <c r="K2025" s="244"/>
      <c r="L2025" s="423"/>
      <c r="M2025" s="252"/>
      <c r="N2025" s="315">
        <f t="shared" si="559"/>
        <v>0</v>
      </c>
      <c r="O2025" s="424">
        <f t="shared" si="560"/>
        <v>0</v>
      </c>
      <c r="P2025" s="244"/>
      <c r="Q2025" s="771"/>
      <c r="R2025" s="775"/>
      <c r="S2025" s="775"/>
      <c r="T2025" s="775"/>
      <c r="U2025" s="775"/>
      <c r="V2025" s="775"/>
      <c r="W2025" s="819"/>
      <c r="X2025" s="313">
        <f t="shared" si="557"/>
        <v>0</v>
      </c>
    </row>
    <row r="2026" spans="2:24" ht="31.5">
      <c r="B2026" s="143"/>
      <c r="C2026" s="162">
        <v>590</v>
      </c>
      <c r="D2026" s="459" t="s">
        <v>214</v>
      </c>
      <c r="E2026" s="812"/>
      <c r="F2026" s="449"/>
      <c r="G2026" s="245"/>
      <c r="H2026" s="245"/>
      <c r="I2026" s="476">
        <f t="shared" si="558"/>
        <v>0</v>
      </c>
      <c r="J2026" s="243" t="str">
        <f t="shared" si="556"/>
        <v/>
      </c>
      <c r="K2026" s="244"/>
      <c r="L2026" s="423"/>
      <c r="M2026" s="252"/>
      <c r="N2026" s="315">
        <f t="shared" si="559"/>
        <v>0</v>
      </c>
      <c r="O2026" s="424">
        <f t="shared" si="560"/>
        <v>0</v>
      </c>
      <c r="P2026" s="244"/>
      <c r="Q2026" s="771"/>
      <c r="R2026" s="775"/>
      <c r="S2026" s="775"/>
      <c r="T2026" s="775"/>
      <c r="U2026" s="775"/>
      <c r="V2026" s="775"/>
      <c r="W2026" s="819"/>
      <c r="X2026" s="313">
        <f t="shared" si="557"/>
        <v>0</v>
      </c>
    </row>
    <row r="2027" spans="2:24" ht="18.75">
      <c r="B2027" s="794">
        <v>800</v>
      </c>
      <c r="C2027" s="960" t="s">
        <v>1079</v>
      </c>
      <c r="D2027" s="960"/>
      <c r="E2027" s="795"/>
      <c r="F2027" s="798"/>
      <c r="G2027" s="799"/>
      <c r="H2027" s="799"/>
      <c r="I2027" s="800">
        <f t="shared" si="558"/>
        <v>0</v>
      </c>
      <c r="J2027" s="243" t="str">
        <f t="shared" si="556"/>
        <v/>
      </c>
      <c r="K2027" s="244"/>
      <c r="L2027" s="428"/>
      <c r="M2027" s="254"/>
      <c r="N2027" s="315">
        <f t="shared" si="559"/>
        <v>0</v>
      </c>
      <c r="O2027" s="424">
        <f t="shared" si="560"/>
        <v>0</v>
      </c>
      <c r="P2027" s="244"/>
      <c r="Q2027" s="773"/>
      <c r="R2027" s="774"/>
      <c r="S2027" s="775"/>
      <c r="T2027" s="775"/>
      <c r="U2027" s="774"/>
      <c r="V2027" s="775"/>
      <c r="W2027" s="819"/>
      <c r="X2027" s="313">
        <f t="shared" si="557"/>
        <v>0</v>
      </c>
    </row>
    <row r="2028" spans="2:24" ht="18.75">
      <c r="B2028" s="794">
        <v>1000</v>
      </c>
      <c r="C2028" s="962" t="s">
        <v>216</v>
      </c>
      <c r="D2028" s="962"/>
      <c r="E2028" s="795"/>
      <c r="F2028" s="796">
        <f>SUM(F2029:F2045)</f>
        <v>0</v>
      </c>
      <c r="G2028" s="797">
        <f>SUM(G2029:G2045)</f>
        <v>113000</v>
      </c>
      <c r="H2028" s="797">
        <f>SUM(H2029:H2045)</f>
        <v>0</v>
      </c>
      <c r="I2028" s="797">
        <f>SUM(I2029:I2045)</f>
        <v>113000</v>
      </c>
      <c r="J2028" s="243">
        <f t="shared" si="556"/>
        <v>1</v>
      </c>
      <c r="K2028" s="244"/>
      <c r="L2028" s="316">
        <f>SUM(L2029:L2045)</f>
        <v>0</v>
      </c>
      <c r="M2028" s="317">
        <f>SUM(M2029:M2045)</f>
        <v>113000</v>
      </c>
      <c r="N2028" s="425">
        <f>SUM(N2029:N2045)</f>
        <v>113000</v>
      </c>
      <c r="O2028" s="426">
        <f>SUM(O2029:O2045)</f>
        <v>0</v>
      </c>
      <c r="P2028" s="244"/>
      <c r="Q2028" s="316">
        <f t="shared" ref="Q2028:W2028" si="561">SUM(Q2029:Q2045)</f>
        <v>0</v>
      </c>
      <c r="R2028" s="317">
        <f t="shared" si="561"/>
        <v>108000</v>
      </c>
      <c r="S2028" s="317">
        <f t="shared" si="561"/>
        <v>108000</v>
      </c>
      <c r="T2028" s="317">
        <f t="shared" si="561"/>
        <v>0</v>
      </c>
      <c r="U2028" s="317">
        <f t="shared" si="561"/>
        <v>0</v>
      </c>
      <c r="V2028" s="317">
        <f t="shared" si="561"/>
        <v>0</v>
      </c>
      <c r="W2028" s="426">
        <f t="shared" si="561"/>
        <v>0</v>
      </c>
      <c r="X2028" s="313">
        <f t="shared" si="557"/>
        <v>0</v>
      </c>
    </row>
    <row r="2029" spans="2:24" ht="18.75">
      <c r="B2029" s="136"/>
      <c r="C2029" s="144">
        <v>1011</v>
      </c>
      <c r="D2029" s="163" t="s">
        <v>217</v>
      </c>
      <c r="E2029" s="812"/>
      <c r="F2029" s="449"/>
      <c r="G2029" s="245">
        <v>10000</v>
      </c>
      <c r="H2029" s="245"/>
      <c r="I2029" s="476">
        <f t="shared" ref="I2029:I2045" si="562">F2029+G2029+H2029</f>
        <v>10000</v>
      </c>
      <c r="J2029" s="243">
        <f t="shared" si="556"/>
        <v>1</v>
      </c>
      <c r="K2029" s="244"/>
      <c r="L2029" s="423"/>
      <c r="M2029" s="252">
        <v>10000</v>
      </c>
      <c r="N2029" s="315">
        <f t="shared" ref="N2029:N2045" si="563">I2029</f>
        <v>10000</v>
      </c>
      <c r="O2029" s="424">
        <f t="shared" ref="O2029:O2045" si="564">L2029+M2029-N2029</f>
        <v>0</v>
      </c>
      <c r="P2029" s="244"/>
      <c r="Q2029" s="423"/>
      <c r="R2029" s="252">
        <v>10000</v>
      </c>
      <c r="S2029" s="429">
        <f t="shared" ref="S2029:S2036" si="565">+IF(+(L2029+M2029)&gt;=I2029,+M2029,+(+I2029-L2029))</f>
        <v>10000</v>
      </c>
      <c r="T2029" s="315">
        <f t="shared" ref="T2029:T2036" si="566">Q2029+R2029-S2029</f>
        <v>0</v>
      </c>
      <c r="U2029" s="252"/>
      <c r="V2029" s="252"/>
      <c r="W2029" s="253"/>
      <c r="X2029" s="313">
        <f t="shared" si="557"/>
        <v>0</v>
      </c>
    </row>
    <row r="2030" spans="2:24" ht="18.75">
      <c r="B2030" s="136"/>
      <c r="C2030" s="137">
        <v>1012</v>
      </c>
      <c r="D2030" s="145" t="s">
        <v>218</v>
      </c>
      <c r="E2030" s="812"/>
      <c r="F2030" s="449"/>
      <c r="G2030" s="245"/>
      <c r="H2030" s="245"/>
      <c r="I2030" s="476">
        <f t="shared" si="562"/>
        <v>0</v>
      </c>
      <c r="J2030" s="243" t="str">
        <f t="shared" si="556"/>
        <v/>
      </c>
      <c r="K2030" s="244"/>
      <c r="L2030" s="423"/>
      <c r="M2030" s="252"/>
      <c r="N2030" s="315">
        <f t="shared" si="563"/>
        <v>0</v>
      </c>
      <c r="O2030" s="424">
        <f t="shared" si="564"/>
        <v>0</v>
      </c>
      <c r="P2030" s="244"/>
      <c r="Q2030" s="423"/>
      <c r="R2030" s="252"/>
      <c r="S2030" s="429">
        <f t="shared" si="565"/>
        <v>0</v>
      </c>
      <c r="T2030" s="315">
        <f t="shared" si="566"/>
        <v>0</v>
      </c>
      <c r="U2030" s="252"/>
      <c r="V2030" s="252"/>
      <c r="W2030" s="253"/>
      <c r="X2030" s="313">
        <f t="shared" si="557"/>
        <v>0</v>
      </c>
    </row>
    <row r="2031" spans="2:24" ht="18.75">
      <c r="B2031" s="136"/>
      <c r="C2031" s="137">
        <v>1013</v>
      </c>
      <c r="D2031" s="145" t="s">
        <v>219</v>
      </c>
      <c r="E2031" s="812"/>
      <c r="F2031" s="449"/>
      <c r="G2031" s="245">
        <v>3000</v>
      </c>
      <c r="H2031" s="245"/>
      <c r="I2031" s="476">
        <f t="shared" si="562"/>
        <v>3000</v>
      </c>
      <c r="J2031" s="243">
        <f t="shared" si="556"/>
        <v>1</v>
      </c>
      <c r="K2031" s="244"/>
      <c r="L2031" s="423"/>
      <c r="M2031" s="252">
        <v>3000</v>
      </c>
      <c r="N2031" s="315">
        <f t="shared" si="563"/>
        <v>3000</v>
      </c>
      <c r="O2031" s="424">
        <f t="shared" si="564"/>
        <v>0</v>
      </c>
      <c r="P2031" s="244"/>
      <c r="Q2031" s="423"/>
      <c r="R2031" s="252">
        <v>3000</v>
      </c>
      <c r="S2031" s="429">
        <f t="shared" si="565"/>
        <v>3000</v>
      </c>
      <c r="T2031" s="315">
        <f t="shared" si="566"/>
        <v>0</v>
      </c>
      <c r="U2031" s="252"/>
      <c r="V2031" s="252"/>
      <c r="W2031" s="253"/>
      <c r="X2031" s="313">
        <f t="shared" si="557"/>
        <v>0</v>
      </c>
    </row>
    <row r="2032" spans="2:24" ht="18.75">
      <c r="B2032" s="136"/>
      <c r="C2032" s="137">
        <v>1014</v>
      </c>
      <c r="D2032" s="145" t="s">
        <v>220</v>
      </c>
      <c r="E2032" s="812"/>
      <c r="F2032" s="449"/>
      <c r="G2032" s="245"/>
      <c r="H2032" s="245"/>
      <c r="I2032" s="476">
        <f t="shared" si="562"/>
        <v>0</v>
      </c>
      <c r="J2032" s="243" t="str">
        <f t="shared" si="556"/>
        <v/>
      </c>
      <c r="K2032" s="244"/>
      <c r="L2032" s="423"/>
      <c r="M2032" s="252"/>
      <c r="N2032" s="315">
        <f t="shared" si="563"/>
        <v>0</v>
      </c>
      <c r="O2032" s="424">
        <f t="shared" si="564"/>
        <v>0</v>
      </c>
      <c r="P2032" s="244"/>
      <c r="Q2032" s="423"/>
      <c r="R2032" s="252"/>
      <c r="S2032" s="429">
        <f t="shared" si="565"/>
        <v>0</v>
      </c>
      <c r="T2032" s="315">
        <f t="shared" si="566"/>
        <v>0</v>
      </c>
      <c r="U2032" s="252"/>
      <c r="V2032" s="252"/>
      <c r="W2032" s="253"/>
      <c r="X2032" s="313">
        <f t="shared" si="557"/>
        <v>0</v>
      </c>
    </row>
    <row r="2033" spans="2:24" ht="18.75">
      <c r="B2033" s="136"/>
      <c r="C2033" s="137">
        <v>1015</v>
      </c>
      <c r="D2033" s="145" t="s">
        <v>221</v>
      </c>
      <c r="E2033" s="812"/>
      <c r="F2033" s="449"/>
      <c r="G2033" s="245">
        <v>45000</v>
      </c>
      <c r="H2033" s="245"/>
      <c r="I2033" s="476">
        <f t="shared" si="562"/>
        <v>45000</v>
      </c>
      <c r="J2033" s="243">
        <f t="shared" si="556"/>
        <v>1</v>
      </c>
      <c r="K2033" s="244"/>
      <c r="L2033" s="423"/>
      <c r="M2033" s="252">
        <v>45000</v>
      </c>
      <c r="N2033" s="315">
        <f t="shared" si="563"/>
        <v>45000</v>
      </c>
      <c r="O2033" s="424">
        <f t="shared" si="564"/>
        <v>0</v>
      </c>
      <c r="P2033" s="244"/>
      <c r="Q2033" s="423"/>
      <c r="R2033" s="252">
        <v>45000</v>
      </c>
      <c r="S2033" s="429">
        <f t="shared" si="565"/>
        <v>45000</v>
      </c>
      <c r="T2033" s="315">
        <f t="shared" si="566"/>
        <v>0</v>
      </c>
      <c r="U2033" s="252"/>
      <c r="V2033" s="252"/>
      <c r="W2033" s="253"/>
      <c r="X2033" s="313">
        <f t="shared" si="557"/>
        <v>0</v>
      </c>
    </row>
    <row r="2034" spans="2:24" ht="18.75">
      <c r="B2034" s="136"/>
      <c r="C2034" s="137">
        <v>1016</v>
      </c>
      <c r="D2034" s="145" t="s">
        <v>222</v>
      </c>
      <c r="E2034" s="812"/>
      <c r="F2034" s="449"/>
      <c r="G2034" s="245">
        <v>15000</v>
      </c>
      <c r="H2034" s="245"/>
      <c r="I2034" s="476">
        <f t="shared" si="562"/>
        <v>15000</v>
      </c>
      <c r="J2034" s="243">
        <f t="shared" si="556"/>
        <v>1</v>
      </c>
      <c r="K2034" s="244"/>
      <c r="L2034" s="423"/>
      <c r="M2034" s="252">
        <v>15000</v>
      </c>
      <c r="N2034" s="315">
        <f t="shared" si="563"/>
        <v>15000</v>
      </c>
      <c r="O2034" s="424">
        <f t="shared" si="564"/>
        <v>0</v>
      </c>
      <c r="P2034" s="244"/>
      <c r="Q2034" s="423"/>
      <c r="R2034" s="252">
        <v>15000</v>
      </c>
      <c r="S2034" s="429">
        <f t="shared" si="565"/>
        <v>15000</v>
      </c>
      <c r="T2034" s="315">
        <f t="shared" si="566"/>
        <v>0</v>
      </c>
      <c r="U2034" s="252"/>
      <c r="V2034" s="252"/>
      <c r="W2034" s="253"/>
      <c r="X2034" s="313">
        <f t="shared" si="557"/>
        <v>0</v>
      </c>
    </row>
    <row r="2035" spans="2:24" ht="18.75">
      <c r="B2035" s="140"/>
      <c r="C2035" s="164">
        <v>1020</v>
      </c>
      <c r="D2035" s="165" t="s">
        <v>223</v>
      </c>
      <c r="E2035" s="812"/>
      <c r="F2035" s="449"/>
      <c r="G2035" s="245">
        <v>35000</v>
      </c>
      <c r="H2035" s="245"/>
      <c r="I2035" s="476">
        <f t="shared" si="562"/>
        <v>35000</v>
      </c>
      <c r="J2035" s="243">
        <f t="shared" si="556"/>
        <v>1</v>
      </c>
      <c r="K2035" s="244"/>
      <c r="L2035" s="423"/>
      <c r="M2035" s="252">
        <v>35000</v>
      </c>
      <c r="N2035" s="315">
        <f t="shared" si="563"/>
        <v>35000</v>
      </c>
      <c r="O2035" s="424">
        <f t="shared" si="564"/>
        <v>0</v>
      </c>
      <c r="P2035" s="244"/>
      <c r="Q2035" s="423"/>
      <c r="R2035" s="252">
        <v>35000</v>
      </c>
      <c r="S2035" s="429">
        <f t="shared" si="565"/>
        <v>35000</v>
      </c>
      <c r="T2035" s="315">
        <f t="shared" si="566"/>
        <v>0</v>
      </c>
      <c r="U2035" s="252"/>
      <c r="V2035" s="252"/>
      <c r="W2035" s="253"/>
      <c r="X2035" s="313">
        <f t="shared" si="557"/>
        <v>0</v>
      </c>
    </row>
    <row r="2036" spans="2:24" ht="18.75">
      <c r="B2036" s="136"/>
      <c r="C2036" s="137">
        <v>1030</v>
      </c>
      <c r="D2036" s="145" t="s">
        <v>224</v>
      </c>
      <c r="E2036" s="812"/>
      <c r="F2036" s="449"/>
      <c r="G2036" s="245"/>
      <c r="H2036" s="245"/>
      <c r="I2036" s="476">
        <f t="shared" si="562"/>
        <v>0</v>
      </c>
      <c r="J2036" s="243" t="str">
        <f t="shared" si="556"/>
        <v/>
      </c>
      <c r="K2036" s="244"/>
      <c r="L2036" s="423"/>
      <c r="M2036" s="252"/>
      <c r="N2036" s="315">
        <f t="shared" si="563"/>
        <v>0</v>
      </c>
      <c r="O2036" s="424">
        <f t="shared" si="564"/>
        <v>0</v>
      </c>
      <c r="P2036" s="244"/>
      <c r="Q2036" s="423"/>
      <c r="R2036" s="252"/>
      <c r="S2036" s="429">
        <f t="shared" si="565"/>
        <v>0</v>
      </c>
      <c r="T2036" s="315">
        <f t="shared" si="566"/>
        <v>0</v>
      </c>
      <c r="U2036" s="252"/>
      <c r="V2036" s="252"/>
      <c r="W2036" s="253"/>
      <c r="X2036" s="313">
        <f t="shared" si="557"/>
        <v>0</v>
      </c>
    </row>
    <row r="2037" spans="2:24" ht="18.75">
      <c r="B2037" s="136"/>
      <c r="C2037" s="164">
        <v>1051</v>
      </c>
      <c r="D2037" s="167" t="s">
        <v>225</v>
      </c>
      <c r="E2037" s="812"/>
      <c r="F2037" s="449"/>
      <c r="G2037" s="245">
        <v>5000</v>
      </c>
      <c r="H2037" s="245"/>
      <c r="I2037" s="476">
        <f t="shared" si="562"/>
        <v>5000</v>
      </c>
      <c r="J2037" s="243">
        <f t="shared" si="556"/>
        <v>1</v>
      </c>
      <c r="K2037" s="244"/>
      <c r="L2037" s="423"/>
      <c r="M2037" s="252">
        <v>5000</v>
      </c>
      <c r="N2037" s="315">
        <f t="shared" si="563"/>
        <v>5000</v>
      </c>
      <c r="O2037" s="424">
        <f t="shared" si="564"/>
        <v>0</v>
      </c>
      <c r="P2037" s="244"/>
      <c r="Q2037" s="771"/>
      <c r="R2037" s="775"/>
      <c r="S2037" s="775"/>
      <c r="T2037" s="775"/>
      <c r="U2037" s="775"/>
      <c r="V2037" s="775"/>
      <c r="W2037" s="819"/>
      <c r="X2037" s="313">
        <f t="shared" si="557"/>
        <v>0</v>
      </c>
    </row>
    <row r="2038" spans="2:24" ht="18.75">
      <c r="B2038" s="136"/>
      <c r="C2038" s="137">
        <v>1052</v>
      </c>
      <c r="D2038" s="145" t="s">
        <v>226</v>
      </c>
      <c r="E2038" s="812"/>
      <c r="F2038" s="449"/>
      <c r="G2038" s="245"/>
      <c r="H2038" s="245"/>
      <c r="I2038" s="476">
        <f t="shared" si="562"/>
        <v>0</v>
      </c>
      <c r="J2038" s="243" t="str">
        <f t="shared" si="556"/>
        <v/>
      </c>
      <c r="K2038" s="244"/>
      <c r="L2038" s="423"/>
      <c r="M2038" s="252"/>
      <c r="N2038" s="315">
        <f t="shared" si="563"/>
        <v>0</v>
      </c>
      <c r="O2038" s="424">
        <f t="shared" si="564"/>
        <v>0</v>
      </c>
      <c r="P2038" s="244"/>
      <c r="Q2038" s="771"/>
      <c r="R2038" s="775"/>
      <c r="S2038" s="775"/>
      <c r="T2038" s="775"/>
      <c r="U2038" s="775"/>
      <c r="V2038" s="775"/>
      <c r="W2038" s="819"/>
      <c r="X2038" s="313">
        <f t="shared" si="557"/>
        <v>0</v>
      </c>
    </row>
    <row r="2039" spans="2:24" ht="18.75">
      <c r="B2039" s="136"/>
      <c r="C2039" s="168">
        <v>1053</v>
      </c>
      <c r="D2039" s="169" t="s">
        <v>1710</v>
      </c>
      <c r="E2039" s="812"/>
      <c r="F2039" s="449"/>
      <c r="G2039" s="245"/>
      <c r="H2039" s="245"/>
      <c r="I2039" s="476">
        <f t="shared" si="562"/>
        <v>0</v>
      </c>
      <c r="J2039" s="243" t="str">
        <f t="shared" si="556"/>
        <v/>
      </c>
      <c r="K2039" s="244"/>
      <c r="L2039" s="423"/>
      <c r="M2039" s="252"/>
      <c r="N2039" s="315">
        <f t="shared" si="563"/>
        <v>0</v>
      </c>
      <c r="O2039" s="424">
        <f t="shared" si="564"/>
        <v>0</v>
      </c>
      <c r="P2039" s="244"/>
      <c r="Q2039" s="771"/>
      <c r="R2039" s="775"/>
      <c r="S2039" s="775"/>
      <c r="T2039" s="775"/>
      <c r="U2039" s="775"/>
      <c r="V2039" s="775"/>
      <c r="W2039" s="819"/>
      <c r="X2039" s="313">
        <f t="shared" si="557"/>
        <v>0</v>
      </c>
    </row>
    <row r="2040" spans="2:24" ht="18.75">
      <c r="B2040" s="136"/>
      <c r="C2040" s="137">
        <v>1062</v>
      </c>
      <c r="D2040" s="139" t="s">
        <v>227</v>
      </c>
      <c r="E2040" s="812"/>
      <c r="F2040" s="449"/>
      <c r="G2040" s="245"/>
      <c r="H2040" s="245"/>
      <c r="I2040" s="476">
        <f t="shared" si="562"/>
        <v>0</v>
      </c>
      <c r="J2040" s="243" t="str">
        <f t="shared" si="556"/>
        <v/>
      </c>
      <c r="K2040" s="244"/>
      <c r="L2040" s="423"/>
      <c r="M2040" s="252"/>
      <c r="N2040" s="315">
        <f t="shared" si="563"/>
        <v>0</v>
      </c>
      <c r="O2040" s="424">
        <f t="shared" si="564"/>
        <v>0</v>
      </c>
      <c r="P2040" s="244"/>
      <c r="Q2040" s="423"/>
      <c r="R2040" s="252"/>
      <c r="S2040" s="429">
        <f>+IF(+(L2040+M2040)&gt;=I2040,+M2040,+(+I2040-L2040))</f>
        <v>0</v>
      </c>
      <c r="T2040" s="315">
        <f>Q2040+R2040-S2040</f>
        <v>0</v>
      </c>
      <c r="U2040" s="252"/>
      <c r="V2040" s="252"/>
      <c r="W2040" s="253"/>
      <c r="X2040" s="313">
        <f t="shared" si="557"/>
        <v>0</v>
      </c>
    </row>
    <row r="2041" spans="2:24" ht="18.75">
      <c r="B2041" s="136"/>
      <c r="C2041" s="137">
        <v>1063</v>
      </c>
      <c r="D2041" s="139" t="s">
        <v>228</v>
      </c>
      <c r="E2041" s="812"/>
      <c r="F2041" s="449"/>
      <c r="G2041" s="245"/>
      <c r="H2041" s="245"/>
      <c r="I2041" s="476">
        <f t="shared" si="562"/>
        <v>0</v>
      </c>
      <c r="J2041" s="243" t="str">
        <f t="shared" si="556"/>
        <v/>
      </c>
      <c r="K2041" s="244"/>
      <c r="L2041" s="423"/>
      <c r="M2041" s="252"/>
      <c r="N2041" s="315">
        <f t="shared" si="563"/>
        <v>0</v>
      </c>
      <c r="O2041" s="424">
        <f t="shared" si="564"/>
        <v>0</v>
      </c>
      <c r="P2041" s="244"/>
      <c r="Q2041" s="771"/>
      <c r="R2041" s="775"/>
      <c r="S2041" s="775"/>
      <c r="T2041" s="775"/>
      <c r="U2041" s="775"/>
      <c r="V2041" s="775"/>
      <c r="W2041" s="819"/>
      <c r="X2041" s="313">
        <f t="shared" si="557"/>
        <v>0</v>
      </c>
    </row>
    <row r="2042" spans="2:24" ht="18.75">
      <c r="B2042" s="136"/>
      <c r="C2042" s="168">
        <v>1069</v>
      </c>
      <c r="D2042" s="170" t="s">
        <v>229</v>
      </c>
      <c r="E2042" s="812"/>
      <c r="F2042" s="449"/>
      <c r="G2042" s="245"/>
      <c r="H2042" s="245"/>
      <c r="I2042" s="476">
        <f t="shared" si="562"/>
        <v>0</v>
      </c>
      <c r="J2042" s="243" t="str">
        <f t="shared" ref="J2042:J2073" si="567">(IF($E2042&lt;&gt;0,$J$2,IF($I2042&lt;&gt;0,$J$2,"")))</f>
        <v/>
      </c>
      <c r="K2042" s="244"/>
      <c r="L2042" s="423"/>
      <c r="M2042" s="252"/>
      <c r="N2042" s="315">
        <f t="shared" si="563"/>
        <v>0</v>
      </c>
      <c r="O2042" s="424">
        <f t="shared" si="564"/>
        <v>0</v>
      </c>
      <c r="P2042" s="244"/>
      <c r="Q2042" s="423"/>
      <c r="R2042" s="252"/>
      <c r="S2042" s="429">
        <f>+IF(+(L2042+M2042)&gt;=I2042,+M2042,+(+I2042-L2042))</f>
        <v>0</v>
      </c>
      <c r="T2042" s="315">
        <f>Q2042+R2042-S2042</f>
        <v>0</v>
      </c>
      <c r="U2042" s="252"/>
      <c r="V2042" s="252"/>
      <c r="W2042" s="253"/>
      <c r="X2042" s="313">
        <f t="shared" ref="X2042:X2073" si="568">T2042-U2042-V2042-W2042</f>
        <v>0</v>
      </c>
    </row>
    <row r="2043" spans="2:24" ht="31.5">
      <c r="B2043" s="140"/>
      <c r="C2043" s="137">
        <v>1091</v>
      </c>
      <c r="D2043" s="145" t="s">
        <v>230</v>
      </c>
      <c r="E2043" s="812"/>
      <c r="F2043" s="449"/>
      <c r="G2043" s="245"/>
      <c r="H2043" s="245"/>
      <c r="I2043" s="476">
        <f t="shared" si="562"/>
        <v>0</v>
      </c>
      <c r="J2043" s="243" t="str">
        <f t="shared" si="567"/>
        <v/>
      </c>
      <c r="K2043" s="244"/>
      <c r="L2043" s="423"/>
      <c r="M2043" s="252"/>
      <c r="N2043" s="315">
        <f t="shared" si="563"/>
        <v>0</v>
      </c>
      <c r="O2043" s="424">
        <f t="shared" si="564"/>
        <v>0</v>
      </c>
      <c r="P2043" s="244"/>
      <c r="Q2043" s="423"/>
      <c r="R2043" s="252"/>
      <c r="S2043" s="429">
        <f>+IF(+(L2043+M2043)&gt;=I2043,+M2043,+(+I2043-L2043))</f>
        <v>0</v>
      </c>
      <c r="T2043" s="315">
        <f>Q2043+R2043-S2043</f>
        <v>0</v>
      </c>
      <c r="U2043" s="252"/>
      <c r="V2043" s="252"/>
      <c r="W2043" s="253"/>
      <c r="X2043" s="313">
        <f t="shared" si="568"/>
        <v>0</v>
      </c>
    </row>
    <row r="2044" spans="2:24" ht="18.75">
      <c r="B2044" s="136"/>
      <c r="C2044" s="137">
        <v>1092</v>
      </c>
      <c r="D2044" s="145" t="s">
        <v>359</v>
      </c>
      <c r="E2044" s="812"/>
      <c r="F2044" s="449"/>
      <c r="G2044" s="245"/>
      <c r="H2044" s="245"/>
      <c r="I2044" s="476">
        <f t="shared" si="562"/>
        <v>0</v>
      </c>
      <c r="J2044" s="243" t="str">
        <f t="shared" si="567"/>
        <v/>
      </c>
      <c r="K2044" s="244"/>
      <c r="L2044" s="423"/>
      <c r="M2044" s="252"/>
      <c r="N2044" s="315">
        <f t="shared" si="563"/>
        <v>0</v>
      </c>
      <c r="O2044" s="424">
        <f t="shared" si="564"/>
        <v>0</v>
      </c>
      <c r="P2044" s="244"/>
      <c r="Q2044" s="771"/>
      <c r="R2044" s="775"/>
      <c r="S2044" s="775"/>
      <c r="T2044" s="775"/>
      <c r="U2044" s="775"/>
      <c r="V2044" s="775"/>
      <c r="W2044" s="819"/>
      <c r="X2044" s="313">
        <f t="shared" si="568"/>
        <v>0</v>
      </c>
    </row>
    <row r="2045" spans="2:24" ht="18.75">
      <c r="B2045" s="136"/>
      <c r="C2045" s="142">
        <v>1098</v>
      </c>
      <c r="D2045" s="146" t="s">
        <v>231</v>
      </c>
      <c r="E2045" s="812"/>
      <c r="F2045" s="449"/>
      <c r="G2045" s="245"/>
      <c r="H2045" s="245"/>
      <c r="I2045" s="476">
        <f t="shared" si="562"/>
        <v>0</v>
      </c>
      <c r="J2045" s="243" t="str">
        <f t="shared" si="567"/>
        <v/>
      </c>
      <c r="K2045" s="244"/>
      <c r="L2045" s="423"/>
      <c r="M2045" s="252"/>
      <c r="N2045" s="315">
        <f t="shared" si="563"/>
        <v>0</v>
      </c>
      <c r="O2045" s="424">
        <f t="shared" si="564"/>
        <v>0</v>
      </c>
      <c r="P2045" s="244"/>
      <c r="Q2045" s="423"/>
      <c r="R2045" s="252"/>
      <c r="S2045" s="429">
        <f>+IF(+(L2045+M2045)&gt;=I2045,+M2045,+(+I2045-L2045))</f>
        <v>0</v>
      </c>
      <c r="T2045" s="315">
        <f>Q2045+R2045-S2045</f>
        <v>0</v>
      </c>
      <c r="U2045" s="252"/>
      <c r="V2045" s="252"/>
      <c r="W2045" s="253"/>
      <c r="X2045" s="313">
        <f t="shared" si="568"/>
        <v>0</v>
      </c>
    </row>
    <row r="2046" spans="2:24" ht="18.75">
      <c r="B2046" s="794">
        <v>1900</v>
      </c>
      <c r="C2046" s="958" t="s">
        <v>293</v>
      </c>
      <c r="D2046" s="958"/>
      <c r="E2046" s="795"/>
      <c r="F2046" s="796">
        <f>SUM(F2047:F2049)</f>
        <v>0</v>
      </c>
      <c r="G2046" s="797">
        <f>SUM(G2047:G2049)</f>
        <v>0</v>
      </c>
      <c r="H2046" s="797">
        <f>SUM(H2047:H2049)</f>
        <v>0</v>
      </c>
      <c r="I2046" s="797">
        <f>SUM(I2047:I2049)</f>
        <v>0</v>
      </c>
      <c r="J2046" s="243" t="str">
        <f t="shared" si="567"/>
        <v/>
      </c>
      <c r="K2046" s="244"/>
      <c r="L2046" s="316">
        <f>SUM(L2047:L2049)</f>
        <v>0</v>
      </c>
      <c r="M2046" s="317">
        <f>SUM(M2047:M2049)</f>
        <v>0</v>
      </c>
      <c r="N2046" s="425">
        <f>SUM(N2047:N2049)</f>
        <v>0</v>
      </c>
      <c r="O2046" s="426">
        <f>SUM(O2047:O2049)</f>
        <v>0</v>
      </c>
      <c r="P2046" s="244"/>
      <c r="Q2046" s="773"/>
      <c r="R2046" s="774"/>
      <c r="S2046" s="774"/>
      <c r="T2046" s="774"/>
      <c r="U2046" s="774"/>
      <c r="V2046" s="774"/>
      <c r="W2046" s="820"/>
      <c r="X2046" s="313">
        <f t="shared" si="568"/>
        <v>0</v>
      </c>
    </row>
    <row r="2047" spans="2:24" ht="18.75">
      <c r="B2047" s="136"/>
      <c r="C2047" s="144">
        <v>1901</v>
      </c>
      <c r="D2047" s="138" t="s">
        <v>294</v>
      </c>
      <c r="E2047" s="812"/>
      <c r="F2047" s="449"/>
      <c r="G2047" s="245"/>
      <c r="H2047" s="245"/>
      <c r="I2047" s="476">
        <f>F2047+G2047+H2047</f>
        <v>0</v>
      </c>
      <c r="J2047" s="243" t="str">
        <f t="shared" si="567"/>
        <v/>
      </c>
      <c r="K2047" s="244"/>
      <c r="L2047" s="423"/>
      <c r="M2047" s="252"/>
      <c r="N2047" s="315">
        <f>I2047</f>
        <v>0</v>
      </c>
      <c r="O2047" s="424">
        <f>L2047+M2047-N2047</f>
        <v>0</v>
      </c>
      <c r="P2047" s="244"/>
      <c r="Q2047" s="771"/>
      <c r="R2047" s="775"/>
      <c r="S2047" s="775"/>
      <c r="T2047" s="775"/>
      <c r="U2047" s="775"/>
      <c r="V2047" s="775"/>
      <c r="W2047" s="819"/>
      <c r="X2047" s="313">
        <f t="shared" si="568"/>
        <v>0</v>
      </c>
    </row>
    <row r="2048" spans="2:24" ht="18.75">
      <c r="B2048" s="136"/>
      <c r="C2048" s="137">
        <v>1981</v>
      </c>
      <c r="D2048" s="139" t="s">
        <v>295</v>
      </c>
      <c r="E2048" s="812"/>
      <c r="F2048" s="449"/>
      <c r="G2048" s="245"/>
      <c r="H2048" s="245"/>
      <c r="I2048" s="476">
        <f>F2048+G2048+H2048</f>
        <v>0</v>
      </c>
      <c r="J2048" s="243" t="str">
        <f t="shared" si="567"/>
        <v/>
      </c>
      <c r="K2048" s="244"/>
      <c r="L2048" s="423"/>
      <c r="M2048" s="252"/>
      <c r="N2048" s="315">
        <f>I2048</f>
        <v>0</v>
      </c>
      <c r="O2048" s="424">
        <f>L2048+M2048-N2048</f>
        <v>0</v>
      </c>
      <c r="P2048" s="244"/>
      <c r="Q2048" s="771"/>
      <c r="R2048" s="775"/>
      <c r="S2048" s="775"/>
      <c r="T2048" s="775"/>
      <c r="U2048" s="775"/>
      <c r="V2048" s="775"/>
      <c r="W2048" s="819"/>
      <c r="X2048" s="313">
        <f t="shared" si="568"/>
        <v>0</v>
      </c>
    </row>
    <row r="2049" spans="2:24" ht="18.75">
      <c r="B2049" s="136"/>
      <c r="C2049" s="142">
        <v>1991</v>
      </c>
      <c r="D2049" s="141" t="s">
        <v>296</v>
      </c>
      <c r="E2049" s="812"/>
      <c r="F2049" s="449"/>
      <c r="G2049" s="245"/>
      <c r="H2049" s="245"/>
      <c r="I2049" s="476">
        <f>F2049+G2049+H2049</f>
        <v>0</v>
      </c>
      <c r="J2049" s="243" t="str">
        <f t="shared" si="567"/>
        <v/>
      </c>
      <c r="K2049" s="244"/>
      <c r="L2049" s="423"/>
      <c r="M2049" s="252"/>
      <c r="N2049" s="315">
        <f>I2049</f>
        <v>0</v>
      </c>
      <c r="O2049" s="424">
        <f>L2049+M2049-N2049</f>
        <v>0</v>
      </c>
      <c r="P2049" s="244"/>
      <c r="Q2049" s="771"/>
      <c r="R2049" s="775"/>
      <c r="S2049" s="775"/>
      <c r="T2049" s="775"/>
      <c r="U2049" s="775"/>
      <c r="V2049" s="775"/>
      <c r="W2049" s="819"/>
      <c r="X2049" s="313">
        <f t="shared" si="568"/>
        <v>0</v>
      </c>
    </row>
    <row r="2050" spans="2:24" ht="18.75">
      <c r="B2050" s="794">
        <v>2100</v>
      </c>
      <c r="C2050" s="958" t="s">
        <v>1088</v>
      </c>
      <c r="D2050" s="958"/>
      <c r="E2050" s="795"/>
      <c r="F2050" s="796">
        <f>SUM(F2051:F2055)</f>
        <v>0</v>
      </c>
      <c r="G2050" s="797">
        <f>SUM(G2051:G2055)</f>
        <v>0</v>
      </c>
      <c r="H2050" s="797">
        <f>SUM(H2051:H2055)</f>
        <v>0</v>
      </c>
      <c r="I2050" s="797">
        <f>SUM(I2051:I2055)</f>
        <v>0</v>
      </c>
      <c r="J2050" s="243" t="str">
        <f t="shared" si="567"/>
        <v/>
      </c>
      <c r="K2050" s="244"/>
      <c r="L2050" s="316">
        <f>SUM(L2051:L2055)</f>
        <v>0</v>
      </c>
      <c r="M2050" s="317">
        <f>SUM(M2051:M2055)</f>
        <v>0</v>
      </c>
      <c r="N2050" s="425">
        <f>SUM(N2051:N2055)</f>
        <v>0</v>
      </c>
      <c r="O2050" s="426">
        <f>SUM(O2051:O2055)</f>
        <v>0</v>
      </c>
      <c r="P2050" s="244"/>
      <c r="Q2050" s="773"/>
      <c r="R2050" s="774"/>
      <c r="S2050" s="774"/>
      <c r="T2050" s="774"/>
      <c r="U2050" s="774"/>
      <c r="V2050" s="774"/>
      <c r="W2050" s="820"/>
      <c r="X2050" s="313">
        <f t="shared" si="568"/>
        <v>0</v>
      </c>
    </row>
    <row r="2051" spans="2:24" ht="18.75">
      <c r="B2051" s="136"/>
      <c r="C2051" s="144">
        <v>2110</v>
      </c>
      <c r="D2051" s="147" t="s">
        <v>232</v>
      </c>
      <c r="E2051" s="812"/>
      <c r="F2051" s="449"/>
      <c r="G2051" s="245"/>
      <c r="H2051" s="245"/>
      <c r="I2051" s="476">
        <f>F2051+G2051+H2051</f>
        <v>0</v>
      </c>
      <c r="J2051" s="243" t="str">
        <f t="shared" si="567"/>
        <v/>
      </c>
      <c r="K2051" s="244"/>
      <c r="L2051" s="423"/>
      <c r="M2051" s="252"/>
      <c r="N2051" s="315">
        <f>I2051</f>
        <v>0</v>
      </c>
      <c r="O2051" s="424">
        <f>L2051+M2051-N2051</f>
        <v>0</v>
      </c>
      <c r="P2051" s="244"/>
      <c r="Q2051" s="771"/>
      <c r="R2051" s="775"/>
      <c r="S2051" s="775"/>
      <c r="T2051" s="775"/>
      <c r="U2051" s="775"/>
      <c r="V2051" s="775"/>
      <c r="W2051" s="819"/>
      <c r="X2051" s="313">
        <f t="shared" si="568"/>
        <v>0</v>
      </c>
    </row>
    <row r="2052" spans="2:24" ht="18.75">
      <c r="B2052" s="171"/>
      <c r="C2052" s="137">
        <v>2120</v>
      </c>
      <c r="D2052" s="159" t="s">
        <v>233</v>
      </c>
      <c r="E2052" s="812"/>
      <c r="F2052" s="449"/>
      <c r="G2052" s="245"/>
      <c r="H2052" s="245"/>
      <c r="I2052" s="476">
        <f>F2052+G2052+H2052</f>
        <v>0</v>
      </c>
      <c r="J2052" s="243" t="str">
        <f t="shared" si="567"/>
        <v/>
      </c>
      <c r="K2052" s="244"/>
      <c r="L2052" s="423"/>
      <c r="M2052" s="252"/>
      <c r="N2052" s="315">
        <f>I2052</f>
        <v>0</v>
      </c>
      <c r="O2052" s="424">
        <f>L2052+M2052-N2052</f>
        <v>0</v>
      </c>
      <c r="P2052" s="244"/>
      <c r="Q2052" s="771"/>
      <c r="R2052" s="775"/>
      <c r="S2052" s="775"/>
      <c r="T2052" s="775"/>
      <c r="U2052" s="775"/>
      <c r="V2052" s="775"/>
      <c r="W2052" s="819"/>
      <c r="X2052" s="313">
        <f t="shared" si="568"/>
        <v>0</v>
      </c>
    </row>
    <row r="2053" spans="2:24" ht="18.75">
      <c r="B2053" s="171"/>
      <c r="C2053" s="137">
        <v>2125</v>
      </c>
      <c r="D2053" s="156" t="s">
        <v>1080</v>
      </c>
      <c r="E2053" s="812"/>
      <c r="F2053" s="700">
        <v>0</v>
      </c>
      <c r="G2053" s="700">
        <v>0</v>
      </c>
      <c r="H2053" s="700">
        <v>0</v>
      </c>
      <c r="I2053" s="476">
        <f>F2053+G2053+H2053</f>
        <v>0</v>
      </c>
      <c r="J2053" s="243" t="str">
        <f t="shared" si="567"/>
        <v/>
      </c>
      <c r="K2053" s="244"/>
      <c r="L2053" s="423"/>
      <c r="M2053" s="252"/>
      <c r="N2053" s="315">
        <f>I2053</f>
        <v>0</v>
      </c>
      <c r="O2053" s="424">
        <f>L2053+M2053-N2053</f>
        <v>0</v>
      </c>
      <c r="P2053" s="244"/>
      <c r="Q2053" s="771"/>
      <c r="R2053" s="775"/>
      <c r="S2053" s="775"/>
      <c r="T2053" s="775"/>
      <c r="U2053" s="775"/>
      <c r="V2053" s="775"/>
      <c r="W2053" s="819"/>
      <c r="X2053" s="313">
        <f t="shared" si="568"/>
        <v>0</v>
      </c>
    </row>
    <row r="2054" spans="2:24" ht="18.75">
      <c r="B2054" s="143"/>
      <c r="C2054" s="137">
        <v>2140</v>
      </c>
      <c r="D2054" s="159" t="s">
        <v>235</v>
      </c>
      <c r="E2054" s="812"/>
      <c r="F2054" s="700">
        <v>0</v>
      </c>
      <c r="G2054" s="700">
        <v>0</v>
      </c>
      <c r="H2054" s="700">
        <v>0</v>
      </c>
      <c r="I2054" s="476">
        <f>F2054+G2054+H2054</f>
        <v>0</v>
      </c>
      <c r="J2054" s="243" t="str">
        <f t="shared" si="567"/>
        <v/>
      </c>
      <c r="K2054" s="244"/>
      <c r="L2054" s="423"/>
      <c r="M2054" s="252"/>
      <c r="N2054" s="315">
        <f>I2054</f>
        <v>0</v>
      </c>
      <c r="O2054" s="424">
        <f>L2054+M2054-N2054</f>
        <v>0</v>
      </c>
      <c r="P2054" s="244"/>
      <c r="Q2054" s="771"/>
      <c r="R2054" s="775"/>
      <c r="S2054" s="775"/>
      <c r="T2054" s="775"/>
      <c r="U2054" s="775"/>
      <c r="V2054" s="775"/>
      <c r="W2054" s="819"/>
      <c r="X2054" s="313">
        <f t="shared" si="568"/>
        <v>0</v>
      </c>
    </row>
    <row r="2055" spans="2:24" ht="18.75">
      <c r="B2055" s="136"/>
      <c r="C2055" s="142">
        <v>2190</v>
      </c>
      <c r="D2055" s="512" t="s">
        <v>236</v>
      </c>
      <c r="E2055" s="812"/>
      <c r="F2055" s="449"/>
      <c r="G2055" s="245"/>
      <c r="H2055" s="245"/>
      <c r="I2055" s="476">
        <f>F2055+G2055+H2055</f>
        <v>0</v>
      </c>
      <c r="J2055" s="243" t="str">
        <f t="shared" si="567"/>
        <v/>
      </c>
      <c r="K2055" s="244"/>
      <c r="L2055" s="423"/>
      <c r="M2055" s="252"/>
      <c r="N2055" s="315">
        <f>I2055</f>
        <v>0</v>
      </c>
      <c r="O2055" s="424">
        <f>L2055+M2055-N2055</f>
        <v>0</v>
      </c>
      <c r="P2055" s="244"/>
      <c r="Q2055" s="771"/>
      <c r="R2055" s="775"/>
      <c r="S2055" s="775"/>
      <c r="T2055" s="775"/>
      <c r="U2055" s="775"/>
      <c r="V2055" s="775"/>
      <c r="W2055" s="819"/>
      <c r="X2055" s="313">
        <f t="shared" si="568"/>
        <v>0</v>
      </c>
    </row>
    <row r="2056" spans="2:24" ht="18.75">
      <c r="B2056" s="794">
        <v>2200</v>
      </c>
      <c r="C2056" s="958" t="s">
        <v>237</v>
      </c>
      <c r="D2056" s="958"/>
      <c r="E2056" s="795"/>
      <c r="F2056" s="796">
        <f>SUM(F2057:F2058)</f>
        <v>0</v>
      </c>
      <c r="G2056" s="797">
        <f>SUM(G2057:G2058)</f>
        <v>0</v>
      </c>
      <c r="H2056" s="797">
        <f>SUM(H2057:H2058)</f>
        <v>0</v>
      </c>
      <c r="I2056" s="797">
        <f>SUM(I2057:I2058)</f>
        <v>0</v>
      </c>
      <c r="J2056" s="243" t="str">
        <f t="shared" si="567"/>
        <v/>
      </c>
      <c r="K2056" s="244"/>
      <c r="L2056" s="316">
        <f>SUM(L2057:L2058)</f>
        <v>0</v>
      </c>
      <c r="M2056" s="317">
        <f>SUM(M2057:M2058)</f>
        <v>0</v>
      </c>
      <c r="N2056" s="425">
        <f>SUM(N2057:N2058)</f>
        <v>0</v>
      </c>
      <c r="O2056" s="426">
        <f>SUM(O2057:O2058)</f>
        <v>0</v>
      </c>
      <c r="P2056" s="244"/>
      <c r="Q2056" s="773"/>
      <c r="R2056" s="774"/>
      <c r="S2056" s="774"/>
      <c r="T2056" s="774"/>
      <c r="U2056" s="774"/>
      <c r="V2056" s="774"/>
      <c r="W2056" s="820"/>
      <c r="X2056" s="313">
        <f t="shared" si="568"/>
        <v>0</v>
      </c>
    </row>
    <row r="2057" spans="2:24" ht="18.75">
      <c r="B2057" s="136"/>
      <c r="C2057" s="137">
        <v>2221</v>
      </c>
      <c r="D2057" s="139" t="s">
        <v>1461</v>
      </c>
      <c r="E2057" s="812"/>
      <c r="F2057" s="449"/>
      <c r="G2057" s="245"/>
      <c r="H2057" s="245"/>
      <c r="I2057" s="476">
        <f t="shared" ref="I2057:I2062" si="569">F2057+G2057+H2057</f>
        <v>0</v>
      </c>
      <c r="J2057" s="243" t="str">
        <f t="shared" si="567"/>
        <v/>
      </c>
      <c r="K2057" s="244"/>
      <c r="L2057" s="423"/>
      <c r="M2057" s="252"/>
      <c r="N2057" s="315">
        <f t="shared" ref="N2057:N2062" si="570">I2057</f>
        <v>0</v>
      </c>
      <c r="O2057" s="424">
        <f t="shared" ref="O2057:O2062" si="571">L2057+M2057-N2057</f>
        <v>0</v>
      </c>
      <c r="P2057" s="244"/>
      <c r="Q2057" s="771"/>
      <c r="R2057" s="775"/>
      <c r="S2057" s="775"/>
      <c r="T2057" s="775"/>
      <c r="U2057" s="775"/>
      <c r="V2057" s="775"/>
      <c r="W2057" s="819"/>
      <c r="X2057" s="313">
        <f t="shared" si="568"/>
        <v>0</v>
      </c>
    </row>
    <row r="2058" spans="2:24" ht="18.75">
      <c r="B2058" s="136"/>
      <c r="C2058" s="142">
        <v>2224</v>
      </c>
      <c r="D2058" s="141" t="s">
        <v>238</v>
      </c>
      <c r="E2058" s="812"/>
      <c r="F2058" s="449"/>
      <c r="G2058" s="245"/>
      <c r="H2058" s="245"/>
      <c r="I2058" s="476">
        <f t="shared" si="569"/>
        <v>0</v>
      </c>
      <c r="J2058" s="243" t="str">
        <f t="shared" si="567"/>
        <v/>
      </c>
      <c r="K2058" s="244"/>
      <c r="L2058" s="423"/>
      <c r="M2058" s="252"/>
      <c r="N2058" s="315">
        <f t="shared" si="570"/>
        <v>0</v>
      </c>
      <c r="O2058" s="424">
        <f t="shared" si="571"/>
        <v>0</v>
      </c>
      <c r="P2058" s="244"/>
      <c r="Q2058" s="771"/>
      <c r="R2058" s="775"/>
      <c r="S2058" s="775"/>
      <c r="T2058" s="775"/>
      <c r="U2058" s="775"/>
      <c r="V2058" s="775"/>
      <c r="W2058" s="819"/>
      <c r="X2058" s="313">
        <f t="shared" si="568"/>
        <v>0</v>
      </c>
    </row>
    <row r="2059" spans="2:24" ht="18.75">
      <c r="B2059" s="794">
        <v>2500</v>
      </c>
      <c r="C2059" s="963" t="s">
        <v>239</v>
      </c>
      <c r="D2059" s="963"/>
      <c r="E2059" s="795"/>
      <c r="F2059" s="798"/>
      <c r="G2059" s="799"/>
      <c r="H2059" s="799"/>
      <c r="I2059" s="800">
        <f t="shared" si="569"/>
        <v>0</v>
      </c>
      <c r="J2059" s="243" t="str">
        <f t="shared" si="567"/>
        <v/>
      </c>
      <c r="K2059" s="244"/>
      <c r="L2059" s="428"/>
      <c r="M2059" s="254"/>
      <c r="N2059" s="315">
        <f t="shared" si="570"/>
        <v>0</v>
      </c>
      <c r="O2059" s="424">
        <f t="shared" si="571"/>
        <v>0</v>
      </c>
      <c r="P2059" s="244"/>
      <c r="Q2059" s="773"/>
      <c r="R2059" s="774"/>
      <c r="S2059" s="775"/>
      <c r="T2059" s="775"/>
      <c r="U2059" s="774"/>
      <c r="V2059" s="775"/>
      <c r="W2059" s="819"/>
      <c r="X2059" s="313">
        <f t="shared" si="568"/>
        <v>0</v>
      </c>
    </row>
    <row r="2060" spans="2:24" ht="18.75">
      <c r="B2060" s="794">
        <v>2600</v>
      </c>
      <c r="C2060" s="969" t="s">
        <v>240</v>
      </c>
      <c r="D2060" s="979"/>
      <c r="E2060" s="795"/>
      <c r="F2060" s="798"/>
      <c r="G2060" s="799"/>
      <c r="H2060" s="799"/>
      <c r="I2060" s="800">
        <f t="shared" si="569"/>
        <v>0</v>
      </c>
      <c r="J2060" s="243" t="str">
        <f t="shared" si="567"/>
        <v/>
      </c>
      <c r="K2060" s="244"/>
      <c r="L2060" s="428"/>
      <c r="M2060" s="254"/>
      <c r="N2060" s="315">
        <f t="shared" si="570"/>
        <v>0</v>
      </c>
      <c r="O2060" s="424">
        <f t="shared" si="571"/>
        <v>0</v>
      </c>
      <c r="P2060" s="244"/>
      <c r="Q2060" s="773"/>
      <c r="R2060" s="774"/>
      <c r="S2060" s="775"/>
      <c r="T2060" s="775"/>
      <c r="U2060" s="774"/>
      <c r="V2060" s="775"/>
      <c r="W2060" s="819"/>
      <c r="X2060" s="313">
        <f t="shared" si="568"/>
        <v>0</v>
      </c>
    </row>
    <row r="2061" spans="2:24" ht="18.75">
      <c r="B2061" s="794">
        <v>2700</v>
      </c>
      <c r="C2061" s="969" t="s">
        <v>241</v>
      </c>
      <c r="D2061" s="979"/>
      <c r="E2061" s="795"/>
      <c r="F2061" s="798"/>
      <c r="G2061" s="799"/>
      <c r="H2061" s="799"/>
      <c r="I2061" s="800">
        <f t="shared" si="569"/>
        <v>0</v>
      </c>
      <c r="J2061" s="243" t="str">
        <f t="shared" si="567"/>
        <v/>
      </c>
      <c r="K2061" s="244"/>
      <c r="L2061" s="428"/>
      <c r="M2061" s="254"/>
      <c r="N2061" s="315">
        <f t="shared" si="570"/>
        <v>0</v>
      </c>
      <c r="O2061" s="424">
        <f t="shared" si="571"/>
        <v>0</v>
      </c>
      <c r="P2061" s="244"/>
      <c r="Q2061" s="773"/>
      <c r="R2061" s="774"/>
      <c r="S2061" s="775"/>
      <c r="T2061" s="775"/>
      <c r="U2061" s="774"/>
      <c r="V2061" s="775"/>
      <c r="W2061" s="819"/>
      <c r="X2061" s="313">
        <f t="shared" si="568"/>
        <v>0</v>
      </c>
    </row>
    <row r="2062" spans="2:24" ht="18.75">
      <c r="B2062" s="794">
        <v>2800</v>
      </c>
      <c r="C2062" s="969" t="s">
        <v>1711</v>
      </c>
      <c r="D2062" s="979"/>
      <c r="E2062" s="795"/>
      <c r="F2062" s="798"/>
      <c r="G2062" s="799"/>
      <c r="H2062" s="799"/>
      <c r="I2062" s="800">
        <f t="shared" si="569"/>
        <v>0</v>
      </c>
      <c r="J2062" s="243" t="str">
        <f t="shared" si="567"/>
        <v/>
      </c>
      <c r="K2062" s="244"/>
      <c r="L2062" s="428"/>
      <c r="M2062" s="254"/>
      <c r="N2062" s="315">
        <f t="shared" si="570"/>
        <v>0</v>
      </c>
      <c r="O2062" s="424">
        <f t="shared" si="571"/>
        <v>0</v>
      </c>
      <c r="P2062" s="244"/>
      <c r="Q2062" s="773"/>
      <c r="R2062" s="774"/>
      <c r="S2062" s="775"/>
      <c r="T2062" s="775"/>
      <c r="U2062" s="774"/>
      <c r="V2062" s="775"/>
      <c r="W2062" s="819"/>
      <c r="X2062" s="313">
        <f t="shared" si="568"/>
        <v>0</v>
      </c>
    </row>
    <row r="2063" spans="2:24" ht="18.75">
      <c r="B2063" s="794">
        <v>2900</v>
      </c>
      <c r="C2063" s="966" t="s">
        <v>242</v>
      </c>
      <c r="D2063" s="983"/>
      <c r="E2063" s="795"/>
      <c r="F2063" s="796">
        <f>SUM(F2064:F2071)</f>
        <v>0</v>
      </c>
      <c r="G2063" s="797">
        <f>SUM(G2064:G2071)</f>
        <v>0</v>
      </c>
      <c r="H2063" s="797">
        <f>SUM(H2064:H2071)</f>
        <v>0</v>
      </c>
      <c r="I2063" s="797">
        <f>SUM(I2064:I2071)</f>
        <v>0</v>
      </c>
      <c r="J2063" s="243" t="str">
        <f t="shared" si="567"/>
        <v/>
      </c>
      <c r="K2063" s="244"/>
      <c r="L2063" s="316">
        <f>SUM(L2064:L2071)</f>
        <v>0</v>
      </c>
      <c r="M2063" s="317">
        <f>SUM(M2064:M2071)</f>
        <v>0</v>
      </c>
      <c r="N2063" s="425">
        <f>SUM(N2064:N2071)</f>
        <v>0</v>
      </c>
      <c r="O2063" s="426">
        <f>SUM(O2064:O2071)</f>
        <v>0</v>
      </c>
      <c r="P2063" s="244"/>
      <c r="Q2063" s="773"/>
      <c r="R2063" s="774"/>
      <c r="S2063" s="774"/>
      <c r="T2063" s="774"/>
      <c r="U2063" s="774"/>
      <c r="V2063" s="774"/>
      <c r="W2063" s="820"/>
      <c r="X2063" s="313">
        <f t="shared" si="568"/>
        <v>0</v>
      </c>
    </row>
    <row r="2064" spans="2:24" ht="18.75">
      <c r="B2064" s="172"/>
      <c r="C2064" s="144">
        <v>2910</v>
      </c>
      <c r="D2064" s="319" t="s">
        <v>1751</v>
      </c>
      <c r="E2064" s="812"/>
      <c r="F2064" s="449"/>
      <c r="G2064" s="245"/>
      <c r="H2064" s="245"/>
      <c r="I2064" s="476">
        <f t="shared" ref="I2064:I2071" si="572">F2064+G2064+H2064</f>
        <v>0</v>
      </c>
      <c r="J2064" s="243" t="str">
        <f t="shared" si="567"/>
        <v/>
      </c>
      <c r="K2064" s="244"/>
      <c r="L2064" s="423"/>
      <c r="M2064" s="252"/>
      <c r="N2064" s="315">
        <f t="shared" ref="N2064:N2071" si="573">I2064</f>
        <v>0</v>
      </c>
      <c r="O2064" s="424">
        <f t="shared" ref="O2064:O2071" si="574">L2064+M2064-N2064</f>
        <v>0</v>
      </c>
      <c r="P2064" s="244"/>
      <c r="Q2064" s="771"/>
      <c r="R2064" s="775"/>
      <c r="S2064" s="775"/>
      <c r="T2064" s="775"/>
      <c r="U2064" s="775"/>
      <c r="V2064" s="775"/>
      <c r="W2064" s="819"/>
      <c r="X2064" s="313">
        <f t="shared" si="568"/>
        <v>0</v>
      </c>
    </row>
    <row r="2065" spans="2:24" ht="18.75">
      <c r="B2065" s="172"/>
      <c r="C2065" s="144">
        <v>2920</v>
      </c>
      <c r="D2065" s="319" t="s">
        <v>243</v>
      </c>
      <c r="E2065" s="812"/>
      <c r="F2065" s="449"/>
      <c r="G2065" s="245"/>
      <c r="H2065" s="245"/>
      <c r="I2065" s="476">
        <f t="shared" si="572"/>
        <v>0</v>
      </c>
      <c r="J2065" s="243" t="str">
        <f t="shared" si="567"/>
        <v/>
      </c>
      <c r="K2065" s="244"/>
      <c r="L2065" s="423"/>
      <c r="M2065" s="252"/>
      <c r="N2065" s="315">
        <f t="shared" si="573"/>
        <v>0</v>
      </c>
      <c r="O2065" s="424">
        <f t="shared" si="574"/>
        <v>0</v>
      </c>
      <c r="P2065" s="244"/>
      <c r="Q2065" s="771"/>
      <c r="R2065" s="775"/>
      <c r="S2065" s="775"/>
      <c r="T2065" s="775"/>
      <c r="U2065" s="775"/>
      <c r="V2065" s="775"/>
      <c r="W2065" s="819"/>
      <c r="X2065" s="313">
        <f t="shared" si="568"/>
        <v>0</v>
      </c>
    </row>
    <row r="2066" spans="2:24" ht="31.5">
      <c r="B2066" s="172"/>
      <c r="C2066" s="168">
        <v>2969</v>
      </c>
      <c r="D2066" s="320" t="s">
        <v>244</v>
      </c>
      <c r="E2066" s="812"/>
      <c r="F2066" s="449"/>
      <c r="G2066" s="245"/>
      <c r="H2066" s="245"/>
      <c r="I2066" s="476">
        <f t="shared" si="572"/>
        <v>0</v>
      </c>
      <c r="J2066" s="243" t="str">
        <f t="shared" si="567"/>
        <v/>
      </c>
      <c r="K2066" s="244"/>
      <c r="L2066" s="423"/>
      <c r="M2066" s="252"/>
      <c r="N2066" s="315">
        <f t="shared" si="573"/>
        <v>0</v>
      </c>
      <c r="O2066" s="424">
        <f t="shared" si="574"/>
        <v>0</v>
      </c>
      <c r="P2066" s="244"/>
      <c r="Q2066" s="771"/>
      <c r="R2066" s="775"/>
      <c r="S2066" s="775"/>
      <c r="T2066" s="775"/>
      <c r="U2066" s="775"/>
      <c r="V2066" s="775"/>
      <c r="W2066" s="819"/>
      <c r="X2066" s="313">
        <f t="shared" si="568"/>
        <v>0</v>
      </c>
    </row>
    <row r="2067" spans="2:24" ht="31.5">
      <c r="B2067" s="172"/>
      <c r="C2067" s="168">
        <v>2970</v>
      </c>
      <c r="D2067" s="320" t="s">
        <v>245</v>
      </c>
      <c r="E2067" s="812"/>
      <c r="F2067" s="449"/>
      <c r="G2067" s="245"/>
      <c r="H2067" s="245"/>
      <c r="I2067" s="476">
        <f t="shared" si="572"/>
        <v>0</v>
      </c>
      <c r="J2067" s="243" t="str">
        <f t="shared" si="567"/>
        <v/>
      </c>
      <c r="K2067" s="244"/>
      <c r="L2067" s="423"/>
      <c r="M2067" s="252"/>
      <c r="N2067" s="315">
        <f t="shared" si="573"/>
        <v>0</v>
      </c>
      <c r="O2067" s="424">
        <f t="shared" si="574"/>
        <v>0</v>
      </c>
      <c r="P2067" s="244"/>
      <c r="Q2067" s="771"/>
      <c r="R2067" s="775"/>
      <c r="S2067" s="775"/>
      <c r="T2067" s="775"/>
      <c r="U2067" s="775"/>
      <c r="V2067" s="775"/>
      <c r="W2067" s="819"/>
      <c r="X2067" s="313">
        <f t="shared" si="568"/>
        <v>0</v>
      </c>
    </row>
    <row r="2068" spans="2:24" ht="18.75">
      <c r="B2068" s="172"/>
      <c r="C2068" s="166">
        <v>2989</v>
      </c>
      <c r="D2068" s="321" t="s">
        <v>246</v>
      </c>
      <c r="E2068" s="812"/>
      <c r="F2068" s="449"/>
      <c r="G2068" s="245"/>
      <c r="H2068" s="245"/>
      <c r="I2068" s="476">
        <f t="shared" si="572"/>
        <v>0</v>
      </c>
      <c r="J2068" s="243" t="str">
        <f t="shared" si="567"/>
        <v/>
      </c>
      <c r="K2068" s="244"/>
      <c r="L2068" s="423"/>
      <c r="M2068" s="252"/>
      <c r="N2068" s="315">
        <f t="shared" si="573"/>
        <v>0</v>
      </c>
      <c r="O2068" s="424">
        <f t="shared" si="574"/>
        <v>0</v>
      </c>
      <c r="P2068" s="244"/>
      <c r="Q2068" s="771"/>
      <c r="R2068" s="775"/>
      <c r="S2068" s="775"/>
      <c r="T2068" s="775"/>
      <c r="U2068" s="775"/>
      <c r="V2068" s="775"/>
      <c r="W2068" s="819"/>
      <c r="X2068" s="313">
        <f t="shared" si="568"/>
        <v>0</v>
      </c>
    </row>
    <row r="2069" spans="2:24" ht="31.5">
      <c r="B2069" s="136"/>
      <c r="C2069" s="137">
        <v>2990</v>
      </c>
      <c r="D2069" s="322" t="s">
        <v>1732</v>
      </c>
      <c r="E2069" s="812"/>
      <c r="F2069" s="449"/>
      <c r="G2069" s="245"/>
      <c r="H2069" s="245"/>
      <c r="I2069" s="476">
        <f t="shared" si="572"/>
        <v>0</v>
      </c>
      <c r="J2069" s="243" t="str">
        <f t="shared" si="567"/>
        <v/>
      </c>
      <c r="K2069" s="244"/>
      <c r="L2069" s="423"/>
      <c r="M2069" s="252"/>
      <c r="N2069" s="315">
        <f t="shared" si="573"/>
        <v>0</v>
      </c>
      <c r="O2069" s="424">
        <f t="shared" si="574"/>
        <v>0</v>
      </c>
      <c r="P2069" s="244"/>
      <c r="Q2069" s="771"/>
      <c r="R2069" s="775"/>
      <c r="S2069" s="775"/>
      <c r="T2069" s="775"/>
      <c r="U2069" s="775"/>
      <c r="V2069" s="775"/>
      <c r="W2069" s="819"/>
      <c r="X2069" s="313">
        <f t="shared" si="568"/>
        <v>0</v>
      </c>
    </row>
    <row r="2070" spans="2:24" ht="18.75">
      <c r="B2070" s="136"/>
      <c r="C2070" s="137">
        <v>2991</v>
      </c>
      <c r="D2070" s="322" t="s">
        <v>247</v>
      </c>
      <c r="E2070" s="812"/>
      <c r="F2070" s="449"/>
      <c r="G2070" s="245"/>
      <c r="H2070" s="245"/>
      <c r="I2070" s="476">
        <f t="shared" si="572"/>
        <v>0</v>
      </c>
      <c r="J2070" s="243" t="str">
        <f t="shared" si="567"/>
        <v/>
      </c>
      <c r="K2070" s="244"/>
      <c r="L2070" s="423"/>
      <c r="M2070" s="252"/>
      <c r="N2070" s="315">
        <f t="shared" si="573"/>
        <v>0</v>
      </c>
      <c r="O2070" s="424">
        <f t="shared" si="574"/>
        <v>0</v>
      </c>
      <c r="P2070" s="244"/>
      <c r="Q2070" s="771"/>
      <c r="R2070" s="775"/>
      <c r="S2070" s="775"/>
      <c r="T2070" s="775"/>
      <c r="U2070" s="775"/>
      <c r="V2070" s="775"/>
      <c r="W2070" s="819"/>
      <c r="X2070" s="313">
        <f t="shared" si="568"/>
        <v>0</v>
      </c>
    </row>
    <row r="2071" spans="2:24" ht="18.75">
      <c r="B2071" s="136"/>
      <c r="C2071" s="142">
        <v>2992</v>
      </c>
      <c r="D2071" s="154" t="s">
        <v>248</v>
      </c>
      <c r="E2071" s="812"/>
      <c r="F2071" s="449"/>
      <c r="G2071" s="245"/>
      <c r="H2071" s="245"/>
      <c r="I2071" s="476">
        <f t="shared" si="572"/>
        <v>0</v>
      </c>
      <c r="J2071" s="243" t="str">
        <f t="shared" si="567"/>
        <v/>
      </c>
      <c r="K2071" s="244"/>
      <c r="L2071" s="423"/>
      <c r="M2071" s="252"/>
      <c r="N2071" s="315">
        <f t="shared" si="573"/>
        <v>0</v>
      </c>
      <c r="O2071" s="424">
        <f t="shared" si="574"/>
        <v>0</v>
      </c>
      <c r="P2071" s="244"/>
      <c r="Q2071" s="771"/>
      <c r="R2071" s="775"/>
      <c r="S2071" s="775"/>
      <c r="T2071" s="775"/>
      <c r="U2071" s="775"/>
      <c r="V2071" s="775"/>
      <c r="W2071" s="819"/>
      <c r="X2071" s="313">
        <f t="shared" si="568"/>
        <v>0</v>
      </c>
    </row>
    <row r="2072" spans="2:24" ht="18.75">
      <c r="B2072" s="794">
        <v>3300</v>
      </c>
      <c r="C2072" s="966" t="s">
        <v>1773</v>
      </c>
      <c r="D2072" s="966"/>
      <c r="E2072" s="795"/>
      <c r="F2072" s="781">
        <v>0</v>
      </c>
      <c r="G2072" s="781">
        <v>0</v>
      </c>
      <c r="H2072" s="781">
        <v>0</v>
      </c>
      <c r="I2072" s="797">
        <f>SUM(I2073:I2077)</f>
        <v>0</v>
      </c>
      <c r="J2072" s="243" t="str">
        <f t="shared" si="567"/>
        <v/>
      </c>
      <c r="K2072" s="244"/>
      <c r="L2072" s="773"/>
      <c r="M2072" s="774"/>
      <c r="N2072" s="774"/>
      <c r="O2072" s="820"/>
      <c r="P2072" s="244"/>
      <c r="Q2072" s="773"/>
      <c r="R2072" s="774"/>
      <c r="S2072" s="774"/>
      <c r="T2072" s="774"/>
      <c r="U2072" s="774"/>
      <c r="V2072" s="774"/>
      <c r="W2072" s="820"/>
      <c r="X2072" s="313">
        <f t="shared" si="568"/>
        <v>0</v>
      </c>
    </row>
    <row r="2073" spans="2:24" ht="18.75">
      <c r="B2073" s="143"/>
      <c r="C2073" s="144">
        <v>3301</v>
      </c>
      <c r="D2073" s="460" t="s">
        <v>249</v>
      </c>
      <c r="E2073" s="812"/>
      <c r="F2073" s="700">
        <v>0</v>
      </c>
      <c r="G2073" s="700">
        <v>0</v>
      </c>
      <c r="H2073" s="700">
        <v>0</v>
      </c>
      <c r="I2073" s="476">
        <f t="shared" ref="I2073:I2080" si="575">F2073+G2073+H2073</f>
        <v>0</v>
      </c>
      <c r="J2073" s="243" t="str">
        <f t="shared" si="567"/>
        <v/>
      </c>
      <c r="K2073" s="244"/>
      <c r="L2073" s="771"/>
      <c r="M2073" s="775"/>
      <c r="N2073" s="775"/>
      <c r="O2073" s="819"/>
      <c r="P2073" s="244"/>
      <c r="Q2073" s="771"/>
      <c r="R2073" s="775"/>
      <c r="S2073" s="775"/>
      <c r="T2073" s="775"/>
      <c r="U2073" s="775"/>
      <c r="V2073" s="775"/>
      <c r="W2073" s="819"/>
      <c r="X2073" s="313">
        <f t="shared" si="568"/>
        <v>0</v>
      </c>
    </row>
    <row r="2074" spans="2:24" ht="18.75">
      <c r="B2074" s="143"/>
      <c r="C2074" s="168">
        <v>3302</v>
      </c>
      <c r="D2074" s="461" t="s">
        <v>1081</v>
      </c>
      <c r="E2074" s="812"/>
      <c r="F2074" s="700">
        <v>0</v>
      </c>
      <c r="G2074" s="700">
        <v>0</v>
      </c>
      <c r="H2074" s="700">
        <v>0</v>
      </c>
      <c r="I2074" s="476">
        <f t="shared" si="575"/>
        <v>0</v>
      </c>
      <c r="J2074" s="243" t="str">
        <f t="shared" ref="J2074:J2105" si="576">(IF($E2074&lt;&gt;0,$J$2,IF($I2074&lt;&gt;0,$J$2,"")))</f>
        <v/>
      </c>
      <c r="K2074" s="244"/>
      <c r="L2074" s="771"/>
      <c r="M2074" s="775"/>
      <c r="N2074" s="775"/>
      <c r="O2074" s="819"/>
      <c r="P2074" s="244"/>
      <c r="Q2074" s="771"/>
      <c r="R2074" s="775"/>
      <c r="S2074" s="775"/>
      <c r="T2074" s="775"/>
      <c r="U2074" s="775"/>
      <c r="V2074" s="775"/>
      <c r="W2074" s="819"/>
      <c r="X2074" s="313">
        <f t="shared" ref="X2074:X2105" si="577">T2074-U2074-V2074-W2074</f>
        <v>0</v>
      </c>
    </row>
    <row r="2075" spans="2:24" ht="18.75">
      <c r="B2075" s="143"/>
      <c r="C2075" s="168">
        <v>3303</v>
      </c>
      <c r="D2075" s="461" t="s">
        <v>251</v>
      </c>
      <c r="E2075" s="812"/>
      <c r="F2075" s="700">
        <v>0</v>
      </c>
      <c r="G2075" s="700">
        <v>0</v>
      </c>
      <c r="H2075" s="700">
        <v>0</v>
      </c>
      <c r="I2075" s="476">
        <f t="shared" si="575"/>
        <v>0</v>
      </c>
      <c r="J2075" s="243" t="str">
        <f t="shared" si="576"/>
        <v/>
      </c>
      <c r="K2075" s="244"/>
      <c r="L2075" s="771"/>
      <c r="M2075" s="775"/>
      <c r="N2075" s="775"/>
      <c r="O2075" s="819"/>
      <c r="P2075" s="244"/>
      <c r="Q2075" s="771"/>
      <c r="R2075" s="775"/>
      <c r="S2075" s="775"/>
      <c r="T2075" s="775"/>
      <c r="U2075" s="775"/>
      <c r="V2075" s="775"/>
      <c r="W2075" s="819"/>
      <c r="X2075" s="313">
        <f t="shared" si="577"/>
        <v>0</v>
      </c>
    </row>
    <row r="2076" spans="2:24" ht="18.75">
      <c r="B2076" s="143"/>
      <c r="C2076" s="166">
        <v>3304</v>
      </c>
      <c r="D2076" s="462" t="s">
        <v>252</v>
      </c>
      <c r="E2076" s="812"/>
      <c r="F2076" s="700">
        <v>0</v>
      </c>
      <c r="G2076" s="700">
        <v>0</v>
      </c>
      <c r="H2076" s="700">
        <v>0</v>
      </c>
      <c r="I2076" s="476">
        <f t="shared" si="575"/>
        <v>0</v>
      </c>
      <c r="J2076" s="243" t="str">
        <f t="shared" si="576"/>
        <v/>
      </c>
      <c r="K2076" s="244"/>
      <c r="L2076" s="771"/>
      <c r="M2076" s="775"/>
      <c r="N2076" s="775"/>
      <c r="O2076" s="819"/>
      <c r="P2076" s="244"/>
      <c r="Q2076" s="771"/>
      <c r="R2076" s="775"/>
      <c r="S2076" s="775"/>
      <c r="T2076" s="775"/>
      <c r="U2076" s="775"/>
      <c r="V2076" s="775"/>
      <c r="W2076" s="819"/>
      <c r="X2076" s="313">
        <f t="shared" si="577"/>
        <v>0</v>
      </c>
    </row>
    <row r="2077" spans="2:24" ht="31.5">
      <c r="B2077" s="143"/>
      <c r="C2077" s="142">
        <v>3306</v>
      </c>
      <c r="D2077" s="463" t="s">
        <v>1712</v>
      </c>
      <c r="E2077" s="812"/>
      <c r="F2077" s="700">
        <v>0</v>
      </c>
      <c r="G2077" s="700">
        <v>0</v>
      </c>
      <c r="H2077" s="700">
        <v>0</v>
      </c>
      <c r="I2077" s="476">
        <f t="shared" si="575"/>
        <v>0</v>
      </c>
      <c r="J2077" s="243" t="str">
        <f t="shared" si="576"/>
        <v/>
      </c>
      <c r="K2077" s="244"/>
      <c r="L2077" s="771"/>
      <c r="M2077" s="775"/>
      <c r="N2077" s="775"/>
      <c r="O2077" s="819"/>
      <c r="P2077" s="244"/>
      <c r="Q2077" s="771"/>
      <c r="R2077" s="775"/>
      <c r="S2077" s="775"/>
      <c r="T2077" s="775"/>
      <c r="U2077" s="775"/>
      <c r="V2077" s="775"/>
      <c r="W2077" s="819"/>
      <c r="X2077" s="313">
        <f t="shared" si="577"/>
        <v>0</v>
      </c>
    </row>
    <row r="2078" spans="2:24" ht="18.75">
      <c r="B2078" s="794">
        <v>3900</v>
      </c>
      <c r="C2078" s="963" t="s">
        <v>253</v>
      </c>
      <c r="D2078" s="967"/>
      <c r="E2078" s="795"/>
      <c r="F2078" s="781">
        <v>0</v>
      </c>
      <c r="G2078" s="781">
        <v>0</v>
      </c>
      <c r="H2078" s="781">
        <v>0</v>
      </c>
      <c r="I2078" s="800">
        <f t="shared" si="575"/>
        <v>0</v>
      </c>
      <c r="J2078" s="243" t="str">
        <f t="shared" si="576"/>
        <v/>
      </c>
      <c r="K2078" s="244"/>
      <c r="L2078" s="428"/>
      <c r="M2078" s="254"/>
      <c r="N2078" s="317">
        <f>I2078</f>
        <v>0</v>
      </c>
      <c r="O2078" s="424">
        <f>L2078+M2078-N2078</f>
        <v>0</v>
      </c>
      <c r="P2078" s="244"/>
      <c r="Q2078" s="428"/>
      <c r="R2078" s="254"/>
      <c r="S2078" s="429">
        <f>+IF(+(L2078+M2078)&gt;=I2078,+M2078,+(+I2078-L2078))</f>
        <v>0</v>
      </c>
      <c r="T2078" s="315">
        <f>Q2078+R2078-S2078</f>
        <v>0</v>
      </c>
      <c r="U2078" s="254"/>
      <c r="V2078" s="254"/>
      <c r="W2078" s="253"/>
      <c r="X2078" s="313">
        <f t="shared" si="577"/>
        <v>0</v>
      </c>
    </row>
    <row r="2079" spans="2:24" ht="18.75">
      <c r="B2079" s="794">
        <v>4000</v>
      </c>
      <c r="C2079" s="968" t="s">
        <v>254</v>
      </c>
      <c r="D2079" s="968"/>
      <c r="E2079" s="795"/>
      <c r="F2079" s="798"/>
      <c r="G2079" s="799"/>
      <c r="H2079" s="799"/>
      <c r="I2079" s="800">
        <f t="shared" si="575"/>
        <v>0</v>
      </c>
      <c r="J2079" s="243" t="str">
        <f t="shared" si="576"/>
        <v/>
      </c>
      <c r="K2079" s="244"/>
      <c r="L2079" s="428"/>
      <c r="M2079" s="254"/>
      <c r="N2079" s="317">
        <f>I2079</f>
        <v>0</v>
      </c>
      <c r="O2079" s="424">
        <f>L2079+M2079-N2079</f>
        <v>0</v>
      </c>
      <c r="P2079" s="244"/>
      <c r="Q2079" s="773"/>
      <c r="R2079" s="774"/>
      <c r="S2079" s="774"/>
      <c r="T2079" s="775"/>
      <c r="U2079" s="774"/>
      <c r="V2079" s="774"/>
      <c r="W2079" s="819"/>
      <c r="X2079" s="313">
        <f t="shared" si="577"/>
        <v>0</v>
      </c>
    </row>
    <row r="2080" spans="2:24" ht="18.75">
      <c r="B2080" s="794">
        <v>4100</v>
      </c>
      <c r="C2080" s="968" t="s">
        <v>255</v>
      </c>
      <c r="D2080" s="968"/>
      <c r="E2080" s="795"/>
      <c r="F2080" s="781">
        <v>0</v>
      </c>
      <c r="G2080" s="781">
        <v>0</v>
      </c>
      <c r="H2080" s="781">
        <v>0</v>
      </c>
      <c r="I2080" s="800">
        <f t="shared" si="575"/>
        <v>0</v>
      </c>
      <c r="J2080" s="243" t="str">
        <f t="shared" si="576"/>
        <v/>
      </c>
      <c r="K2080" s="244"/>
      <c r="L2080" s="773"/>
      <c r="M2080" s="774"/>
      <c r="N2080" s="774"/>
      <c r="O2080" s="820"/>
      <c r="P2080" s="244"/>
      <c r="Q2080" s="773"/>
      <c r="R2080" s="774"/>
      <c r="S2080" s="774"/>
      <c r="T2080" s="774"/>
      <c r="U2080" s="774"/>
      <c r="V2080" s="774"/>
      <c r="W2080" s="820"/>
      <c r="X2080" s="313">
        <f t="shared" si="577"/>
        <v>0</v>
      </c>
    </row>
    <row r="2081" spans="2:24" ht="18.75">
      <c r="B2081" s="794">
        <v>4200</v>
      </c>
      <c r="C2081" s="966" t="s">
        <v>256</v>
      </c>
      <c r="D2081" s="983"/>
      <c r="E2081" s="795"/>
      <c r="F2081" s="796">
        <f>SUM(F2082:F2087)</f>
        <v>0</v>
      </c>
      <c r="G2081" s="797">
        <f>SUM(G2082:G2087)</f>
        <v>0</v>
      </c>
      <c r="H2081" s="797">
        <f>SUM(H2082:H2087)</f>
        <v>0</v>
      </c>
      <c r="I2081" s="797">
        <f>SUM(I2082:I2087)</f>
        <v>0</v>
      </c>
      <c r="J2081" s="243" t="str">
        <f t="shared" si="576"/>
        <v/>
      </c>
      <c r="K2081" s="244"/>
      <c r="L2081" s="316">
        <f>SUM(L2082:L2087)</f>
        <v>0</v>
      </c>
      <c r="M2081" s="317">
        <f>SUM(M2082:M2087)</f>
        <v>0</v>
      </c>
      <c r="N2081" s="425">
        <f>SUM(N2082:N2087)</f>
        <v>0</v>
      </c>
      <c r="O2081" s="426">
        <f>SUM(O2082:O2087)</f>
        <v>0</v>
      </c>
      <c r="P2081" s="244"/>
      <c r="Q2081" s="316">
        <f t="shared" ref="Q2081:W2081" si="578">SUM(Q2082:Q2087)</f>
        <v>0</v>
      </c>
      <c r="R2081" s="317">
        <f t="shared" si="578"/>
        <v>0</v>
      </c>
      <c r="S2081" s="317">
        <f t="shared" si="578"/>
        <v>0</v>
      </c>
      <c r="T2081" s="317">
        <f t="shared" si="578"/>
        <v>0</v>
      </c>
      <c r="U2081" s="317">
        <f t="shared" si="578"/>
        <v>0</v>
      </c>
      <c r="V2081" s="317">
        <f t="shared" si="578"/>
        <v>0</v>
      </c>
      <c r="W2081" s="426">
        <f t="shared" si="578"/>
        <v>0</v>
      </c>
      <c r="X2081" s="313">
        <f t="shared" si="577"/>
        <v>0</v>
      </c>
    </row>
    <row r="2082" spans="2:24" ht="18.75">
      <c r="B2082" s="173"/>
      <c r="C2082" s="144">
        <v>4201</v>
      </c>
      <c r="D2082" s="138" t="s">
        <v>257</v>
      </c>
      <c r="E2082" s="812"/>
      <c r="F2082" s="449"/>
      <c r="G2082" s="245"/>
      <c r="H2082" s="245"/>
      <c r="I2082" s="476">
        <f t="shared" ref="I2082:I2087" si="579">F2082+G2082+H2082</f>
        <v>0</v>
      </c>
      <c r="J2082" s="243" t="str">
        <f t="shared" si="576"/>
        <v/>
      </c>
      <c r="K2082" s="244"/>
      <c r="L2082" s="423"/>
      <c r="M2082" s="252"/>
      <c r="N2082" s="315">
        <f t="shared" ref="N2082:N2087" si="580">I2082</f>
        <v>0</v>
      </c>
      <c r="O2082" s="424">
        <f t="shared" ref="O2082:O2087" si="581">L2082+M2082-N2082</f>
        <v>0</v>
      </c>
      <c r="P2082" s="244"/>
      <c r="Q2082" s="423"/>
      <c r="R2082" s="252"/>
      <c r="S2082" s="429">
        <f t="shared" ref="S2082:S2087" si="582">+IF(+(L2082+M2082)&gt;=I2082,+M2082,+(+I2082-L2082))</f>
        <v>0</v>
      </c>
      <c r="T2082" s="315">
        <f t="shared" ref="T2082:T2087" si="583">Q2082+R2082-S2082</f>
        <v>0</v>
      </c>
      <c r="U2082" s="252"/>
      <c r="V2082" s="252"/>
      <c r="W2082" s="253"/>
      <c r="X2082" s="313">
        <f t="shared" si="577"/>
        <v>0</v>
      </c>
    </row>
    <row r="2083" spans="2:24" ht="18.75">
      <c r="B2083" s="173"/>
      <c r="C2083" s="137">
        <v>4202</v>
      </c>
      <c r="D2083" s="139" t="s">
        <v>258</v>
      </c>
      <c r="E2083" s="812"/>
      <c r="F2083" s="449"/>
      <c r="G2083" s="245"/>
      <c r="H2083" s="245"/>
      <c r="I2083" s="476">
        <f t="shared" si="579"/>
        <v>0</v>
      </c>
      <c r="J2083" s="243" t="str">
        <f t="shared" si="576"/>
        <v/>
      </c>
      <c r="K2083" s="244"/>
      <c r="L2083" s="423"/>
      <c r="M2083" s="252"/>
      <c r="N2083" s="315">
        <f t="shared" si="580"/>
        <v>0</v>
      </c>
      <c r="O2083" s="424">
        <f t="shared" si="581"/>
        <v>0</v>
      </c>
      <c r="P2083" s="244"/>
      <c r="Q2083" s="423"/>
      <c r="R2083" s="252"/>
      <c r="S2083" s="429">
        <f t="shared" si="582"/>
        <v>0</v>
      </c>
      <c r="T2083" s="315">
        <f t="shared" si="583"/>
        <v>0</v>
      </c>
      <c r="U2083" s="252"/>
      <c r="V2083" s="252"/>
      <c r="W2083" s="253"/>
      <c r="X2083" s="313">
        <f t="shared" si="577"/>
        <v>0</v>
      </c>
    </row>
    <row r="2084" spans="2:24" ht="18.75">
      <c r="B2084" s="173"/>
      <c r="C2084" s="137">
        <v>4214</v>
      </c>
      <c r="D2084" s="139" t="s">
        <v>259</v>
      </c>
      <c r="E2084" s="812"/>
      <c r="F2084" s="449"/>
      <c r="G2084" s="245"/>
      <c r="H2084" s="245"/>
      <c r="I2084" s="476">
        <f t="shared" si="579"/>
        <v>0</v>
      </c>
      <c r="J2084" s="243" t="str">
        <f t="shared" si="576"/>
        <v/>
      </c>
      <c r="K2084" s="244"/>
      <c r="L2084" s="423"/>
      <c r="M2084" s="252"/>
      <c r="N2084" s="315">
        <f t="shared" si="580"/>
        <v>0</v>
      </c>
      <c r="O2084" s="424">
        <f t="shared" si="581"/>
        <v>0</v>
      </c>
      <c r="P2084" s="244"/>
      <c r="Q2084" s="423"/>
      <c r="R2084" s="252"/>
      <c r="S2084" s="429">
        <f t="shared" si="582"/>
        <v>0</v>
      </c>
      <c r="T2084" s="315">
        <f t="shared" si="583"/>
        <v>0</v>
      </c>
      <c r="U2084" s="252"/>
      <c r="V2084" s="252"/>
      <c r="W2084" s="253"/>
      <c r="X2084" s="313">
        <f t="shared" si="577"/>
        <v>0</v>
      </c>
    </row>
    <row r="2085" spans="2:24" ht="18.75">
      <c r="B2085" s="173"/>
      <c r="C2085" s="137">
        <v>4217</v>
      </c>
      <c r="D2085" s="139" t="s">
        <v>260</v>
      </c>
      <c r="E2085" s="812"/>
      <c r="F2085" s="449"/>
      <c r="G2085" s="245"/>
      <c r="H2085" s="245"/>
      <c r="I2085" s="476">
        <f t="shared" si="579"/>
        <v>0</v>
      </c>
      <c r="J2085" s="243" t="str">
        <f t="shared" si="576"/>
        <v/>
      </c>
      <c r="K2085" s="244"/>
      <c r="L2085" s="423"/>
      <c r="M2085" s="252"/>
      <c r="N2085" s="315">
        <f t="shared" si="580"/>
        <v>0</v>
      </c>
      <c r="O2085" s="424">
        <f t="shared" si="581"/>
        <v>0</v>
      </c>
      <c r="P2085" s="244"/>
      <c r="Q2085" s="423"/>
      <c r="R2085" s="252"/>
      <c r="S2085" s="429">
        <f t="shared" si="582"/>
        <v>0</v>
      </c>
      <c r="T2085" s="315">
        <f t="shared" si="583"/>
        <v>0</v>
      </c>
      <c r="U2085" s="252"/>
      <c r="V2085" s="252"/>
      <c r="W2085" s="253"/>
      <c r="X2085" s="313">
        <f t="shared" si="577"/>
        <v>0</v>
      </c>
    </row>
    <row r="2086" spans="2:24" ht="18.75">
      <c r="B2086" s="173"/>
      <c r="C2086" s="137">
        <v>4218</v>
      </c>
      <c r="D2086" s="145" t="s">
        <v>261</v>
      </c>
      <c r="E2086" s="812"/>
      <c r="F2086" s="449"/>
      <c r="G2086" s="245"/>
      <c r="H2086" s="245"/>
      <c r="I2086" s="476">
        <f t="shared" si="579"/>
        <v>0</v>
      </c>
      <c r="J2086" s="243" t="str">
        <f t="shared" si="576"/>
        <v/>
      </c>
      <c r="K2086" s="244"/>
      <c r="L2086" s="423"/>
      <c r="M2086" s="252"/>
      <c r="N2086" s="315">
        <f t="shared" si="580"/>
        <v>0</v>
      </c>
      <c r="O2086" s="424">
        <f t="shared" si="581"/>
        <v>0</v>
      </c>
      <c r="P2086" s="244"/>
      <c r="Q2086" s="423"/>
      <c r="R2086" s="252"/>
      <c r="S2086" s="429">
        <f t="shared" si="582"/>
        <v>0</v>
      </c>
      <c r="T2086" s="315">
        <f t="shared" si="583"/>
        <v>0</v>
      </c>
      <c r="U2086" s="252"/>
      <c r="V2086" s="252"/>
      <c r="W2086" s="253"/>
      <c r="X2086" s="313">
        <f t="shared" si="577"/>
        <v>0</v>
      </c>
    </row>
    <row r="2087" spans="2:24" ht="18.75">
      <c r="B2087" s="173"/>
      <c r="C2087" s="137">
        <v>4219</v>
      </c>
      <c r="D2087" s="156" t="s">
        <v>262</v>
      </c>
      <c r="E2087" s="812"/>
      <c r="F2087" s="449"/>
      <c r="G2087" s="245"/>
      <c r="H2087" s="245"/>
      <c r="I2087" s="476">
        <f t="shared" si="579"/>
        <v>0</v>
      </c>
      <c r="J2087" s="243" t="str">
        <f t="shared" si="576"/>
        <v/>
      </c>
      <c r="K2087" s="244"/>
      <c r="L2087" s="423"/>
      <c r="M2087" s="252"/>
      <c r="N2087" s="315">
        <f t="shared" si="580"/>
        <v>0</v>
      </c>
      <c r="O2087" s="424">
        <f t="shared" si="581"/>
        <v>0</v>
      </c>
      <c r="P2087" s="244"/>
      <c r="Q2087" s="423"/>
      <c r="R2087" s="252"/>
      <c r="S2087" s="429">
        <f t="shared" si="582"/>
        <v>0</v>
      </c>
      <c r="T2087" s="315">
        <f t="shared" si="583"/>
        <v>0</v>
      </c>
      <c r="U2087" s="252"/>
      <c r="V2087" s="252"/>
      <c r="W2087" s="253"/>
      <c r="X2087" s="313">
        <f t="shared" si="577"/>
        <v>0</v>
      </c>
    </row>
    <row r="2088" spans="2:24" ht="18.75">
      <c r="B2088" s="794">
        <v>4300</v>
      </c>
      <c r="C2088" s="958" t="s">
        <v>1713</v>
      </c>
      <c r="D2088" s="958"/>
      <c r="E2088" s="795"/>
      <c r="F2088" s="796">
        <f>SUM(F2089:F2091)</f>
        <v>0</v>
      </c>
      <c r="G2088" s="797">
        <f>SUM(G2089:G2091)</f>
        <v>0</v>
      </c>
      <c r="H2088" s="797">
        <f>SUM(H2089:H2091)</f>
        <v>0</v>
      </c>
      <c r="I2088" s="797">
        <f>SUM(I2089:I2091)</f>
        <v>0</v>
      </c>
      <c r="J2088" s="243" t="str">
        <f t="shared" si="576"/>
        <v/>
      </c>
      <c r="K2088" s="244"/>
      <c r="L2088" s="316">
        <f>SUM(L2089:L2091)</f>
        <v>0</v>
      </c>
      <c r="M2088" s="317">
        <f>SUM(M2089:M2091)</f>
        <v>0</v>
      </c>
      <c r="N2088" s="425">
        <f>SUM(N2089:N2091)</f>
        <v>0</v>
      </c>
      <c r="O2088" s="426">
        <f>SUM(O2089:O2091)</f>
        <v>0</v>
      </c>
      <c r="P2088" s="244"/>
      <c r="Q2088" s="316">
        <f t="shared" ref="Q2088:W2088" si="584">SUM(Q2089:Q2091)</f>
        <v>0</v>
      </c>
      <c r="R2088" s="317">
        <f t="shared" si="584"/>
        <v>0</v>
      </c>
      <c r="S2088" s="317">
        <f t="shared" si="584"/>
        <v>0</v>
      </c>
      <c r="T2088" s="317">
        <f t="shared" si="584"/>
        <v>0</v>
      </c>
      <c r="U2088" s="317">
        <f t="shared" si="584"/>
        <v>0</v>
      </c>
      <c r="V2088" s="317">
        <f t="shared" si="584"/>
        <v>0</v>
      </c>
      <c r="W2088" s="426">
        <f t="shared" si="584"/>
        <v>0</v>
      </c>
      <c r="X2088" s="313">
        <f t="shared" si="577"/>
        <v>0</v>
      </c>
    </row>
    <row r="2089" spans="2:24" ht="18.75">
      <c r="B2089" s="173"/>
      <c r="C2089" s="144">
        <v>4301</v>
      </c>
      <c r="D2089" s="163" t="s">
        <v>263</v>
      </c>
      <c r="E2089" s="812"/>
      <c r="F2089" s="449"/>
      <c r="G2089" s="245"/>
      <c r="H2089" s="245"/>
      <c r="I2089" s="476">
        <f t="shared" ref="I2089:I2094" si="585">F2089+G2089+H2089</f>
        <v>0</v>
      </c>
      <c r="J2089" s="243" t="str">
        <f t="shared" si="576"/>
        <v/>
      </c>
      <c r="K2089" s="244"/>
      <c r="L2089" s="423"/>
      <c r="M2089" s="252"/>
      <c r="N2089" s="315">
        <f t="shared" ref="N2089:N2094" si="586">I2089</f>
        <v>0</v>
      </c>
      <c r="O2089" s="424">
        <f t="shared" ref="O2089:O2094" si="587">L2089+M2089-N2089</f>
        <v>0</v>
      </c>
      <c r="P2089" s="244"/>
      <c r="Q2089" s="423"/>
      <c r="R2089" s="252"/>
      <c r="S2089" s="429">
        <f t="shared" ref="S2089:S2094" si="588">+IF(+(L2089+M2089)&gt;=I2089,+M2089,+(+I2089-L2089))</f>
        <v>0</v>
      </c>
      <c r="T2089" s="315">
        <f t="shared" ref="T2089:T2094" si="589">Q2089+R2089-S2089</f>
        <v>0</v>
      </c>
      <c r="U2089" s="252"/>
      <c r="V2089" s="252"/>
      <c r="W2089" s="253"/>
      <c r="X2089" s="313">
        <f t="shared" si="577"/>
        <v>0</v>
      </c>
    </row>
    <row r="2090" spans="2:24" ht="18.75">
      <c r="B2090" s="173"/>
      <c r="C2090" s="137">
        <v>4302</v>
      </c>
      <c r="D2090" s="139" t="s">
        <v>1082</v>
      </c>
      <c r="E2090" s="812"/>
      <c r="F2090" s="449"/>
      <c r="G2090" s="245"/>
      <c r="H2090" s="245"/>
      <c r="I2090" s="476">
        <f t="shared" si="585"/>
        <v>0</v>
      </c>
      <c r="J2090" s="243" t="str">
        <f t="shared" si="576"/>
        <v/>
      </c>
      <c r="K2090" s="244"/>
      <c r="L2090" s="423"/>
      <c r="M2090" s="252"/>
      <c r="N2090" s="315">
        <f t="shared" si="586"/>
        <v>0</v>
      </c>
      <c r="O2090" s="424">
        <f t="shared" si="587"/>
        <v>0</v>
      </c>
      <c r="P2090" s="244"/>
      <c r="Q2090" s="423"/>
      <c r="R2090" s="252"/>
      <c r="S2090" s="429">
        <f t="shared" si="588"/>
        <v>0</v>
      </c>
      <c r="T2090" s="315">
        <f t="shared" si="589"/>
        <v>0</v>
      </c>
      <c r="U2090" s="252"/>
      <c r="V2090" s="252"/>
      <c r="W2090" s="253"/>
      <c r="X2090" s="313">
        <f t="shared" si="577"/>
        <v>0</v>
      </c>
    </row>
    <row r="2091" spans="2:24" ht="18.75">
      <c r="B2091" s="173"/>
      <c r="C2091" s="142">
        <v>4309</v>
      </c>
      <c r="D2091" s="148" t="s">
        <v>265</v>
      </c>
      <c r="E2091" s="812"/>
      <c r="F2091" s="449"/>
      <c r="G2091" s="245"/>
      <c r="H2091" s="245"/>
      <c r="I2091" s="476">
        <f t="shared" si="585"/>
        <v>0</v>
      </c>
      <c r="J2091" s="243" t="str">
        <f t="shared" si="576"/>
        <v/>
      </c>
      <c r="K2091" s="244"/>
      <c r="L2091" s="423"/>
      <c r="M2091" s="252"/>
      <c r="N2091" s="315">
        <f t="shared" si="586"/>
        <v>0</v>
      </c>
      <c r="O2091" s="424">
        <f t="shared" si="587"/>
        <v>0</v>
      </c>
      <c r="P2091" s="244"/>
      <c r="Q2091" s="423"/>
      <c r="R2091" s="252"/>
      <c r="S2091" s="429">
        <f t="shared" si="588"/>
        <v>0</v>
      </c>
      <c r="T2091" s="315">
        <f t="shared" si="589"/>
        <v>0</v>
      </c>
      <c r="U2091" s="252"/>
      <c r="V2091" s="252"/>
      <c r="W2091" s="253"/>
      <c r="X2091" s="313">
        <f t="shared" si="577"/>
        <v>0</v>
      </c>
    </row>
    <row r="2092" spans="2:24" ht="18.75">
      <c r="B2092" s="794">
        <v>4400</v>
      </c>
      <c r="C2092" s="963" t="s">
        <v>1714</v>
      </c>
      <c r="D2092" s="963"/>
      <c r="E2092" s="795"/>
      <c r="F2092" s="798"/>
      <c r="G2092" s="799"/>
      <c r="H2092" s="799"/>
      <c r="I2092" s="800">
        <f t="shared" si="585"/>
        <v>0</v>
      </c>
      <c r="J2092" s="243" t="str">
        <f t="shared" si="576"/>
        <v/>
      </c>
      <c r="K2092" s="244"/>
      <c r="L2092" s="428"/>
      <c r="M2092" s="254"/>
      <c r="N2092" s="317">
        <f t="shared" si="586"/>
        <v>0</v>
      </c>
      <c r="O2092" s="424">
        <f t="shared" si="587"/>
        <v>0</v>
      </c>
      <c r="P2092" s="244"/>
      <c r="Q2092" s="428"/>
      <c r="R2092" s="254"/>
      <c r="S2092" s="429">
        <f t="shared" si="588"/>
        <v>0</v>
      </c>
      <c r="T2092" s="315">
        <f t="shared" si="589"/>
        <v>0</v>
      </c>
      <c r="U2092" s="254"/>
      <c r="V2092" s="254"/>
      <c r="W2092" s="253"/>
      <c r="X2092" s="313">
        <f t="shared" si="577"/>
        <v>0</v>
      </c>
    </row>
    <row r="2093" spans="2:24" ht="18.75">
      <c r="B2093" s="794">
        <v>4500</v>
      </c>
      <c r="C2093" s="968" t="s">
        <v>1715</v>
      </c>
      <c r="D2093" s="968"/>
      <c r="E2093" s="795"/>
      <c r="F2093" s="798"/>
      <c r="G2093" s="799"/>
      <c r="H2093" s="799"/>
      <c r="I2093" s="800">
        <f t="shared" si="585"/>
        <v>0</v>
      </c>
      <c r="J2093" s="243" t="str">
        <f t="shared" si="576"/>
        <v/>
      </c>
      <c r="K2093" s="244"/>
      <c r="L2093" s="428"/>
      <c r="M2093" s="254"/>
      <c r="N2093" s="317">
        <f t="shared" si="586"/>
        <v>0</v>
      </c>
      <c r="O2093" s="424">
        <f t="shared" si="587"/>
        <v>0</v>
      </c>
      <c r="P2093" s="244"/>
      <c r="Q2093" s="428"/>
      <c r="R2093" s="254"/>
      <c r="S2093" s="429">
        <f t="shared" si="588"/>
        <v>0</v>
      </c>
      <c r="T2093" s="315">
        <f t="shared" si="589"/>
        <v>0</v>
      </c>
      <c r="U2093" s="254"/>
      <c r="V2093" s="254"/>
      <c r="W2093" s="253"/>
      <c r="X2093" s="313">
        <f t="shared" si="577"/>
        <v>0</v>
      </c>
    </row>
    <row r="2094" spans="2:24" ht="18.75">
      <c r="B2094" s="794">
        <v>4600</v>
      </c>
      <c r="C2094" s="969" t="s">
        <v>266</v>
      </c>
      <c r="D2094" s="970"/>
      <c r="E2094" s="795"/>
      <c r="F2094" s="798"/>
      <c r="G2094" s="799"/>
      <c r="H2094" s="799"/>
      <c r="I2094" s="800">
        <f t="shared" si="585"/>
        <v>0</v>
      </c>
      <c r="J2094" s="243" t="str">
        <f t="shared" si="576"/>
        <v/>
      </c>
      <c r="K2094" s="244"/>
      <c r="L2094" s="428"/>
      <c r="M2094" s="254"/>
      <c r="N2094" s="317">
        <f t="shared" si="586"/>
        <v>0</v>
      </c>
      <c r="O2094" s="424">
        <f t="shared" si="587"/>
        <v>0</v>
      </c>
      <c r="P2094" s="244"/>
      <c r="Q2094" s="428"/>
      <c r="R2094" s="254"/>
      <c r="S2094" s="429">
        <f t="shared" si="588"/>
        <v>0</v>
      </c>
      <c r="T2094" s="315">
        <f t="shared" si="589"/>
        <v>0</v>
      </c>
      <c r="U2094" s="254"/>
      <c r="V2094" s="254"/>
      <c r="W2094" s="253"/>
      <c r="X2094" s="313">
        <f t="shared" si="577"/>
        <v>0</v>
      </c>
    </row>
    <row r="2095" spans="2:24" ht="18.75">
      <c r="B2095" s="794">
        <v>4900</v>
      </c>
      <c r="C2095" s="966" t="s">
        <v>297</v>
      </c>
      <c r="D2095" s="966"/>
      <c r="E2095" s="795"/>
      <c r="F2095" s="796">
        <f>+F2096+F2097</f>
        <v>0</v>
      </c>
      <c r="G2095" s="797">
        <f>+G2096+G2097</f>
        <v>0</v>
      </c>
      <c r="H2095" s="797">
        <f>+H2096+H2097</f>
        <v>0</v>
      </c>
      <c r="I2095" s="797">
        <f>+I2096+I2097</f>
        <v>0</v>
      </c>
      <c r="J2095" s="243" t="str">
        <f t="shared" si="576"/>
        <v/>
      </c>
      <c r="K2095" s="244"/>
      <c r="L2095" s="773"/>
      <c r="M2095" s="774"/>
      <c r="N2095" s="774"/>
      <c r="O2095" s="820"/>
      <c r="P2095" s="244"/>
      <c r="Q2095" s="773"/>
      <c r="R2095" s="774"/>
      <c r="S2095" s="774"/>
      <c r="T2095" s="774"/>
      <c r="U2095" s="774"/>
      <c r="V2095" s="774"/>
      <c r="W2095" s="820"/>
      <c r="X2095" s="313">
        <f t="shared" si="577"/>
        <v>0</v>
      </c>
    </row>
    <row r="2096" spans="2:24" ht="18.75">
      <c r="B2096" s="173"/>
      <c r="C2096" s="144">
        <v>4901</v>
      </c>
      <c r="D2096" s="174" t="s">
        <v>298</v>
      </c>
      <c r="E2096" s="812"/>
      <c r="F2096" s="449"/>
      <c r="G2096" s="245"/>
      <c r="H2096" s="245"/>
      <c r="I2096" s="476">
        <f>F2096+G2096+H2096</f>
        <v>0</v>
      </c>
      <c r="J2096" s="243" t="str">
        <f t="shared" si="576"/>
        <v/>
      </c>
      <c r="K2096" s="244"/>
      <c r="L2096" s="771"/>
      <c r="M2096" s="775"/>
      <c r="N2096" s="775"/>
      <c r="O2096" s="819"/>
      <c r="P2096" s="244"/>
      <c r="Q2096" s="771"/>
      <c r="R2096" s="775"/>
      <c r="S2096" s="775"/>
      <c r="T2096" s="775"/>
      <c r="U2096" s="775"/>
      <c r="V2096" s="775"/>
      <c r="W2096" s="819"/>
      <c r="X2096" s="313">
        <f t="shared" si="577"/>
        <v>0</v>
      </c>
    </row>
    <row r="2097" spans="2:24" ht="18.75">
      <c r="B2097" s="173"/>
      <c r="C2097" s="142">
        <v>4902</v>
      </c>
      <c r="D2097" s="148" t="s">
        <v>299</v>
      </c>
      <c r="E2097" s="812"/>
      <c r="F2097" s="449"/>
      <c r="G2097" s="245"/>
      <c r="H2097" s="245"/>
      <c r="I2097" s="476">
        <f>F2097+G2097+H2097</f>
        <v>0</v>
      </c>
      <c r="J2097" s="243" t="str">
        <f t="shared" si="576"/>
        <v/>
      </c>
      <c r="K2097" s="244"/>
      <c r="L2097" s="771"/>
      <c r="M2097" s="775"/>
      <c r="N2097" s="775"/>
      <c r="O2097" s="819"/>
      <c r="P2097" s="244"/>
      <c r="Q2097" s="771"/>
      <c r="R2097" s="775"/>
      <c r="S2097" s="775"/>
      <c r="T2097" s="775"/>
      <c r="U2097" s="775"/>
      <c r="V2097" s="775"/>
      <c r="W2097" s="819"/>
      <c r="X2097" s="313">
        <f t="shared" si="577"/>
        <v>0</v>
      </c>
    </row>
    <row r="2098" spans="2:24" ht="18.75">
      <c r="B2098" s="801">
        <v>5100</v>
      </c>
      <c r="C2098" s="980" t="s">
        <v>267</v>
      </c>
      <c r="D2098" s="980"/>
      <c r="E2098" s="802"/>
      <c r="F2098" s="803"/>
      <c r="G2098" s="804"/>
      <c r="H2098" s="804"/>
      <c r="I2098" s="800">
        <f>F2098+G2098+H2098</f>
        <v>0</v>
      </c>
      <c r="J2098" s="243" t="str">
        <f t="shared" si="576"/>
        <v/>
      </c>
      <c r="K2098" s="244"/>
      <c r="L2098" s="430"/>
      <c r="M2098" s="431"/>
      <c r="N2098" s="327">
        <f>I2098</f>
        <v>0</v>
      </c>
      <c r="O2098" s="424">
        <f>L2098+M2098-N2098</f>
        <v>0</v>
      </c>
      <c r="P2098" s="244"/>
      <c r="Q2098" s="430"/>
      <c r="R2098" s="431"/>
      <c r="S2098" s="429">
        <f>+IF(+(L2098+M2098)&gt;=I2098,+M2098,+(+I2098-L2098))</f>
        <v>0</v>
      </c>
      <c r="T2098" s="315">
        <f>Q2098+R2098-S2098</f>
        <v>0</v>
      </c>
      <c r="U2098" s="431"/>
      <c r="V2098" s="431"/>
      <c r="W2098" s="253"/>
      <c r="X2098" s="313">
        <f t="shared" si="577"/>
        <v>0</v>
      </c>
    </row>
    <row r="2099" spans="2:24" ht="18.75">
      <c r="B2099" s="801">
        <v>5200</v>
      </c>
      <c r="C2099" s="965" t="s">
        <v>268</v>
      </c>
      <c r="D2099" s="965"/>
      <c r="E2099" s="802"/>
      <c r="F2099" s="805">
        <f>SUM(F2100:F2106)</f>
        <v>0</v>
      </c>
      <c r="G2099" s="806">
        <f>SUM(G2100:G2106)</f>
        <v>0</v>
      </c>
      <c r="H2099" s="806">
        <f>SUM(H2100:H2106)</f>
        <v>0</v>
      </c>
      <c r="I2099" s="806">
        <f>SUM(I2100:I2106)</f>
        <v>0</v>
      </c>
      <c r="J2099" s="243" t="str">
        <f t="shared" si="576"/>
        <v/>
      </c>
      <c r="K2099" s="244"/>
      <c r="L2099" s="326">
        <f>SUM(L2100:L2106)</f>
        <v>0</v>
      </c>
      <c r="M2099" s="327">
        <f>SUM(M2100:M2106)</f>
        <v>0</v>
      </c>
      <c r="N2099" s="432">
        <f>SUM(N2100:N2106)</f>
        <v>0</v>
      </c>
      <c r="O2099" s="433">
        <f>SUM(O2100:O2106)</f>
        <v>0</v>
      </c>
      <c r="P2099" s="244"/>
      <c r="Q2099" s="326">
        <f t="shared" ref="Q2099:W2099" si="590">SUM(Q2100:Q2106)</f>
        <v>0</v>
      </c>
      <c r="R2099" s="327">
        <f t="shared" si="590"/>
        <v>0</v>
      </c>
      <c r="S2099" s="327">
        <f t="shared" si="590"/>
        <v>0</v>
      </c>
      <c r="T2099" s="327">
        <f t="shared" si="590"/>
        <v>0</v>
      </c>
      <c r="U2099" s="327">
        <f t="shared" si="590"/>
        <v>0</v>
      </c>
      <c r="V2099" s="327">
        <f t="shared" si="590"/>
        <v>0</v>
      </c>
      <c r="W2099" s="433">
        <f t="shared" si="590"/>
        <v>0</v>
      </c>
      <c r="X2099" s="313">
        <f t="shared" si="577"/>
        <v>0</v>
      </c>
    </row>
    <row r="2100" spans="2:24" ht="18.75">
      <c r="B2100" s="175"/>
      <c r="C2100" s="176">
        <v>5201</v>
      </c>
      <c r="D2100" s="177" t="s">
        <v>269</v>
      </c>
      <c r="E2100" s="813"/>
      <c r="F2100" s="473"/>
      <c r="G2100" s="434"/>
      <c r="H2100" s="434"/>
      <c r="I2100" s="476">
        <f t="shared" ref="I2100:I2106" si="591">F2100+G2100+H2100</f>
        <v>0</v>
      </c>
      <c r="J2100" s="243" t="str">
        <f t="shared" si="576"/>
        <v/>
      </c>
      <c r="K2100" s="244"/>
      <c r="L2100" s="435"/>
      <c r="M2100" s="436"/>
      <c r="N2100" s="330">
        <f t="shared" ref="N2100:N2106" si="592">I2100</f>
        <v>0</v>
      </c>
      <c r="O2100" s="424">
        <f t="shared" ref="O2100:O2106" si="593">L2100+M2100-N2100</f>
        <v>0</v>
      </c>
      <c r="P2100" s="244"/>
      <c r="Q2100" s="435"/>
      <c r="R2100" s="436"/>
      <c r="S2100" s="429">
        <f t="shared" ref="S2100:S2106" si="594">+IF(+(L2100+M2100)&gt;=I2100,+M2100,+(+I2100-L2100))</f>
        <v>0</v>
      </c>
      <c r="T2100" s="315">
        <f t="shared" ref="T2100:T2106" si="595">Q2100+R2100-S2100</f>
        <v>0</v>
      </c>
      <c r="U2100" s="436"/>
      <c r="V2100" s="436"/>
      <c r="W2100" s="253"/>
      <c r="X2100" s="313">
        <f t="shared" si="577"/>
        <v>0</v>
      </c>
    </row>
    <row r="2101" spans="2:24" ht="18.75">
      <c r="B2101" s="175"/>
      <c r="C2101" s="178">
        <v>5202</v>
      </c>
      <c r="D2101" s="179" t="s">
        <v>270</v>
      </c>
      <c r="E2101" s="813"/>
      <c r="F2101" s="473"/>
      <c r="G2101" s="434"/>
      <c r="H2101" s="434"/>
      <c r="I2101" s="476">
        <f t="shared" si="591"/>
        <v>0</v>
      </c>
      <c r="J2101" s="243" t="str">
        <f t="shared" si="576"/>
        <v/>
      </c>
      <c r="K2101" s="244"/>
      <c r="L2101" s="435"/>
      <c r="M2101" s="436"/>
      <c r="N2101" s="330">
        <f t="shared" si="592"/>
        <v>0</v>
      </c>
      <c r="O2101" s="424">
        <f t="shared" si="593"/>
        <v>0</v>
      </c>
      <c r="P2101" s="244"/>
      <c r="Q2101" s="435"/>
      <c r="R2101" s="436"/>
      <c r="S2101" s="429">
        <f t="shared" si="594"/>
        <v>0</v>
      </c>
      <c r="T2101" s="315">
        <f t="shared" si="595"/>
        <v>0</v>
      </c>
      <c r="U2101" s="436"/>
      <c r="V2101" s="436"/>
      <c r="W2101" s="253"/>
      <c r="X2101" s="313">
        <f t="shared" si="577"/>
        <v>0</v>
      </c>
    </row>
    <row r="2102" spans="2:24" ht="18.75">
      <c r="B2102" s="175"/>
      <c r="C2102" s="178">
        <v>5203</v>
      </c>
      <c r="D2102" s="179" t="s">
        <v>938</v>
      </c>
      <c r="E2102" s="813"/>
      <c r="F2102" s="473"/>
      <c r="G2102" s="434"/>
      <c r="H2102" s="434"/>
      <c r="I2102" s="476">
        <f t="shared" si="591"/>
        <v>0</v>
      </c>
      <c r="J2102" s="243" t="str">
        <f t="shared" si="576"/>
        <v/>
      </c>
      <c r="K2102" s="244"/>
      <c r="L2102" s="435"/>
      <c r="M2102" s="436"/>
      <c r="N2102" s="330">
        <f t="shared" si="592"/>
        <v>0</v>
      </c>
      <c r="O2102" s="424">
        <f t="shared" si="593"/>
        <v>0</v>
      </c>
      <c r="P2102" s="244"/>
      <c r="Q2102" s="435"/>
      <c r="R2102" s="436"/>
      <c r="S2102" s="429">
        <f t="shared" si="594"/>
        <v>0</v>
      </c>
      <c r="T2102" s="315">
        <f t="shared" si="595"/>
        <v>0</v>
      </c>
      <c r="U2102" s="436"/>
      <c r="V2102" s="436"/>
      <c r="W2102" s="253"/>
      <c r="X2102" s="313">
        <f t="shared" si="577"/>
        <v>0</v>
      </c>
    </row>
    <row r="2103" spans="2:24" ht="18.75">
      <c r="B2103" s="175"/>
      <c r="C2103" s="178">
        <v>5204</v>
      </c>
      <c r="D2103" s="179" t="s">
        <v>939</v>
      </c>
      <c r="E2103" s="813"/>
      <c r="F2103" s="473"/>
      <c r="G2103" s="434"/>
      <c r="H2103" s="434"/>
      <c r="I2103" s="476">
        <f t="shared" si="591"/>
        <v>0</v>
      </c>
      <c r="J2103" s="243" t="str">
        <f t="shared" si="576"/>
        <v/>
      </c>
      <c r="K2103" s="244"/>
      <c r="L2103" s="435"/>
      <c r="M2103" s="436"/>
      <c r="N2103" s="330">
        <f t="shared" si="592"/>
        <v>0</v>
      </c>
      <c r="O2103" s="424">
        <f t="shared" si="593"/>
        <v>0</v>
      </c>
      <c r="P2103" s="244"/>
      <c r="Q2103" s="435"/>
      <c r="R2103" s="436"/>
      <c r="S2103" s="429">
        <f t="shared" si="594"/>
        <v>0</v>
      </c>
      <c r="T2103" s="315">
        <f t="shared" si="595"/>
        <v>0</v>
      </c>
      <c r="U2103" s="436"/>
      <c r="V2103" s="436"/>
      <c r="W2103" s="253"/>
      <c r="X2103" s="313">
        <f t="shared" si="577"/>
        <v>0</v>
      </c>
    </row>
    <row r="2104" spans="2:24" ht="18.75">
      <c r="B2104" s="175"/>
      <c r="C2104" s="178">
        <v>5205</v>
      </c>
      <c r="D2104" s="179" t="s">
        <v>940</v>
      </c>
      <c r="E2104" s="813"/>
      <c r="F2104" s="473"/>
      <c r="G2104" s="434"/>
      <c r="H2104" s="434"/>
      <c r="I2104" s="476">
        <f t="shared" si="591"/>
        <v>0</v>
      </c>
      <c r="J2104" s="243" t="str">
        <f t="shared" si="576"/>
        <v/>
      </c>
      <c r="K2104" s="244"/>
      <c r="L2104" s="435"/>
      <c r="M2104" s="436"/>
      <c r="N2104" s="330">
        <f t="shared" si="592"/>
        <v>0</v>
      </c>
      <c r="O2104" s="424">
        <f t="shared" si="593"/>
        <v>0</v>
      </c>
      <c r="P2104" s="244"/>
      <c r="Q2104" s="435"/>
      <c r="R2104" s="436"/>
      <c r="S2104" s="429">
        <f t="shared" si="594"/>
        <v>0</v>
      </c>
      <c r="T2104" s="315">
        <f t="shared" si="595"/>
        <v>0</v>
      </c>
      <c r="U2104" s="436"/>
      <c r="V2104" s="436"/>
      <c r="W2104" s="253"/>
      <c r="X2104" s="313">
        <f t="shared" si="577"/>
        <v>0</v>
      </c>
    </row>
    <row r="2105" spans="2:24" ht="18.75">
      <c r="B2105" s="175"/>
      <c r="C2105" s="178">
        <v>5206</v>
      </c>
      <c r="D2105" s="179" t="s">
        <v>941</v>
      </c>
      <c r="E2105" s="813"/>
      <c r="F2105" s="473"/>
      <c r="G2105" s="434"/>
      <c r="H2105" s="434"/>
      <c r="I2105" s="476">
        <f t="shared" si="591"/>
        <v>0</v>
      </c>
      <c r="J2105" s="243" t="str">
        <f t="shared" si="576"/>
        <v/>
      </c>
      <c r="K2105" s="244"/>
      <c r="L2105" s="435"/>
      <c r="M2105" s="436"/>
      <c r="N2105" s="330">
        <f t="shared" si="592"/>
        <v>0</v>
      </c>
      <c r="O2105" s="424">
        <f t="shared" si="593"/>
        <v>0</v>
      </c>
      <c r="P2105" s="244"/>
      <c r="Q2105" s="435"/>
      <c r="R2105" s="436"/>
      <c r="S2105" s="429">
        <f t="shared" si="594"/>
        <v>0</v>
      </c>
      <c r="T2105" s="315">
        <f t="shared" si="595"/>
        <v>0</v>
      </c>
      <c r="U2105" s="436"/>
      <c r="V2105" s="436"/>
      <c r="W2105" s="253"/>
      <c r="X2105" s="313">
        <f t="shared" si="577"/>
        <v>0</v>
      </c>
    </row>
    <row r="2106" spans="2:24" ht="18.75">
      <c r="B2106" s="175"/>
      <c r="C2106" s="180">
        <v>5219</v>
      </c>
      <c r="D2106" s="181" t="s">
        <v>942</v>
      </c>
      <c r="E2106" s="813"/>
      <c r="F2106" s="473"/>
      <c r="G2106" s="434"/>
      <c r="H2106" s="434"/>
      <c r="I2106" s="476">
        <f t="shared" si="591"/>
        <v>0</v>
      </c>
      <c r="J2106" s="243" t="str">
        <f t="shared" ref="J2106:J2125" si="596">(IF($E2106&lt;&gt;0,$J$2,IF($I2106&lt;&gt;0,$J$2,"")))</f>
        <v/>
      </c>
      <c r="K2106" s="244"/>
      <c r="L2106" s="435"/>
      <c r="M2106" s="436"/>
      <c r="N2106" s="330">
        <f t="shared" si="592"/>
        <v>0</v>
      </c>
      <c r="O2106" s="424">
        <f t="shared" si="593"/>
        <v>0</v>
      </c>
      <c r="P2106" s="244"/>
      <c r="Q2106" s="435"/>
      <c r="R2106" s="436"/>
      <c r="S2106" s="429">
        <f t="shared" si="594"/>
        <v>0</v>
      </c>
      <c r="T2106" s="315">
        <f t="shared" si="595"/>
        <v>0</v>
      </c>
      <c r="U2106" s="436"/>
      <c r="V2106" s="436"/>
      <c r="W2106" s="253"/>
      <c r="X2106" s="313">
        <f t="shared" ref="X2106:X2119" si="597">T2106-U2106-V2106-W2106</f>
        <v>0</v>
      </c>
    </row>
    <row r="2107" spans="2:24" ht="18.75">
      <c r="B2107" s="801">
        <v>5300</v>
      </c>
      <c r="C2107" s="971" t="s">
        <v>943</v>
      </c>
      <c r="D2107" s="971"/>
      <c r="E2107" s="802"/>
      <c r="F2107" s="805">
        <f>SUM(F2108:F2109)</f>
        <v>0</v>
      </c>
      <c r="G2107" s="806">
        <f>SUM(G2108:G2109)</f>
        <v>0</v>
      </c>
      <c r="H2107" s="806">
        <f>SUM(H2108:H2109)</f>
        <v>0</v>
      </c>
      <c r="I2107" s="806">
        <f>SUM(I2108:I2109)</f>
        <v>0</v>
      </c>
      <c r="J2107" s="243" t="str">
        <f t="shared" si="596"/>
        <v/>
      </c>
      <c r="K2107" s="244"/>
      <c r="L2107" s="326">
        <f>SUM(L2108:L2109)</f>
        <v>0</v>
      </c>
      <c r="M2107" s="327">
        <f>SUM(M2108:M2109)</f>
        <v>0</v>
      </c>
      <c r="N2107" s="432">
        <f>SUM(N2108:N2109)</f>
        <v>0</v>
      </c>
      <c r="O2107" s="433">
        <f>SUM(O2108:O2109)</f>
        <v>0</v>
      </c>
      <c r="P2107" s="244"/>
      <c r="Q2107" s="326">
        <f t="shared" ref="Q2107:W2107" si="598">SUM(Q2108:Q2109)</f>
        <v>0</v>
      </c>
      <c r="R2107" s="327">
        <f t="shared" si="598"/>
        <v>0</v>
      </c>
      <c r="S2107" s="327">
        <f t="shared" si="598"/>
        <v>0</v>
      </c>
      <c r="T2107" s="327">
        <f t="shared" si="598"/>
        <v>0</v>
      </c>
      <c r="U2107" s="327">
        <f t="shared" si="598"/>
        <v>0</v>
      </c>
      <c r="V2107" s="327">
        <f t="shared" si="598"/>
        <v>0</v>
      </c>
      <c r="W2107" s="433">
        <f t="shared" si="598"/>
        <v>0</v>
      </c>
      <c r="X2107" s="313">
        <f t="shared" si="597"/>
        <v>0</v>
      </c>
    </row>
    <row r="2108" spans="2:24" ht="18.75">
      <c r="B2108" s="175"/>
      <c r="C2108" s="176">
        <v>5301</v>
      </c>
      <c r="D2108" s="177" t="s">
        <v>1462</v>
      </c>
      <c r="E2108" s="813"/>
      <c r="F2108" s="473"/>
      <c r="G2108" s="434"/>
      <c r="H2108" s="434"/>
      <c r="I2108" s="476">
        <f>F2108+G2108+H2108</f>
        <v>0</v>
      </c>
      <c r="J2108" s="243" t="str">
        <f t="shared" si="596"/>
        <v/>
      </c>
      <c r="K2108" s="244"/>
      <c r="L2108" s="435"/>
      <c r="M2108" s="436"/>
      <c r="N2108" s="330">
        <f>I2108</f>
        <v>0</v>
      </c>
      <c r="O2108" s="424">
        <f>L2108+M2108-N2108</f>
        <v>0</v>
      </c>
      <c r="P2108" s="244"/>
      <c r="Q2108" s="435"/>
      <c r="R2108" s="436"/>
      <c r="S2108" s="429">
        <f>+IF(+(L2108+M2108)&gt;=I2108,+M2108,+(+I2108-L2108))</f>
        <v>0</v>
      </c>
      <c r="T2108" s="315">
        <f>Q2108+R2108-S2108</f>
        <v>0</v>
      </c>
      <c r="U2108" s="436"/>
      <c r="V2108" s="436"/>
      <c r="W2108" s="253"/>
      <c r="X2108" s="313">
        <f t="shared" si="597"/>
        <v>0</v>
      </c>
    </row>
    <row r="2109" spans="2:24" ht="18.75">
      <c r="B2109" s="175"/>
      <c r="C2109" s="180">
        <v>5309</v>
      </c>
      <c r="D2109" s="181" t="s">
        <v>944</v>
      </c>
      <c r="E2109" s="813"/>
      <c r="F2109" s="473"/>
      <c r="G2109" s="434"/>
      <c r="H2109" s="434"/>
      <c r="I2109" s="476">
        <f>F2109+G2109+H2109</f>
        <v>0</v>
      </c>
      <c r="J2109" s="243" t="str">
        <f t="shared" si="596"/>
        <v/>
      </c>
      <c r="K2109" s="244"/>
      <c r="L2109" s="435"/>
      <c r="M2109" s="436"/>
      <c r="N2109" s="330">
        <f>I2109</f>
        <v>0</v>
      </c>
      <c r="O2109" s="424">
        <f>L2109+M2109-N2109</f>
        <v>0</v>
      </c>
      <c r="P2109" s="244"/>
      <c r="Q2109" s="435"/>
      <c r="R2109" s="436"/>
      <c r="S2109" s="429">
        <f>+IF(+(L2109+M2109)&gt;=I2109,+M2109,+(+I2109-L2109))</f>
        <v>0</v>
      </c>
      <c r="T2109" s="315">
        <f>Q2109+R2109-S2109</f>
        <v>0</v>
      </c>
      <c r="U2109" s="436"/>
      <c r="V2109" s="436"/>
      <c r="W2109" s="253"/>
      <c r="X2109" s="313">
        <f t="shared" si="597"/>
        <v>0</v>
      </c>
    </row>
    <row r="2110" spans="2:24" ht="18.75">
      <c r="B2110" s="801">
        <v>5400</v>
      </c>
      <c r="C2110" s="980" t="s">
        <v>1031</v>
      </c>
      <c r="D2110" s="980"/>
      <c r="E2110" s="802"/>
      <c r="F2110" s="803"/>
      <c r="G2110" s="804"/>
      <c r="H2110" s="804"/>
      <c r="I2110" s="800">
        <f>F2110+G2110+H2110</f>
        <v>0</v>
      </c>
      <c r="J2110" s="243" t="str">
        <f t="shared" si="596"/>
        <v/>
      </c>
      <c r="K2110" s="244"/>
      <c r="L2110" s="430"/>
      <c r="M2110" s="431"/>
      <c r="N2110" s="327">
        <f>I2110</f>
        <v>0</v>
      </c>
      <c r="O2110" s="424">
        <f>L2110+M2110-N2110</f>
        <v>0</v>
      </c>
      <c r="P2110" s="244"/>
      <c r="Q2110" s="430"/>
      <c r="R2110" s="431"/>
      <c r="S2110" s="429">
        <f>+IF(+(L2110+M2110)&gt;=I2110,+M2110,+(+I2110-L2110))</f>
        <v>0</v>
      </c>
      <c r="T2110" s="315">
        <f>Q2110+R2110-S2110</f>
        <v>0</v>
      </c>
      <c r="U2110" s="431"/>
      <c r="V2110" s="431"/>
      <c r="W2110" s="253"/>
      <c r="X2110" s="313">
        <f t="shared" si="597"/>
        <v>0</v>
      </c>
    </row>
    <row r="2111" spans="2:24" ht="18.75">
      <c r="B2111" s="794">
        <v>5500</v>
      </c>
      <c r="C2111" s="966" t="s">
        <v>1032</v>
      </c>
      <c r="D2111" s="966"/>
      <c r="E2111" s="795"/>
      <c r="F2111" s="796">
        <f>SUM(F2112:F2115)</f>
        <v>0</v>
      </c>
      <c r="G2111" s="797">
        <f>SUM(G2112:G2115)</f>
        <v>0</v>
      </c>
      <c r="H2111" s="797">
        <f>SUM(H2112:H2115)</f>
        <v>0</v>
      </c>
      <c r="I2111" s="797">
        <f>SUM(I2112:I2115)</f>
        <v>0</v>
      </c>
      <c r="J2111" s="243" t="str">
        <f t="shared" si="596"/>
        <v/>
      </c>
      <c r="K2111" s="244"/>
      <c r="L2111" s="316">
        <f>SUM(L2112:L2115)</f>
        <v>0</v>
      </c>
      <c r="M2111" s="317">
        <f>SUM(M2112:M2115)</f>
        <v>0</v>
      </c>
      <c r="N2111" s="425">
        <f>SUM(N2112:N2115)</f>
        <v>0</v>
      </c>
      <c r="O2111" s="426">
        <f>SUM(O2112:O2115)</f>
        <v>0</v>
      </c>
      <c r="P2111" s="244"/>
      <c r="Q2111" s="316">
        <f t="shared" ref="Q2111:W2111" si="599">SUM(Q2112:Q2115)</f>
        <v>0</v>
      </c>
      <c r="R2111" s="317">
        <f t="shared" si="599"/>
        <v>0</v>
      </c>
      <c r="S2111" s="317">
        <f t="shared" si="599"/>
        <v>0</v>
      </c>
      <c r="T2111" s="317">
        <f t="shared" si="599"/>
        <v>0</v>
      </c>
      <c r="U2111" s="317">
        <f t="shared" si="599"/>
        <v>0</v>
      </c>
      <c r="V2111" s="317">
        <f t="shared" si="599"/>
        <v>0</v>
      </c>
      <c r="W2111" s="426">
        <f t="shared" si="599"/>
        <v>0</v>
      </c>
      <c r="X2111" s="313">
        <f t="shared" si="597"/>
        <v>0</v>
      </c>
    </row>
    <row r="2112" spans="2:24" ht="18.75">
      <c r="B2112" s="173"/>
      <c r="C2112" s="144">
        <v>5501</v>
      </c>
      <c r="D2112" s="163" t="s">
        <v>1033</v>
      </c>
      <c r="E2112" s="812"/>
      <c r="F2112" s="449"/>
      <c r="G2112" s="245"/>
      <c r="H2112" s="245"/>
      <c r="I2112" s="476">
        <f>F2112+G2112+H2112</f>
        <v>0</v>
      </c>
      <c r="J2112" s="243" t="str">
        <f t="shared" si="596"/>
        <v/>
      </c>
      <c r="K2112" s="244"/>
      <c r="L2112" s="423"/>
      <c r="M2112" s="252"/>
      <c r="N2112" s="315">
        <f>I2112</f>
        <v>0</v>
      </c>
      <c r="O2112" s="424">
        <f>L2112+M2112-N2112</f>
        <v>0</v>
      </c>
      <c r="P2112" s="244"/>
      <c r="Q2112" s="423"/>
      <c r="R2112" s="252"/>
      <c r="S2112" s="429">
        <f>+IF(+(L2112+M2112)&gt;=I2112,+M2112,+(+I2112-L2112))</f>
        <v>0</v>
      </c>
      <c r="T2112" s="315">
        <f>Q2112+R2112-S2112</f>
        <v>0</v>
      </c>
      <c r="U2112" s="252"/>
      <c r="V2112" s="252"/>
      <c r="W2112" s="253"/>
      <c r="X2112" s="313">
        <f t="shared" si="597"/>
        <v>0</v>
      </c>
    </row>
    <row r="2113" spans="2:24" ht="18.75">
      <c r="B2113" s="173"/>
      <c r="C2113" s="137">
        <v>5502</v>
      </c>
      <c r="D2113" s="145" t="s">
        <v>1034</v>
      </c>
      <c r="E2113" s="812"/>
      <c r="F2113" s="449"/>
      <c r="G2113" s="245"/>
      <c r="H2113" s="245"/>
      <c r="I2113" s="476">
        <f>F2113+G2113+H2113</f>
        <v>0</v>
      </c>
      <c r="J2113" s="243" t="str">
        <f t="shared" si="596"/>
        <v/>
      </c>
      <c r="K2113" s="244"/>
      <c r="L2113" s="423"/>
      <c r="M2113" s="252"/>
      <c r="N2113" s="315">
        <f>I2113</f>
        <v>0</v>
      </c>
      <c r="O2113" s="424">
        <f>L2113+M2113-N2113</f>
        <v>0</v>
      </c>
      <c r="P2113" s="244"/>
      <c r="Q2113" s="423"/>
      <c r="R2113" s="252"/>
      <c r="S2113" s="429">
        <f>+IF(+(L2113+M2113)&gt;=I2113,+M2113,+(+I2113-L2113))</f>
        <v>0</v>
      </c>
      <c r="T2113" s="315">
        <f>Q2113+R2113-S2113</f>
        <v>0</v>
      </c>
      <c r="U2113" s="252"/>
      <c r="V2113" s="252"/>
      <c r="W2113" s="253"/>
      <c r="X2113" s="313">
        <f t="shared" si="597"/>
        <v>0</v>
      </c>
    </row>
    <row r="2114" spans="2:24" ht="18.75">
      <c r="B2114" s="173"/>
      <c r="C2114" s="137">
        <v>5503</v>
      </c>
      <c r="D2114" s="139" t="s">
        <v>1035</v>
      </c>
      <c r="E2114" s="812"/>
      <c r="F2114" s="449"/>
      <c r="G2114" s="245"/>
      <c r="H2114" s="245"/>
      <c r="I2114" s="476">
        <f>F2114+G2114+H2114</f>
        <v>0</v>
      </c>
      <c r="J2114" s="243" t="str">
        <f t="shared" si="596"/>
        <v/>
      </c>
      <c r="K2114" s="244"/>
      <c r="L2114" s="423"/>
      <c r="M2114" s="252"/>
      <c r="N2114" s="315">
        <f>I2114</f>
        <v>0</v>
      </c>
      <c r="O2114" s="424">
        <f>L2114+M2114-N2114</f>
        <v>0</v>
      </c>
      <c r="P2114" s="244"/>
      <c r="Q2114" s="423"/>
      <c r="R2114" s="252"/>
      <c r="S2114" s="429">
        <f>+IF(+(L2114+M2114)&gt;=I2114,+M2114,+(+I2114-L2114))</f>
        <v>0</v>
      </c>
      <c r="T2114" s="315">
        <f>Q2114+R2114-S2114</f>
        <v>0</v>
      </c>
      <c r="U2114" s="252"/>
      <c r="V2114" s="252"/>
      <c r="W2114" s="253"/>
      <c r="X2114" s="313">
        <f t="shared" si="597"/>
        <v>0</v>
      </c>
    </row>
    <row r="2115" spans="2:24" ht="18.75">
      <c r="B2115" s="173"/>
      <c r="C2115" s="137">
        <v>5504</v>
      </c>
      <c r="D2115" s="145" t="s">
        <v>1036</v>
      </c>
      <c r="E2115" s="812"/>
      <c r="F2115" s="449"/>
      <c r="G2115" s="245"/>
      <c r="H2115" s="245"/>
      <c r="I2115" s="476">
        <f>F2115+G2115+H2115</f>
        <v>0</v>
      </c>
      <c r="J2115" s="243" t="str">
        <f t="shared" si="596"/>
        <v/>
      </c>
      <c r="K2115" s="244"/>
      <c r="L2115" s="423"/>
      <c r="M2115" s="252"/>
      <c r="N2115" s="315">
        <f>I2115</f>
        <v>0</v>
      </c>
      <c r="O2115" s="424">
        <f>L2115+M2115-N2115</f>
        <v>0</v>
      </c>
      <c r="P2115" s="244"/>
      <c r="Q2115" s="423"/>
      <c r="R2115" s="252"/>
      <c r="S2115" s="429">
        <f>+IF(+(L2115+M2115)&gt;=I2115,+M2115,+(+I2115-L2115))</f>
        <v>0</v>
      </c>
      <c r="T2115" s="315">
        <f>Q2115+R2115-S2115</f>
        <v>0</v>
      </c>
      <c r="U2115" s="252"/>
      <c r="V2115" s="252"/>
      <c r="W2115" s="253"/>
      <c r="X2115" s="313">
        <f t="shared" si="597"/>
        <v>0</v>
      </c>
    </row>
    <row r="2116" spans="2:24" ht="18.75">
      <c r="B2116" s="794">
        <v>5700</v>
      </c>
      <c r="C2116" s="981" t="s">
        <v>1037</v>
      </c>
      <c r="D2116" s="982"/>
      <c r="E2116" s="802"/>
      <c r="F2116" s="781">
        <v>0</v>
      </c>
      <c r="G2116" s="781">
        <v>0</v>
      </c>
      <c r="H2116" s="781">
        <v>0</v>
      </c>
      <c r="I2116" s="806">
        <f>SUM(I2117:I2119)</f>
        <v>0</v>
      </c>
      <c r="J2116" s="243" t="str">
        <f t="shared" si="596"/>
        <v/>
      </c>
      <c r="K2116" s="244"/>
      <c r="L2116" s="326">
        <f>SUM(L2117:L2119)</f>
        <v>0</v>
      </c>
      <c r="M2116" s="327">
        <f>SUM(M2117:M2119)</f>
        <v>0</v>
      </c>
      <c r="N2116" s="432">
        <f>SUM(N2117:N2118)</f>
        <v>0</v>
      </c>
      <c r="O2116" s="433">
        <f>SUM(O2117:O2119)</f>
        <v>0</v>
      </c>
      <c r="P2116" s="244"/>
      <c r="Q2116" s="326">
        <f>SUM(Q2117:Q2119)</f>
        <v>0</v>
      </c>
      <c r="R2116" s="327">
        <f>SUM(R2117:R2119)</f>
        <v>0</v>
      </c>
      <c r="S2116" s="327">
        <f>SUM(S2117:S2119)</f>
        <v>0</v>
      </c>
      <c r="T2116" s="327">
        <f>SUM(T2117:T2119)</f>
        <v>0</v>
      </c>
      <c r="U2116" s="327">
        <f>SUM(U2117:U2119)</f>
        <v>0</v>
      </c>
      <c r="V2116" s="327">
        <f>SUM(V2117:V2118)</f>
        <v>0</v>
      </c>
      <c r="W2116" s="433">
        <f>SUM(W2117:W2119)</f>
        <v>0</v>
      </c>
      <c r="X2116" s="313">
        <f t="shared" si="597"/>
        <v>0</v>
      </c>
    </row>
    <row r="2117" spans="2:24" ht="18.75">
      <c r="B2117" s="175"/>
      <c r="C2117" s="176">
        <v>5701</v>
      </c>
      <c r="D2117" s="177" t="s">
        <v>1038</v>
      </c>
      <c r="E2117" s="813"/>
      <c r="F2117" s="700">
        <v>0</v>
      </c>
      <c r="G2117" s="700">
        <v>0</v>
      </c>
      <c r="H2117" s="700">
        <v>0</v>
      </c>
      <c r="I2117" s="476">
        <f>F2117+G2117+H2117</f>
        <v>0</v>
      </c>
      <c r="J2117" s="243" t="str">
        <f t="shared" si="596"/>
        <v/>
      </c>
      <c r="K2117" s="244"/>
      <c r="L2117" s="435"/>
      <c r="M2117" s="436"/>
      <c r="N2117" s="330">
        <f>I2117</f>
        <v>0</v>
      </c>
      <c r="O2117" s="424">
        <f>L2117+M2117-N2117</f>
        <v>0</v>
      </c>
      <c r="P2117" s="244"/>
      <c r="Q2117" s="435"/>
      <c r="R2117" s="436"/>
      <c r="S2117" s="429">
        <f>+IF(+(L2117+M2117)&gt;=I2117,+M2117,+(+I2117-L2117))</f>
        <v>0</v>
      </c>
      <c r="T2117" s="315">
        <f>Q2117+R2117-S2117</f>
        <v>0</v>
      </c>
      <c r="U2117" s="436"/>
      <c r="V2117" s="436"/>
      <c r="W2117" s="253"/>
      <c r="X2117" s="313">
        <f t="shared" si="597"/>
        <v>0</v>
      </c>
    </row>
    <row r="2118" spans="2:24" ht="18.75">
      <c r="B2118" s="175"/>
      <c r="C2118" s="180">
        <v>5702</v>
      </c>
      <c r="D2118" s="181" t="s">
        <v>1039</v>
      </c>
      <c r="E2118" s="813"/>
      <c r="F2118" s="700">
        <v>0</v>
      </c>
      <c r="G2118" s="700">
        <v>0</v>
      </c>
      <c r="H2118" s="700">
        <v>0</v>
      </c>
      <c r="I2118" s="476">
        <f>F2118+G2118+H2118</f>
        <v>0</v>
      </c>
      <c r="J2118" s="243" t="str">
        <f t="shared" si="596"/>
        <v/>
      </c>
      <c r="K2118" s="244"/>
      <c r="L2118" s="435"/>
      <c r="M2118" s="436"/>
      <c r="N2118" s="330">
        <f>I2118</f>
        <v>0</v>
      </c>
      <c r="O2118" s="424">
        <f>L2118+M2118-N2118</f>
        <v>0</v>
      </c>
      <c r="P2118" s="244"/>
      <c r="Q2118" s="435"/>
      <c r="R2118" s="436"/>
      <c r="S2118" s="429">
        <f>+IF(+(L2118+M2118)&gt;=I2118,+M2118,+(+I2118-L2118))</f>
        <v>0</v>
      </c>
      <c r="T2118" s="315">
        <f>Q2118+R2118-S2118</f>
        <v>0</v>
      </c>
      <c r="U2118" s="436"/>
      <c r="V2118" s="436"/>
      <c r="W2118" s="253"/>
      <c r="X2118" s="313">
        <f t="shared" si="597"/>
        <v>0</v>
      </c>
    </row>
    <row r="2119" spans="2:24" ht="18.75">
      <c r="B2119" s="136"/>
      <c r="C2119" s="182">
        <v>4071</v>
      </c>
      <c r="D2119" s="464" t="s">
        <v>1040</v>
      </c>
      <c r="E2119" s="812"/>
      <c r="F2119" s="700">
        <v>0</v>
      </c>
      <c r="G2119" s="700">
        <v>0</v>
      </c>
      <c r="H2119" s="700">
        <v>0</v>
      </c>
      <c r="I2119" s="476">
        <f>F2119+G2119+H2119</f>
        <v>0</v>
      </c>
      <c r="J2119" s="243" t="str">
        <f t="shared" si="596"/>
        <v/>
      </c>
      <c r="K2119" s="244"/>
      <c r="L2119" s="821"/>
      <c r="M2119" s="775"/>
      <c r="N2119" s="775"/>
      <c r="O2119" s="822"/>
      <c r="P2119" s="244"/>
      <c r="Q2119" s="771"/>
      <c r="R2119" s="775"/>
      <c r="S2119" s="775"/>
      <c r="T2119" s="775"/>
      <c r="U2119" s="775"/>
      <c r="V2119" s="775"/>
      <c r="W2119" s="819"/>
      <c r="X2119" s="313">
        <f t="shared" si="597"/>
        <v>0</v>
      </c>
    </row>
    <row r="2120" spans="2:24">
      <c r="B2120" s="173"/>
      <c r="C2120" s="183"/>
      <c r="D2120" s="334"/>
      <c r="E2120" s="814"/>
      <c r="F2120" s="248"/>
      <c r="G2120" s="248"/>
      <c r="H2120" s="248"/>
      <c r="I2120" s="249"/>
      <c r="J2120" s="243" t="str">
        <f t="shared" si="596"/>
        <v/>
      </c>
      <c r="K2120" s="244"/>
      <c r="L2120" s="437"/>
      <c r="M2120" s="438"/>
      <c r="N2120" s="323"/>
      <c r="O2120" s="324"/>
      <c r="P2120" s="244"/>
      <c r="Q2120" s="437"/>
      <c r="R2120" s="438"/>
      <c r="S2120" s="323"/>
      <c r="T2120" s="323"/>
      <c r="U2120" s="438"/>
      <c r="V2120" s="323"/>
      <c r="W2120" s="324"/>
      <c r="X2120" s="324"/>
    </row>
    <row r="2121" spans="2:24" ht="18.75">
      <c r="B2121" s="807">
        <v>98</v>
      </c>
      <c r="C2121" s="964" t="s">
        <v>1041</v>
      </c>
      <c r="D2121" s="958"/>
      <c r="E2121" s="795"/>
      <c r="F2121" s="798"/>
      <c r="G2121" s="799"/>
      <c r="H2121" s="799"/>
      <c r="I2121" s="800">
        <f>F2121+G2121+H2121</f>
        <v>0</v>
      </c>
      <c r="J2121" s="243" t="str">
        <f t="shared" si="596"/>
        <v/>
      </c>
      <c r="K2121" s="244"/>
      <c r="L2121" s="428"/>
      <c r="M2121" s="254"/>
      <c r="N2121" s="317">
        <f>I2121</f>
        <v>0</v>
      </c>
      <c r="O2121" s="424">
        <f>L2121+M2121-N2121</f>
        <v>0</v>
      </c>
      <c r="P2121" s="244"/>
      <c r="Q2121" s="428"/>
      <c r="R2121" s="254"/>
      <c r="S2121" s="429">
        <f>+IF(+(L2121+M2121)&gt;=I2121,+M2121,+(+I2121-L2121))</f>
        <v>0</v>
      </c>
      <c r="T2121" s="315">
        <f>Q2121+R2121-S2121</f>
        <v>0</v>
      </c>
      <c r="U2121" s="254"/>
      <c r="V2121" s="254"/>
      <c r="W2121" s="253"/>
      <c r="X2121" s="313">
        <f>T2121-U2121-V2121-W2121</f>
        <v>0</v>
      </c>
    </row>
    <row r="2122" spans="2:24">
      <c r="B2122" s="184"/>
      <c r="C2122" s="335" t="s">
        <v>1042</v>
      </c>
      <c r="D2122" s="336"/>
      <c r="E2122" s="395"/>
      <c r="F2122" s="395"/>
      <c r="G2122" s="395"/>
      <c r="H2122" s="395"/>
      <c r="I2122" s="337"/>
      <c r="J2122" s="243" t="str">
        <f t="shared" si="596"/>
        <v/>
      </c>
      <c r="K2122" s="244"/>
      <c r="L2122" s="338"/>
      <c r="M2122" s="339"/>
      <c r="N2122" s="339"/>
      <c r="O2122" s="340"/>
      <c r="P2122" s="244"/>
      <c r="Q2122" s="338"/>
      <c r="R2122" s="339"/>
      <c r="S2122" s="339"/>
      <c r="T2122" s="339"/>
      <c r="U2122" s="339"/>
      <c r="V2122" s="339"/>
      <c r="W2122" s="340"/>
      <c r="X2122" s="340"/>
    </row>
    <row r="2123" spans="2:24">
      <c r="B2123" s="184"/>
      <c r="C2123" s="341" t="s">
        <v>1043</v>
      </c>
      <c r="D2123" s="334"/>
      <c r="E2123" s="384"/>
      <c r="F2123" s="384"/>
      <c r="G2123" s="384"/>
      <c r="H2123" s="384"/>
      <c r="I2123" s="307"/>
      <c r="J2123" s="243" t="str">
        <f t="shared" si="596"/>
        <v/>
      </c>
      <c r="K2123" s="244"/>
      <c r="L2123" s="342"/>
      <c r="M2123" s="343"/>
      <c r="N2123" s="343"/>
      <c r="O2123" s="344"/>
      <c r="P2123" s="244"/>
      <c r="Q2123" s="342"/>
      <c r="R2123" s="343"/>
      <c r="S2123" s="343"/>
      <c r="T2123" s="343"/>
      <c r="U2123" s="343"/>
      <c r="V2123" s="343"/>
      <c r="W2123" s="344"/>
      <c r="X2123" s="344"/>
    </row>
    <row r="2124" spans="2:24">
      <c r="B2124" s="185"/>
      <c r="C2124" s="345" t="s">
        <v>1716</v>
      </c>
      <c r="D2124" s="346"/>
      <c r="E2124" s="396"/>
      <c r="F2124" s="396"/>
      <c r="G2124" s="396"/>
      <c r="H2124" s="396"/>
      <c r="I2124" s="309"/>
      <c r="J2124" s="243" t="str">
        <f t="shared" si="596"/>
        <v/>
      </c>
      <c r="K2124" s="244"/>
      <c r="L2124" s="347"/>
      <c r="M2124" s="348"/>
      <c r="N2124" s="348"/>
      <c r="O2124" s="349"/>
      <c r="P2124" s="244"/>
      <c r="Q2124" s="347"/>
      <c r="R2124" s="348"/>
      <c r="S2124" s="348"/>
      <c r="T2124" s="348"/>
      <c r="U2124" s="348"/>
      <c r="V2124" s="348"/>
      <c r="W2124" s="349"/>
      <c r="X2124" s="349"/>
    </row>
    <row r="2125" spans="2:24" ht="18.75">
      <c r="B2125" s="715"/>
      <c r="C2125" s="716" t="s">
        <v>1263</v>
      </c>
      <c r="D2125" s="717" t="s">
        <v>1044</v>
      </c>
      <c r="E2125" s="808"/>
      <c r="F2125" s="808">
        <f>SUM(F2010,F2013,F2019,F2027,F2028,F2046,F2050,F2056,F2059,F2060,F2061,F2062,F2063,F2072,F2078,F2079,F2080,F2081,F2088,F2092,F2093,F2094,F2095,F2098,F2099,F2107,F2110,F2111,F2116)+F2121</f>
        <v>61400</v>
      </c>
      <c r="G2125" s="808">
        <f>SUM(G2010,G2013,G2019,G2027,G2028,G2046,G2050,G2056,G2059,G2060,G2061,G2062,G2063,G2072,G2078,G2079,G2080,G2081,G2088,G2092,G2093,G2094,G2095,G2098,G2099,G2107,G2110,G2111,G2116)+G2121</f>
        <v>152400</v>
      </c>
      <c r="H2125" s="808">
        <f>SUM(H2010,H2013,H2019,H2027,H2028,H2046,H2050,H2056,H2059,H2060,H2061,H2062,H2063,H2072,H2078,H2079,H2080,H2081,H2088,H2092,H2093,H2094,H2095,H2098,H2099,H2107,H2110,H2111,H2116)+H2121</f>
        <v>91800</v>
      </c>
      <c r="I2125" s="808">
        <f>SUM(I2010,I2013,I2019,I2027,I2028,I2046,I2050,I2056,I2059,I2060,I2061,I2062,I2063,I2072,I2078,I2079,I2080,I2081,I2088,I2092,I2093,I2094,I2095,I2098,I2099,I2107,I2110,I2111,I2116)+I2121</f>
        <v>305600</v>
      </c>
      <c r="J2125" s="243">
        <f t="shared" si="596"/>
        <v>1</v>
      </c>
      <c r="K2125" s="439" t="str">
        <f>LEFT(C2007,1)</f>
        <v>3</v>
      </c>
      <c r="L2125" s="276">
        <f>SUM(L2010,L2013,L2019,L2027,L2028,L2046,L2050,L2056,L2059,L2060,L2061,L2062,L2063,L2072,L2078,L2079,L2080,L2081,L2088,L2092,L2093,L2094,L2095,L2098,L2099,L2107,L2110,L2111,L2116)+L2121</f>
        <v>0</v>
      </c>
      <c r="M2125" s="276">
        <f>SUM(M2010,M2013,M2019,M2027,M2028,M2046,M2050,M2056,M2059,M2060,M2061,M2062,M2063,M2072,M2078,M2079,M2080,M2081,M2088,M2092,M2093,M2094,M2095,M2098,M2099,M2107,M2110,M2111,M2116)+M2121</f>
        <v>305600</v>
      </c>
      <c r="N2125" s="276">
        <f>SUM(N2010,N2013,N2019,N2027,N2028,N2046,N2050,N2056,N2059,N2060,N2061,N2062,N2063,N2072,N2078,N2079,N2080,N2081,N2088,N2092,N2093,N2094,N2095,N2098,N2099,N2107,N2110,N2111,N2116)+N2121</f>
        <v>305600</v>
      </c>
      <c r="O2125" s="276">
        <f>SUM(O2010,O2013,O2019,O2027,O2028,O2046,O2050,O2056,O2059,O2060,O2061,O2062,O2063,O2072,O2078,O2079,O2080,O2081,O2088,O2092,O2093,O2094,O2095,O2098,O2099,O2107,O2110,O2111,O2116)+O2121</f>
        <v>0</v>
      </c>
      <c r="P2125" s="222"/>
      <c r="Q2125" s="276">
        <f t="shared" ref="Q2125:W2125" si="600">SUM(Q2010,Q2013,Q2019,Q2027,Q2028,Q2046,Q2050,Q2056,Q2059,Q2060,Q2061,Q2062,Q2063,Q2072,Q2078,Q2079,Q2080,Q2081,Q2088,Q2092,Q2093,Q2094,Q2095,Q2098,Q2099,Q2107,Q2110,Q2111,Q2116)+Q2121</f>
        <v>0</v>
      </c>
      <c r="R2125" s="276">
        <f t="shared" si="600"/>
        <v>108000</v>
      </c>
      <c r="S2125" s="276">
        <f t="shared" si="600"/>
        <v>108000</v>
      </c>
      <c r="T2125" s="276">
        <f t="shared" si="600"/>
        <v>0</v>
      </c>
      <c r="U2125" s="276">
        <f t="shared" si="600"/>
        <v>0</v>
      </c>
      <c r="V2125" s="276">
        <f t="shared" si="600"/>
        <v>0</v>
      </c>
      <c r="W2125" s="276">
        <f t="shared" si="600"/>
        <v>0</v>
      </c>
      <c r="X2125" s="313">
        <f>T2125-U2125-V2125-W2125</f>
        <v>0</v>
      </c>
    </row>
    <row r="2126" spans="2:24">
      <c r="B2126" s="660" t="s">
        <v>32</v>
      </c>
      <c r="C2126" s="186"/>
      <c r="I2126" s="219"/>
      <c r="J2126" s="221">
        <f>J2125</f>
        <v>1</v>
      </c>
      <c r="P2126"/>
    </row>
    <row r="2127" spans="2:24">
      <c r="B2127" s="392"/>
      <c r="C2127" s="392"/>
      <c r="D2127" s="393"/>
      <c r="E2127" s="392"/>
      <c r="F2127" s="392"/>
      <c r="G2127" s="392"/>
      <c r="H2127" s="392"/>
      <c r="I2127" s="394"/>
      <c r="J2127" s="221">
        <f>J2125</f>
        <v>1</v>
      </c>
      <c r="L2127" s="392"/>
      <c r="M2127" s="392"/>
      <c r="N2127" s="394"/>
      <c r="O2127" s="394"/>
      <c r="P2127" s="394"/>
      <c r="Q2127" s="392"/>
      <c r="R2127" s="392"/>
      <c r="S2127" s="394"/>
      <c r="T2127" s="394"/>
      <c r="U2127" s="392"/>
      <c r="V2127" s="394"/>
      <c r="W2127" s="394"/>
      <c r="X2127" s="394"/>
    </row>
    <row r="2128" spans="2:24" ht="18.75">
      <c r="B2128" s="402"/>
      <c r="C2128" s="402"/>
      <c r="D2128" s="402"/>
      <c r="E2128" s="402"/>
      <c r="F2128" s="402"/>
      <c r="G2128" s="402"/>
      <c r="H2128" s="402"/>
      <c r="I2128" s="484"/>
      <c r="J2128" s="440">
        <f>(IF(E2125&lt;&gt;0,$G$2,IF(I2125&lt;&gt;0,$G$2,"")))</f>
        <v>0</v>
      </c>
    </row>
    <row r="2129" spans="2:24" ht="18.75">
      <c r="B2129" s="402"/>
      <c r="C2129" s="402"/>
      <c r="D2129" s="474"/>
      <c r="E2129" s="402"/>
      <c r="F2129" s="402"/>
      <c r="G2129" s="402"/>
      <c r="H2129" s="402"/>
      <c r="I2129" s="484"/>
      <c r="J2129" s="440" t="str">
        <f>(IF(E2126&lt;&gt;0,$G$2,IF(I2126&lt;&gt;0,$G$2,"")))</f>
        <v/>
      </c>
    </row>
    <row r="2130" spans="2:24">
      <c r="E2130" s="278"/>
      <c r="F2130" s="278"/>
      <c r="G2130" s="278"/>
      <c r="H2130" s="278"/>
      <c r="I2130" s="282"/>
      <c r="J2130" s="221">
        <f>(IF($E2263&lt;&gt;0,$J$2,IF($I2263&lt;&gt;0,$J$2,"")))</f>
        <v>1</v>
      </c>
      <c r="L2130" s="278"/>
      <c r="M2130" s="278"/>
      <c r="N2130" s="282"/>
      <c r="O2130" s="282"/>
      <c r="P2130" s="282"/>
      <c r="Q2130" s="278"/>
      <c r="R2130" s="278"/>
      <c r="S2130" s="282"/>
      <c r="T2130" s="282"/>
      <c r="U2130" s="278"/>
      <c r="V2130" s="282"/>
      <c r="W2130" s="282"/>
    </row>
    <row r="2131" spans="2:24">
      <c r="C2131" s="227"/>
      <c r="D2131" s="228"/>
      <c r="E2131" s="278"/>
      <c r="F2131" s="278"/>
      <c r="G2131" s="278"/>
      <c r="H2131" s="278"/>
      <c r="I2131" s="282"/>
      <c r="J2131" s="221">
        <f>(IF($E2263&lt;&gt;0,$J$2,IF($I2263&lt;&gt;0,$J$2,"")))</f>
        <v>1</v>
      </c>
      <c r="L2131" s="278"/>
      <c r="M2131" s="278"/>
      <c r="N2131" s="282"/>
      <c r="O2131" s="282"/>
      <c r="P2131" s="282"/>
      <c r="Q2131" s="278"/>
      <c r="R2131" s="278"/>
      <c r="S2131" s="282"/>
      <c r="T2131" s="282"/>
      <c r="U2131" s="278"/>
      <c r="V2131" s="282"/>
      <c r="W2131" s="282"/>
    </row>
    <row r="2132" spans="2:24">
      <c r="B2132" s="896" t="str">
        <f>$B$7</f>
        <v>БЮДЖЕТ - НАЧАЛЕН ПЛАН
ПО ПЪЛНА ЕДИННА БЮДЖЕТНА КЛАСИФИКАЦИЯ</v>
      </c>
      <c r="C2132" s="897"/>
      <c r="D2132" s="897"/>
      <c r="E2132" s="278"/>
      <c r="F2132" s="278"/>
      <c r="G2132" s="278"/>
      <c r="H2132" s="278"/>
      <c r="I2132" s="282"/>
      <c r="J2132" s="221">
        <f>(IF($E2263&lt;&gt;0,$J$2,IF($I2263&lt;&gt;0,$J$2,"")))</f>
        <v>1</v>
      </c>
      <c r="L2132" s="278"/>
      <c r="M2132" s="278"/>
      <c r="N2132" s="282"/>
      <c r="O2132" s="282"/>
      <c r="P2132" s="282"/>
      <c r="Q2132" s="278"/>
      <c r="R2132" s="278"/>
      <c r="S2132" s="282"/>
      <c r="T2132" s="282"/>
      <c r="U2132" s="278"/>
      <c r="V2132" s="282"/>
      <c r="W2132" s="282"/>
    </row>
    <row r="2133" spans="2:24">
      <c r="C2133" s="227"/>
      <c r="D2133" s="228"/>
      <c r="E2133" s="279" t="s">
        <v>1684</v>
      </c>
      <c r="F2133" s="279" t="s">
        <v>1550</v>
      </c>
      <c r="G2133" s="278"/>
      <c r="H2133" s="278"/>
      <c r="I2133" s="282"/>
      <c r="J2133" s="221">
        <f>(IF($E2263&lt;&gt;0,$J$2,IF($I2263&lt;&gt;0,$J$2,"")))</f>
        <v>1</v>
      </c>
      <c r="L2133" s="278"/>
      <c r="M2133" s="278"/>
      <c r="N2133" s="282"/>
      <c r="O2133" s="282"/>
      <c r="P2133" s="282"/>
      <c r="Q2133" s="278"/>
      <c r="R2133" s="278"/>
      <c r="S2133" s="282"/>
      <c r="T2133" s="282"/>
      <c r="U2133" s="278"/>
      <c r="V2133" s="282"/>
      <c r="W2133" s="282"/>
    </row>
    <row r="2134" spans="2:24" ht="18.75">
      <c r="B2134" s="898" t="str">
        <f>$B$9</f>
        <v>Несебър</v>
      </c>
      <c r="C2134" s="899"/>
      <c r="D2134" s="900"/>
      <c r="E2134" s="686">
        <f>$E$9</f>
        <v>43831</v>
      </c>
      <c r="F2134" s="687">
        <f>$F$9</f>
        <v>44196</v>
      </c>
      <c r="G2134" s="278"/>
      <c r="H2134" s="278"/>
      <c r="I2134" s="282"/>
      <c r="J2134" s="221">
        <f>(IF($E2263&lt;&gt;0,$J$2,IF($I2263&lt;&gt;0,$J$2,"")))</f>
        <v>1</v>
      </c>
      <c r="L2134" s="278"/>
      <c r="M2134" s="278"/>
      <c r="N2134" s="282"/>
      <c r="O2134" s="282"/>
      <c r="P2134" s="282"/>
      <c r="Q2134" s="278"/>
      <c r="R2134" s="278"/>
      <c r="S2134" s="282"/>
      <c r="T2134" s="282"/>
      <c r="U2134" s="278"/>
      <c r="V2134" s="282"/>
      <c r="W2134" s="282"/>
    </row>
    <row r="2135" spans="2:24">
      <c r="B2135" s="230" t="str">
        <f>$B$10</f>
        <v>(наименование на разпоредителя с бюджет)</v>
      </c>
      <c r="E2135" s="278"/>
      <c r="F2135" s="280">
        <f>$F$10</f>
        <v>0</v>
      </c>
      <c r="G2135" s="278"/>
      <c r="H2135" s="278"/>
      <c r="I2135" s="282"/>
      <c r="J2135" s="221">
        <f>(IF($E2263&lt;&gt;0,$J$2,IF($I2263&lt;&gt;0,$J$2,"")))</f>
        <v>1</v>
      </c>
      <c r="L2135" s="278"/>
      <c r="M2135" s="278"/>
      <c r="N2135" s="282"/>
      <c r="O2135" s="282"/>
      <c r="P2135" s="282"/>
      <c r="Q2135" s="278"/>
      <c r="R2135" s="278"/>
      <c r="S2135" s="282"/>
      <c r="T2135" s="282"/>
      <c r="U2135" s="278"/>
      <c r="V2135" s="282"/>
      <c r="W2135" s="282"/>
    </row>
    <row r="2136" spans="2:24">
      <c r="B2136" s="230"/>
      <c r="E2136" s="281"/>
      <c r="F2136" s="278"/>
      <c r="G2136" s="278"/>
      <c r="H2136" s="278"/>
      <c r="I2136" s="282"/>
      <c r="J2136" s="221">
        <f>(IF($E2263&lt;&gt;0,$J$2,IF($I2263&lt;&gt;0,$J$2,"")))</f>
        <v>1</v>
      </c>
      <c r="L2136" s="278"/>
      <c r="M2136" s="278"/>
      <c r="N2136" s="282"/>
      <c r="O2136" s="282"/>
      <c r="P2136" s="282"/>
      <c r="Q2136" s="278"/>
      <c r="R2136" s="278"/>
      <c r="S2136" s="282"/>
      <c r="T2136" s="282"/>
      <c r="U2136" s="278"/>
      <c r="V2136" s="282"/>
      <c r="W2136" s="282"/>
    </row>
    <row r="2137" spans="2:24" ht="19.5">
      <c r="B2137" s="901" t="str">
        <f>$B$12</f>
        <v>Несебър</v>
      </c>
      <c r="C2137" s="902"/>
      <c r="D2137" s="903"/>
      <c r="E2137" s="229" t="s">
        <v>1685</v>
      </c>
      <c r="F2137" s="688" t="str">
        <f>$F$12</f>
        <v>5206</v>
      </c>
      <c r="G2137" s="278"/>
      <c r="H2137" s="278"/>
      <c r="I2137" s="282"/>
      <c r="J2137" s="221">
        <f>(IF($E2263&lt;&gt;0,$J$2,IF($I2263&lt;&gt;0,$J$2,"")))</f>
        <v>1</v>
      </c>
      <c r="L2137" s="278"/>
      <c r="M2137" s="278"/>
      <c r="N2137" s="282"/>
      <c r="O2137" s="282"/>
      <c r="P2137" s="282"/>
      <c r="Q2137" s="278"/>
      <c r="R2137" s="278"/>
      <c r="S2137" s="282"/>
      <c r="T2137" s="282"/>
      <c r="U2137" s="278"/>
      <c r="V2137" s="282"/>
      <c r="W2137" s="282"/>
    </row>
    <row r="2138" spans="2:24">
      <c r="B2138" s="689" t="str">
        <f>$B$13</f>
        <v>(наименование на първостепенния разпоредител с бюджет)</v>
      </c>
      <c r="E2138" s="281" t="s">
        <v>1686</v>
      </c>
      <c r="F2138" s="278"/>
      <c r="G2138" s="278"/>
      <c r="H2138" s="278"/>
      <c r="I2138" s="282"/>
      <c r="J2138" s="221">
        <f>(IF($E2263&lt;&gt;0,$J$2,IF($I2263&lt;&gt;0,$J$2,"")))</f>
        <v>1</v>
      </c>
      <c r="L2138" s="278"/>
      <c r="M2138" s="278"/>
      <c r="N2138" s="282"/>
      <c r="O2138" s="282"/>
      <c r="P2138" s="282"/>
      <c r="Q2138" s="278"/>
      <c r="R2138" s="278"/>
      <c r="S2138" s="282"/>
      <c r="T2138" s="282"/>
      <c r="U2138" s="278"/>
      <c r="V2138" s="282"/>
      <c r="W2138" s="282"/>
    </row>
    <row r="2139" spans="2:24" ht="18.75">
      <c r="B2139" s="230"/>
      <c r="D2139" s="441"/>
      <c r="E2139" s="277"/>
      <c r="F2139" s="277"/>
      <c r="G2139" s="277"/>
      <c r="H2139" s="277"/>
      <c r="I2139" s="384"/>
      <c r="J2139" s="221">
        <f>(IF($E2263&lt;&gt;0,$J$2,IF($I2263&lt;&gt;0,$J$2,"")))</f>
        <v>1</v>
      </c>
      <c r="L2139" s="278"/>
      <c r="M2139" s="278"/>
      <c r="N2139" s="282"/>
      <c r="O2139" s="282"/>
      <c r="P2139" s="282"/>
      <c r="Q2139" s="278"/>
      <c r="R2139" s="278"/>
      <c r="S2139" s="282"/>
      <c r="T2139" s="282"/>
      <c r="U2139" s="278"/>
      <c r="V2139" s="282"/>
      <c r="W2139" s="282"/>
    </row>
    <row r="2140" spans="2:24">
      <c r="C2140" s="227"/>
      <c r="D2140" s="228"/>
      <c r="E2140" s="278"/>
      <c r="F2140" s="281"/>
      <c r="G2140" s="281"/>
      <c r="H2140" s="281"/>
      <c r="I2140" s="284" t="s">
        <v>1687</v>
      </c>
      <c r="J2140" s="221">
        <f>(IF($E2263&lt;&gt;0,$J$2,IF($I2263&lt;&gt;0,$J$2,"")))</f>
        <v>1</v>
      </c>
      <c r="L2140" s="283" t="s">
        <v>93</v>
      </c>
      <c r="M2140" s="278"/>
      <c r="N2140" s="282"/>
      <c r="O2140" s="284" t="s">
        <v>1687</v>
      </c>
      <c r="P2140" s="282"/>
      <c r="Q2140" s="283" t="s">
        <v>94</v>
      </c>
      <c r="R2140" s="278"/>
      <c r="S2140" s="282"/>
      <c r="T2140" s="284" t="s">
        <v>1687</v>
      </c>
      <c r="U2140" s="278"/>
      <c r="V2140" s="282"/>
      <c r="W2140" s="284" t="s">
        <v>1687</v>
      </c>
    </row>
    <row r="2141" spans="2:24" ht="18.75">
      <c r="B2141" s="782"/>
      <c r="C2141" s="783"/>
      <c r="D2141" s="784" t="s">
        <v>1075</v>
      </c>
      <c r="E2141" s="785"/>
      <c r="F2141" s="973" t="s">
        <v>1486</v>
      </c>
      <c r="G2141" s="974"/>
      <c r="H2141" s="975"/>
      <c r="I2141" s="976"/>
      <c r="J2141" s="221">
        <f>(IF($E2263&lt;&gt;0,$J$2,IF($I2263&lt;&gt;0,$J$2,"")))</f>
        <v>1</v>
      </c>
      <c r="L2141" s="920" t="s">
        <v>1804</v>
      </c>
      <c r="M2141" s="920" t="s">
        <v>1805</v>
      </c>
      <c r="N2141" s="922" t="s">
        <v>1806</v>
      </c>
      <c r="O2141" s="922" t="s">
        <v>95</v>
      </c>
      <c r="P2141" s="222"/>
      <c r="Q2141" s="922" t="s">
        <v>1807</v>
      </c>
      <c r="R2141" s="922" t="s">
        <v>1808</v>
      </c>
      <c r="S2141" s="922" t="s">
        <v>1776</v>
      </c>
      <c r="T2141" s="922" t="s">
        <v>96</v>
      </c>
      <c r="U2141" s="409" t="s">
        <v>97</v>
      </c>
      <c r="V2141" s="410"/>
      <c r="W2141" s="411"/>
      <c r="X2141" s="291"/>
    </row>
    <row r="2142" spans="2:24" ht="31.5">
      <c r="B2142" s="786" t="s">
        <v>1601</v>
      </c>
      <c r="C2142" s="787" t="s">
        <v>1688</v>
      </c>
      <c r="D2142" s="788" t="s">
        <v>1076</v>
      </c>
      <c r="E2142" s="789"/>
      <c r="F2142" s="713" t="s">
        <v>1487</v>
      </c>
      <c r="G2142" s="713" t="s">
        <v>1488</v>
      </c>
      <c r="H2142" s="713" t="s">
        <v>1485</v>
      </c>
      <c r="I2142" s="713" t="s">
        <v>1069</v>
      </c>
      <c r="J2142" s="221">
        <f>(IF($E2263&lt;&gt;0,$J$2,IF($I2263&lt;&gt;0,$J$2,"")))</f>
        <v>1</v>
      </c>
      <c r="L2142" s="961"/>
      <c r="M2142" s="972"/>
      <c r="N2142" s="961"/>
      <c r="O2142" s="972"/>
      <c r="P2142" s="222"/>
      <c r="Q2142" s="957"/>
      <c r="R2142" s="957"/>
      <c r="S2142" s="957"/>
      <c r="T2142" s="957"/>
      <c r="U2142" s="412">
        <v>2020</v>
      </c>
      <c r="V2142" s="412">
        <v>2021</v>
      </c>
      <c r="W2142" s="412" t="s">
        <v>1809</v>
      </c>
      <c r="X2142" s="413" t="s">
        <v>98</v>
      </c>
    </row>
    <row r="2143" spans="2:24" ht="18.75">
      <c r="B2143" s="612"/>
      <c r="C2143" s="397"/>
      <c r="D2143" s="295" t="s">
        <v>1265</v>
      </c>
      <c r="E2143" s="809"/>
      <c r="F2143" s="296"/>
      <c r="G2143" s="296"/>
      <c r="H2143" s="296"/>
      <c r="I2143" s="483"/>
      <c r="J2143" s="221">
        <f>(IF($E2263&lt;&gt;0,$J$2,IF($I2263&lt;&gt;0,$J$2,"")))</f>
        <v>1</v>
      </c>
      <c r="L2143" s="297" t="s">
        <v>99</v>
      </c>
      <c r="M2143" s="297" t="s">
        <v>100</v>
      </c>
      <c r="N2143" s="298" t="s">
        <v>101</v>
      </c>
      <c r="O2143" s="298" t="s">
        <v>102</v>
      </c>
      <c r="P2143" s="222"/>
      <c r="Q2143" s="610" t="s">
        <v>103</v>
      </c>
      <c r="R2143" s="610" t="s">
        <v>104</v>
      </c>
      <c r="S2143" s="610" t="s">
        <v>105</v>
      </c>
      <c r="T2143" s="610" t="s">
        <v>106</v>
      </c>
      <c r="U2143" s="610" t="s">
        <v>1046</v>
      </c>
      <c r="V2143" s="610" t="s">
        <v>1047</v>
      </c>
      <c r="W2143" s="610" t="s">
        <v>1048</v>
      </c>
      <c r="X2143" s="414" t="s">
        <v>1049</v>
      </c>
    </row>
    <row r="2144" spans="2:24" ht="131.25">
      <c r="B2144" s="236"/>
      <c r="C2144" s="617" t="e">
        <f>VLOOKUP(D2144,OP_LIST2,2,FALSE)</f>
        <v>#N/A</v>
      </c>
      <c r="D2144" s="618" t="s">
        <v>958</v>
      </c>
      <c r="E2144" s="810"/>
      <c r="F2144" s="368"/>
      <c r="G2144" s="368"/>
      <c r="H2144" s="368"/>
      <c r="I2144" s="303"/>
      <c r="J2144" s="221">
        <f>(IF($E2263&lt;&gt;0,$J$2,IF($I2263&lt;&gt;0,$J$2,"")))</f>
        <v>1</v>
      </c>
      <c r="L2144" s="415" t="s">
        <v>1050</v>
      </c>
      <c r="M2144" s="415" t="s">
        <v>1050</v>
      </c>
      <c r="N2144" s="415" t="s">
        <v>1051</v>
      </c>
      <c r="O2144" s="415" t="s">
        <v>1052</v>
      </c>
      <c r="P2144" s="222"/>
      <c r="Q2144" s="415" t="s">
        <v>1050</v>
      </c>
      <c r="R2144" s="415" t="s">
        <v>1050</v>
      </c>
      <c r="S2144" s="415" t="s">
        <v>1077</v>
      </c>
      <c r="T2144" s="415" t="s">
        <v>1054</v>
      </c>
      <c r="U2144" s="415" t="s">
        <v>1050</v>
      </c>
      <c r="V2144" s="415" t="s">
        <v>1050</v>
      </c>
      <c r="W2144" s="415" t="s">
        <v>1050</v>
      </c>
      <c r="X2144" s="306" t="s">
        <v>1055</v>
      </c>
    </row>
    <row r="2145" spans="2:24" ht="18.75">
      <c r="B2145" s="616"/>
      <c r="C2145" s="619">
        <f>VLOOKUP(D2146,EBK_DEIN2,2,FALSE)</f>
        <v>3389</v>
      </c>
      <c r="D2145" s="611" t="s">
        <v>1465</v>
      </c>
      <c r="E2145" s="811"/>
      <c r="F2145" s="368"/>
      <c r="G2145" s="368"/>
      <c r="H2145" s="368"/>
      <c r="I2145" s="303"/>
      <c r="J2145" s="221">
        <f>(IF($E2263&lt;&gt;0,$J$2,IF($I2263&lt;&gt;0,$J$2,"")))</f>
        <v>1</v>
      </c>
      <c r="L2145" s="416"/>
      <c r="M2145" s="416"/>
      <c r="N2145" s="344"/>
      <c r="O2145" s="417"/>
      <c r="P2145" s="222"/>
      <c r="Q2145" s="416"/>
      <c r="R2145" s="416"/>
      <c r="S2145" s="344"/>
      <c r="T2145" s="417"/>
      <c r="U2145" s="416"/>
      <c r="V2145" s="344"/>
      <c r="W2145" s="417"/>
      <c r="X2145" s="418"/>
    </row>
    <row r="2146" spans="2:24" ht="18.75">
      <c r="B2146" s="419"/>
      <c r="C2146" s="238"/>
      <c r="D2146" s="523" t="s">
        <v>748</v>
      </c>
      <c r="E2146" s="811"/>
      <c r="F2146" s="368"/>
      <c r="G2146" s="368"/>
      <c r="H2146" s="368"/>
      <c r="I2146" s="303"/>
      <c r="J2146" s="221">
        <f>(IF($E2263&lt;&gt;0,$J$2,IF($I2263&lt;&gt;0,$J$2,"")))</f>
        <v>1</v>
      </c>
      <c r="L2146" s="416"/>
      <c r="M2146" s="416"/>
      <c r="N2146" s="344"/>
      <c r="O2146" s="420">
        <f>SUMIF(O2149:O2150,"&lt;0")+SUMIF(O2152:O2156,"&lt;0")+SUMIF(O2158:O2165,"&lt;0")+SUMIF(O2167:O2183,"&lt;0")+SUMIF(O2189:O2193,"&lt;0")+SUMIF(O2195:O2200,"&lt;0")+SUMIF(O2203:O2209,"&lt;0")+SUMIF(O2216:O2217,"&lt;0")+SUMIF(O2220:O2225,"&lt;0")+SUMIF(O2227:O2232,"&lt;0")+SUMIF(O2236,"&lt;0")+SUMIF(O2238:O2244,"&lt;0")+SUMIF(O2246:O2248,"&lt;0")+SUMIF(O2250:O2253,"&lt;0")+SUMIF(O2255:O2256,"&lt;0")+SUMIF(O2259,"&lt;0")</f>
        <v>0</v>
      </c>
      <c r="P2146" s="222"/>
      <c r="Q2146" s="416"/>
      <c r="R2146" s="416"/>
      <c r="S2146" s="344"/>
      <c r="T2146" s="420">
        <f>SUMIF(T2149:T2150,"&lt;0")+SUMIF(T2152:T2156,"&lt;0")+SUMIF(T2158:T2165,"&lt;0")+SUMIF(T2167:T2183,"&lt;0")+SUMIF(T2189:T2193,"&lt;0")+SUMIF(T2195:T2200,"&lt;0")+SUMIF(T2203:T2209,"&lt;0")+SUMIF(T2216:T2217,"&lt;0")+SUMIF(T2220:T2225,"&lt;0")+SUMIF(T2227:T2232,"&lt;0")+SUMIF(T2236,"&lt;0")+SUMIF(T2238:T2244,"&lt;0")+SUMIF(T2246:T2248,"&lt;0")+SUMIF(T2250:T2253,"&lt;0")+SUMIF(T2255:T2256,"&lt;0")+SUMIF(T2259,"&lt;0")</f>
        <v>0</v>
      </c>
      <c r="U2146" s="416"/>
      <c r="V2146" s="344"/>
      <c r="W2146" s="417"/>
      <c r="X2146" s="308"/>
    </row>
    <row r="2147" spans="2:24" ht="18.75">
      <c r="B2147" s="354"/>
      <c r="C2147" s="238"/>
      <c r="D2147" s="292" t="s">
        <v>1078</v>
      </c>
      <c r="E2147" s="811"/>
      <c r="F2147" s="368"/>
      <c r="G2147" s="368"/>
      <c r="H2147" s="368"/>
      <c r="I2147" s="303"/>
      <c r="J2147" s="221">
        <f>(IF($E2263&lt;&gt;0,$J$2,IF($I2263&lt;&gt;0,$J$2,"")))</f>
        <v>1</v>
      </c>
      <c r="L2147" s="416"/>
      <c r="M2147" s="416"/>
      <c r="N2147" s="344"/>
      <c r="O2147" s="417"/>
      <c r="P2147" s="222"/>
      <c r="Q2147" s="416"/>
      <c r="R2147" s="416"/>
      <c r="S2147" s="344"/>
      <c r="T2147" s="417"/>
      <c r="U2147" s="416"/>
      <c r="V2147" s="344"/>
      <c r="W2147" s="417"/>
      <c r="X2147" s="310"/>
    </row>
    <row r="2148" spans="2:24" ht="18.75">
      <c r="B2148" s="790">
        <v>100</v>
      </c>
      <c r="C2148" s="977" t="s">
        <v>1266</v>
      </c>
      <c r="D2148" s="978"/>
      <c r="E2148" s="791"/>
      <c r="F2148" s="792">
        <f>SUM(F2149:F2150)</f>
        <v>0</v>
      </c>
      <c r="G2148" s="793">
        <f>SUM(G2149:G2150)</f>
        <v>0</v>
      </c>
      <c r="H2148" s="793">
        <f>SUM(H2149:H2150)</f>
        <v>0</v>
      </c>
      <c r="I2148" s="793">
        <f>SUM(I2149:I2150)</f>
        <v>0</v>
      </c>
      <c r="J2148" s="243" t="str">
        <f t="shared" ref="J2148:J2179" si="601">(IF($E2148&lt;&gt;0,$J$2,IF($I2148&lt;&gt;0,$J$2,"")))</f>
        <v/>
      </c>
      <c r="K2148" s="244"/>
      <c r="L2148" s="311">
        <f>SUM(L2149:L2150)</f>
        <v>0</v>
      </c>
      <c r="M2148" s="312">
        <f>SUM(M2149:M2150)</f>
        <v>0</v>
      </c>
      <c r="N2148" s="421">
        <f>SUM(N2149:N2150)</f>
        <v>0</v>
      </c>
      <c r="O2148" s="422">
        <f>SUM(O2149:O2150)</f>
        <v>0</v>
      </c>
      <c r="P2148" s="244"/>
      <c r="Q2148" s="815"/>
      <c r="R2148" s="816"/>
      <c r="S2148" s="817"/>
      <c r="T2148" s="816"/>
      <c r="U2148" s="816"/>
      <c r="V2148" s="816"/>
      <c r="W2148" s="818"/>
      <c r="X2148" s="313">
        <f t="shared" ref="X2148:X2179" si="602">T2148-U2148-V2148-W2148</f>
        <v>0</v>
      </c>
    </row>
    <row r="2149" spans="2:24" ht="18.75">
      <c r="B2149" s="140"/>
      <c r="C2149" s="144">
        <v>101</v>
      </c>
      <c r="D2149" s="138" t="s">
        <v>1267</v>
      </c>
      <c r="E2149" s="812"/>
      <c r="F2149" s="449"/>
      <c r="G2149" s="245"/>
      <c r="H2149" s="245"/>
      <c r="I2149" s="476">
        <f>F2149+G2149+H2149</f>
        <v>0</v>
      </c>
      <c r="J2149" s="243" t="str">
        <f t="shared" si="601"/>
        <v/>
      </c>
      <c r="K2149" s="244"/>
      <c r="L2149" s="423"/>
      <c r="M2149" s="252"/>
      <c r="N2149" s="315">
        <f>I2149</f>
        <v>0</v>
      </c>
      <c r="O2149" s="424">
        <f>L2149+M2149-N2149</f>
        <v>0</v>
      </c>
      <c r="P2149" s="244"/>
      <c r="Q2149" s="771"/>
      <c r="R2149" s="775"/>
      <c r="S2149" s="775"/>
      <c r="T2149" s="775"/>
      <c r="U2149" s="775"/>
      <c r="V2149" s="775"/>
      <c r="W2149" s="819"/>
      <c r="X2149" s="313">
        <f t="shared" si="602"/>
        <v>0</v>
      </c>
    </row>
    <row r="2150" spans="2:24" ht="18.75">
      <c r="B2150" s="140"/>
      <c r="C2150" s="137">
        <v>102</v>
      </c>
      <c r="D2150" s="139" t="s">
        <v>1268</v>
      </c>
      <c r="E2150" s="812"/>
      <c r="F2150" s="449"/>
      <c r="G2150" s="245"/>
      <c r="H2150" s="245"/>
      <c r="I2150" s="476">
        <f>F2150+G2150+H2150</f>
        <v>0</v>
      </c>
      <c r="J2150" s="243" t="str">
        <f t="shared" si="601"/>
        <v/>
      </c>
      <c r="K2150" s="244"/>
      <c r="L2150" s="423"/>
      <c r="M2150" s="252"/>
      <c r="N2150" s="315">
        <f>I2150</f>
        <v>0</v>
      </c>
      <c r="O2150" s="424">
        <f>L2150+M2150-N2150</f>
        <v>0</v>
      </c>
      <c r="P2150" s="244"/>
      <c r="Q2150" s="771"/>
      <c r="R2150" s="775"/>
      <c r="S2150" s="775"/>
      <c r="T2150" s="775"/>
      <c r="U2150" s="775"/>
      <c r="V2150" s="775"/>
      <c r="W2150" s="819"/>
      <c r="X2150" s="313">
        <f t="shared" si="602"/>
        <v>0</v>
      </c>
    </row>
    <row r="2151" spans="2:24" ht="18.75">
      <c r="B2151" s="794">
        <v>200</v>
      </c>
      <c r="C2151" s="959" t="s">
        <v>1269</v>
      </c>
      <c r="D2151" s="959"/>
      <c r="E2151" s="795"/>
      <c r="F2151" s="796">
        <f>SUM(F2152:F2156)</f>
        <v>0</v>
      </c>
      <c r="G2151" s="797">
        <f>SUM(G2152:G2156)</f>
        <v>0</v>
      </c>
      <c r="H2151" s="797">
        <f>SUM(H2152:H2156)</f>
        <v>0</v>
      </c>
      <c r="I2151" s="797">
        <f>SUM(I2152:I2156)</f>
        <v>0</v>
      </c>
      <c r="J2151" s="243" t="str">
        <f t="shared" si="601"/>
        <v/>
      </c>
      <c r="K2151" s="244"/>
      <c r="L2151" s="316">
        <f>SUM(L2152:L2156)</f>
        <v>0</v>
      </c>
      <c r="M2151" s="317">
        <f>SUM(M2152:M2156)</f>
        <v>0</v>
      </c>
      <c r="N2151" s="425">
        <f>SUM(N2152:N2156)</f>
        <v>0</v>
      </c>
      <c r="O2151" s="426">
        <f>SUM(O2152:O2156)</f>
        <v>0</v>
      </c>
      <c r="P2151" s="244"/>
      <c r="Q2151" s="773"/>
      <c r="R2151" s="774"/>
      <c r="S2151" s="774"/>
      <c r="T2151" s="774"/>
      <c r="U2151" s="774"/>
      <c r="V2151" s="774"/>
      <c r="W2151" s="820"/>
      <c r="X2151" s="313">
        <f t="shared" si="602"/>
        <v>0</v>
      </c>
    </row>
    <row r="2152" spans="2:24" ht="18.75">
      <c r="B2152" s="143"/>
      <c r="C2152" s="144">
        <v>201</v>
      </c>
      <c r="D2152" s="138" t="s">
        <v>1270</v>
      </c>
      <c r="E2152" s="812"/>
      <c r="F2152" s="449"/>
      <c r="G2152" s="245"/>
      <c r="H2152" s="245"/>
      <c r="I2152" s="476">
        <f>F2152+G2152+H2152</f>
        <v>0</v>
      </c>
      <c r="J2152" s="243" t="str">
        <f t="shared" si="601"/>
        <v/>
      </c>
      <c r="K2152" s="244"/>
      <c r="L2152" s="423"/>
      <c r="M2152" s="252"/>
      <c r="N2152" s="315">
        <f>I2152</f>
        <v>0</v>
      </c>
      <c r="O2152" s="424">
        <f>L2152+M2152-N2152</f>
        <v>0</v>
      </c>
      <c r="P2152" s="244"/>
      <c r="Q2152" s="771"/>
      <c r="R2152" s="775"/>
      <c r="S2152" s="775"/>
      <c r="T2152" s="775"/>
      <c r="U2152" s="775"/>
      <c r="V2152" s="775"/>
      <c r="W2152" s="819"/>
      <c r="X2152" s="313">
        <f t="shared" si="602"/>
        <v>0</v>
      </c>
    </row>
    <row r="2153" spans="2:24" ht="18.75">
      <c r="B2153" s="136"/>
      <c r="C2153" s="137">
        <v>202</v>
      </c>
      <c r="D2153" s="145" t="s">
        <v>1271</v>
      </c>
      <c r="E2153" s="812"/>
      <c r="F2153" s="449"/>
      <c r="G2153" s="245"/>
      <c r="H2153" s="245"/>
      <c r="I2153" s="476">
        <f>F2153+G2153+H2153</f>
        <v>0</v>
      </c>
      <c r="J2153" s="243" t="str">
        <f t="shared" si="601"/>
        <v/>
      </c>
      <c r="K2153" s="244"/>
      <c r="L2153" s="423"/>
      <c r="M2153" s="252"/>
      <c r="N2153" s="315">
        <f>I2153</f>
        <v>0</v>
      </c>
      <c r="O2153" s="424">
        <f>L2153+M2153-N2153</f>
        <v>0</v>
      </c>
      <c r="P2153" s="244"/>
      <c r="Q2153" s="771"/>
      <c r="R2153" s="775"/>
      <c r="S2153" s="775"/>
      <c r="T2153" s="775"/>
      <c r="U2153" s="775"/>
      <c r="V2153" s="775"/>
      <c r="W2153" s="819"/>
      <c r="X2153" s="313">
        <f t="shared" si="602"/>
        <v>0</v>
      </c>
    </row>
    <row r="2154" spans="2:24" ht="31.5">
      <c r="B2154" s="152"/>
      <c r="C2154" s="137">
        <v>205</v>
      </c>
      <c r="D2154" s="145" t="s">
        <v>915</v>
      </c>
      <c r="E2154" s="812"/>
      <c r="F2154" s="449"/>
      <c r="G2154" s="245"/>
      <c r="H2154" s="245"/>
      <c r="I2154" s="476">
        <f>F2154+G2154+H2154</f>
        <v>0</v>
      </c>
      <c r="J2154" s="243" t="str">
        <f t="shared" si="601"/>
        <v/>
      </c>
      <c r="K2154" s="244"/>
      <c r="L2154" s="423"/>
      <c r="M2154" s="252"/>
      <c r="N2154" s="315">
        <f>I2154</f>
        <v>0</v>
      </c>
      <c r="O2154" s="424">
        <f>L2154+M2154-N2154</f>
        <v>0</v>
      </c>
      <c r="P2154" s="244"/>
      <c r="Q2154" s="771"/>
      <c r="R2154" s="775"/>
      <c r="S2154" s="775"/>
      <c r="T2154" s="775"/>
      <c r="U2154" s="775"/>
      <c r="V2154" s="775"/>
      <c r="W2154" s="819"/>
      <c r="X2154" s="313">
        <f t="shared" si="602"/>
        <v>0</v>
      </c>
    </row>
    <row r="2155" spans="2:24" ht="18.75">
      <c r="B2155" s="152"/>
      <c r="C2155" s="137">
        <v>208</v>
      </c>
      <c r="D2155" s="159" t="s">
        <v>916</v>
      </c>
      <c r="E2155" s="812"/>
      <c r="F2155" s="449"/>
      <c r="G2155" s="245"/>
      <c r="H2155" s="245"/>
      <c r="I2155" s="476">
        <f>F2155+G2155+H2155</f>
        <v>0</v>
      </c>
      <c r="J2155" s="243" t="str">
        <f t="shared" si="601"/>
        <v/>
      </c>
      <c r="K2155" s="244"/>
      <c r="L2155" s="423"/>
      <c r="M2155" s="252"/>
      <c r="N2155" s="315">
        <f>I2155</f>
        <v>0</v>
      </c>
      <c r="O2155" s="424">
        <f>L2155+M2155-N2155</f>
        <v>0</v>
      </c>
      <c r="P2155" s="244"/>
      <c r="Q2155" s="771"/>
      <c r="R2155" s="775"/>
      <c r="S2155" s="775"/>
      <c r="T2155" s="775"/>
      <c r="U2155" s="775"/>
      <c r="V2155" s="775"/>
      <c r="W2155" s="819"/>
      <c r="X2155" s="313">
        <f t="shared" si="602"/>
        <v>0</v>
      </c>
    </row>
    <row r="2156" spans="2:24" ht="18.75">
      <c r="B2156" s="143"/>
      <c r="C2156" s="142">
        <v>209</v>
      </c>
      <c r="D2156" s="148" t="s">
        <v>917</v>
      </c>
      <c r="E2156" s="812"/>
      <c r="F2156" s="449"/>
      <c r="G2156" s="245"/>
      <c r="H2156" s="245"/>
      <c r="I2156" s="476">
        <f>F2156+G2156+H2156</f>
        <v>0</v>
      </c>
      <c r="J2156" s="243" t="str">
        <f t="shared" si="601"/>
        <v/>
      </c>
      <c r="K2156" s="244"/>
      <c r="L2156" s="423"/>
      <c r="M2156" s="252"/>
      <c r="N2156" s="315">
        <f>I2156</f>
        <v>0</v>
      </c>
      <c r="O2156" s="424">
        <f>L2156+M2156-N2156</f>
        <v>0</v>
      </c>
      <c r="P2156" s="244"/>
      <c r="Q2156" s="771"/>
      <c r="R2156" s="775"/>
      <c r="S2156" s="775"/>
      <c r="T2156" s="775"/>
      <c r="U2156" s="775"/>
      <c r="V2156" s="775"/>
      <c r="W2156" s="819"/>
      <c r="X2156" s="313">
        <f t="shared" si="602"/>
        <v>0</v>
      </c>
    </row>
    <row r="2157" spans="2:24" ht="18.75">
      <c r="B2157" s="794">
        <v>500</v>
      </c>
      <c r="C2157" s="960" t="s">
        <v>209</v>
      </c>
      <c r="D2157" s="960"/>
      <c r="E2157" s="795"/>
      <c r="F2157" s="796">
        <f>SUM(F2158:F2164)</f>
        <v>0</v>
      </c>
      <c r="G2157" s="797">
        <f>SUM(G2158:G2164)</f>
        <v>0</v>
      </c>
      <c r="H2157" s="797">
        <f>SUM(H2158:H2164)</f>
        <v>0</v>
      </c>
      <c r="I2157" s="797">
        <f>SUM(I2158:I2164)</f>
        <v>0</v>
      </c>
      <c r="J2157" s="243" t="str">
        <f t="shared" si="601"/>
        <v/>
      </c>
      <c r="K2157" s="244"/>
      <c r="L2157" s="316">
        <f>SUM(L2158:L2164)</f>
        <v>0</v>
      </c>
      <c r="M2157" s="317">
        <f>SUM(M2158:M2164)</f>
        <v>0</v>
      </c>
      <c r="N2157" s="425">
        <f>SUM(N2158:N2164)</f>
        <v>0</v>
      </c>
      <c r="O2157" s="426">
        <f>SUM(O2158:O2164)</f>
        <v>0</v>
      </c>
      <c r="P2157" s="244"/>
      <c r="Q2157" s="773"/>
      <c r="R2157" s="774"/>
      <c r="S2157" s="775"/>
      <c r="T2157" s="774"/>
      <c r="U2157" s="774"/>
      <c r="V2157" s="774"/>
      <c r="W2157" s="820"/>
      <c r="X2157" s="313">
        <f t="shared" si="602"/>
        <v>0</v>
      </c>
    </row>
    <row r="2158" spans="2:24" ht="18.75">
      <c r="B2158" s="143"/>
      <c r="C2158" s="160">
        <v>551</v>
      </c>
      <c r="D2158" s="456" t="s">
        <v>210</v>
      </c>
      <c r="E2158" s="812"/>
      <c r="F2158" s="449"/>
      <c r="G2158" s="245"/>
      <c r="H2158" s="245"/>
      <c r="I2158" s="476">
        <f t="shared" ref="I2158:I2165" si="603">F2158+G2158+H2158</f>
        <v>0</v>
      </c>
      <c r="J2158" s="243" t="str">
        <f t="shared" si="601"/>
        <v/>
      </c>
      <c r="K2158" s="244"/>
      <c r="L2158" s="423"/>
      <c r="M2158" s="252"/>
      <c r="N2158" s="315">
        <f t="shared" ref="N2158:N2165" si="604">I2158</f>
        <v>0</v>
      </c>
      <c r="O2158" s="424">
        <f t="shared" ref="O2158:O2165" si="605">L2158+M2158-N2158</f>
        <v>0</v>
      </c>
      <c r="P2158" s="244"/>
      <c r="Q2158" s="771"/>
      <c r="R2158" s="775"/>
      <c r="S2158" s="775"/>
      <c r="T2158" s="775"/>
      <c r="U2158" s="775"/>
      <c r="V2158" s="775"/>
      <c r="W2158" s="819"/>
      <c r="X2158" s="313">
        <f t="shared" si="602"/>
        <v>0</v>
      </c>
    </row>
    <row r="2159" spans="2:24" ht="18.75">
      <c r="B2159" s="143"/>
      <c r="C2159" s="161">
        <v>552</v>
      </c>
      <c r="D2159" s="457" t="s">
        <v>211</v>
      </c>
      <c r="E2159" s="812"/>
      <c r="F2159" s="449"/>
      <c r="G2159" s="245"/>
      <c r="H2159" s="245"/>
      <c r="I2159" s="476">
        <f t="shared" si="603"/>
        <v>0</v>
      </c>
      <c r="J2159" s="243" t="str">
        <f t="shared" si="601"/>
        <v/>
      </c>
      <c r="K2159" s="244"/>
      <c r="L2159" s="423"/>
      <c r="M2159" s="252"/>
      <c r="N2159" s="315">
        <f t="shared" si="604"/>
        <v>0</v>
      </c>
      <c r="O2159" s="424">
        <f t="shared" si="605"/>
        <v>0</v>
      </c>
      <c r="P2159" s="244"/>
      <c r="Q2159" s="771"/>
      <c r="R2159" s="775"/>
      <c r="S2159" s="775"/>
      <c r="T2159" s="775"/>
      <c r="U2159" s="775"/>
      <c r="V2159" s="775"/>
      <c r="W2159" s="819"/>
      <c r="X2159" s="313">
        <f t="shared" si="602"/>
        <v>0</v>
      </c>
    </row>
    <row r="2160" spans="2:24" ht="18.75">
      <c r="B2160" s="143"/>
      <c r="C2160" s="161">
        <v>558</v>
      </c>
      <c r="D2160" s="457" t="s">
        <v>1704</v>
      </c>
      <c r="E2160" s="812"/>
      <c r="F2160" s="700">
        <v>0</v>
      </c>
      <c r="G2160" s="700">
        <v>0</v>
      </c>
      <c r="H2160" s="700">
        <v>0</v>
      </c>
      <c r="I2160" s="476">
        <f t="shared" si="603"/>
        <v>0</v>
      </c>
      <c r="J2160" s="243" t="str">
        <f t="shared" si="601"/>
        <v/>
      </c>
      <c r="K2160" s="244"/>
      <c r="L2160" s="423"/>
      <c r="M2160" s="252"/>
      <c r="N2160" s="315">
        <f t="shared" si="604"/>
        <v>0</v>
      </c>
      <c r="O2160" s="424">
        <f t="shared" si="605"/>
        <v>0</v>
      </c>
      <c r="P2160" s="244"/>
      <c r="Q2160" s="771"/>
      <c r="R2160" s="775"/>
      <c r="S2160" s="775"/>
      <c r="T2160" s="775"/>
      <c r="U2160" s="775"/>
      <c r="V2160" s="775"/>
      <c r="W2160" s="819"/>
      <c r="X2160" s="313">
        <f t="shared" si="602"/>
        <v>0</v>
      </c>
    </row>
    <row r="2161" spans="2:24" ht="18.75">
      <c r="B2161" s="143"/>
      <c r="C2161" s="161">
        <v>560</v>
      </c>
      <c r="D2161" s="458" t="s">
        <v>212</v>
      </c>
      <c r="E2161" s="812"/>
      <c r="F2161" s="449"/>
      <c r="G2161" s="245"/>
      <c r="H2161" s="245"/>
      <c r="I2161" s="476">
        <f t="shared" si="603"/>
        <v>0</v>
      </c>
      <c r="J2161" s="243" t="str">
        <f t="shared" si="601"/>
        <v/>
      </c>
      <c r="K2161" s="244"/>
      <c r="L2161" s="423"/>
      <c r="M2161" s="252"/>
      <c r="N2161" s="315">
        <f t="shared" si="604"/>
        <v>0</v>
      </c>
      <c r="O2161" s="424">
        <f t="shared" si="605"/>
        <v>0</v>
      </c>
      <c r="P2161" s="244"/>
      <c r="Q2161" s="771"/>
      <c r="R2161" s="775"/>
      <c r="S2161" s="775"/>
      <c r="T2161" s="775"/>
      <c r="U2161" s="775"/>
      <c r="V2161" s="775"/>
      <c r="W2161" s="819"/>
      <c r="X2161" s="313">
        <f t="shared" si="602"/>
        <v>0</v>
      </c>
    </row>
    <row r="2162" spans="2:24" ht="18.75">
      <c r="B2162" s="143"/>
      <c r="C2162" s="161">
        <v>580</v>
      </c>
      <c r="D2162" s="457" t="s">
        <v>213</v>
      </c>
      <c r="E2162" s="812"/>
      <c r="F2162" s="449"/>
      <c r="G2162" s="245"/>
      <c r="H2162" s="245"/>
      <c r="I2162" s="476">
        <f t="shared" si="603"/>
        <v>0</v>
      </c>
      <c r="J2162" s="243" t="str">
        <f t="shared" si="601"/>
        <v/>
      </c>
      <c r="K2162" s="244"/>
      <c r="L2162" s="423"/>
      <c r="M2162" s="252"/>
      <c r="N2162" s="315">
        <f t="shared" si="604"/>
        <v>0</v>
      </c>
      <c r="O2162" s="424">
        <f t="shared" si="605"/>
        <v>0</v>
      </c>
      <c r="P2162" s="244"/>
      <c r="Q2162" s="771"/>
      <c r="R2162" s="775"/>
      <c r="S2162" s="775"/>
      <c r="T2162" s="775"/>
      <c r="U2162" s="775"/>
      <c r="V2162" s="775"/>
      <c r="W2162" s="819"/>
      <c r="X2162" s="313">
        <f t="shared" si="602"/>
        <v>0</v>
      </c>
    </row>
    <row r="2163" spans="2:24" ht="18.75">
      <c r="B2163" s="143"/>
      <c r="C2163" s="161">
        <v>588</v>
      </c>
      <c r="D2163" s="457" t="s">
        <v>1709</v>
      </c>
      <c r="E2163" s="812"/>
      <c r="F2163" s="700">
        <v>0</v>
      </c>
      <c r="G2163" s="700">
        <v>0</v>
      </c>
      <c r="H2163" s="700">
        <v>0</v>
      </c>
      <c r="I2163" s="476">
        <f t="shared" si="603"/>
        <v>0</v>
      </c>
      <c r="J2163" s="243" t="str">
        <f t="shared" si="601"/>
        <v/>
      </c>
      <c r="K2163" s="244"/>
      <c r="L2163" s="423"/>
      <c r="M2163" s="252"/>
      <c r="N2163" s="315">
        <f t="shared" si="604"/>
        <v>0</v>
      </c>
      <c r="O2163" s="424">
        <f t="shared" si="605"/>
        <v>0</v>
      </c>
      <c r="P2163" s="244"/>
      <c r="Q2163" s="771"/>
      <c r="R2163" s="775"/>
      <c r="S2163" s="775"/>
      <c r="T2163" s="775"/>
      <c r="U2163" s="775"/>
      <c r="V2163" s="775"/>
      <c r="W2163" s="819"/>
      <c r="X2163" s="313">
        <f t="shared" si="602"/>
        <v>0</v>
      </c>
    </row>
    <row r="2164" spans="2:24" ht="31.5">
      <c r="B2164" s="143"/>
      <c r="C2164" s="162">
        <v>590</v>
      </c>
      <c r="D2164" s="459" t="s">
        <v>214</v>
      </c>
      <c r="E2164" s="812"/>
      <c r="F2164" s="449"/>
      <c r="G2164" s="245"/>
      <c r="H2164" s="245"/>
      <c r="I2164" s="476">
        <f t="shared" si="603"/>
        <v>0</v>
      </c>
      <c r="J2164" s="243" t="str">
        <f t="shared" si="601"/>
        <v/>
      </c>
      <c r="K2164" s="244"/>
      <c r="L2164" s="423"/>
      <c r="M2164" s="252"/>
      <c r="N2164" s="315">
        <f t="shared" si="604"/>
        <v>0</v>
      </c>
      <c r="O2164" s="424">
        <f t="shared" si="605"/>
        <v>0</v>
      </c>
      <c r="P2164" s="244"/>
      <c r="Q2164" s="771"/>
      <c r="R2164" s="775"/>
      <c r="S2164" s="775"/>
      <c r="T2164" s="775"/>
      <c r="U2164" s="775"/>
      <c r="V2164" s="775"/>
      <c r="W2164" s="819"/>
      <c r="X2164" s="313">
        <f t="shared" si="602"/>
        <v>0</v>
      </c>
    </row>
    <row r="2165" spans="2:24" ht="18.75">
      <c r="B2165" s="794">
        <v>800</v>
      </c>
      <c r="C2165" s="960" t="s">
        <v>1079</v>
      </c>
      <c r="D2165" s="960"/>
      <c r="E2165" s="795"/>
      <c r="F2165" s="798"/>
      <c r="G2165" s="799"/>
      <c r="H2165" s="799"/>
      <c r="I2165" s="800">
        <f t="shared" si="603"/>
        <v>0</v>
      </c>
      <c r="J2165" s="243" t="str">
        <f t="shared" si="601"/>
        <v/>
      </c>
      <c r="K2165" s="244"/>
      <c r="L2165" s="428"/>
      <c r="M2165" s="254"/>
      <c r="N2165" s="315">
        <f t="shared" si="604"/>
        <v>0</v>
      </c>
      <c r="O2165" s="424">
        <f t="shared" si="605"/>
        <v>0</v>
      </c>
      <c r="P2165" s="244"/>
      <c r="Q2165" s="773"/>
      <c r="R2165" s="774"/>
      <c r="S2165" s="775"/>
      <c r="T2165" s="775"/>
      <c r="U2165" s="774"/>
      <c r="V2165" s="775"/>
      <c r="W2165" s="819"/>
      <c r="X2165" s="313">
        <f t="shared" si="602"/>
        <v>0</v>
      </c>
    </row>
    <row r="2166" spans="2:24" ht="18.75">
      <c r="B2166" s="794">
        <v>1000</v>
      </c>
      <c r="C2166" s="962" t="s">
        <v>216</v>
      </c>
      <c r="D2166" s="962"/>
      <c r="E2166" s="795"/>
      <c r="F2166" s="796">
        <f>SUM(F2167:F2183)</f>
        <v>0</v>
      </c>
      <c r="G2166" s="797">
        <f>SUM(G2167:G2183)</f>
        <v>178519</v>
      </c>
      <c r="H2166" s="797">
        <f>SUM(H2167:H2183)</f>
        <v>0</v>
      </c>
      <c r="I2166" s="797">
        <f>SUM(I2167:I2183)</f>
        <v>178519</v>
      </c>
      <c r="J2166" s="243">
        <f t="shared" si="601"/>
        <v>1</v>
      </c>
      <c r="K2166" s="244"/>
      <c r="L2166" s="316">
        <f>SUM(L2167:L2183)</f>
        <v>0</v>
      </c>
      <c r="M2166" s="317">
        <f>SUM(M2167:M2183)</f>
        <v>178519</v>
      </c>
      <c r="N2166" s="425">
        <f>SUM(N2167:N2183)</f>
        <v>178519</v>
      </c>
      <c r="O2166" s="426">
        <f>SUM(O2167:O2183)</f>
        <v>0</v>
      </c>
      <c r="P2166" s="244"/>
      <c r="Q2166" s="316">
        <f t="shared" ref="Q2166:W2166" si="606">SUM(Q2167:Q2183)</f>
        <v>0</v>
      </c>
      <c r="R2166" s="317">
        <f t="shared" si="606"/>
        <v>178519</v>
      </c>
      <c r="S2166" s="317">
        <f t="shared" si="606"/>
        <v>178519</v>
      </c>
      <c r="T2166" s="317">
        <f t="shared" si="606"/>
        <v>0</v>
      </c>
      <c r="U2166" s="317">
        <f t="shared" si="606"/>
        <v>0</v>
      </c>
      <c r="V2166" s="317">
        <f t="shared" si="606"/>
        <v>0</v>
      </c>
      <c r="W2166" s="426">
        <f t="shared" si="606"/>
        <v>0</v>
      </c>
      <c r="X2166" s="313">
        <f t="shared" si="602"/>
        <v>0</v>
      </c>
    </row>
    <row r="2167" spans="2:24" ht="18.75">
      <c r="B2167" s="136"/>
      <c r="C2167" s="144">
        <v>1011</v>
      </c>
      <c r="D2167" s="163" t="s">
        <v>217</v>
      </c>
      <c r="E2167" s="812"/>
      <c r="F2167" s="449"/>
      <c r="G2167" s="245"/>
      <c r="H2167" s="245"/>
      <c r="I2167" s="476">
        <f t="shared" ref="I2167:I2183" si="607">F2167+G2167+H2167</f>
        <v>0</v>
      </c>
      <c r="J2167" s="243" t="str">
        <f t="shared" si="601"/>
        <v/>
      </c>
      <c r="K2167" s="244"/>
      <c r="L2167" s="423"/>
      <c r="M2167" s="252"/>
      <c r="N2167" s="315">
        <f t="shared" ref="N2167:N2183" si="608">I2167</f>
        <v>0</v>
      </c>
      <c r="O2167" s="424">
        <f t="shared" ref="O2167:O2183" si="609">L2167+M2167-N2167</f>
        <v>0</v>
      </c>
      <c r="P2167" s="244"/>
      <c r="Q2167" s="423"/>
      <c r="R2167" s="252"/>
      <c r="S2167" s="429">
        <f t="shared" ref="S2167:S2174" si="610">+IF(+(L2167+M2167)&gt;=I2167,+M2167,+(+I2167-L2167))</f>
        <v>0</v>
      </c>
      <c r="T2167" s="315">
        <f t="shared" ref="T2167:T2174" si="611">Q2167+R2167-S2167</f>
        <v>0</v>
      </c>
      <c r="U2167" s="252"/>
      <c r="V2167" s="252"/>
      <c r="W2167" s="253"/>
      <c r="X2167" s="313">
        <f t="shared" si="602"/>
        <v>0</v>
      </c>
    </row>
    <row r="2168" spans="2:24" ht="18.75">
      <c r="B2168" s="136"/>
      <c r="C2168" s="137">
        <v>1012</v>
      </c>
      <c r="D2168" s="145" t="s">
        <v>218</v>
      </c>
      <c r="E2168" s="812"/>
      <c r="F2168" s="449"/>
      <c r="G2168" s="245"/>
      <c r="H2168" s="245"/>
      <c r="I2168" s="476">
        <f t="shared" si="607"/>
        <v>0</v>
      </c>
      <c r="J2168" s="243" t="str">
        <f t="shared" si="601"/>
        <v/>
      </c>
      <c r="K2168" s="244"/>
      <c r="L2168" s="423"/>
      <c r="M2168" s="252"/>
      <c r="N2168" s="315">
        <f t="shared" si="608"/>
        <v>0</v>
      </c>
      <c r="O2168" s="424">
        <f t="shared" si="609"/>
        <v>0</v>
      </c>
      <c r="P2168" s="244"/>
      <c r="Q2168" s="423"/>
      <c r="R2168" s="252"/>
      <c r="S2168" s="429">
        <f t="shared" si="610"/>
        <v>0</v>
      </c>
      <c r="T2168" s="315">
        <f t="shared" si="611"/>
        <v>0</v>
      </c>
      <c r="U2168" s="252"/>
      <c r="V2168" s="252"/>
      <c r="W2168" s="253"/>
      <c r="X2168" s="313">
        <f t="shared" si="602"/>
        <v>0</v>
      </c>
    </row>
    <row r="2169" spans="2:24" ht="18.75">
      <c r="B2169" s="136"/>
      <c r="C2169" s="137">
        <v>1013</v>
      </c>
      <c r="D2169" s="145" t="s">
        <v>219</v>
      </c>
      <c r="E2169" s="812"/>
      <c r="F2169" s="449"/>
      <c r="G2169" s="245"/>
      <c r="H2169" s="245"/>
      <c r="I2169" s="476">
        <f t="shared" si="607"/>
        <v>0</v>
      </c>
      <c r="J2169" s="243" t="str">
        <f t="shared" si="601"/>
        <v/>
      </c>
      <c r="K2169" s="244"/>
      <c r="L2169" s="423"/>
      <c r="M2169" s="252"/>
      <c r="N2169" s="315">
        <f t="shared" si="608"/>
        <v>0</v>
      </c>
      <c r="O2169" s="424">
        <f t="shared" si="609"/>
        <v>0</v>
      </c>
      <c r="P2169" s="244"/>
      <c r="Q2169" s="423"/>
      <c r="R2169" s="252"/>
      <c r="S2169" s="429">
        <f t="shared" si="610"/>
        <v>0</v>
      </c>
      <c r="T2169" s="315">
        <f t="shared" si="611"/>
        <v>0</v>
      </c>
      <c r="U2169" s="252"/>
      <c r="V2169" s="252"/>
      <c r="W2169" s="253"/>
      <c r="X2169" s="313">
        <f t="shared" si="602"/>
        <v>0</v>
      </c>
    </row>
    <row r="2170" spans="2:24" ht="18.75">
      <c r="B2170" s="136"/>
      <c r="C2170" s="137">
        <v>1014</v>
      </c>
      <c r="D2170" s="145" t="s">
        <v>220</v>
      </c>
      <c r="E2170" s="812"/>
      <c r="F2170" s="449"/>
      <c r="G2170" s="245"/>
      <c r="H2170" s="245"/>
      <c r="I2170" s="476">
        <f t="shared" si="607"/>
        <v>0</v>
      </c>
      <c r="J2170" s="243" t="str">
        <f t="shared" si="601"/>
        <v/>
      </c>
      <c r="K2170" s="244"/>
      <c r="L2170" s="423"/>
      <c r="M2170" s="252"/>
      <c r="N2170" s="315">
        <f t="shared" si="608"/>
        <v>0</v>
      </c>
      <c r="O2170" s="424">
        <f t="shared" si="609"/>
        <v>0</v>
      </c>
      <c r="P2170" s="244"/>
      <c r="Q2170" s="423"/>
      <c r="R2170" s="252"/>
      <c r="S2170" s="429">
        <f t="shared" si="610"/>
        <v>0</v>
      </c>
      <c r="T2170" s="315">
        <f t="shared" si="611"/>
        <v>0</v>
      </c>
      <c r="U2170" s="252"/>
      <c r="V2170" s="252"/>
      <c r="W2170" s="253"/>
      <c r="X2170" s="313">
        <f t="shared" si="602"/>
        <v>0</v>
      </c>
    </row>
    <row r="2171" spans="2:24" ht="18.75">
      <c r="B2171" s="136"/>
      <c r="C2171" s="137">
        <v>1015</v>
      </c>
      <c r="D2171" s="145" t="s">
        <v>221</v>
      </c>
      <c r="E2171" s="812"/>
      <c r="F2171" s="449"/>
      <c r="G2171" s="245"/>
      <c r="H2171" s="245"/>
      <c r="I2171" s="476">
        <f t="shared" si="607"/>
        <v>0</v>
      </c>
      <c r="J2171" s="243" t="str">
        <f t="shared" si="601"/>
        <v/>
      </c>
      <c r="K2171" s="244"/>
      <c r="L2171" s="423"/>
      <c r="M2171" s="252"/>
      <c r="N2171" s="315">
        <f t="shared" si="608"/>
        <v>0</v>
      </c>
      <c r="O2171" s="424">
        <f t="shared" si="609"/>
        <v>0</v>
      </c>
      <c r="P2171" s="244"/>
      <c r="Q2171" s="423"/>
      <c r="R2171" s="252"/>
      <c r="S2171" s="429">
        <f t="shared" si="610"/>
        <v>0</v>
      </c>
      <c r="T2171" s="315">
        <f t="shared" si="611"/>
        <v>0</v>
      </c>
      <c r="U2171" s="252"/>
      <c r="V2171" s="252"/>
      <c r="W2171" s="253"/>
      <c r="X2171" s="313">
        <f t="shared" si="602"/>
        <v>0</v>
      </c>
    </row>
    <row r="2172" spans="2:24" ht="18.75">
      <c r="B2172" s="136"/>
      <c r="C2172" s="137">
        <v>1016</v>
      </c>
      <c r="D2172" s="145" t="s">
        <v>222</v>
      </c>
      <c r="E2172" s="812"/>
      <c r="F2172" s="449"/>
      <c r="G2172" s="245"/>
      <c r="H2172" s="245"/>
      <c r="I2172" s="476">
        <f t="shared" si="607"/>
        <v>0</v>
      </c>
      <c r="J2172" s="243" t="str">
        <f t="shared" si="601"/>
        <v/>
      </c>
      <c r="K2172" s="244"/>
      <c r="L2172" s="423"/>
      <c r="M2172" s="252"/>
      <c r="N2172" s="315">
        <f t="shared" si="608"/>
        <v>0</v>
      </c>
      <c r="O2172" s="424">
        <f t="shared" si="609"/>
        <v>0</v>
      </c>
      <c r="P2172" s="244"/>
      <c r="Q2172" s="423"/>
      <c r="R2172" s="252"/>
      <c r="S2172" s="429">
        <f t="shared" si="610"/>
        <v>0</v>
      </c>
      <c r="T2172" s="315">
        <f t="shared" si="611"/>
        <v>0</v>
      </c>
      <c r="U2172" s="252"/>
      <c r="V2172" s="252"/>
      <c r="W2172" s="253"/>
      <c r="X2172" s="313">
        <f t="shared" si="602"/>
        <v>0</v>
      </c>
    </row>
    <row r="2173" spans="2:24" ht="18.75">
      <c r="B2173" s="140"/>
      <c r="C2173" s="164">
        <v>1020</v>
      </c>
      <c r="D2173" s="165" t="s">
        <v>223</v>
      </c>
      <c r="E2173" s="812"/>
      <c r="F2173" s="449"/>
      <c r="G2173" s="245"/>
      <c r="H2173" s="245"/>
      <c r="I2173" s="476">
        <f t="shared" si="607"/>
        <v>0</v>
      </c>
      <c r="J2173" s="243" t="str">
        <f t="shared" si="601"/>
        <v/>
      </c>
      <c r="K2173" s="244"/>
      <c r="L2173" s="423"/>
      <c r="M2173" s="252"/>
      <c r="N2173" s="315">
        <f t="shared" si="608"/>
        <v>0</v>
      </c>
      <c r="O2173" s="424">
        <f t="shared" si="609"/>
        <v>0</v>
      </c>
      <c r="P2173" s="244"/>
      <c r="Q2173" s="423"/>
      <c r="R2173" s="252"/>
      <c r="S2173" s="429">
        <f t="shared" si="610"/>
        <v>0</v>
      </c>
      <c r="T2173" s="315">
        <f t="shared" si="611"/>
        <v>0</v>
      </c>
      <c r="U2173" s="252"/>
      <c r="V2173" s="252"/>
      <c r="W2173" s="253"/>
      <c r="X2173" s="313">
        <f t="shared" si="602"/>
        <v>0</v>
      </c>
    </row>
    <row r="2174" spans="2:24" ht="18.75">
      <c r="B2174" s="136"/>
      <c r="C2174" s="137">
        <v>1030</v>
      </c>
      <c r="D2174" s="145" t="s">
        <v>224</v>
      </c>
      <c r="E2174" s="812"/>
      <c r="F2174" s="449"/>
      <c r="G2174" s="245">
        <v>178519</v>
      </c>
      <c r="H2174" s="245"/>
      <c r="I2174" s="476">
        <f t="shared" si="607"/>
        <v>178519</v>
      </c>
      <c r="J2174" s="243">
        <f t="shared" si="601"/>
        <v>1</v>
      </c>
      <c r="K2174" s="244"/>
      <c r="L2174" s="423"/>
      <c r="M2174" s="252">
        <v>178519</v>
      </c>
      <c r="N2174" s="315">
        <f t="shared" si="608"/>
        <v>178519</v>
      </c>
      <c r="O2174" s="424">
        <f t="shared" si="609"/>
        <v>0</v>
      </c>
      <c r="P2174" s="244"/>
      <c r="Q2174" s="423"/>
      <c r="R2174" s="252">
        <v>178519</v>
      </c>
      <c r="S2174" s="429">
        <f t="shared" si="610"/>
        <v>178519</v>
      </c>
      <c r="T2174" s="315">
        <f t="shared" si="611"/>
        <v>0</v>
      </c>
      <c r="U2174" s="252"/>
      <c r="V2174" s="252"/>
      <c r="W2174" s="253"/>
      <c r="X2174" s="313">
        <f t="shared" si="602"/>
        <v>0</v>
      </c>
    </row>
    <row r="2175" spans="2:24" ht="18.75">
      <c r="B2175" s="136"/>
      <c r="C2175" s="164">
        <v>1051</v>
      </c>
      <c r="D2175" s="167" t="s">
        <v>225</v>
      </c>
      <c r="E2175" s="812"/>
      <c r="F2175" s="449"/>
      <c r="G2175" s="245"/>
      <c r="H2175" s="245"/>
      <c r="I2175" s="476">
        <f t="shared" si="607"/>
        <v>0</v>
      </c>
      <c r="J2175" s="243" t="str">
        <f t="shared" si="601"/>
        <v/>
      </c>
      <c r="K2175" s="244"/>
      <c r="L2175" s="423"/>
      <c r="M2175" s="252"/>
      <c r="N2175" s="315">
        <f t="shared" si="608"/>
        <v>0</v>
      </c>
      <c r="O2175" s="424">
        <f t="shared" si="609"/>
        <v>0</v>
      </c>
      <c r="P2175" s="244"/>
      <c r="Q2175" s="771"/>
      <c r="R2175" s="775"/>
      <c r="S2175" s="775"/>
      <c r="T2175" s="775"/>
      <c r="U2175" s="775"/>
      <c r="V2175" s="775"/>
      <c r="W2175" s="819"/>
      <c r="X2175" s="313">
        <f t="shared" si="602"/>
        <v>0</v>
      </c>
    </row>
    <row r="2176" spans="2:24" ht="18.75">
      <c r="B2176" s="136"/>
      <c r="C2176" s="137">
        <v>1052</v>
      </c>
      <c r="D2176" s="145" t="s">
        <v>226</v>
      </c>
      <c r="E2176" s="812"/>
      <c r="F2176" s="449"/>
      <c r="G2176" s="245"/>
      <c r="H2176" s="245"/>
      <c r="I2176" s="476">
        <f t="shared" si="607"/>
        <v>0</v>
      </c>
      <c r="J2176" s="243" t="str">
        <f t="shared" si="601"/>
        <v/>
      </c>
      <c r="K2176" s="244"/>
      <c r="L2176" s="423"/>
      <c r="M2176" s="252"/>
      <c r="N2176" s="315">
        <f t="shared" si="608"/>
        <v>0</v>
      </c>
      <c r="O2176" s="424">
        <f t="shared" si="609"/>
        <v>0</v>
      </c>
      <c r="P2176" s="244"/>
      <c r="Q2176" s="771"/>
      <c r="R2176" s="775"/>
      <c r="S2176" s="775"/>
      <c r="T2176" s="775"/>
      <c r="U2176" s="775"/>
      <c r="V2176" s="775"/>
      <c r="W2176" s="819"/>
      <c r="X2176" s="313">
        <f t="shared" si="602"/>
        <v>0</v>
      </c>
    </row>
    <row r="2177" spans="2:24" ht="18.75">
      <c r="B2177" s="136"/>
      <c r="C2177" s="168">
        <v>1053</v>
      </c>
      <c r="D2177" s="169" t="s">
        <v>1710</v>
      </c>
      <c r="E2177" s="812"/>
      <c r="F2177" s="449"/>
      <c r="G2177" s="245"/>
      <c r="H2177" s="245"/>
      <c r="I2177" s="476">
        <f t="shared" si="607"/>
        <v>0</v>
      </c>
      <c r="J2177" s="243" t="str">
        <f t="shared" si="601"/>
        <v/>
      </c>
      <c r="K2177" s="244"/>
      <c r="L2177" s="423"/>
      <c r="M2177" s="252"/>
      <c r="N2177" s="315">
        <f t="shared" si="608"/>
        <v>0</v>
      </c>
      <c r="O2177" s="424">
        <f t="shared" si="609"/>
        <v>0</v>
      </c>
      <c r="P2177" s="244"/>
      <c r="Q2177" s="771"/>
      <c r="R2177" s="775"/>
      <c r="S2177" s="775"/>
      <c r="T2177" s="775"/>
      <c r="U2177" s="775"/>
      <c r="V2177" s="775"/>
      <c r="W2177" s="819"/>
      <c r="X2177" s="313">
        <f t="shared" si="602"/>
        <v>0</v>
      </c>
    </row>
    <row r="2178" spans="2:24" ht="18.75">
      <c r="B2178" s="136"/>
      <c r="C2178" s="137">
        <v>1062</v>
      </c>
      <c r="D2178" s="139" t="s">
        <v>227</v>
      </c>
      <c r="E2178" s="812"/>
      <c r="F2178" s="449"/>
      <c r="G2178" s="245"/>
      <c r="H2178" s="245"/>
      <c r="I2178" s="476">
        <f t="shared" si="607"/>
        <v>0</v>
      </c>
      <c r="J2178" s="243" t="str">
        <f t="shared" si="601"/>
        <v/>
      </c>
      <c r="K2178" s="244"/>
      <c r="L2178" s="423"/>
      <c r="M2178" s="252"/>
      <c r="N2178" s="315">
        <f t="shared" si="608"/>
        <v>0</v>
      </c>
      <c r="O2178" s="424">
        <f t="shared" si="609"/>
        <v>0</v>
      </c>
      <c r="P2178" s="244"/>
      <c r="Q2178" s="423"/>
      <c r="R2178" s="252"/>
      <c r="S2178" s="429">
        <f>+IF(+(L2178+M2178)&gt;=I2178,+M2178,+(+I2178-L2178))</f>
        <v>0</v>
      </c>
      <c r="T2178" s="315">
        <f>Q2178+R2178-S2178</f>
        <v>0</v>
      </c>
      <c r="U2178" s="252"/>
      <c r="V2178" s="252"/>
      <c r="W2178" s="253"/>
      <c r="X2178" s="313">
        <f t="shared" si="602"/>
        <v>0</v>
      </c>
    </row>
    <row r="2179" spans="2:24" ht="18.75">
      <c r="B2179" s="136"/>
      <c r="C2179" s="137">
        <v>1063</v>
      </c>
      <c r="D2179" s="139" t="s">
        <v>228</v>
      </c>
      <c r="E2179" s="812"/>
      <c r="F2179" s="449"/>
      <c r="G2179" s="245"/>
      <c r="H2179" s="245"/>
      <c r="I2179" s="476">
        <f t="shared" si="607"/>
        <v>0</v>
      </c>
      <c r="J2179" s="243" t="str">
        <f t="shared" si="601"/>
        <v/>
      </c>
      <c r="K2179" s="244"/>
      <c r="L2179" s="423"/>
      <c r="M2179" s="252"/>
      <c r="N2179" s="315">
        <f t="shared" si="608"/>
        <v>0</v>
      </c>
      <c r="O2179" s="424">
        <f t="shared" si="609"/>
        <v>0</v>
      </c>
      <c r="P2179" s="244"/>
      <c r="Q2179" s="771"/>
      <c r="R2179" s="775"/>
      <c r="S2179" s="775"/>
      <c r="T2179" s="775"/>
      <c r="U2179" s="775"/>
      <c r="V2179" s="775"/>
      <c r="W2179" s="819"/>
      <c r="X2179" s="313">
        <f t="shared" si="602"/>
        <v>0</v>
      </c>
    </row>
    <row r="2180" spans="2:24" ht="18.75">
      <c r="B2180" s="136"/>
      <c r="C2180" s="168">
        <v>1069</v>
      </c>
      <c r="D2180" s="170" t="s">
        <v>229</v>
      </c>
      <c r="E2180" s="812"/>
      <c r="F2180" s="449"/>
      <c r="G2180" s="245"/>
      <c r="H2180" s="245"/>
      <c r="I2180" s="476">
        <f t="shared" si="607"/>
        <v>0</v>
      </c>
      <c r="J2180" s="243" t="str">
        <f t="shared" ref="J2180:J2211" si="612">(IF($E2180&lt;&gt;0,$J$2,IF($I2180&lt;&gt;0,$J$2,"")))</f>
        <v/>
      </c>
      <c r="K2180" s="244"/>
      <c r="L2180" s="423"/>
      <c r="M2180" s="252"/>
      <c r="N2180" s="315">
        <f t="shared" si="608"/>
        <v>0</v>
      </c>
      <c r="O2180" s="424">
        <f t="shared" si="609"/>
        <v>0</v>
      </c>
      <c r="P2180" s="244"/>
      <c r="Q2180" s="423"/>
      <c r="R2180" s="252"/>
      <c r="S2180" s="429">
        <f>+IF(+(L2180+M2180)&gt;=I2180,+M2180,+(+I2180-L2180))</f>
        <v>0</v>
      </c>
      <c r="T2180" s="315">
        <f>Q2180+R2180-S2180</f>
        <v>0</v>
      </c>
      <c r="U2180" s="252"/>
      <c r="V2180" s="252"/>
      <c r="W2180" s="253"/>
      <c r="X2180" s="313">
        <f t="shared" ref="X2180:X2211" si="613">T2180-U2180-V2180-W2180</f>
        <v>0</v>
      </c>
    </row>
    <row r="2181" spans="2:24" ht="31.5">
      <c r="B2181" s="140"/>
      <c r="C2181" s="137">
        <v>1091</v>
      </c>
      <c r="D2181" s="145" t="s">
        <v>230</v>
      </c>
      <c r="E2181" s="812"/>
      <c r="F2181" s="449"/>
      <c r="G2181" s="245"/>
      <c r="H2181" s="245"/>
      <c r="I2181" s="476">
        <f t="shared" si="607"/>
        <v>0</v>
      </c>
      <c r="J2181" s="243" t="str">
        <f t="shared" si="612"/>
        <v/>
      </c>
      <c r="K2181" s="244"/>
      <c r="L2181" s="423"/>
      <c r="M2181" s="252"/>
      <c r="N2181" s="315">
        <f t="shared" si="608"/>
        <v>0</v>
      </c>
      <c r="O2181" s="424">
        <f t="shared" si="609"/>
        <v>0</v>
      </c>
      <c r="P2181" s="244"/>
      <c r="Q2181" s="423"/>
      <c r="R2181" s="252"/>
      <c r="S2181" s="429">
        <f>+IF(+(L2181+M2181)&gt;=I2181,+M2181,+(+I2181-L2181))</f>
        <v>0</v>
      </c>
      <c r="T2181" s="315">
        <f>Q2181+R2181-S2181</f>
        <v>0</v>
      </c>
      <c r="U2181" s="252"/>
      <c r="V2181" s="252"/>
      <c r="W2181" s="253"/>
      <c r="X2181" s="313">
        <f t="shared" si="613"/>
        <v>0</v>
      </c>
    </row>
    <row r="2182" spans="2:24" ht="18.75">
      <c r="B2182" s="136"/>
      <c r="C2182" s="137">
        <v>1092</v>
      </c>
      <c r="D2182" s="145" t="s">
        <v>359</v>
      </c>
      <c r="E2182" s="812"/>
      <c r="F2182" s="449"/>
      <c r="G2182" s="245"/>
      <c r="H2182" s="245"/>
      <c r="I2182" s="476">
        <f t="shared" si="607"/>
        <v>0</v>
      </c>
      <c r="J2182" s="243" t="str">
        <f t="shared" si="612"/>
        <v/>
      </c>
      <c r="K2182" s="244"/>
      <c r="L2182" s="423"/>
      <c r="M2182" s="252"/>
      <c r="N2182" s="315">
        <f t="shared" si="608"/>
        <v>0</v>
      </c>
      <c r="O2182" s="424">
        <f t="shared" si="609"/>
        <v>0</v>
      </c>
      <c r="P2182" s="244"/>
      <c r="Q2182" s="771"/>
      <c r="R2182" s="775"/>
      <c r="S2182" s="775"/>
      <c r="T2182" s="775"/>
      <c r="U2182" s="775"/>
      <c r="V2182" s="775"/>
      <c r="W2182" s="819"/>
      <c r="X2182" s="313">
        <f t="shared" si="613"/>
        <v>0</v>
      </c>
    </row>
    <row r="2183" spans="2:24" ht="18.75">
      <c r="B2183" s="136"/>
      <c r="C2183" s="142">
        <v>1098</v>
      </c>
      <c r="D2183" s="146" t="s">
        <v>231</v>
      </c>
      <c r="E2183" s="812"/>
      <c r="F2183" s="449"/>
      <c r="G2183" s="245"/>
      <c r="H2183" s="245"/>
      <c r="I2183" s="476">
        <f t="shared" si="607"/>
        <v>0</v>
      </c>
      <c r="J2183" s="243" t="str">
        <f t="shared" si="612"/>
        <v/>
      </c>
      <c r="K2183" s="244"/>
      <c r="L2183" s="423"/>
      <c r="M2183" s="252"/>
      <c r="N2183" s="315">
        <f t="shared" si="608"/>
        <v>0</v>
      </c>
      <c r="O2183" s="424">
        <f t="shared" si="609"/>
        <v>0</v>
      </c>
      <c r="P2183" s="244"/>
      <c r="Q2183" s="423"/>
      <c r="R2183" s="252"/>
      <c r="S2183" s="429">
        <f>+IF(+(L2183+M2183)&gt;=I2183,+M2183,+(+I2183-L2183))</f>
        <v>0</v>
      </c>
      <c r="T2183" s="315">
        <f>Q2183+R2183-S2183</f>
        <v>0</v>
      </c>
      <c r="U2183" s="252"/>
      <c r="V2183" s="252"/>
      <c r="W2183" s="253"/>
      <c r="X2183" s="313">
        <f t="shared" si="613"/>
        <v>0</v>
      </c>
    </row>
    <row r="2184" spans="2:24" ht="18.75">
      <c r="B2184" s="794">
        <v>1900</v>
      </c>
      <c r="C2184" s="958" t="s">
        <v>293</v>
      </c>
      <c r="D2184" s="958"/>
      <c r="E2184" s="795"/>
      <c r="F2184" s="796">
        <f>SUM(F2185:F2187)</f>
        <v>0</v>
      </c>
      <c r="G2184" s="797">
        <f>SUM(G2185:G2187)</f>
        <v>0</v>
      </c>
      <c r="H2184" s="797">
        <f>SUM(H2185:H2187)</f>
        <v>0</v>
      </c>
      <c r="I2184" s="797">
        <f>SUM(I2185:I2187)</f>
        <v>0</v>
      </c>
      <c r="J2184" s="243" t="str">
        <f t="shared" si="612"/>
        <v/>
      </c>
      <c r="K2184" s="244"/>
      <c r="L2184" s="316">
        <f>SUM(L2185:L2187)</f>
        <v>0</v>
      </c>
      <c r="M2184" s="317">
        <f>SUM(M2185:M2187)</f>
        <v>0</v>
      </c>
      <c r="N2184" s="425">
        <f>SUM(N2185:N2187)</f>
        <v>0</v>
      </c>
      <c r="O2184" s="426">
        <f>SUM(O2185:O2187)</f>
        <v>0</v>
      </c>
      <c r="P2184" s="244"/>
      <c r="Q2184" s="773"/>
      <c r="R2184" s="774"/>
      <c r="S2184" s="774"/>
      <c r="T2184" s="774"/>
      <c r="U2184" s="774"/>
      <c r="V2184" s="774"/>
      <c r="W2184" s="820"/>
      <c r="X2184" s="313">
        <f t="shared" si="613"/>
        <v>0</v>
      </c>
    </row>
    <row r="2185" spans="2:24" ht="18.75">
      <c r="B2185" s="136"/>
      <c r="C2185" s="144">
        <v>1901</v>
      </c>
      <c r="D2185" s="138" t="s">
        <v>294</v>
      </c>
      <c r="E2185" s="812"/>
      <c r="F2185" s="449"/>
      <c r="G2185" s="245"/>
      <c r="H2185" s="245"/>
      <c r="I2185" s="476">
        <f>F2185+G2185+H2185</f>
        <v>0</v>
      </c>
      <c r="J2185" s="243" t="str">
        <f t="shared" si="612"/>
        <v/>
      </c>
      <c r="K2185" s="244"/>
      <c r="L2185" s="423"/>
      <c r="M2185" s="252"/>
      <c r="N2185" s="315">
        <f>I2185</f>
        <v>0</v>
      </c>
      <c r="O2185" s="424">
        <f>L2185+M2185-N2185</f>
        <v>0</v>
      </c>
      <c r="P2185" s="244"/>
      <c r="Q2185" s="771"/>
      <c r="R2185" s="775"/>
      <c r="S2185" s="775"/>
      <c r="T2185" s="775"/>
      <c r="U2185" s="775"/>
      <c r="V2185" s="775"/>
      <c r="W2185" s="819"/>
      <c r="X2185" s="313">
        <f t="shared" si="613"/>
        <v>0</v>
      </c>
    </row>
    <row r="2186" spans="2:24" ht="18.75">
      <c r="B2186" s="136"/>
      <c r="C2186" s="137">
        <v>1981</v>
      </c>
      <c r="D2186" s="139" t="s">
        <v>295</v>
      </c>
      <c r="E2186" s="812"/>
      <c r="F2186" s="449"/>
      <c r="G2186" s="245"/>
      <c r="H2186" s="245"/>
      <c r="I2186" s="476">
        <f>F2186+G2186+H2186</f>
        <v>0</v>
      </c>
      <c r="J2186" s="243" t="str">
        <f t="shared" si="612"/>
        <v/>
      </c>
      <c r="K2186" s="244"/>
      <c r="L2186" s="423"/>
      <c r="M2186" s="252"/>
      <c r="N2186" s="315">
        <f>I2186</f>
        <v>0</v>
      </c>
      <c r="O2186" s="424">
        <f>L2186+M2186-N2186</f>
        <v>0</v>
      </c>
      <c r="P2186" s="244"/>
      <c r="Q2186" s="771"/>
      <c r="R2186" s="775"/>
      <c r="S2186" s="775"/>
      <c r="T2186" s="775"/>
      <c r="U2186" s="775"/>
      <c r="V2186" s="775"/>
      <c r="W2186" s="819"/>
      <c r="X2186" s="313">
        <f t="shared" si="613"/>
        <v>0</v>
      </c>
    </row>
    <row r="2187" spans="2:24" ht="18.75">
      <c r="B2187" s="136"/>
      <c r="C2187" s="142">
        <v>1991</v>
      </c>
      <c r="D2187" s="141" t="s">
        <v>296</v>
      </c>
      <c r="E2187" s="812"/>
      <c r="F2187" s="449"/>
      <c r="G2187" s="245"/>
      <c r="H2187" s="245"/>
      <c r="I2187" s="476">
        <f>F2187+G2187+H2187</f>
        <v>0</v>
      </c>
      <c r="J2187" s="243" t="str">
        <f t="shared" si="612"/>
        <v/>
      </c>
      <c r="K2187" s="244"/>
      <c r="L2187" s="423"/>
      <c r="M2187" s="252"/>
      <c r="N2187" s="315">
        <f>I2187</f>
        <v>0</v>
      </c>
      <c r="O2187" s="424">
        <f>L2187+M2187-N2187</f>
        <v>0</v>
      </c>
      <c r="P2187" s="244"/>
      <c r="Q2187" s="771"/>
      <c r="R2187" s="775"/>
      <c r="S2187" s="775"/>
      <c r="T2187" s="775"/>
      <c r="U2187" s="775"/>
      <c r="V2187" s="775"/>
      <c r="W2187" s="819"/>
      <c r="X2187" s="313">
        <f t="shared" si="613"/>
        <v>0</v>
      </c>
    </row>
    <row r="2188" spans="2:24" ht="18.75">
      <c r="B2188" s="794">
        <v>2100</v>
      </c>
      <c r="C2188" s="958" t="s">
        <v>1088</v>
      </c>
      <c r="D2188" s="958"/>
      <c r="E2188" s="795"/>
      <c r="F2188" s="796">
        <f>SUM(F2189:F2193)</f>
        <v>0</v>
      </c>
      <c r="G2188" s="797">
        <f>SUM(G2189:G2193)</f>
        <v>0</v>
      </c>
      <c r="H2188" s="797">
        <f>SUM(H2189:H2193)</f>
        <v>0</v>
      </c>
      <c r="I2188" s="797">
        <f>SUM(I2189:I2193)</f>
        <v>0</v>
      </c>
      <c r="J2188" s="243" t="str">
        <f t="shared" si="612"/>
        <v/>
      </c>
      <c r="K2188" s="244"/>
      <c r="L2188" s="316">
        <f>SUM(L2189:L2193)</f>
        <v>0</v>
      </c>
      <c r="M2188" s="317">
        <f>SUM(M2189:M2193)</f>
        <v>0</v>
      </c>
      <c r="N2188" s="425">
        <f>SUM(N2189:N2193)</f>
        <v>0</v>
      </c>
      <c r="O2188" s="426">
        <f>SUM(O2189:O2193)</f>
        <v>0</v>
      </c>
      <c r="P2188" s="244"/>
      <c r="Q2188" s="773"/>
      <c r="R2188" s="774"/>
      <c r="S2188" s="774"/>
      <c r="T2188" s="774"/>
      <c r="U2188" s="774"/>
      <c r="V2188" s="774"/>
      <c r="W2188" s="820"/>
      <c r="X2188" s="313">
        <f t="shared" si="613"/>
        <v>0</v>
      </c>
    </row>
    <row r="2189" spans="2:24" ht="18.75">
      <c r="B2189" s="136"/>
      <c r="C2189" s="144">
        <v>2110</v>
      </c>
      <c r="D2189" s="147" t="s">
        <v>232</v>
      </c>
      <c r="E2189" s="812"/>
      <c r="F2189" s="449"/>
      <c r="G2189" s="245"/>
      <c r="H2189" s="245"/>
      <c r="I2189" s="476">
        <f>F2189+G2189+H2189</f>
        <v>0</v>
      </c>
      <c r="J2189" s="243" t="str">
        <f t="shared" si="612"/>
        <v/>
      </c>
      <c r="K2189" s="244"/>
      <c r="L2189" s="423"/>
      <c r="M2189" s="252"/>
      <c r="N2189" s="315">
        <f>I2189</f>
        <v>0</v>
      </c>
      <c r="O2189" s="424">
        <f>L2189+M2189-N2189</f>
        <v>0</v>
      </c>
      <c r="P2189" s="244"/>
      <c r="Q2189" s="771"/>
      <c r="R2189" s="775"/>
      <c r="S2189" s="775"/>
      <c r="T2189" s="775"/>
      <c r="U2189" s="775"/>
      <c r="V2189" s="775"/>
      <c r="W2189" s="819"/>
      <c r="X2189" s="313">
        <f t="shared" si="613"/>
        <v>0</v>
      </c>
    </row>
    <row r="2190" spans="2:24" ht="18.75">
      <c r="B2190" s="171"/>
      <c r="C2190" s="137">
        <v>2120</v>
      </c>
      <c r="D2190" s="159" t="s">
        <v>233</v>
      </c>
      <c r="E2190" s="812"/>
      <c r="F2190" s="449"/>
      <c r="G2190" s="245"/>
      <c r="H2190" s="245"/>
      <c r="I2190" s="476">
        <f>F2190+G2190+H2190</f>
        <v>0</v>
      </c>
      <c r="J2190" s="243" t="str">
        <f t="shared" si="612"/>
        <v/>
      </c>
      <c r="K2190" s="244"/>
      <c r="L2190" s="423"/>
      <c r="M2190" s="252"/>
      <c r="N2190" s="315">
        <f>I2190</f>
        <v>0</v>
      </c>
      <c r="O2190" s="424">
        <f>L2190+M2190-N2190</f>
        <v>0</v>
      </c>
      <c r="P2190" s="244"/>
      <c r="Q2190" s="771"/>
      <c r="R2190" s="775"/>
      <c r="S2190" s="775"/>
      <c r="T2190" s="775"/>
      <c r="U2190" s="775"/>
      <c r="V2190" s="775"/>
      <c r="W2190" s="819"/>
      <c r="X2190" s="313">
        <f t="shared" si="613"/>
        <v>0</v>
      </c>
    </row>
    <row r="2191" spans="2:24" ht="18.75">
      <c r="B2191" s="171"/>
      <c r="C2191" s="137">
        <v>2125</v>
      </c>
      <c r="D2191" s="156" t="s">
        <v>1080</v>
      </c>
      <c r="E2191" s="812"/>
      <c r="F2191" s="700">
        <v>0</v>
      </c>
      <c r="G2191" s="700">
        <v>0</v>
      </c>
      <c r="H2191" s="700">
        <v>0</v>
      </c>
      <c r="I2191" s="476">
        <f>F2191+G2191+H2191</f>
        <v>0</v>
      </c>
      <c r="J2191" s="243" t="str">
        <f t="shared" si="612"/>
        <v/>
      </c>
      <c r="K2191" s="244"/>
      <c r="L2191" s="423"/>
      <c r="M2191" s="252"/>
      <c r="N2191" s="315">
        <f>I2191</f>
        <v>0</v>
      </c>
      <c r="O2191" s="424">
        <f>L2191+M2191-N2191</f>
        <v>0</v>
      </c>
      <c r="P2191" s="244"/>
      <c r="Q2191" s="771"/>
      <c r="R2191" s="775"/>
      <c r="S2191" s="775"/>
      <c r="T2191" s="775"/>
      <c r="U2191" s="775"/>
      <c r="V2191" s="775"/>
      <c r="W2191" s="819"/>
      <c r="X2191" s="313">
        <f t="shared" si="613"/>
        <v>0</v>
      </c>
    </row>
    <row r="2192" spans="2:24" ht="18.75">
      <c r="B2192" s="143"/>
      <c r="C2192" s="137">
        <v>2140</v>
      </c>
      <c r="D2192" s="159" t="s">
        <v>235</v>
      </c>
      <c r="E2192" s="812"/>
      <c r="F2192" s="700">
        <v>0</v>
      </c>
      <c r="G2192" s="700">
        <v>0</v>
      </c>
      <c r="H2192" s="700">
        <v>0</v>
      </c>
      <c r="I2192" s="476">
        <f>F2192+G2192+H2192</f>
        <v>0</v>
      </c>
      <c r="J2192" s="243" t="str">
        <f t="shared" si="612"/>
        <v/>
      </c>
      <c r="K2192" s="244"/>
      <c r="L2192" s="423"/>
      <c r="M2192" s="252"/>
      <c r="N2192" s="315">
        <f>I2192</f>
        <v>0</v>
      </c>
      <c r="O2192" s="424">
        <f>L2192+M2192-N2192</f>
        <v>0</v>
      </c>
      <c r="P2192" s="244"/>
      <c r="Q2192" s="771"/>
      <c r="R2192" s="775"/>
      <c r="S2192" s="775"/>
      <c r="T2192" s="775"/>
      <c r="U2192" s="775"/>
      <c r="V2192" s="775"/>
      <c r="W2192" s="819"/>
      <c r="X2192" s="313">
        <f t="shared" si="613"/>
        <v>0</v>
      </c>
    </row>
    <row r="2193" spans="2:24" ht="18.75">
      <c r="B2193" s="136"/>
      <c r="C2193" s="142">
        <v>2190</v>
      </c>
      <c r="D2193" s="512" t="s">
        <v>236</v>
      </c>
      <c r="E2193" s="812"/>
      <c r="F2193" s="449"/>
      <c r="G2193" s="245"/>
      <c r="H2193" s="245"/>
      <c r="I2193" s="476">
        <f>F2193+G2193+H2193</f>
        <v>0</v>
      </c>
      <c r="J2193" s="243" t="str">
        <f t="shared" si="612"/>
        <v/>
      </c>
      <c r="K2193" s="244"/>
      <c r="L2193" s="423"/>
      <c r="M2193" s="252"/>
      <c r="N2193" s="315">
        <f>I2193</f>
        <v>0</v>
      </c>
      <c r="O2193" s="424">
        <f>L2193+M2193-N2193</f>
        <v>0</v>
      </c>
      <c r="P2193" s="244"/>
      <c r="Q2193" s="771"/>
      <c r="R2193" s="775"/>
      <c r="S2193" s="775"/>
      <c r="T2193" s="775"/>
      <c r="U2193" s="775"/>
      <c r="V2193" s="775"/>
      <c r="W2193" s="819"/>
      <c r="X2193" s="313">
        <f t="shared" si="613"/>
        <v>0</v>
      </c>
    </row>
    <row r="2194" spans="2:24" ht="18.75">
      <c r="B2194" s="794">
        <v>2200</v>
      </c>
      <c r="C2194" s="958" t="s">
        <v>237</v>
      </c>
      <c r="D2194" s="958"/>
      <c r="E2194" s="795"/>
      <c r="F2194" s="796">
        <f>SUM(F2195:F2196)</f>
        <v>0</v>
      </c>
      <c r="G2194" s="797">
        <f>SUM(G2195:G2196)</f>
        <v>0</v>
      </c>
      <c r="H2194" s="797">
        <f>SUM(H2195:H2196)</f>
        <v>0</v>
      </c>
      <c r="I2194" s="797">
        <f>SUM(I2195:I2196)</f>
        <v>0</v>
      </c>
      <c r="J2194" s="243" t="str">
        <f t="shared" si="612"/>
        <v/>
      </c>
      <c r="K2194" s="244"/>
      <c r="L2194" s="316">
        <f>SUM(L2195:L2196)</f>
        <v>0</v>
      </c>
      <c r="M2194" s="317">
        <f>SUM(M2195:M2196)</f>
        <v>0</v>
      </c>
      <c r="N2194" s="425">
        <f>SUM(N2195:N2196)</f>
        <v>0</v>
      </c>
      <c r="O2194" s="426">
        <f>SUM(O2195:O2196)</f>
        <v>0</v>
      </c>
      <c r="P2194" s="244"/>
      <c r="Q2194" s="773"/>
      <c r="R2194" s="774"/>
      <c r="S2194" s="774"/>
      <c r="T2194" s="774"/>
      <c r="U2194" s="774"/>
      <c r="V2194" s="774"/>
      <c r="W2194" s="820"/>
      <c r="X2194" s="313">
        <f t="shared" si="613"/>
        <v>0</v>
      </c>
    </row>
    <row r="2195" spans="2:24" ht="18.75">
      <c r="B2195" s="136"/>
      <c r="C2195" s="137">
        <v>2221</v>
      </c>
      <c r="D2195" s="139" t="s">
        <v>1461</v>
      </c>
      <c r="E2195" s="812"/>
      <c r="F2195" s="449"/>
      <c r="G2195" s="245"/>
      <c r="H2195" s="245"/>
      <c r="I2195" s="476">
        <f t="shared" ref="I2195:I2200" si="614">F2195+G2195+H2195</f>
        <v>0</v>
      </c>
      <c r="J2195" s="243" t="str">
        <f t="shared" si="612"/>
        <v/>
      </c>
      <c r="K2195" s="244"/>
      <c r="L2195" s="423"/>
      <c r="M2195" s="252"/>
      <c r="N2195" s="315">
        <f t="shared" ref="N2195:N2200" si="615">I2195</f>
        <v>0</v>
      </c>
      <c r="O2195" s="424">
        <f t="shared" ref="O2195:O2200" si="616">L2195+M2195-N2195</f>
        <v>0</v>
      </c>
      <c r="P2195" s="244"/>
      <c r="Q2195" s="771"/>
      <c r="R2195" s="775"/>
      <c r="S2195" s="775"/>
      <c r="T2195" s="775"/>
      <c r="U2195" s="775"/>
      <c r="V2195" s="775"/>
      <c r="W2195" s="819"/>
      <c r="X2195" s="313">
        <f t="shared" si="613"/>
        <v>0</v>
      </c>
    </row>
    <row r="2196" spans="2:24" ht="18.75">
      <c r="B2196" s="136"/>
      <c r="C2196" s="142">
        <v>2224</v>
      </c>
      <c r="D2196" s="141" t="s">
        <v>238</v>
      </c>
      <c r="E2196" s="812"/>
      <c r="F2196" s="449"/>
      <c r="G2196" s="245"/>
      <c r="H2196" s="245"/>
      <c r="I2196" s="476">
        <f t="shared" si="614"/>
        <v>0</v>
      </c>
      <c r="J2196" s="243" t="str">
        <f t="shared" si="612"/>
        <v/>
      </c>
      <c r="K2196" s="244"/>
      <c r="L2196" s="423"/>
      <c r="M2196" s="252"/>
      <c r="N2196" s="315">
        <f t="shared" si="615"/>
        <v>0</v>
      </c>
      <c r="O2196" s="424">
        <f t="shared" si="616"/>
        <v>0</v>
      </c>
      <c r="P2196" s="244"/>
      <c r="Q2196" s="771"/>
      <c r="R2196" s="775"/>
      <c r="S2196" s="775"/>
      <c r="T2196" s="775"/>
      <c r="U2196" s="775"/>
      <c r="V2196" s="775"/>
      <c r="W2196" s="819"/>
      <c r="X2196" s="313">
        <f t="shared" si="613"/>
        <v>0</v>
      </c>
    </row>
    <row r="2197" spans="2:24" ht="18.75">
      <c r="B2197" s="794">
        <v>2500</v>
      </c>
      <c r="C2197" s="963" t="s">
        <v>239</v>
      </c>
      <c r="D2197" s="963"/>
      <c r="E2197" s="795"/>
      <c r="F2197" s="798"/>
      <c r="G2197" s="799"/>
      <c r="H2197" s="799"/>
      <c r="I2197" s="800">
        <f t="shared" si="614"/>
        <v>0</v>
      </c>
      <c r="J2197" s="243" t="str">
        <f t="shared" si="612"/>
        <v/>
      </c>
      <c r="K2197" s="244"/>
      <c r="L2197" s="428"/>
      <c r="M2197" s="254"/>
      <c r="N2197" s="315">
        <f t="shared" si="615"/>
        <v>0</v>
      </c>
      <c r="O2197" s="424">
        <f t="shared" si="616"/>
        <v>0</v>
      </c>
      <c r="P2197" s="244"/>
      <c r="Q2197" s="773"/>
      <c r="R2197" s="774"/>
      <c r="S2197" s="775"/>
      <c r="T2197" s="775"/>
      <c r="U2197" s="774"/>
      <c r="V2197" s="775"/>
      <c r="W2197" s="819"/>
      <c r="X2197" s="313">
        <f t="shared" si="613"/>
        <v>0</v>
      </c>
    </row>
    <row r="2198" spans="2:24" ht="18.75">
      <c r="B2198" s="794">
        <v>2600</v>
      </c>
      <c r="C2198" s="969" t="s">
        <v>240</v>
      </c>
      <c r="D2198" s="979"/>
      <c r="E2198" s="795"/>
      <c r="F2198" s="798"/>
      <c r="G2198" s="799"/>
      <c r="H2198" s="799"/>
      <c r="I2198" s="800">
        <f t="shared" si="614"/>
        <v>0</v>
      </c>
      <c r="J2198" s="243" t="str">
        <f t="shared" si="612"/>
        <v/>
      </c>
      <c r="K2198" s="244"/>
      <c r="L2198" s="428"/>
      <c r="M2198" s="254"/>
      <c r="N2198" s="315">
        <f t="shared" si="615"/>
        <v>0</v>
      </c>
      <c r="O2198" s="424">
        <f t="shared" si="616"/>
        <v>0</v>
      </c>
      <c r="P2198" s="244"/>
      <c r="Q2198" s="773"/>
      <c r="R2198" s="774"/>
      <c r="S2198" s="775"/>
      <c r="T2198" s="775"/>
      <c r="U2198" s="774"/>
      <c r="V2198" s="775"/>
      <c r="W2198" s="819"/>
      <c r="X2198" s="313">
        <f t="shared" si="613"/>
        <v>0</v>
      </c>
    </row>
    <row r="2199" spans="2:24" ht="18.75">
      <c r="B2199" s="794">
        <v>2700</v>
      </c>
      <c r="C2199" s="969" t="s">
        <v>241</v>
      </c>
      <c r="D2199" s="979"/>
      <c r="E2199" s="795"/>
      <c r="F2199" s="798"/>
      <c r="G2199" s="799"/>
      <c r="H2199" s="799"/>
      <c r="I2199" s="800">
        <f t="shared" si="614"/>
        <v>0</v>
      </c>
      <c r="J2199" s="243" t="str">
        <f t="shared" si="612"/>
        <v/>
      </c>
      <c r="K2199" s="244"/>
      <c r="L2199" s="428"/>
      <c r="M2199" s="254"/>
      <c r="N2199" s="315">
        <f t="shared" si="615"/>
        <v>0</v>
      </c>
      <c r="O2199" s="424">
        <f t="shared" si="616"/>
        <v>0</v>
      </c>
      <c r="P2199" s="244"/>
      <c r="Q2199" s="773"/>
      <c r="R2199" s="774"/>
      <c r="S2199" s="775"/>
      <c r="T2199" s="775"/>
      <c r="U2199" s="774"/>
      <c r="V2199" s="775"/>
      <c r="W2199" s="819"/>
      <c r="X2199" s="313">
        <f t="shared" si="613"/>
        <v>0</v>
      </c>
    </row>
    <row r="2200" spans="2:24" ht="18.75">
      <c r="B2200" s="794">
        <v>2800</v>
      </c>
      <c r="C2200" s="969" t="s">
        <v>1711</v>
      </c>
      <c r="D2200" s="979"/>
      <c r="E2200" s="795"/>
      <c r="F2200" s="798"/>
      <c r="G2200" s="799"/>
      <c r="H2200" s="799"/>
      <c r="I2200" s="800">
        <f t="shared" si="614"/>
        <v>0</v>
      </c>
      <c r="J2200" s="243" t="str">
        <f t="shared" si="612"/>
        <v/>
      </c>
      <c r="K2200" s="244"/>
      <c r="L2200" s="428"/>
      <c r="M2200" s="254"/>
      <c r="N2200" s="315">
        <f t="shared" si="615"/>
        <v>0</v>
      </c>
      <c r="O2200" s="424">
        <f t="shared" si="616"/>
        <v>0</v>
      </c>
      <c r="P2200" s="244"/>
      <c r="Q2200" s="773"/>
      <c r="R2200" s="774"/>
      <c r="S2200" s="775"/>
      <c r="T2200" s="775"/>
      <c r="U2200" s="774"/>
      <c r="V2200" s="775"/>
      <c r="W2200" s="819"/>
      <c r="X2200" s="313">
        <f t="shared" si="613"/>
        <v>0</v>
      </c>
    </row>
    <row r="2201" spans="2:24" ht="18.75">
      <c r="B2201" s="794">
        <v>2900</v>
      </c>
      <c r="C2201" s="966" t="s">
        <v>242</v>
      </c>
      <c r="D2201" s="983"/>
      <c r="E2201" s="795"/>
      <c r="F2201" s="796">
        <f>SUM(F2202:F2209)</f>
        <v>0</v>
      </c>
      <c r="G2201" s="797">
        <f>SUM(G2202:G2209)</f>
        <v>0</v>
      </c>
      <c r="H2201" s="797">
        <f>SUM(H2202:H2209)</f>
        <v>0</v>
      </c>
      <c r="I2201" s="797">
        <f>SUM(I2202:I2209)</f>
        <v>0</v>
      </c>
      <c r="J2201" s="243" t="str">
        <f t="shared" si="612"/>
        <v/>
      </c>
      <c r="K2201" s="244"/>
      <c r="L2201" s="316">
        <f>SUM(L2202:L2209)</f>
        <v>0</v>
      </c>
      <c r="M2201" s="317">
        <f>SUM(M2202:M2209)</f>
        <v>0</v>
      </c>
      <c r="N2201" s="425">
        <f>SUM(N2202:N2209)</f>
        <v>0</v>
      </c>
      <c r="O2201" s="426">
        <f>SUM(O2202:O2209)</f>
        <v>0</v>
      </c>
      <c r="P2201" s="244"/>
      <c r="Q2201" s="773"/>
      <c r="R2201" s="774"/>
      <c r="S2201" s="774"/>
      <c r="T2201" s="774"/>
      <c r="U2201" s="774"/>
      <c r="V2201" s="774"/>
      <c r="W2201" s="820"/>
      <c r="X2201" s="313">
        <f t="shared" si="613"/>
        <v>0</v>
      </c>
    </row>
    <row r="2202" spans="2:24" ht="18.75">
      <c r="B2202" s="172"/>
      <c r="C2202" s="144">
        <v>2910</v>
      </c>
      <c r="D2202" s="319" t="s">
        <v>1751</v>
      </c>
      <c r="E2202" s="812"/>
      <c r="F2202" s="449"/>
      <c r="G2202" s="245"/>
      <c r="H2202" s="245"/>
      <c r="I2202" s="476">
        <f t="shared" ref="I2202:I2209" si="617">F2202+G2202+H2202</f>
        <v>0</v>
      </c>
      <c r="J2202" s="243" t="str">
        <f t="shared" si="612"/>
        <v/>
      </c>
      <c r="K2202" s="244"/>
      <c r="L2202" s="423"/>
      <c r="M2202" s="252"/>
      <c r="N2202" s="315">
        <f t="shared" ref="N2202:N2209" si="618">I2202</f>
        <v>0</v>
      </c>
      <c r="O2202" s="424">
        <f t="shared" ref="O2202:O2209" si="619">L2202+M2202-N2202</f>
        <v>0</v>
      </c>
      <c r="P2202" s="244"/>
      <c r="Q2202" s="771"/>
      <c r="R2202" s="775"/>
      <c r="S2202" s="775"/>
      <c r="T2202" s="775"/>
      <c r="U2202" s="775"/>
      <c r="V2202" s="775"/>
      <c r="W2202" s="819"/>
      <c r="X2202" s="313">
        <f t="shared" si="613"/>
        <v>0</v>
      </c>
    </row>
    <row r="2203" spans="2:24" ht="18.75">
      <c r="B2203" s="172"/>
      <c r="C2203" s="144">
        <v>2920</v>
      </c>
      <c r="D2203" s="319" t="s">
        <v>243</v>
      </c>
      <c r="E2203" s="812"/>
      <c r="F2203" s="449"/>
      <c r="G2203" s="245"/>
      <c r="H2203" s="245"/>
      <c r="I2203" s="476">
        <f t="shared" si="617"/>
        <v>0</v>
      </c>
      <c r="J2203" s="243" t="str">
        <f t="shared" si="612"/>
        <v/>
      </c>
      <c r="K2203" s="244"/>
      <c r="L2203" s="423"/>
      <c r="M2203" s="252"/>
      <c r="N2203" s="315">
        <f t="shared" si="618"/>
        <v>0</v>
      </c>
      <c r="O2203" s="424">
        <f t="shared" si="619"/>
        <v>0</v>
      </c>
      <c r="P2203" s="244"/>
      <c r="Q2203" s="771"/>
      <c r="R2203" s="775"/>
      <c r="S2203" s="775"/>
      <c r="T2203" s="775"/>
      <c r="U2203" s="775"/>
      <c r="V2203" s="775"/>
      <c r="W2203" s="819"/>
      <c r="X2203" s="313">
        <f t="shared" si="613"/>
        <v>0</v>
      </c>
    </row>
    <row r="2204" spans="2:24" ht="31.5">
      <c r="B2204" s="172"/>
      <c r="C2204" s="168">
        <v>2969</v>
      </c>
      <c r="D2204" s="320" t="s">
        <v>244</v>
      </c>
      <c r="E2204" s="812"/>
      <c r="F2204" s="449"/>
      <c r="G2204" s="245"/>
      <c r="H2204" s="245"/>
      <c r="I2204" s="476">
        <f t="shared" si="617"/>
        <v>0</v>
      </c>
      <c r="J2204" s="243" t="str">
        <f t="shared" si="612"/>
        <v/>
      </c>
      <c r="K2204" s="244"/>
      <c r="L2204" s="423"/>
      <c r="M2204" s="252"/>
      <c r="N2204" s="315">
        <f t="shared" si="618"/>
        <v>0</v>
      </c>
      <c r="O2204" s="424">
        <f t="shared" si="619"/>
        <v>0</v>
      </c>
      <c r="P2204" s="244"/>
      <c r="Q2204" s="771"/>
      <c r="R2204" s="775"/>
      <c r="S2204" s="775"/>
      <c r="T2204" s="775"/>
      <c r="U2204" s="775"/>
      <c r="V2204" s="775"/>
      <c r="W2204" s="819"/>
      <c r="X2204" s="313">
        <f t="shared" si="613"/>
        <v>0</v>
      </c>
    </row>
    <row r="2205" spans="2:24" ht="31.5">
      <c r="B2205" s="172"/>
      <c r="C2205" s="168">
        <v>2970</v>
      </c>
      <c r="D2205" s="320" t="s">
        <v>245</v>
      </c>
      <c r="E2205" s="812"/>
      <c r="F2205" s="449"/>
      <c r="G2205" s="245"/>
      <c r="H2205" s="245"/>
      <c r="I2205" s="476">
        <f t="shared" si="617"/>
        <v>0</v>
      </c>
      <c r="J2205" s="243" t="str">
        <f t="shared" si="612"/>
        <v/>
      </c>
      <c r="K2205" s="244"/>
      <c r="L2205" s="423"/>
      <c r="M2205" s="252"/>
      <c r="N2205" s="315">
        <f t="shared" si="618"/>
        <v>0</v>
      </c>
      <c r="O2205" s="424">
        <f t="shared" si="619"/>
        <v>0</v>
      </c>
      <c r="P2205" s="244"/>
      <c r="Q2205" s="771"/>
      <c r="R2205" s="775"/>
      <c r="S2205" s="775"/>
      <c r="T2205" s="775"/>
      <c r="U2205" s="775"/>
      <c r="V2205" s="775"/>
      <c r="W2205" s="819"/>
      <c r="X2205" s="313">
        <f t="shared" si="613"/>
        <v>0</v>
      </c>
    </row>
    <row r="2206" spans="2:24" ht="18.75">
      <c r="B2206" s="172"/>
      <c r="C2206" s="166">
        <v>2989</v>
      </c>
      <c r="D2206" s="321" t="s">
        <v>246</v>
      </c>
      <c r="E2206" s="812"/>
      <c r="F2206" s="449"/>
      <c r="G2206" s="245"/>
      <c r="H2206" s="245"/>
      <c r="I2206" s="476">
        <f t="shared" si="617"/>
        <v>0</v>
      </c>
      <c r="J2206" s="243" t="str">
        <f t="shared" si="612"/>
        <v/>
      </c>
      <c r="K2206" s="244"/>
      <c r="L2206" s="423"/>
      <c r="M2206" s="252"/>
      <c r="N2206" s="315">
        <f t="shared" si="618"/>
        <v>0</v>
      </c>
      <c r="O2206" s="424">
        <f t="shared" si="619"/>
        <v>0</v>
      </c>
      <c r="P2206" s="244"/>
      <c r="Q2206" s="771"/>
      <c r="R2206" s="775"/>
      <c r="S2206" s="775"/>
      <c r="T2206" s="775"/>
      <c r="U2206" s="775"/>
      <c r="V2206" s="775"/>
      <c r="W2206" s="819"/>
      <c r="X2206" s="313">
        <f t="shared" si="613"/>
        <v>0</v>
      </c>
    </row>
    <row r="2207" spans="2:24" ht="31.5">
      <c r="B2207" s="136"/>
      <c r="C2207" s="137">
        <v>2990</v>
      </c>
      <c r="D2207" s="322" t="s">
        <v>1732</v>
      </c>
      <c r="E2207" s="812"/>
      <c r="F2207" s="449"/>
      <c r="G2207" s="245"/>
      <c r="H2207" s="245"/>
      <c r="I2207" s="476">
        <f t="shared" si="617"/>
        <v>0</v>
      </c>
      <c r="J2207" s="243" t="str">
        <f t="shared" si="612"/>
        <v/>
      </c>
      <c r="K2207" s="244"/>
      <c r="L2207" s="423"/>
      <c r="M2207" s="252"/>
      <c r="N2207" s="315">
        <f t="shared" si="618"/>
        <v>0</v>
      </c>
      <c r="O2207" s="424">
        <f t="shared" si="619"/>
        <v>0</v>
      </c>
      <c r="P2207" s="244"/>
      <c r="Q2207" s="771"/>
      <c r="R2207" s="775"/>
      <c r="S2207" s="775"/>
      <c r="T2207" s="775"/>
      <c r="U2207" s="775"/>
      <c r="V2207" s="775"/>
      <c r="W2207" s="819"/>
      <c r="X2207" s="313">
        <f t="shared" si="613"/>
        <v>0</v>
      </c>
    </row>
    <row r="2208" spans="2:24" ht="18.75">
      <c r="B2208" s="136"/>
      <c r="C2208" s="137">
        <v>2991</v>
      </c>
      <c r="D2208" s="322" t="s">
        <v>247</v>
      </c>
      <c r="E2208" s="812"/>
      <c r="F2208" s="449"/>
      <c r="G2208" s="245"/>
      <c r="H2208" s="245"/>
      <c r="I2208" s="476">
        <f t="shared" si="617"/>
        <v>0</v>
      </c>
      <c r="J2208" s="243" t="str">
        <f t="shared" si="612"/>
        <v/>
      </c>
      <c r="K2208" s="244"/>
      <c r="L2208" s="423"/>
      <c r="M2208" s="252"/>
      <c r="N2208" s="315">
        <f t="shared" si="618"/>
        <v>0</v>
      </c>
      <c r="O2208" s="424">
        <f t="shared" si="619"/>
        <v>0</v>
      </c>
      <c r="P2208" s="244"/>
      <c r="Q2208" s="771"/>
      <c r="R2208" s="775"/>
      <c r="S2208" s="775"/>
      <c r="T2208" s="775"/>
      <c r="U2208" s="775"/>
      <c r="V2208" s="775"/>
      <c r="W2208" s="819"/>
      <c r="X2208" s="313">
        <f t="shared" si="613"/>
        <v>0</v>
      </c>
    </row>
    <row r="2209" spans="2:24" ht="18.75">
      <c r="B2209" s="136"/>
      <c r="C2209" s="142">
        <v>2992</v>
      </c>
      <c r="D2209" s="154" t="s">
        <v>248</v>
      </c>
      <c r="E2209" s="812"/>
      <c r="F2209" s="449"/>
      <c r="G2209" s="245"/>
      <c r="H2209" s="245"/>
      <c r="I2209" s="476">
        <f t="shared" si="617"/>
        <v>0</v>
      </c>
      <c r="J2209" s="243" t="str">
        <f t="shared" si="612"/>
        <v/>
      </c>
      <c r="K2209" s="244"/>
      <c r="L2209" s="423"/>
      <c r="M2209" s="252"/>
      <c r="N2209" s="315">
        <f t="shared" si="618"/>
        <v>0</v>
      </c>
      <c r="O2209" s="424">
        <f t="shared" si="619"/>
        <v>0</v>
      </c>
      <c r="P2209" s="244"/>
      <c r="Q2209" s="771"/>
      <c r="R2209" s="775"/>
      <c r="S2209" s="775"/>
      <c r="T2209" s="775"/>
      <c r="U2209" s="775"/>
      <c r="V2209" s="775"/>
      <c r="W2209" s="819"/>
      <c r="X2209" s="313">
        <f t="shared" si="613"/>
        <v>0</v>
      </c>
    </row>
    <row r="2210" spans="2:24" ht="18.75">
      <c r="B2210" s="794">
        <v>3300</v>
      </c>
      <c r="C2210" s="966" t="s">
        <v>1773</v>
      </c>
      <c r="D2210" s="966"/>
      <c r="E2210" s="795"/>
      <c r="F2210" s="781">
        <v>0</v>
      </c>
      <c r="G2210" s="781">
        <v>0</v>
      </c>
      <c r="H2210" s="781">
        <v>0</v>
      </c>
      <c r="I2210" s="797">
        <f>SUM(I2211:I2215)</f>
        <v>0</v>
      </c>
      <c r="J2210" s="243" t="str">
        <f t="shared" si="612"/>
        <v/>
      </c>
      <c r="K2210" s="244"/>
      <c r="L2210" s="773"/>
      <c r="M2210" s="774"/>
      <c r="N2210" s="774"/>
      <c r="O2210" s="820"/>
      <c r="P2210" s="244"/>
      <c r="Q2210" s="773"/>
      <c r="R2210" s="774"/>
      <c r="S2210" s="774"/>
      <c r="T2210" s="774"/>
      <c r="U2210" s="774"/>
      <c r="V2210" s="774"/>
      <c r="W2210" s="820"/>
      <c r="X2210" s="313">
        <f t="shared" si="613"/>
        <v>0</v>
      </c>
    </row>
    <row r="2211" spans="2:24" ht="18.75">
      <c r="B2211" s="143"/>
      <c r="C2211" s="144">
        <v>3301</v>
      </c>
      <c r="D2211" s="460" t="s">
        <v>249</v>
      </c>
      <c r="E2211" s="812"/>
      <c r="F2211" s="700">
        <v>0</v>
      </c>
      <c r="G2211" s="700">
        <v>0</v>
      </c>
      <c r="H2211" s="700">
        <v>0</v>
      </c>
      <c r="I2211" s="476">
        <f t="shared" ref="I2211:I2218" si="620">F2211+G2211+H2211</f>
        <v>0</v>
      </c>
      <c r="J2211" s="243" t="str">
        <f t="shared" si="612"/>
        <v/>
      </c>
      <c r="K2211" s="244"/>
      <c r="L2211" s="771"/>
      <c r="M2211" s="775"/>
      <c r="N2211" s="775"/>
      <c r="O2211" s="819"/>
      <c r="P2211" s="244"/>
      <c r="Q2211" s="771"/>
      <c r="R2211" s="775"/>
      <c r="S2211" s="775"/>
      <c r="T2211" s="775"/>
      <c r="U2211" s="775"/>
      <c r="V2211" s="775"/>
      <c r="W2211" s="819"/>
      <c r="X2211" s="313">
        <f t="shared" si="613"/>
        <v>0</v>
      </c>
    </row>
    <row r="2212" spans="2:24" ht="18.75">
      <c r="B2212" s="143"/>
      <c r="C2212" s="168">
        <v>3302</v>
      </c>
      <c r="D2212" s="461" t="s">
        <v>1081</v>
      </c>
      <c r="E2212" s="812"/>
      <c r="F2212" s="700">
        <v>0</v>
      </c>
      <c r="G2212" s="700">
        <v>0</v>
      </c>
      <c r="H2212" s="700">
        <v>0</v>
      </c>
      <c r="I2212" s="476">
        <f t="shared" si="620"/>
        <v>0</v>
      </c>
      <c r="J2212" s="243" t="str">
        <f t="shared" ref="J2212:J2243" si="621">(IF($E2212&lt;&gt;0,$J$2,IF($I2212&lt;&gt;0,$J$2,"")))</f>
        <v/>
      </c>
      <c r="K2212" s="244"/>
      <c r="L2212" s="771"/>
      <c r="M2212" s="775"/>
      <c r="N2212" s="775"/>
      <c r="O2212" s="819"/>
      <c r="P2212" s="244"/>
      <c r="Q2212" s="771"/>
      <c r="R2212" s="775"/>
      <c r="S2212" s="775"/>
      <c r="T2212" s="775"/>
      <c r="U2212" s="775"/>
      <c r="V2212" s="775"/>
      <c r="W2212" s="819"/>
      <c r="X2212" s="313">
        <f t="shared" ref="X2212:X2243" si="622">T2212-U2212-V2212-W2212</f>
        <v>0</v>
      </c>
    </row>
    <row r="2213" spans="2:24" ht="18.75">
      <c r="B2213" s="143"/>
      <c r="C2213" s="168">
        <v>3303</v>
      </c>
      <c r="D2213" s="461" t="s">
        <v>251</v>
      </c>
      <c r="E2213" s="812"/>
      <c r="F2213" s="700">
        <v>0</v>
      </c>
      <c r="G2213" s="700">
        <v>0</v>
      </c>
      <c r="H2213" s="700">
        <v>0</v>
      </c>
      <c r="I2213" s="476">
        <f t="shared" si="620"/>
        <v>0</v>
      </c>
      <c r="J2213" s="243" t="str">
        <f t="shared" si="621"/>
        <v/>
      </c>
      <c r="K2213" s="244"/>
      <c r="L2213" s="771"/>
      <c r="M2213" s="775"/>
      <c r="N2213" s="775"/>
      <c r="O2213" s="819"/>
      <c r="P2213" s="244"/>
      <c r="Q2213" s="771"/>
      <c r="R2213" s="775"/>
      <c r="S2213" s="775"/>
      <c r="T2213" s="775"/>
      <c r="U2213" s="775"/>
      <c r="V2213" s="775"/>
      <c r="W2213" s="819"/>
      <c r="X2213" s="313">
        <f t="shared" si="622"/>
        <v>0</v>
      </c>
    </row>
    <row r="2214" spans="2:24" ht="18.75">
      <c r="B2214" s="143"/>
      <c r="C2214" s="166">
        <v>3304</v>
      </c>
      <c r="D2214" s="462" t="s">
        <v>252</v>
      </c>
      <c r="E2214" s="812"/>
      <c r="F2214" s="700">
        <v>0</v>
      </c>
      <c r="G2214" s="700">
        <v>0</v>
      </c>
      <c r="H2214" s="700">
        <v>0</v>
      </c>
      <c r="I2214" s="476">
        <f t="shared" si="620"/>
        <v>0</v>
      </c>
      <c r="J2214" s="243" t="str">
        <f t="shared" si="621"/>
        <v/>
      </c>
      <c r="K2214" s="244"/>
      <c r="L2214" s="771"/>
      <c r="M2214" s="775"/>
      <c r="N2214" s="775"/>
      <c r="O2214" s="819"/>
      <c r="P2214" s="244"/>
      <c r="Q2214" s="771"/>
      <c r="R2214" s="775"/>
      <c r="S2214" s="775"/>
      <c r="T2214" s="775"/>
      <c r="U2214" s="775"/>
      <c r="V2214" s="775"/>
      <c r="W2214" s="819"/>
      <c r="X2214" s="313">
        <f t="shared" si="622"/>
        <v>0</v>
      </c>
    </row>
    <row r="2215" spans="2:24" ht="31.5">
      <c r="B2215" s="143"/>
      <c r="C2215" s="142">
        <v>3306</v>
      </c>
      <c r="D2215" s="463" t="s">
        <v>1712</v>
      </c>
      <c r="E2215" s="812"/>
      <c r="F2215" s="700">
        <v>0</v>
      </c>
      <c r="G2215" s="700">
        <v>0</v>
      </c>
      <c r="H2215" s="700">
        <v>0</v>
      </c>
      <c r="I2215" s="476">
        <f t="shared" si="620"/>
        <v>0</v>
      </c>
      <c r="J2215" s="243" t="str">
        <f t="shared" si="621"/>
        <v/>
      </c>
      <c r="K2215" s="244"/>
      <c r="L2215" s="771"/>
      <c r="M2215" s="775"/>
      <c r="N2215" s="775"/>
      <c r="O2215" s="819"/>
      <c r="P2215" s="244"/>
      <c r="Q2215" s="771"/>
      <c r="R2215" s="775"/>
      <c r="S2215" s="775"/>
      <c r="T2215" s="775"/>
      <c r="U2215" s="775"/>
      <c r="V2215" s="775"/>
      <c r="W2215" s="819"/>
      <c r="X2215" s="313">
        <f t="shared" si="622"/>
        <v>0</v>
      </c>
    </row>
    <row r="2216" spans="2:24" ht="18.75">
      <c r="B2216" s="794">
        <v>3900</v>
      </c>
      <c r="C2216" s="963" t="s">
        <v>253</v>
      </c>
      <c r="D2216" s="967"/>
      <c r="E2216" s="795"/>
      <c r="F2216" s="781">
        <v>0</v>
      </c>
      <c r="G2216" s="781">
        <v>0</v>
      </c>
      <c r="H2216" s="781">
        <v>0</v>
      </c>
      <c r="I2216" s="800">
        <f t="shared" si="620"/>
        <v>0</v>
      </c>
      <c r="J2216" s="243" t="str">
        <f t="shared" si="621"/>
        <v/>
      </c>
      <c r="K2216" s="244"/>
      <c r="L2216" s="428"/>
      <c r="M2216" s="254"/>
      <c r="N2216" s="317">
        <f>I2216</f>
        <v>0</v>
      </c>
      <c r="O2216" s="424">
        <f>L2216+M2216-N2216</f>
        <v>0</v>
      </c>
      <c r="P2216" s="244"/>
      <c r="Q2216" s="428"/>
      <c r="R2216" s="254"/>
      <c r="S2216" s="429">
        <f>+IF(+(L2216+M2216)&gt;=I2216,+M2216,+(+I2216-L2216))</f>
        <v>0</v>
      </c>
      <c r="T2216" s="315">
        <f>Q2216+R2216-S2216</f>
        <v>0</v>
      </c>
      <c r="U2216" s="254"/>
      <c r="V2216" s="254"/>
      <c r="W2216" s="253"/>
      <c r="X2216" s="313">
        <f t="shared" si="622"/>
        <v>0</v>
      </c>
    </row>
    <row r="2217" spans="2:24" ht="18.75">
      <c r="B2217" s="794">
        <v>4000</v>
      </c>
      <c r="C2217" s="968" t="s">
        <v>254</v>
      </c>
      <c r="D2217" s="968"/>
      <c r="E2217" s="795"/>
      <c r="F2217" s="798"/>
      <c r="G2217" s="799"/>
      <c r="H2217" s="799"/>
      <c r="I2217" s="800">
        <f t="shared" si="620"/>
        <v>0</v>
      </c>
      <c r="J2217" s="243" t="str">
        <f t="shared" si="621"/>
        <v/>
      </c>
      <c r="K2217" s="244"/>
      <c r="L2217" s="428"/>
      <c r="M2217" s="254"/>
      <c r="N2217" s="317">
        <f>I2217</f>
        <v>0</v>
      </c>
      <c r="O2217" s="424">
        <f>L2217+M2217-N2217</f>
        <v>0</v>
      </c>
      <c r="P2217" s="244"/>
      <c r="Q2217" s="773"/>
      <c r="R2217" s="774"/>
      <c r="S2217" s="774"/>
      <c r="T2217" s="775"/>
      <c r="U2217" s="774"/>
      <c r="V2217" s="774"/>
      <c r="W2217" s="819"/>
      <c r="X2217" s="313">
        <f t="shared" si="622"/>
        <v>0</v>
      </c>
    </row>
    <row r="2218" spans="2:24" ht="18.75">
      <c r="B2218" s="794">
        <v>4100</v>
      </c>
      <c r="C2218" s="968" t="s">
        <v>255</v>
      </c>
      <c r="D2218" s="968"/>
      <c r="E2218" s="795"/>
      <c r="F2218" s="781">
        <v>0</v>
      </c>
      <c r="G2218" s="781">
        <v>0</v>
      </c>
      <c r="H2218" s="781">
        <v>0</v>
      </c>
      <c r="I2218" s="800">
        <f t="shared" si="620"/>
        <v>0</v>
      </c>
      <c r="J2218" s="243" t="str">
        <f t="shared" si="621"/>
        <v/>
      </c>
      <c r="K2218" s="244"/>
      <c r="L2218" s="773"/>
      <c r="M2218" s="774"/>
      <c r="N2218" s="774"/>
      <c r="O2218" s="820"/>
      <c r="P2218" s="244"/>
      <c r="Q2218" s="773"/>
      <c r="R2218" s="774"/>
      <c r="S2218" s="774"/>
      <c r="T2218" s="774"/>
      <c r="U2218" s="774"/>
      <c r="V2218" s="774"/>
      <c r="W2218" s="820"/>
      <c r="X2218" s="313">
        <f t="shared" si="622"/>
        <v>0</v>
      </c>
    </row>
    <row r="2219" spans="2:24" ht="18.75">
      <c r="B2219" s="794">
        <v>4200</v>
      </c>
      <c r="C2219" s="966" t="s">
        <v>256</v>
      </c>
      <c r="D2219" s="983"/>
      <c r="E2219" s="795"/>
      <c r="F2219" s="796">
        <f>SUM(F2220:F2225)</f>
        <v>0</v>
      </c>
      <c r="G2219" s="797">
        <f>SUM(G2220:G2225)</f>
        <v>0</v>
      </c>
      <c r="H2219" s="797">
        <f>SUM(H2220:H2225)</f>
        <v>0</v>
      </c>
      <c r="I2219" s="797">
        <f>SUM(I2220:I2225)</f>
        <v>0</v>
      </c>
      <c r="J2219" s="243" t="str">
        <f t="shared" si="621"/>
        <v/>
      </c>
      <c r="K2219" s="244"/>
      <c r="L2219" s="316">
        <f>SUM(L2220:L2225)</f>
        <v>0</v>
      </c>
      <c r="M2219" s="317">
        <f>SUM(M2220:M2225)</f>
        <v>0</v>
      </c>
      <c r="N2219" s="425">
        <f>SUM(N2220:N2225)</f>
        <v>0</v>
      </c>
      <c r="O2219" s="426">
        <f>SUM(O2220:O2225)</f>
        <v>0</v>
      </c>
      <c r="P2219" s="244"/>
      <c r="Q2219" s="316">
        <f t="shared" ref="Q2219:W2219" si="623">SUM(Q2220:Q2225)</f>
        <v>0</v>
      </c>
      <c r="R2219" s="317">
        <f t="shared" si="623"/>
        <v>0</v>
      </c>
      <c r="S2219" s="317">
        <f t="shared" si="623"/>
        <v>0</v>
      </c>
      <c r="T2219" s="317">
        <f t="shared" si="623"/>
        <v>0</v>
      </c>
      <c r="U2219" s="317">
        <f t="shared" si="623"/>
        <v>0</v>
      </c>
      <c r="V2219" s="317">
        <f t="shared" si="623"/>
        <v>0</v>
      </c>
      <c r="W2219" s="426">
        <f t="shared" si="623"/>
        <v>0</v>
      </c>
      <c r="X2219" s="313">
        <f t="shared" si="622"/>
        <v>0</v>
      </c>
    </row>
    <row r="2220" spans="2:24" ht="18.75">
      <c r="B2220" s="173"/>
      <c r="C2220" s="144">
        <v>4201</v>
      </c>
      <c r="D2220" s="138" t="s">
        <v>257</v>
      </c>
      <c r="E2220" s="812"/>
      <c r="F2220" s="449"/>
      <c r="G2220" s="245"/>
      <c r="H2220" s="245"/>
      <c r="I2220" s="476">
        <f t="shared" ref="I2220:I2225" si="624">F2220+G2220+H2220</f>
        <v>0</v>
      </c>
      <c r="J2220" s="243" t="str">
        <f t="shared" si="621"/>
        <v/>
      </c>
      <c r="K2220" s="244"/>
      <c r="L2220" s="423"/>
      <c r="M2220" s="252"/>
      <c r="N2220" s="315">
        <f t="shared" ref="N2220:N2225" si="625">I2220</f>
        <v>0</v>
      </c>
      <c r="O2220" s="424">
        <f t="shared" ref="O2220:O2225" si="626">L2220+M2220-N2220</f>
        <v>0</v>
      </c>
      <c r="P2220" s="244"/>
      <c r="Q2220" s="423"/>
      <c r="R2220" s="252"/>
      <c r="S2220" s="429">
        <f t="shared" ref="S2220:S2225" si="627">+IF(+(L2220+M2220)&gt;=I2220,+M2220,+(+I2220-L2220))</f>
        <v>0</v>
      </c>
      <c r="T2220" s="315">
        <f t="shared" ref="T2220:T2225" si="628">Q2220+R2220-S2220</f>
        <v>0</v>
      </c>
      <c r="U2220" s="252"/>
      <c r="V2220" s="252"/>
      <c r="W2220" s="253"/>
      <c r="X2220" s="313">
        <f t="shared" si="622"/>
        <v>0</v>
      </c>
    </row>
    <row r="2221" spans="2:24" ht="18.75">
      <c r="B2221" s="173"/>
      <c r="C2221" s="137">
        <v>4202</v>
      </c>
      <c r="D2221" s="139" t="s">
        <v>258</v>
      </c>
      <c r="E2221" s="812"/>
      <c r="F2221" s="449"/>
      <c r="G2221" s="245"/>
      <c r="H2221" s="245"/>
      <c r="I2221" s="476">
        <f t="shared" si="624"/>
        <v>0</v>
      </c>
      <c r="J2221" s="243" t="str">
        <f t="shared" si="621"/>
        <v/>
      </c>
      <c r="K2221" s="244"/>
      <c r="L2221" s="423"/>
      <c r="M2221" s="252"/>
      <c r="N2221" s="315">
        <f t="shared" si="625"/>
        <v>0</v>
      </c>
      <c r="O2221" s="424">
        <f t="shared" si="626"/>
        <v>0</v>
      </c>
      <c r="P2221" s="244"/>
      <c r="Q2221" s="423"/>
      <c r="R2221" s="252"/>
      <c r="S2221" s="429">
        <f t="shared" si="627"/>
        <v>0</v>
      </c>
      <c r="T2221" s="315">
        <f t="shared" si="628"/>
        <v>0</v>
      </c>
      <c r="U2221" s="252"/>
      <c r="V2221" s="252"/>
      <c r="W2221" s="253"/>
      <c r="X2221" s="313">
        <f t="shared" si="622"/>
        <v>0</v>
      </c>
    </row>
    <row r="2222" spans="2:24" ht="18.75">
      <c r="B2222" s="173"/>
      <c r="C2222" s="137">
        <v>4214</v>
      </c>
      <c r="D2222" s="139" t="s">
        <v>259</v>
      </c>
      <c r="E2222" s="812"/>
      <c r="F2222" s="449"/>
      <c r="G2222" s="245"/>
      <c r="H2222" s="245"/>
      <c r="I2222" s="476">
        <f t="shared" si="624"/>
        <v>0</v>
      </c>
      <c r="J2222" s="243" t="str">
        <f t="shared" si="621"/>
        <v/>
      </c>
      <c r="K2222" s="244"/>
      <c r="L2222" s="423"/>
      <c r="M2222" s="252"/>
      <c r="N2222" s="315">
        <f t="shared" si="625"/>
        <v>0</v>
      </c>
      <c r="O2222" s="424">
        <f t="shared" si="626"/>
        <v>0</v>
      </c>
      <c r="P2222" s="244"/>
      <c r="Q2222" s="423"/>
      <c r="R2222" s="252"/>
      <c r="S2222" s="429">
        <f t="shared" si="627"/>
        <v>0</v>
      </c>
      <c r="T2222" s="315">
        <f t="shared" si="628"/>
        <v>0</v>
      </c>
      <c r="U2222" s="252"/>
      <c r="V2222" s="252"/>
      <c r="W2222" s="253"/>
      <c r="X2222" s="313">
        <f t="shared" si="622"/>
        <v>0</v>
      </c>
    </row>
    <row r="2223" spans="2:24" ht="18.75">
      <c r="B2223" s="173"/>
      <c r="C2223" s="137">
        <v>4217</v>
      </c>
      <c r="D2223" s="139" t="s">
        <v>260</v>
      </c>
      <c r="E2223" s="812"/>
      <c r="F2223" s="449"/>
      <c r="G2223" s="245"/>
      <c r="H2223" s="245"/>
      <c r="I2223" s="476">
        <f t="shared" si="624"/>
        <v>0</v>
      </c>
      <c r="J2223" s="243" t="str">
        <f t="shared" si="621"/>
        <v/>
      </c>
      <c r="K2223" s="244"/>
      <c r="L2223" s="423"/>
      <c r="M2223" s="252"/>
      <c r="N2223" s="315">
        <f t="shared" si="625"/>
        <v>0</v>
      </c>
      <c r="O2223" s="424">
        <f t="shared" si="626"/>
        <v>0</v>
      </c>
      <c r="P2223" s="244"/>
      <c r="Q2223" s="423"/>
      <c r="R2223" s="252"/>
      <c r="S2223" s="429">
        <f t="shared" si="627"/>
        <v>0</v>
      </c>
      <c r="T2223" s="315">
        <f t="shared" si="628"/>
        <v>0</v>
      </c>
      <c r="U2223" s="252"/>
      <c r="V2223" s="252"/>
      <c r="W2223" s="253"/>
      <c r="X2223" s="313">
        <f t="shared" si="622"/>
        <v>0</v>
      </c>
    </row>
    <row r="2224" spans="2:24" ht="18.75">
      <c r="B2224" s="173"/>
      <c r="C2224" s="137">
        <v>4218</v>
      </c>
      <c r="D2224" s="145" t="s">
        <v>261</v>
      </c>
      <c r="E2224" s="812"/>
      <c r="F2224" s="449"/>
      <c r="G2224" s="245"/>
      <c r="H2224" s="245"/>
      <c r="I2224" s="476">
        <f t="shared" si="624"/>
        <v>0</v>
      </c>
      <c r="J2224" s="243" t="str">
        <f t="shared" si="621"/>
        <v/>
      </c>
      <c r="K2224" s="244"/>
      <c r="L2224" s="423"/>
      <c r="M2224" s="252"/>
      <c r="N2224" s="315">
        <f t="shared" si="625"/>
        <v>0</v>
      </c>
      <c r="O2224" s="424">
        <f t="shared" si="626"/>
        <v>0</v>
      </c>
      <c r="P2224" s="244"/>
      <c r="Q2224" s="423"/>
      <c r="R2224" s="252"/>
      <c r="S2224" s="429">
        <f t="shared" si="627"/>
        <v>0</v>
      </c>
      <c r="T2224" s="315">
        <f t="shared" si="628"/>
        <v>0</v>
      </c>
      <c r="U2224" s="252"/>
      <c r="V2224" s="252"/>
      <c r="W2224" s="253"/>
      <c r="X2224" s="313">
        <f t="shared" si="622"/>
        <v>0</v>
      </c>
    </row>
    <row r="2225" spans="2:24" ht="18.75">
      <c r="B2225" s="173"/>
      <c r="C2225" s="137">
        <v>4219</v>
      </c>
      <c r="D2225" s="156" t="s">
        <v>262</v>
      </c>
      <c r="E2225" s="812"/>
      <c r="F2225" s="449"/>
      <c r="G2225" s="245"/>
      <c r="H2225" s="245"/>
      <c r="I2225" s="476">
        <f t="shared" si="624"/>
        <v>0</v>
      </c>
      <c r="J2225" s="243" t="str">
        <f t="shared" si="621"/>
        <v/>
      </c>
      <c r="K2225" s="244"/>
      <c r="L2225" s="423"/>
      <c r="M2225" s="252"/>
      <c r="N2225" s="315">
        <f t="shared" si="625"/>
        <v>0</v>
      </c>
      <c r="O2225" s="424">
        <f t="shared" si="626"/>
        <v>0</v>
      </c>
      <c r="P2225" s="244"/>
      <c r="Q2225" s="423"/>
      <c r="R2225" s="252"/>
      <c r="S2225" s="429">
        <f t="shared" si="627"/>
        <v>0</v>
      </c>
      <c r="T2225" s="315">
        <f t="shared" si="628"/>
        <v>0</v>
      </c>
      <c r="U2225" s="252"/>
      <c r="V2225" s="252"/>
      <c r="W2225" s="253"/>
      <c r="X2225" s="313">
        <f t="shared" si="622"/>
        <v>0</v>
      </c>
    </row>
    <row r="2226" spans="2:24" ht="18.75">
      <c r="B2226" s="794">
        <v>4300</v>
      </c>
      <c r="C2226" s="958" t="s">
        <v>1713</v>
      </c>
      <c r="D2226" s="958"/>
      <c r="E2226" s="795"/>
      <c r="F2226" s="796">
        <f>SUM(F2227:F2229)</f>
        <v>0</v>
      </c>
      <c r="G2226" s="797">
        <f>SUM(G2227:G2229)</f>
        <v>0</v>
      </c>
      <c r="H2226" s="797">
        <f>SUM(H2227:H2229)</f>
        <v>0</v>
      </c>
      <c r="I2226" s="797">
        <f>SUM(I2227:I2229)</f>
        <v>0</v>
      </c>
      <c r="J2226" s="243" t="str">
        <f t="shared" si="621"/>
        <v/>
      </c>
      <c r="K2226" s="244"/>
      <c r="L2226" s="316">
        <f>SUM(L2227:L2229)</f>
        <v>0</v>
      </c>
      <c r="M2226" s="317">
        <f>SUM(M2227:M2229)</f>
        <v>0</v>
      </c>
      <c r="N2226" s="425">
        <f>SUM(N2227:N2229)</f>
        <v>0</v>
      </c>
      <c r="O2226" s="426">
        <f>SUM(O2227:O2229)</f>
        <v>0</v>
      </c>
      <c r="P2226" s="244"/>
      <c r="Q2226" s="316">
        <f t="shared" ref="Q2226:W2226" si="629">SUM(Q2227:Q2229)</f>
        <v>0</v>
      </c>
      <c r="R2226" s="317">
        <f t="shared" si="629"/>
        <v>0</v>
      </c>
      <c r="S2226" s="317">
        <f t="shared" si="629"/>
        <v>0</v>
      </c>
      <c r="T2226" s="317">
        <f t="shared" si="629"/>
        <v>0</v>
      </c>
      <c r="U2226" s="317">
        <f t="shared" si="629"/>
        <v>0</v>
      </c>
      <c r="V2226" s="317">
        <f t="shared" si="629"/>
        <v>0</v>
      </c>
      <c r="W2226" s="426">
        <f t="shared" si="629"/>
        <v>0</v>
      </c>
      <c r="X2226" s="313">
        <f t="shared" si="622"/>
        <v>0</v>
      </c>
    </row>
    <row r="2227" spans="2:24" ht="18.75">
      <c r="B2227" s="173"/>
      <c r="C2227" s="144">
        <v>4301</v>
      </c>
      <c r="D2227" s="163" t="s">
        <v>263</v>
      </c>
      <c r="E2227" s="812"/>
      <c r="F2227" s="449"/>
      <c r="G2227" s="245"/>
      <c r="H2227" s="245"/>
      <c r="I2227" s="476">
        <f t="shared" ref="I2227:I2232" si="630">F2227+G2227+H2227</f>
        <v>0</v>
      </c>
      <c r="J2227" s="243" t="str">
        <f t="shared" si="621"/>
        <v/>
      </c>
      <c r="K2227" s="244"/>
      <c r="L2227" s="423"/>
      <c r="M2227" s="252"/>
      <c r="N2227" s="315">
        <f t="shared" ref="N2227:N2232" si="631">I2227</f>
        <v>0</v>
      </c>
      <c r="O2227" s="424">
        <f t="shared" ref="O2227:O2232" si="632">L2227+M2227-N2227</f>
        <v>0</v>
      </c>
      <c r="P2227" s="244"/>
      <c r="Q2227" s="423"/>
      <c r="R2227" s="252"/>
      <c r="S2227" s="429">
        <f t="shared" ref="S2227:S2232" si="633">+IF(+(L2227+M2227)&gt;=I2227,+M2227,+(+I2227-L2227))</f>
        <v>0</v>
      </c>
      <c r="T2227" s="315">
        <f t="shared" ref="T2227:T2232" si="634">Q2227+R2227-S2227</f>
        <v>0</v>
      </c>
      <c r="U2227" s="252"/>
      <c r="V2227" s="252"/>
      <c r="W2227" s="253"/>
      <c r="X2227" s="313">
        <f t="shared" si="622"/>
        <v>0</v>
      </c>
    </row>
    <row r="2228" spans="2:24" ht="18.75">
      <c r="B2228" s="173"/>
      <c r="C2228" s="137">
        <v>4302</v>
      </c>
      <c r="D2228" s="139" t="s">
        <v>1082</v>
      </c>
      <c r="E2228" s="812"/>
      <c r="F2228" s="449"/>
      <c r="G2228" s="245"/>
      <c r="H2228" s="245"/>
      <c r="I2228" s="476">
        <f t="shared" si="630"/>
        <v>0</v>
      </c>
      <c r="J2228" s="243" t="str">
        <f t="shared" si="621"/>
        <v/>
      </c>
      <c r="K2228" s="244"/>
      <c r="L2228" s="423"/>
      <c r="M2228" s="252"/>
      <c r="N2228" s="315">
        <f t="shared" si="631"/>
        <v>0</v>
      </c>
      <c r="O2228" s="424">
        <f t="shared" si="632"/>
        <v>0</v>
      </c>
      <c r="P2228" s="244"/>
      <c r="Q2228" s="423"/>
      <c r="R2228" s="252"/>
      <c r="S2228" s="429">
        <f t="shared" si="633"/>
        <v>0</v>
      </c>
      <c r="T2228" s="315">
        <f t="shared" si="634"/>
        <v>0</v>
      </c>
      <c r="U2228" s="252"/>
      <c r="V2228" s="252"/>
      <c r="W2228" s="253"/>
      <c r="X2228" s="313">
        <f t="shared" si="622"/>
        <v>0</v>
      </c>
    </row>
    <row r="2229" spans="2:24" ht="18.75">
      <c r="B2229" s="173"/>
      <c r="C2229" s="142">
        <v>4309</v>
      </c>
      <c r="D2229" s="148" t="s">
        <v>265</v>
      </c>
      <c r="E2229" s="812"/>
      <c r="F2229" s="449"/>
      <c r="G2229" s="245"/>
      <c r="H2229" s="245"/>
      <c r="I2229" s="476">
        <f t="shared" si="630"/>
        <v>0</v>
      </c>
      <c r="J2229" s="243" t="str">
        <f t="shared" si="621"/>
        <v/>
      </c>
      <c r="K2229" s="244"/>
      <c r="L2229" s="423"/>
      <c r="M2229" s="252"/>
      <c r="N2229" s="315">
        <f t="shared" si="631"/>
        <v>0</v>
      </c>
      <c r="O2229" s="424">
        <f t="shared" si="632"/>
        <v>0</v>
      </c>
      <c r="P2229" s="244"/>
      <c r="Q2229" s="423"/>
      <c r="R2229" s="252"/>
      <c r="S2229" s="429">
        <f t="shared" si="633"/>
        <v>0</v>
      </c>
      <c r="T2229" s="315">
        <f t="shared" si="634"/>
        <v>0</v>
      </c>
      <c r="U2229" s="252"/>
      <c r="V2229" s="252"/>
      <c r="W2229" s="253"/>
      <c r="X2229" s="313">
        <f t="shared" si="622"/>
        <v>0</v>
      </c>
    </row>
    <row r="2230" spans="2:24" ht="18.75">
      <c r="B2230" s="794">
        <v>4400</v>
      </c>
      <c r="C2230" s="963" t="s">
        <v>1714</v>
      </c>
      <c r="D2230" s="963"/>
      <c r="E2230" s="795"/>
      <c r="F2230" s="798"/>
      <c r="G2230" s="799"/>
      <c r="H2230" s="799"/>
      <c r="I2230" s="800">
        <f t="shared" si="630"/>
        <v>0</v>
      </c>
      <c r="J2230" s="243" t="str">
        <f t="shared" si="621"/>
        <v/>
      </c>
      <c r="K2230" s="244"/>
      <c r="L2230" s="428"/>
      <c r="M2230" s="254"/>
      <c r="N2230" s="317">
        <f t="shared" si="631"/>
        <v>0</v>
      </c>
      <c r="O2230" s="424">
        <f t="shared" si="632"/>
        <v>0</v>
      </c>
      <c r="P2230" s="244"/>
      <c r="Q2230" s="428"/>
      <c r="R2230" s="254"/>
      <c r="S2230" s="429">
        <f t="shared" si="633"/>
        <v>0</v>
      </c>
      <c r="T2230" s="315">
        <f t="shared" si="634"/>
        <v>0</v>
      </c>
      <c r="U2230" s="254"/>
      <c r="V2230" s="254"/>
      <c r="W2230" s="253"/>
      <c r="X2230" s="313">
        <f t="shared" si="622"/>
        <v>0</v>
      </c>
    </row>
    <row r="2231" spans="2:24" ht="18.75">
      <c r="B2231" s="794">
        <v>4500</v>
      </c>
      <c r="C2231" s="968" t="s">
        <v>1715</v>
      </c>
      <c r="D2231" s="968"/>
      <c r="E2231" s="795"/>
      <c r="F2231" s="798"/>
      <c r="G2231" s="799"/>
      <c r="H2231" s="799"/>
      <c r="I2231" s="800">
        <f t="shared" si="630"/>
        <v>0</v>
      </c>
      <c r="J2231" s="243" t="str">
        <f t="shared" si="621"/>
        <v/>
      </c>
      <c r="K2231" s="244"/>
      <c r="L2231" s="428"/>
      <c r="M2231" s="254"/>
      <c r="N2231" s="317">
        <f t="shared" si="631"/>
        <v>0</v>
      </c>
      <c r="O2231" s="424">
        <f t="shared" si="632"/>
        <v>0</v>
      </c>
      <c r="P2231" s="244"/>
      <c r="Q2231" s="428"/>
      <c r="R2231" s="254"/>
      <c r="S2231" s="429">
        <f t="shared" si="633"/>
        <v>0</v>
      </c>
      <c r="T2231" s="315">
        <f t="shared" si="634"/>
        <v>0</v>
      </c>
      <c r="U2231" s="254"/>
      <c r="V2231" s="254"/>
      <c r="W2231" s="253"/>
      <c r="X2231" s="313">
        <f t="shared" si="622"/>
        <v>0</v>
      </c>
    </row>
    <row r="2232" spans="2:24" ht="18.75">
      <c r="B2232" s="794">
        <v>4600</v>
      </c>
      <c r="C2232" s="969" t="s">
        <v>266</v>
      </c>
      <c r="D2232" s="970"/>
      <c r="E2232" s="795"/>
      <c r="F2232" s="798"/>
      <c r="G2232" s="799"/>
      <c r="H2232" s="799"/>
      <c r="I2232" s="800">
        <f t="shared" si="630"/>
        <v>0</v>
      </c>
      <c r="J2232" s="243" t="str">
        <f t="shared" si="621"/>
        <v/>
      </c>
      <c r="K2232" s="244"/>
      <c r="L2232" s="428"/>
      <c r="M2232" s="254"/>
      <c r="N2232" s="317">
        <f t="shared" si="631"/>
        <v>0</v>
      </c>
      <c r="O2232" s="424">
        <f t="shared" si="632"/>
        <v>0</v>
      </c>
      <c r="P2232" s="244"/>
      <c r="Q2232" s="428"/>
      <c r="R2232" s="254"/>
      <c r="S2232" s="429">
        <f t="shared" si="633"/>
        <v>0</v>
      </c>
      <c r="T2232" s="315">
        <f t="shared" si="634"/>
        <v>0</v>
      </c>
      <c r="U2232" s="254"/>
      <c r="V2232" s="254"/>
      <c r="W2232" s="253"/>
      <c r="X2232" s="313">
        <f t="shared" si="622"/>
        <v>0</v>
      </c>
    </row>
    <row r="2233" spans="2:24" ht="18.75">
      <c r="B2233" s="794">
        <v>4900</v>
      </c>
      <c r="C2233" s="966" t="s">
        <v>297</v>
      </c>
      <c r="D2233" s="966"/>
      <c r="E2233" s="795"/>
      <c r="F2233" s="796">
        <f>+F2234+F2235</f>
        <v>0</v>
      </c>
      <c r="G2233" s="797">
        <f>+G2234+G2235</f>
        <v>0</v>
      </c>
      <c r="H2233" s="797">
        <f>+H2234+H2235</f>
        <v>0</v>
      </c>
      <c r="I2233" s="797">
        <f>+I2234+I2235</f>
        <v>0</v>
      </c>
      <c r="J2233" s="243" t="str">
        <f t="shared" si="621"/>
        <v/>
      </c>
      <c r="K2233" s="244"/>
      <c r="L2233" s="773"/>
      <c r="M2233" s="774"/>
      <c r="N2233" s="774"/>
      <c r="O2233" s="820"/>
      <c r="P2233" s="244"/>
      <c r="Q2233" s="773"/>
      <c r="R2233" s="774"/>
      <c r="S2233" s="774"/>
      <c r="T2233" s="774"/>
      <c r="U2233" s="774"/>
      <c r="V2233" s="774"/>
      <c r="W2233" s="820"/>
      <c r="X2233" s="313">
        <f t="shared" si="622"/>
        <v>0</v>
      </c>
    </row>
    <row r="2234" spans="2:24" ht="18.75">
      <c r="B2234" s="173"/>
      <c r="C2234" s="144">
        <v>4901</v>
      </c>
      <c r="D2234" s="174" t="s">
        <v>298</v>
      </c>
      <c r="E2234" s="812"/>
      <c r="F2234" s="449"/>
      <c r="G2234" s="245"/>
      <c r="H2234" s="245"/>
      <c r="I2234" s="476">
        <f>F2234+G2234+H2234</f>
        <v>0</v>
      </c>
      <c r="J2234" s="243" t="str">
        <f t="shared" si="621"/>
        <v/>
      </c>
      <c r="K2234" s="244"/>
      <c r="L2234" s="771"/>
      <c r="M2234" s="775"/>
      <c r="N2234" s="775"/>
      <c r="O2234" s="819"/>
      <c r="P2234" s="244"/>
      <c r="Q2234" s="771"/>
      <c r="R2234" s="775"/>
      <c r="S2234" s="775"/>
      <c r="T2234" s="775"/>
      <c r="U2234" s="775"/>
      <c r="V2234" s="775"/>
      <c r="W2234" s="819"/>
      <c r="X2234" s="313">
        <f t="shared" si="622"/>
        <v>0</v>
      </c>
    </row>
    <row r="2235" spans="2:24" ht="18.75">
      <c r="B2235" s="173"/>
      <c r="C2235" s="142">
        <v>4902</v>
      </c>
      <c r="D2235" s="148" t="s">
        <v>299</v>
      </c>
      <c r="E2235" s="812"/>
      <c r="F2235" s="449"/>
      <c r="G2235" s="245"/>
      <c r="H2235" s="245"/>
      <c r="I2235" s="476">
        <f>F2235+G2235+H2235</f>
        <v>0</v>
      </c>
      <c r="J2235" s="243" t="str">
        <f t="shared" si="621"/>
        <v/>
      </c>
      <c r="K2235" s="244"/>
      <c r="L2235" s="771"/>
      <c r="M2235" s="775"/>
      <c r="N2235" s="775"/>
      <c r="O2235" s="819"/>
      <c r="P2235" s="244"/>
      <c r="Q2235" s="771"/>
      <c r="R2235" s="775"/>
      <c r="S2235" s="775"/>
      <c r="T2235" s="775"/>
      <c r="U2235" s="775"/>
      <c r="V2235" s="775"/>
      <c r="W2235" s="819"/>
      <c r="X2235" s="313">
        <f t="shared" si="622"/>
        <v>0</v>
      </c>
    </row>
    <row r="2236" spans="2:24" ht="18.75">
      <c r="B2236" s="801">
        <v>5100</v>
      </c>
      <c r="C2236" s="980" t="s">
        <v>267</v>
      </c>
      <c r="D2236" s="980"/>
      <c r="E2236" s="802"/>
      <c r="F2236" s="803"/>
      <c r="G2236" s="804"/>
      <c r="H2236" s="804"/>
      <c r="I2236" s="800">
        <f>F2236+G2236+H2236</f>
        <v>0</v>
      </c>
      <c r="J2236" s="243" t="str">
        <f t="shared" si="621"/>
        <v/>
      </c>
      <c r="K2236" s="244"/>
      <c r="L2236" s="430"/>
      <c r="M2236" s="431"/>
      <c r="N2236" s="327">
        <f>I2236</f>
        <v>0</v>
      </c>
      <c r="O2236" s="424">
        <f>L2236+M2236-N2236</f>
        <v>0</v>
      </c>
      <c r="P2236" s="244"/>
      <c r="Q2236" s="430"/>
      <c r="R2236" s="431"/>
      <c r="S2236" s="429">
        <f>+IF(+(L2236+M2236)&gt;=I2236,+M2236,+(+I2236-L2236))</f>
        <v>0</v>
      </c>
      <c r="T2236" s="315">
        <f>Q2236+R2236-S2236</f>
        <v>0</v>
      </c>
      <c r="U2236" s="431"/>
      <c r="V2236" s="431"/>
      <c r="W2236" s="253"/>
      <c r="X2236" s="313">
        <f t="shared" si="622"/>
        <v>0</v>
      </c>
    </row>
    <row r="2237" spans="2:24" ht="18.75">
      <c r="B2237" s="801">
        <v>5200</v>
      </c>
      <c r="C2237" s="965" t="s">
        <v>268</v>
      </c>
      <c r="D2237" s="965"/>
      <c r="E2237" s="802"/>
      <c r="F2237" s="805">
        <f>SUM(F2238:F2244)</f>
        <v>0</v>
      </c>
      <c r="G2237" s="806">
        <f>SUM(G2238:G2244)</f>
        <v>0</v>
      </c>
      <c r="H2237" s="806">
        <f>SUM(H2238:H2244)</f>
        <v>0</v>
      </c>
      <c r="I2237" s="806">
        <f>SUM(I2238:I2244)</f>
        <v>0</v>
      </c>
      <c r="J2237" s="243" t="str">
        <f t="shared" si="621"/>
        <v/>
      </c>
      <c r="K2237" s="244"/>
      <c r="L2237" s="326">
        <f>SUM(L2238:L2244)</f>
        <v>0</v>
      </c>
      <c r="M2237" s="327">
        <f>SUM(M2238:M2244)</f>
        <v>0</v>
      </c>
      <c r="N2237" s="432">
        <f>SUM(N2238:N2244)</f>
        <v>0</v>
      </c>
      <c r="O2237" s="433">
        <f>SUM(O2238:O2244)</f>
        <v>0</v>
      </c>
      <c r="P2237" s="244"/>
      <c r="Q2237" s="326">
        <f t="shared" ref="Q2237:W2237" si="635">SUM(Q2238:Q2244)</f>
        <v>0</v>
      </c>
      <c r="R2237" s="327">
        <f t="shared" si="635"/>
        <v>0</v>
      </c>
      <c r="S2237" s="327">
        <f t="shared" si="635"/>
        <v>0</v>
      </c>
      <c r="T2237" s="327">
        <f t="shared" si="635"/>
        <v>0</v>
      </c>
      <c r="U2237" s="327">
        <f t="shared" si="635"/>
        <v>0</v>
      </c>
      <c r="V2237" s="327">
        <f t="shared" si="635"/>
        <v>0</v>
      </c>
      <c r="W2237" s="433">
        <f t="shared" si="635"/>
        <v>0</v>
      </c>
      <c r="X2237" s="313">
        <f t="shared" si="622"/>
        <v>0</v>
      </c>
    </row>
    <row r="2238" spans="2:24" ht="18.75">
      <c r="B2238" s="175"/>
      <c r="C2238" s="176">
        <v>5201</v>
      </c>
      <c r="D2238" s="177" t="s">
        <v>269</v>
      </c>
      <c r="E2238" s="813"/>
      <c r="F2238" s="473"/>
      <c r="G2238" s="434"/>
      <c r="H2238" s="434"/>
      <c r="I2238" s="476">
        <f t="shared" ref="I2238:I2244" si="636">F2238+G2238+H2238</f>
        <v>0</v>
      </c>
      <c r="J2238" s="243" t="str">
        <f t="shared" si="621"/>
        <v/>
      </c>
      <c r="K2238" s="244"/>
      <c r="L2238" s="435"/>
      <c r="M2238" s="436"/>
      <c r="N2238" s="330">
        <f t="shared" ref="N2238:N2244" si="637">I2238</f>
        <v>0</v>
      </c>
      <c r="O2238" s="424">
        <f t="shared" ref="O2238:O2244" si="638">L2238+M2238-N2238</f>
        <v>0</v>
      </c>
      <c r="P2238" s="244"/>
      <c r="Q2238" s="435"/>
      <c r="R2238" s="436"/>
      <c r="S2238" s="429">
        <f t="shared" ref="S2238:S2244" si="639">+IF(+(L2238+M2238)&gt;=I2238,+M2238,+(+I2238-L2238))</f>
        <v>0</v>
      </c>
      <c r="T2238" s="315">
        <f t="shared" ref="T2238:T2244" si="640">Q2238+R2238-S2238</f>
        <v>0</v>
      </c>
      <c r="U2238" s="436"/>
      <c r="V2238" s="436"/>
      <c r="W2238" s="253"/>
      <c r="X2238" s="313">
        <f t="shared" si="622"/>
        <v>0</v>
      </c>
    </row>
    <row r="2239" spans="2:24" ht="18.75">
      <c r="B2239" s="175"/>
      <c r="C2239" s="178">
        <v>5202</v>
      </c>
      <c r="D2239" s="179" t="s">
        <v>270</v>
      </c>
      <c r="E2239" s="813"/>
      <c r="F2239" s="473"/>
      <c r="G2239" s="434"/>
      <c r="H2239" s="434"/>
      <c r="I2239" s="476">
        <f t="shared" si="636"/>
        <v>0</v>
      </c>
      <c r="J2239" s="243" t="str">
        <f t="shared" si="621"/>
        <v/>
      </c>
      <c r="K2239" s="244"/>
      <c r="L2239" s="435"/>
      <c r="M2239" s="436"/>
      <c r="N2239" s="330">
        <f t="shared" si="637"/>
        <v>0</v>
      </c>
      <c r="O2239" s="424">
        <f t="shared" si="638"/>
        <v>0</v>
      </c>
      <c r="P2239" s="244"/>
      <c r="Q2239" s="435"/>
      <c r="R2239" s="436"/>
      <c r="S2239" s="429">
        <f t="shared" si="639"/>
        <v>0</v>
      </c>
      <c r="T2239" s="315">
        <f t="shared" si="640"/>
        <v>0</v>
      </c>
      <c r="U2239" s="436"/>
      <c r="V2239" s="436"/>
      <c r="W2239" s="253"/>
      <c r="X2239" s="313">
        <f t="shared" si="622"/>
        <v>0</v>
      </c>
    </row>
    <row r="2240" spans="2:24" ht="18.75">
      <c r="B2240" s="175"/>
      <c r="C2240" s="178">
        <v>5203</v>
      </c>
      <c r="D2240" s="179" t="s">
        <v>938</v>
      </c>
      <c r="E2240" s="813"/>
      <c r="F2240" s="473"/>
      <c r="G2240" s="434"/>
      <c r="H2240" s="434"/>
      <c r="I2240" s="476">
        <f t="shared" si="636"/>
        <v>0</v>
      </c>
      <c r="J2240" s="243" t="str">
        <f t="shared" si="621"/>
        <v/>
      </c>
      <c r="K2240" s="244"/>
      <c r="L2240" s="435"/>
      <c r="M2240" s="436"/>
      <c r="N2240" s="330">
        <f t="shared" si="637"/>
        <v>0</v>
      </c>
      <c r="O2240" s="424">
        <f t="shared" si="638"/>
        <v>0</v>
      </c>
      <c r="P2240" s="244"/>
      <c r="Q2240" s="435"/>
      <c r="R2240" s="436"/>
      <c r="S2240" s="429">
        <f t="shared" si="639"/>
        <v>0</v>
      </c>
      <c r="T2240" s="315">
        <f t="shared" si="640"/>
        <v>0</v>
      </c>
      <c r="U2240" s="436"/>
      <c r="V2240" s="436"/>
      <c r="W2240" s="253"/>
      <c r="X2240" s="313">
        <f t="shared" si="622"/>
        <v>0</v>
      </c>
    </row>
    <row r="2241" spans="2:24" ht="18.75">
      <c r="B2241" s="175"/>
      <c r="C2241" s="178">
        <v>5204</v>
      </c>
      <c r="D2241" s="179" t="s">
        <v>939</v>
      </c>
      <c r="E2241" s="813"/>
      <c r="F2241" s="473"/>
      <c r="G2241" s="434"/>
      <c r="H2241" s="434"/>
      <c r="I2241" s="476">
        <f t="shared" si="636"/>
        <v>0</v>
      </c>
      <c r="J2241" s="243" t="str">
        <f t="shared" si="621"/>
        <v/>
      </c>
      <c r="K2241" s="244"/>
      <c r="L2241" s="435"/>
      <c r="M2241" s="436"/>
      <c r="N2241" s="330">
        <f t="shared" si="637"/>
        <v>0</v>
      </c>
      <c r="O2241" s="424">
        <f t="shared" si="638"/>
        <v>0</v>
      </c>
      <c r="P2241" s="244"/>
      <c r="Q2241" s="435"/>
      <c r="R2241" s="436"/>
      <c r="S2241" s="429">
        <f t="shared" si="639"/>
        <v>0</v>
      </c>
      <c r="T2241" s="315">
        <f t="shared" si="640"/>
        <v>0</v>
      </c>
      <c r="U2241" s="436"/>
      <c r="V2241" s="436"/>
      <c r="W2241" s="253"/>
      <c r="X2241" s="313">
        <f t="shared" si="622"/>
        <v>0</v>
      </c>
    </row>
    <row r="2242" spans="2:24" ht="18.75">
      <c r="B2242" s="175"/>
      <c r="C2242" s="178">
        <v>5205</v>
      </c>
      <c r="D2242" s="179" t="s">
        <v>940</v>
      </c>
      <c r="E2242" s="813"/>
      <c r="F2242" s="473"/>
      <c r="G2242" s="434"/>
      <c r="H2242" s="434"/>
      <c r="I2242" s="476">
        <f t="shared" si="636"/>
        <v>0</v>
      </c>
      <c r="J2242" s="243" t="str">
        <f t="shared" si="621"/>
        <v/>
      </c>
      <c r="K2242" s="244"/>
      <c r="L2242" s="435"/>
      <c r="M2242" s="436"/>
      <c r="N2242" s="330">
        <f t="shared" si="637"/>
        <v>0</v>
      </c>
      <c r="O2242" s="424">
        <f t="shared" si="638"/>
        <v>0</v>
      </c>
      <c r="P2242" s="244"/>
      <c r="Q2242" s="435"/>
      <c r="R2242" s="436"/>
      <c r="S2242" s="429">
        <f t="shared" si="639"/>
        <v>0</v>
      </c>
      <c r="T2242" s="315">
        <f t="shared" si="640"/>
        <v>0</v>
      </c>
      <c r="U2242" s="436"/>
      <c r="V2242" s="436"/>
      <c r="W2242" s="253"/>
      <c r="X2242" s="313">
        <f t="shared" si="622"/>
        <v>0</v>
      </c>
    </row>
    <row r="2243" spans="2:24" ht="18.75">
      <c r="B2243" s="175"/>
      <c r="C2243" s="178">
        <v>5206</v>
      </c>
      <c r="D2243" s="179" t="s">
        <v>941</v>
      </c>
      <c r="E2243" s="813"/>
      <c r="F2243" s="473"/>
      <c r="G2243" s="434"/>
      <c r="H2243" s="434"/>
      <c r="I2243" s="476">
        <f t="shared" si="636"/>
        <v>0</v>
      </c>
      <c r="J2243" s="243" t="str">
        <f t="shared" si="621"/>
        <v/>
      </c>
      <c r="K2243" s="244"/>
      <c r="L2243" s="435"/>
      <c r="M2243" s="436"/>
      <c r="N2243" s="330">
        <f t="shared" si="637"/>
        <v>0</v>
      </c>
      <c r="O2243" s="424">
        <f t="shared" si="638"/>
        <v>0</v>
      </c>
      <c r="P2243" s="244"/>
      <c r="Q2243" s="435"/>
      <c r="R2243" s="436"/>
      <c r="S2243" s="429">
        <f t="shared" si="639"/>
        <v>0</v>
      </c>
      <c r="T2243" s="315">
        <f t="shared" si="640"/>
        <v>0</v>
      </c>
      <c r="U2243" s="436"/>
      <c r="V2243" s="436"/>
      <c r="W2243" s="253"/>
      <c r="X2243" s="313">
        <f t="shared" si="622"/>
        <v>0</v>
      </c>
    </row>
    <row r="2244" spans="2:24" ht="18.75">
      <c r="B2244" s="175"/>
      <c r="C2244" s="180">
        <v>5219</v>
      </c>
      <c r="D2244" s="181" t="s">
        <v>942</v>
      </c>
      <c r="E2244" s="813"/>
      <c r="F2244" s="473"/>
      <c r="G2244" s="434"/>
      <c r="H2244" s="434"/>
      <c r="I2244" s="476">
        <f t="shared" si="636"/>
        <v>0</v>
      </c>
      <c r="J2244" s="243" t="str">
        <f t="shared" ref="J2244:J2263" si="641">(IF($E2244&lt;&gt;0,$J$2,IF($I2244&lt;&gt;0,$J$2,"")))</f>
        <v/>
      </c>
      <c r="K2244" s="244"/>
      <c r="L2244" s="435"/>
      <c r="M2244" s="436"/>
      <c r="N2244" s="330">
        <f t="shared" si="637"/>
        <v>0</v>
      </c>
      <c r="O2244" s="424">
        <f t="shared" si="638"/>
        <v>0</v>
      </c>
      <c r="P2244" s="244"/>
      <c r="Q2244" s="435"/>
      <c r="R2244" s="436"/>
      <c r="S2244" s="429">
        <f t="shared" si="639"/>
        <v>0</v>
      </c>
      <c r="T2244" s="315">
        <f t="shared" si="640"/>
        <v>0</v>
      </c>
      <c r="U2244" s="436"/>
      <c r="V2244" s="436"/>
      <c r="W2244" s="253"/>
      <c r="X2244" s="313">
        <f t="shared" ref="X2244:X2257" si="642">T2244-U2244-V2244-W2244</f>
        <v>0</v>
      </c>
    </row>
    <row r="2245" spans="2:24" ht="18.75">
      <c r="B2245" s="801">
        <v>5300</v>
      </c>
      <c r="C2245" s="971" t="s">
        <v>943</v>
      </c>
      <c r="D2245" s="971"/>
      <c r="E2245" s="802"/>
      <c r="F2245" s="805">
        <f>SUM(F2246:F2247)</f>
        <v>0</v>
      </c>
      <c r="G2245" s="806">
        <f>SUM(G2246:G2247)</f>
        <v>0</v>
      </c>
      <c r="H2245" s="806">
        <f>SUM(H2246:H2247)</f>
        <v>0</v>
      </c>
      <c r="I2245" s="806">
        <f>SUM(I2246:I2247)</f>
        <v>0</v>
      </c>
      <c r="J2245" s="243" t="str">
        <f t="shared" si="641"/>
        <v/>
      </c>
      <c r="K2245" s="244"/>
      <c r="L2245" s="326">
        <f>SUM(L2246:L2247)</f>
        <v>0</v>
      </c>
      <c r="M2245" s="327">
        <f>SUM(M2246:M2247)</f>
        <v>0</v>
      </c>
      <c r="N2245" s="432">
        <f>SUM(N2246:N2247)</f>
        <v>0</v>
      </c>
      <c r="O2245" s="433">
        <f>SUM(O2246:O2247)</f>
        <v>0</v>
      </c>
      <c r="P2245" s="244"/>
      <c r="Q2245" s="326">
        <f t="shared" ref="Q2245:W2245" si="643">SUM(Q2246:Q2247)</f>
        <v>0</v>
      </c>
      <c r="R2245" s="327">
        <f t="shared" si="643"/>
        <v>0</v>
      </c>
      <c r="S2245" s="327">
        <f t="shared" si="643"/>
        <v>0</v>
      </c>
      <c r="T2245" s="327">
        <f t="shared" si="643"/>
        <v>0</v>
      </c>
      <c r="U2245" s="327">
        <f t="shared" si="643"/>
        <v>0</v>
      </c>
      <c r="V2245" s="327">
        <f t="shared" si="643"/>
        <v>0</v>
      </c>
      <c r="W2245" s="433">
        <f t="shared" si="643"/>
        <v>0</v>
      </c>
      <c r="X2245" s="313">
        <f t="shared" si="642"/>
        <v>0</v>
      </c>
    </row>
    <row r="2246" spans="2:24" ht="18.75">
      <c r="B2246" s="175"/>
      <c r="C2246" s="176">
        <v>5301</v>
      </c>
      <c r="D2246" s="177" t="s">
        <v>1462</v>
      </c>
      <c r="E2246" s="813"/>
      <c r="F2246" s="473"/>
      <c r="G2246" s="434"/>
      <c r="H2246" s="434"/>
      <c r="I2246" s="476">
        <f>F2246+G2246+H2246</f>
        <v>0</v>
      </c>
      <c r="J2246" s="243" t="str">
        <f t="shared" si="641"/>
        <v/>
      </c>
      <c r="K2246" s="244"/>
      <c r="L2246" s="435"/>
      <c r="M2246" s="436"/>
      <c r="N2246" s="330">
        <f>I2246</f>
        <v>0</v>
      </c>
      <c r="O2246" s="424">
        <f>L2246+M2246-N2246</f>
        <v>0</v>
      </c>
      <c r="P2246" s="244"/>
      <c r="Q2246" s="435"/>
      <c r="R2246" s="436"/>
      <c r="S2246" s="429">
        <f>+IF(+(L2246+M2246)&gt;=I2246,+M2246,+(+I2246-L2246))</f>
        <v>0</v>
      </c>
      <c r="T2246" s="315">
        <f>Q2246+R2246-S2246</f>
        <v>0</v>
      </c>
      <c r="U2246" s="436"/>
      <c r="V2246" s="436"/>
      <c r="W2246" s="253"/>
      <c r="X2246" s="313">
        <f t="shared" si="642"/>
        <v>0</v>
      </c>
    </row>
    <row r="2247" spans="2:24" ht="18.75">
      <c r="B2247" s="175"/>
      <c r="C2247" s="180">
        <v>5309</v>
      </c>
      <c r="D2247" s="181" t="s">
        <v>944</v>
      </c>
      <c r="E2247" s="813"/>
      <c r="F2247" s="473"/>
      <c r="G2247" s="434"/>
      <c r="H2247" s="434"/>
      <c r="I2247" s="476">
        <f>F2247+G2247+H2247</f>
        <v>0</v>
      </c>
      <c r="J2247" s="243" t="str">
        <f t="shared" si="641"/>
        <v/>
      </c>
      <c r="K2247" s="244"/>
      <c r="L2247" s="435"/>
      <c r="M2247" s="436"/>
      <c r="N2247" s="330">
        <f>I2247</f>
        <v>0</v>
      </c>
      <c r="O2247" s="424">
        <f>L2247+M2247-N2247</f>
        <v>0</v>
      </c>
      <c r="P2247" s="244"/>
      <c r="Q2247" s="435"/>
      <c r="R2247" s="436"/>
      <c r="S2247" s="429">
        <f>+IF(+(L2247+M2247)&gt;=I2247,+M2247,+(+I2247-L2247))</f>
        <v>0</v>
      </c>
      <c r="T2247" s="315">
        <f>Q2247+R2247-S2247</f>
        <v>0</v>
      </c>
      <c r="U2247" s="436"/>
      <c r="V2247" s="436"/>
      <c r="W2247" s="253"/>
      <c r="X2247" s="313">
        <f t="shared" si="642"/>
        <v>0</v>
      </c>
    </row>
    <row r="2248" spans="2:24" ht="18.75">
      <c r="B2248" s="801">
        <v>5400</v>
      </c>
      <c r="C2248" s="980" t="s">
        <v>1031</v>
      </c>
      <c r="D2248" s="980"/>
      <c r="E2248" s="802"/>
      <c r="F2248" s="803"/>
      <c r="G2248" s="804"/>
      <c r="H2248" s="804"/>
      <c r="I2248" s="800">
        <f>F2248+G2248+H2248</f>
        <v>0</v>
      </c>
      <c r="J2248" s="243" t="str">
        <f t="shared" si="641"/>
        <v/>
      </c>
      <c r="K2248" s="244"/>
      <c r="L2248" s="430"/>
      <c r="M2248" s="431"/>
      <c r="N2248" s="327">
        <f>I2248</f>
        <v>0</v>
      </c>
      <c r="O2248" s="424">
        <f>L2248+M2248-N2248</f>
        <v>0</v>
      </c>
      <c r="P2248" s="244"/>
      <c r="Q2248" s="430"/>
      <c r="R2248" s="431"/>
      <c r="S2248" s="429">
        <f>+IF(+(L2248+M2248)&gt;=I2248,+M2248,+(+I2248-L2248))</f>
        <v>0</v>
      </c>
      <c r="T2248" s="315">
        <f>Q2248+R2248-S2248</f>
        <v>0</v>
      </c>
      <c r="U2248" s="431"/>
      <c r="V2248" s="431"/>
      <c r="W2248" s="253"/>
      <c r="X2248" s="313">
        <f t="shared" si="642"/>
        <v>0</v>
      </c>
    </row>
    <row r="2249" spans="2:24" ht="18.75">
      <c r="B2249" s="794">
        <v>5500</v>
      </c>
      <c r="C2249" s="966" t="s">
        <v>1032</v>
      </c>
      <c r="D2249" s="966"/>
      <c r="E2249" s="795"/>
      <c r="F2249" s="796">
        <f>SUM(F2250:F2253)</f>
        <v>0</v>
      </c>
      <c r="G2249" s="797">
        <f>SUM(G2250:G2253)</f>
        <v>0</v>
      </c>
      <c r="H2249" s="797">
        <f>SUM(H2250:H2253)</f>
        <v>0</v>
      </c>
      <c r="I2249" s="797">
        <f>SUM(I2250:I2253)</f>
        <v>0</v>
      </c>
      <c r="J2249" s="243" t="str">
        <f t="shared" si="641"/>
        <v/>
      </c>
      <c r="K2249" s="244"/>
      <c r="L2249" s="316">
        <f>SUM(L2250:L2253)</f>
        <v>0</v>
      </c>
      <c r="M2249" s="317">
        <f>SUM(M2250:M2253)</f>
        <v>0</v>
      </c>
      <c r="N2249" s="425">
        <f>SUM(N2250:N2253)</f>
        <v>0</v>
      </c>
      <c r="O2249" s="426">
        <f>SUM(O2250:O2253)</f>
        <v>0</v>
      </c>
      <c r="P2249" s="244"/>
      <c r="Q2249" s="316">
        <f t="shared" ref="Q2249:W2249" si="644">SUM(Q2250:Q2253)</f>
        <v>0</v>
      </c>
      <c r="R2249" s="317">
        <f t="shared" si="644"/>
        <v>0</v>
      </c>
      <c r="S2249" s="317">
        <f t="shared" si="644"/>
        <v>0</v>
      </c>
      <c r="T2249" s="317">
        <f t="shared" si="644"/>
        <v>0</v>
      </c>
      <c r="U2249" s="317">
        <f t="shared" si="644"/>
        <v>0</v>
      </c>
      <c r="V2249" s="317">
        <f t="shared" si="644"/>
        <v>0</v>
      </c>
      <c r="W2249" s="426">
        <f t="shared" si="644"/>
        <v>0</v>
      </c>
      <c r="X2249" s="313">
        <f t="shared" si="642"/>
        <v>0</v>
      </c>
    </row>
    <row r="2250" spans="2:24" ht="18.75">
      <c r="B2250" s="173"/>
      <c r="C2250" s="144">
        <v>5501</v>
      </c>
      <c r="D2250" s="163" t="s">
        <v>1033</v>
      </c>
      <c r="E2250" s="812"/>
      <c r="F2250" s="449"/>
      <c r="G2250" s="245"/>
      <c r="H2250" s="245"/>
      <c r="I2250" s="476">
        <f>F2250+G2250+H2250</f>
        <v>0</v>
      </c>
      <c r="J2250" s="243" t="str">
        <f t="shared" si="641"/>
        <v/>
      </c>
      <c r="K2250" s="244"/>
      <c r="L2250" s="423"/>
      <c r="M2250" s="252"/>
      <c r="N2250" s="315">
        <f>I2250</f>
        <v>0</v>
      </c>
      <c r="O2250" s="424">
        <f>L2250+M2250-N2250</f>
        <v>0</v>
      </c>
      <c r="P2250" s="244"/>
      <c r="Q2250" s="423"/>
      <c r="R2250" s="252"/>
      <c r="S2250" s="429">
        <f>+IF(+(L2250+M2250)&gt;=I2250,+M2250,+(+I2250-L2250))</f>
        <v>0</v>
      </c>
      <c r="T2250" s="315">
        <f>Q2250+R2250-S2250</f>
        <v>0</v>
      </c>
      <c r="U2250" s="252"/>
      <c r="V2250" s="252"/>
      <c r="W2250" s="253"/>
      <c r="X2250" s="313">
        <f t="shared" si="642"/>
        <v>0</v>
      </c>
    </row>
    <row r="2251" spans="2:24" ht="18.75">
      <c r="B2251" s="173"/>
      <c r="C2251" s="137">
        <v>5502</v>
      </c>
      <c r="D2251" s="145" t="s">
        <v>1034</v>
      </c>
      <c r="E2251" s="812"/>
      <c r="F2251" s="449"/>
      <c r="G2251" s="245"/>
      <c r="H2251" s="245"/>
      <c r="I2251" s="476">
        <f>F2251+G2251+H2251</f>
        <v>0</v>
      </c>
      <c r="J2251" s="243" t="str">
        <f t="shared" si="641"/>
        <v/>
      </c>
      <c r="K2251" s="244"/>
      <c r="L2251" s="423"/>
      <c r="M2251" s="252"/>
      <c r="N2251" s="315">
        <f>I2251</f>
        <v>0</v>
      </c>
      <c r="O2251" s="424">
        <f>L2251+M2251-N2251</f>
        <v>0</v>
      </c>
      <c r="P2251" s="244"/>
      <c r="Q2251" s="423"/>
      <c r="R2251" s="252"/>
      <c r="S2251" s="429">
        <f>+IF(+(L2251+M2251)&gt;=I2251,+M2251,+(+I2251-L2251))</f>
        <v>0</v>
      </c>
      <c r="T2251" s="315">
        <f>Q2251+R2251-S2251</f>
        <v>0</v>
      </c>
      <c r="U2251" s="252"/>
      <c r="V2251" s="252"/>
      <c r="W2251" s="253"/>
      <c r="X2251" s="313">
        <f t="shared" si="642"/>
        <v>0</v>
      </c>
    </row>
    <row r="2252" spans="2:24" ht="18.75">
      <c r="B2252" s="173"/>
      <c r="C2252" s="137">
        <v>5503</v>
      </c>
      <c r="D2252" s="139" t="s">
        <v>1035</v>
      </c>
      <c r="E2252" s="812"/>
      <c r="F2252" s="449"/>
      <c r="G2252" s="245"/>
      <c r="H2252" s="245"/>
      <c r="I2252" s="476">
        <f>F2252+G2252+H2252</f>
        <v>0</v>
      </c>
      <c r="J2252" s="243" t="str">
        <f t="shared" si="641"/>
        <v/>
      </c>
      <c r="K2252" s="244"/>
      <c r="L2252" s="423"/>
      <c r="M2252" s="252"/>
      <c r="N2252" s="315">
        <f>I2252</f>
        <v>0</v>
      </c>
      <c r="O2252" s="424">
        <f>L2252+M2252-N2252</f>
        <v>0</v>
      </c>
      <c r="P2252" s="244"/>
      <c r="Q2252" s="423"/>
      <c r="R2252" s="252"/>
      <c r="S2252" s="429">
        <f>+IF(+(L2252+M2252)&gt;=I2252,+M2252,+(+I2252-L2252))</f>
        <v>0</v>
      </c>
      <c r="T2252" s="315">
        <f>Q2252+R2252-S2252</f>
        <v>0</v>
      </c>
      <c r="U2252" s="252"/>
      <c r="V2252" s="252"/>
      <c r="W2252" s="253"/>
      <c r="X2252" s="313">
        <f t="shared" si="642"/>
        <v>0</v>
      </c>
    </row>
    <row r="2253" spans="2:24" ht="18.75">
      <c r="B2253" s="173"/>
      <c r="C2253" s="137">
        <v>5504</v>
      </c>
      <c r="D2253" s="145" t="s">
        <v>1036</v>
      </c>
      <c r="E2253" s="812"/>
      <c r="F2253" s="449"/>
      <c r="G2253" s="245"/>
      <c r="H2253" s="245"/>
      <c r="I2253" s="476">
        <f>F2253+G2253+H2253</f>
        <v>0</v>
      </c>
      <c r="J2253" s="243" t="str">
        <f t="shared" si="641"/>
        <v/>
      </c>
      <c r="K2253" s="244"/>
      <c r="L2253" s="423"/>
      <c r="M2253" s="252"/>
      <c r="N2253" s="315">
        <f>I2253</f>
        <v>0</v>
      </c>
      <c r="O2253" s="424">
        <f>L2253+M2253-N2253</f>
        <v>0</v>
      </c>
      <c r="P2253" s="244"/>
      <c r="Q2253" s="423"/>
      <c r="R2253" s="252"/>
      <c r="S2253" s="429">
        <f>+IF(+(L2253+M2253)&gt;=I2253,+M2253,+(+I2253-L2253))</f>
        <v>0</v>
      </c>
      <c r="T2253" s="315">
        <f>Q2253+R2253-S2253</f>
        <v>0</v>
      </c>
      <c r="U2253" s="252"/>
      <c r="V2253" s="252"/>
      <c r="W2253" s="253"/>
      <c r="X2253" s="313">
        <f t="shared" si="642"/>
        <v>0</v>
      </c>
    </row>
    <row r="2254" spans="2:24" ht="18.75">
      <c r="B2254" s="794">
        <v>5700</v>
      </c>
      <c r="C2254" s="981" t="s">
        <v>1037</v>
      </c>
      <c r="D2254" s="982"/>
      <c r="E2254" s="802"/>
      <c r="F2254" s="781">
        <v>0</v>
      </c>
      <c r="G2254" s="781">
        <v>0</v>
      </c>
      <c r="H2254" s="781">
        <v>0</v>
      </c>
      <c r="I2254" s="806">
        <f>SUM(I2255:I2257)</f>
        <v>0</v>
      </c>
      <c r="J2254" s="243" t="str">
        <f t="shared" si="641"/>
        <v/>
      </c>
      <c r="K2254" s="244"/>
      <c r="L2254" s="326">
        <f>SUM(L2255:L2257)</f>
        <v>0</v>
      </c>
      <c r="M2254" s="327">
        <f>SUM(M2255:M2257)</f>
        <v>0</v>
      </c>
      <c r="N2254" s="432">
        <f>SUM(N2255:N2256)</f>
        <v>0</v>
      </c>
      <c r="O2254" s="433">
        <f>SUM(O2255:O2257)</f>
        <v>0</v>
      </c>
      <c r="P2254" s="244"/>
      <c r="Q2254" s="326">
        <f>SUM(Q2255:Q2257)</f>
        <v>0</v>
      </c>
      <c r="R2254" s="327">
        <f>SUM(R2255:R2257)</f>
        <v>0</v>
      </c>
      <c r="S2254" s="327">
        <f>SUM(S2255:S2257)</f>
        <v>0</v>
      </c>
      <c r="T2254" s="327">
        <f>SUM(T2255:T2257)</f>
        <v>0</v>
      </c>
      <c r="U2254" s="327">
        <f>SUM(U2255:U2257)</f>
        <v>0</v>
      </c>
      <c r="V2254" s="327">
        <f>SUM(V2255:V2256)</f>
        <v>0</v>
      </c>
      <c r="W2254" s="433">
        <f>SUM(W2255:W2257)</f>
        <v>0</v>
      </c>
      <c r="X2254" s="313">
        <f t="shared" si="642"/>
        <v>0</v>
      </c>
    </row>
    <row r="2255" spans="2:24" ht="18.75">
      <c r="B2255" s="175"/>
      <c r="C2255" s="176">
        <v>5701</v>
      </c>
      <c r="D2255" s="177" t="s">
        <v>1038</v>
      </c>
      <c r="E2255" s="813"/>
      <c r="F2255" s="700">
        <v>0</v>
      </c>
      <c r="G2255" s="700">
        <v>0</v>
      </c>
      <c r="H2255" s="700">
        <v>0</v>
      </c>
      <c r="I2255" s="476">
        <f>F2255+G2255+H2255</f>
        <v>0</v>
      </c>
      <c r="J2255" s="243" t="str">
        <f t="shared" si="641"/>
        <v/>
      </c>
      <c r="K2255" s="244"/>
      <c r="L2255" s="435"/>
      <c r="M2255" s="436"/>
      <c r="N2255" s="330">
        <f>I2255</f>
        <v>0</v>
      </c>
      <c r="O2255" s="424">
        <f>L2255+M2255-N2255</f>
        <v>0</v>
      </c>
      <c r="P2255" s="244"/>
      <c r="Q2255" s="435"/>
      <c r="R2255" s="436"/>
      <c r="S2255" s="429">
        <f>+IF(+(L2255+M2255)&gt;=I2255,+M2255,+(+I2255-L2255))</f>
        <v>0</v>
      </c>
      <c r="T2255" s="315">
        <f>Q2255+R2255-S2255</f>
        <v>0</v>
      </c>
      <c r="U2255" s="436"/>
      <c r="V2255" s="436"/>
      <c r="W2255" s="253"/>
      <c r="X2255" s="313">
        <f t="shared" si="642"/>
        <v>0</v>
      </c>
    </row>
    <row r="2256" spans="2:24" ht="18.75">
      <c r="B2256" s="175"/>
      <c r="C2256" s="180">
        <v>5702</v>
      </c>
      <c r="D2256" s="181" t="s">
        <v>1039</v>
      </c>
      <c r="E2256" s="813"/>
      <c r="F2256" s="700">
        <v>0</v>
      </c>
      <c r="G2256" s="700">
        <v>0</v>
      </c>
      <c r="H2256" s="700">
        <v>0</v>
      </c>
      <c r="I2256" s="476">
        <f>F2256+G2256+H2256</f>
        <v>0</v>
      </c>
      <c r="J2256" s="243" t="str">
        <f t="shared" si="641"/>
        <v/>
      </c>
      <c r="K2256" s="244"/>
      <c r="L2256" s="435"/>
      <c r="M2256" s="436"/>
      <c r="N2256" s="330">
        <f>I2256</f>
        <v>0</v>
      </c>
      <c r="O2256" s="424">
        <f>L2256+M2256-N2256</f>
        <v>0</v>
      </c>
      <c r="P2256" s="244"/>
      <c r="Q2256" s="435"/>
      <c r="R2256" s="436"/>
      <c r="S2256" s="429">
        <f>+IF(+(L2256+M2256)&gt;=I2256,+M2256,+(+I2256-L2256))</f>
        <v>0</v>
      </c>
      <c r="T2256" s="315">
        <f>Q2256+R2256-S2256</f>
        <v>0</v>
      </c>
      <c r="U2256" s="436"/>
      <c r="V2256" s="436"/>
      <c r="W2256" s="253"/>
      <c r="X2256" s="313">
        <f t="shared" si="642"/>
        <v>0</v>
      </c>
    </row>
    <row r="2257" spans="2:24" ht="18.75">
      <c r="B2257" s="136"/>
      <c r="C2257" s="182">
        <v>4071</v>
      </c>
      <c r="D2257" s="464" t="s">
        <v>1040</v>
      </c>
      <c r="E2257" s="812"/>
      <c r="F2257" s="700">
        <v>0</v>
      </c>
      <c r="G2257" s="700">
        <v>0</v>
      </c>
      <c r="H2257" s="700">
        <v>0</v>
      </c>
      <c r="I2257" s="476">
        <f>F2257+G2257+H2257</f>
        <v>0</v>
      </c>
      <c r="J2257" s="243" t="str">
        <f t="shared" si="641"/>
        <v/>
      </c>
      <c r="K2257" s="244"/>
      <c r="L2257" s="821"/>
      <c r="M2257" s="775"/>
      <c r="N2257" s="775"/>
      <c r="O2257" s="822"/>
      <c r="P2257" s="244"/>
      <c r="Q2257" s="771"/>
      <c r="R2257" s="775"/>
      <c r="S2257" s="775"/>
      <c r="T2257" s="775"/>
      <c r="U2257" s="775"/>
      <c r="V2257" s="775"/>
      <c r="W2257" s="819"/>
      <c r="X2257" s="313">
        <f t="shared" si="642"/>
        <v>0</v>
      </c>
    </row>
    <row r="2258" spans="2:24">
      <c r="B2258" s="173"/>
      <c r="C2258" s="183"/>
      <c r="D2258" s="334"/>
      <c r="E2258" s="814"/>
      <c r="F2258" s="248"/>
      <c r="G2258" s="248"/>
      <c r="H2258" s="248"/>
      <c r="I2258" s="249"/>
      <c r="J2258" s="243" t="str">
        <f t="shared" si="641"/>
        <v/>
      </c>
      <c r="K2258" s="244"/>
      <c r="L2258" s="437"/>
      <c r="M2258" s="438"/>
      <c r="N2258" s="323"/>
      <c r="O2258" s="324"/>
      <c r="P2258" s="244"/>
      <c r="Q2258" s="437"/>
      <c r="R2258" s="438"/>
      <c r="S2258" s="323"/>
      <c r="T2258" s="323"/>
      <c r="U2258" s="438"/>
      <c r="V2258" s="323"/>
      <c r="W2258" s="324"/>
      <c r="X2258" s="324"/>
    </row>
    <row r="2259" spans="2:24" ht="18.75">
      <c r="B2259" s="807">
        <v>98</v>
      </c>
      <c r="C2259" s="964" t="s">
        <v>1041</v>
      </c>
      <c r="D2259" s="958"/>
      <c r="E2259" s="795"/>
      <c r="F2259" s="798"/>
      <c r="G2259" s="799"/>
      <c r="H2259" s="799"/>
      <c r="I2259" s="800">
        <f>F2259+G2259+H2259</f>
        <v>0</v>
      </c>
      <c r="J2259" s="243" t="str">
        <f t="shared" si="641"/>
        <v/>
      </c>
      <c r="K2259" s="244"/>
      <c r="L2259" s="428"/>
      <c r="M2259" s="254"/>
      <c r="N2259" s="317">
        <f>I2259</f>
        <v>0</v>
      </c>
      <c r="O2259" s="424">
        <f>L2259+M2259-N2259</f>
        <v>0</v>
      </c>
      <c r="P2259" s="244"/>
      <c r="Q2259" s="428"/>
      <c r="R2259" s="254"/>
      <c r="S2259" s="429">
        <f>+IF(+(L2259+M2259)&gt;=I2259,+M2259,+(+I2259-L2259))</f>
        <v>0</v>
      </c>
      <c r="T2259" s="315">
        <f>Q2259+R2259-S2259</f>
        <v>0</v>
      </c>
      <c r="U2259" s="254"/>
      <c r="V2259" s="254"/>
      <c r="W2259" s="253"/>
      <c r="X2259" s="313">
        <f>T2259-U2259-V2259-W2259</f>
        <v>0</v>
      </c>
    </row>
    <row r="2260" spans="2:24">
      <c r="B2260" s="184"/>
      <c r="C2260" s="335" t="s">
        <v>1042</v>
      </c>
      <c r="D2260" s="336"/>
      <c r="E2260" s="395"/>
      <c r="F2260" s="395"/>
      <c r="G2260" s="395"/>
      <c r="H2260" s="395"/>
      <c r="I2260" s="337"/>
      <c r="J2260" s="243" t="str">
        <f t="shared" si="641"/>
        <v/>
      </c>
      <c r="K2260" s="244"/>
      <c r="L2260" s="338"/>
      <c r="M2260" s="339"/>
      <c r="N2260" s="339"/>
      <c r="O2260" s="340"/>
      <c r="P2260" s="244"/>
      <c r="Q2260" s="338"/>
      <c r="R2260" s="339"/>
      <c r="S2260" s="339"/>
      <c r="T2260" s="339"/>
      <c r="U2260" s="339"/>
      <c r="V2260" s="339"/>
      <c r="W2260" s="340"/>
      <c r="X2260" s="340"/>
    </row>
    <row r="2261" spans="2:24">
      <c r="B2261" s="184"/>
      <c r="C2261" s="341" t="s">
        <v>1043</v>
      </c>
      <c r="D2261" s="334"/>
      <c r="E2261" s="384"/>
      <c r="F2261" s="384"/>
      <c r="G2261" s="384"/>
      <c r="H2261" s="384"/>
      <c r="I2261" s="307"/>
      <c r="J2261" s="243" t="str">
        <f t="shared" si="641"/>
        <v/>
      </c>
      <c r="K2261" s="244"/>
      <c r="L2261" s="342"/>
      <c r="M2261" s="343"/>
      <c r="N2261" s="343"/>
      <c r="O2261" s="344"/>
      <c r="P2261" s="244"/>
      <c r="Q2261" s="342"/>
      <c r="R2261" s="343"/>
      <c r="S2261" s="343"/>
      <c r="T2261" s="343"/>
      <c r="U2261" s="343"/>
      <c r="V2261" s="343"/>
      <c r="W2261" s="344"/>
      <c r="X2261" s="344"/>
    </row>
    <row r="2262" spans="2:24">
      <c r="B2262" s="185"/>
      <c r="C2262" s="345" t="s">
        <v>1716</v>
      </c>
      <c r="D2262" s="346"/>
      <c r="E2262" s="396"/>
      <c r="F2262" s="396"/>
      <c r="G2262" s="396"/>
      <c r="H2262" s="396"/>
      <c r="I2262" s="309"/>
      <c r="J2262" s="243" t="str">
        <f t="shared" si="641"/>
        <v/>
      </c>
      <c r="K2262" s="244"/>
      <c r="L2262" s="347"/>
      <c r="M2262" s="348"/>
      <c r="N2262" s="348"/>
      <c r="O2262" s="349"/>
      <c r="P2262" s="244"/>
      <c r="Q2262" s="347"/>
      <c r="R2262" s="348"/>
      <c r="S2262" s="348"/>
      <c r="T2262" s="348"/>
      <c r="U2262" s="348"/>
      <c r="V2262" s="348"/>
      <c r="W2262" s="349"/>
      <c r="X2262" s="349"/>
    </row>
    <row r="2263" spans="2:24" ht="18.75">
      <c r="B2263" s="715"/>
      <c r="C2263" s="716" t="s">
        <v>1263</v>
      </c>
      <c r="D2263" s="717" t="s">
        <v>1044</v>
      </c>
      <c r="E2263" s="808"/>
      <c r="F2263" s="808">
        <f>SUM(F2148,F2151,F2157,F2165,F2166,F2184,F2188,F2194,F2197,F2198,F2199,F2200,F2201,F2210,F2216,F2217,F2218,F2219,F2226,F2230,F2231,F2232,F2233,F2236,F2237,F2245,F2248,F2249,F2254)+F2259</f>
        <v>0</v>
      </c>
      <c r="G2263" s="808">
        <f>SUM(G2148,G2151,G2157,G2165,G2166,G2184,G2188,G2194,G2197,G2198,G2199,G2200,G2201,G2210,G2216,G2217,G2218,G2219,G2226,G2230,G2231,G2232,G2233,G2236,G2237,G2245,G2248,G2249,G2254)+G2259</f>
        <v>178519</v>
      </c>
      <c r="H2263" s="808">
        <f>SUM(H2148,H2151,H2157,H2165,H2166,H2184,H2188,H2194,H2197,H2198,H2199,H2200,H2201,H2210,H2216,H2217,H2218,H2219,H2226,H2230,H2231,H2232,H2233,H2236,H2237,H2245,H2248,H2249,H2254)+H2259</f>
        <v>0</v>
      </c>
      <c r="I2263" s="808">
        <f>SUM(I2148,I2151,I2157,I2165,I2166,I2184,I2188,I2194,I2197,I2198,I2199,I2200,I2201,I2210,I2216,I2217,I2218,I2219,I2226,I2230,I2231,I2232,I2233,I2236,I2237,I2245,I2248,I2249,I2254)+I2259</f>
        <v>178519</v>
      </c>
      <c r="J2263" s="243">
        <f t="shared" si="641"/>
        <v>1</v>
      </c>
      <c r="K2263" s="439" t="str">
        <f>LEFT(C2145,1)</f>
        <v>3</v>
      </c>
      <c r="L2263" s="276">
        <f>SUM(L2148,L2151,L2157,L2165,L2166,L2184,L2188,L2194,L2197,L2198,L2199,L2200,L2201,L2210,L2216,L2217,L2218,L2219,L2226,L2230,L2231,L2232,L2233,L2236,L2237,L2245,L2248,L2249,L2254)+L2259</f>
        <v>0</v>
      </c>
      <c r="M2263" s="276">
        <f>SUM(M2148,M2151,M2157,M2165,M2166,M2184,M2188,M2194,M2197,M2198,M2199,M2200,M2201,M2210,M2216,M2217,M2218,M2219,M2226,M2230,M2231,M2232,M2233,M2236,M2237,M2245,M2248,M2249,M2254)+M2259</f>
        <v>178519</v>
      </c>
      <c r="N2263" s="276">
        <f>SUM(N2148,N2151,N2157,N2165,N2166,N2184,N2188,N2194,N2197,N2198,N2199,N2200,N2201,N2210,N2216,N2217,N2218,N2219,N2226,N2230,N2231,N2232,N2233,N2236,N2237,N2245,N2248,N2249,N2254)+N2259</f>
        <v>178519</v>
      </c>
      <c r="O2263" s="276">
        <f>SUM(O2148,O2151,O2157,O2165,O2166,O2184,O2188,O2194,O2197,O2198,O2199,O2200,O2201,O2210,O2216,O2217,O2218,O2219,O2226,O2230,O2231,O2232,O2233,O2236,O2237,O2245,O2248,O2249,O2254)+O2259</f>
        <v>0</v>
      </c>
      <c r="P2263" s="222"/>
      <c r="Q2263" s="276">
        <f t="shared" ref="Q2263:W2263" si="645">SUM(Q2148,Q2151,Q2157,Q2165,Q2166,Q2184,Q2188,Q2194,Q2197,Q2198,Q2199,Q2200,Q2201,Q2210,Q2216,Q2217,Q2218,Q2219,Q2226,Q2230,Q2231,Q2232,Q2233,Q2236,Q2237,Q2245,Q2248,Q2249,Q2254)+Q2259</f>
        <v>0</v>
      </c>
      <c r="R2263" s="276">
        <f t="shared" si="645"/>
        <v>178519</v>
      </c>
      <c r="S2263" s="276">
        <f t="shared" si="645"/>
        <v>178519</v>
      </c>
      <c r="T2263" s="276">
        <f t="shared" si="645"/>
        <v>0</v>
      </c>
      <c r="U2263" s="276">
        <f t="shared" si="645"/>
        <v>0</v>
      </c>
      <c r="V2263" s="276">
        <f t="shared" si="645"/>
        <v>0</v>
      </c>
      <c r="W2263" s="276">
        <f t="shared" si="645"/>
        <v>0</v>
      </c>
      <c r="X2263" s="313">
        <f>T2263-U2263-V2263-W2263</f>
        <v>0</v>
      </c>
    </row>
    <row r="2264" spans="2:24">
      <c r="B2264" s="660" t="s">
        <v>32</v>
      </c>
      <c r="C2264" s="186"/>
      <c r="I2264" s="219"/>
      <c r="J2264" s="221">
        <f>J2263</f>
        <v>1</v>
      </c>
      <c r="P2264"/>
    </row>
    <row r="2265" spans="2:24">
      <c r="B2265" s="392"/>
      <c r="C2265" s="392"/>
      <c r="D2265" s="393"/>
      <c r="E2265" s="392"/>
      <c r="F2265" s="392"/>
      <c r="G2265" s="392"/>
      <c r="H2265" s="392"/>
      <c r="I2265" s="394"/>
      <c r="J2265" s="221">
        <f>J2263</f>
        <v>1</v>
      </c>
      <c r="L2265" s="392"/>
      <c r="M2265" s="392"/>
      <c r="N2265" s="394"/>
      <c r="O2265" s="394"/>
      <c r="P2265" s="394"/>
      <c r="Q2265" s="392"/>
      <c r="R2265" s="392"/>
      <c r="S2265" s="394"/>
      <c r="T2265" s="394"/>
      <c r="U2265" s="392"/>
      <c r="V2265" s="394"/>
      <c r="W2265" s="394"/>
      <c r="X2265" s="394"/>
    </row>
    <row r="2266" spans="2:24" ht="18.75">
      <c r="B2266" s="402"/>
      <c r="C2266" s="402"/>
      <c r="D2266" s="402"/>
      <c r="E2266" s="402"/>
      <c r="F2266" s="402"/>
      <c r="G2266" s="402"/>
      <c r="H2266" s="402"/>
      <c r="I2266" s="484"/>
      <c r="J2266" s="440">
        <f>(IF(E2263&lt;&gt;0,$G$2,IF(I2263&lt;&gt;0,$G$2,"")))</f>
        <v>0</v>
      </c>
    </row>
    <row r="2267" spans="2:24" ht="18.75">
      <c r="B2267" s="402"/>
      <c r="C2267" s="402"/>
      <c r="D2267" s="474"/>
      <c r="E2267" s="402"/>
      <c r="F2267" s="402"/>
      <c r="G2267" s="402"/>
      <c r="H2267" s="402"/>
      <c r="I2267" s="484"/>
      <c r="J2267" s="440" t="str">
        <f>(IF(E2264&lt;&gt;0,$G$2,IF(I2264&lt;&gt;0,$G$2,"")))</f>
        <v/>
      </c>
    </row>
    <row r="2268" spans="2:24">
      <c r="E2268" s="278"/>
      <c r="F2268" s="278"/>
      <c r="G2268" s="278"/>
      <c r="H2268" s="278"/>
      <c r="I2268" s="282"/>
      <c r="J2268" s="221">
        <f>(IF($E2401&lt;&gt;0,$J$2,IF($I2401&lt;&gt;0,$J$2,"")))</f>
        <v>1</v>
      </c>
      <c r="L2268" s="278"/>
      <c r="M2268" s="278"/>
      <c r="N2268" s="282"/>
      <c r="O2268" s="282"/>
      <c r="P2268" s="282"/>
      <c r="Q2268" s="278"/>
      <c r="R2268" s="278"/>
      <c r="S2268" s="282"/>
      <c r="T2268" s="282"/>
      <c r="U2268" s="278"/>
      <c r="V2268" s="282"/>
      <c r="W2268" s="282"/>
    </row>
    <row r="2269" spans="2:24">
      <c r="C2269" s="227"/>
      <c r="D2269" s="228"/>
      <c r="E2269" s="278"/>
      <c r="F2269" s="278"/>
      <c r="G2269" s="278"/>
      <c r="H2269" s="278"/>
      <c r="I2269" s="282"/>
      <c r="J2269" s="221">
        <f>(IF($E2401&lt;&gt;0,$J$2,IF($I2401&lt;&gt;0,$J$2,"")))</f>
        <v>1</v>
      </c>
      <c r="L2269" s="278"/>
      <c r="M2269" s="278"/>
      <c r="N2269" s="282"/>
      <c r="O2269" s="282"/>
      <c r="P2269" s="282"/>
      <c r="Q2269" s="278"/>
      <c r="R2269" s="278"/>
      <c r="S2269" s="282"/>
      <c r="T2269" s="282"/>
      <c r="U2269" s="278"/>
      <c r="V2269" s="282"/>
      <c r="W2269" s="282"/>
    </row>
    <row r="2270" spans="2:24">
      <c r="B2270" s="896" t="str">
        <f>$B$7</f>
        <v>БЮДЖЕТ - НАЧАЛЕН ПЛАН
ПО ПЪЛНА ЕДИННА БЮДЖЕТНА КЛАСИФИКАЦИЯ</v>
      </c>
      <c r="C2270" s="897"/>
      <c r="D2270" s="897"/>
      <c r="E2270" s="278"/>
      <c r="F2270" s="278"/>
      <c r="G2270" s="278"/>
      <c r="H2270" s="278"/>
      <c r="I2270" s="282"/>
      <c r="J2270" s="221">
        <f>(IF($E2401&lt;&gt;0,$J$2,IF($I2401&lt;&gt;0,$J$2,"")))</f>
        <v>1</v>
      </c>
      <c r="L2270" s="278"/>
      <c r="M2270" s="278"/>
      <c r="N2270" s="282"/>
      <c r="O2270" s="282"/>
      <c r="P2270" s="282"/>
      <c r="Q2270" s="278"/>
      <c r="R2270" s="278"/>
      <c r="S2270" s="282"/>
      <c r="T2270" s="282"/>
      <c r="U2270" s="278"/>
      <c r="V2270" s="282"/>
      <c r="W2270" s="282"/>
    </row>
    <row r="2271" spans="2:24">
      <c r="C2271" s="227"/>
      <c r="D2271" s="228"/>
      <c r="E2271" s="279" t="s">
        <v>1684</v>
      </c>
      <c r="F2271" s="279" t="s">
        <v>1550</v>
      </c>
      <c r="G2271" s="278"/>
      <c r="H2271" s="278"/>
      <c r="I2271" s="282"/>
      <c r="J2271" s="221">
        <f>(IF($E2401&lt;&gt;0,$J$2,IF($I2401&lt;&gt;0,$J$2,"")))</f>
        <v>1</v>
      </c>
      <c r="L2271" s="278"/>
      <c r="M2271" s="278"/>
      <c r="N2271" s="282"/>
      <c r="O2271" s="282"/>
      <c r="P2271" s="282"/>
      <c r="Q2271" s="278"/>
      <c r="R2271" s="278"/>
      <c r="S2271" s="282"/>
      <c r="T2271" s="282"/>
      <c r="U2271" s="278"/>
      <c r="V2271" s="282"/>
      <c r="W2271" s="282"/>
    </row>
    <row r="2272" spans="2:24" ht="18.75">
      <c r="B2272" s="898" t="str">
        <f>$B$9</f>
        <v>Несебър</v>
      </c>
      <c r="C2272" s="899"/>
      <c r="D2272" s="900"/>
      <c r="E2272" s="686">
        <f>$E$9</f>
        <v>43831</v>
      </c>
      <c r="F2272" s="687">
        <f>$F$9</f>
        <v>44196</v>
      </c>
      <c r="G2272" s="278"/>
      <c r="H2272" s="278"/>
      <c r="I2272" s="282"/>
      <c r="J2272" s="221">
        <f>(IF($E2401&lt;&gt;0,$J$2,IF($I2401&lt;&gt;0,$J$2,"")))</f>
        <v>1</v>
      </c>
      <c r="L2272" s="278"/>
      <c r="M2272" s="278"/>
      <c r="N2272" s="282"/>
      <c r="O2272" s="282"/>
      <c r="P2272" s="282"/>
      <c r="Q2272" s="278"/>
      <c r="R2272" s="278"/>
      <c r="S2272" s="282"/>
      <c r="T2272" s="282"/>
      <c r="U2272" s="278"/>
      <c r="V2272" s="282"/>
      <c r="W2272" s="282"/>
    </row>
    <row r="2273" spans="2:24">
      <c r="B2273" s="230" t="str">
        <f>$B$10</f>
        <v>(наименование на разпоредителя с бюджет)</v>
      </c>
      <c r="E2273" s="278"/>
      <c r="F2273" s="280">
        <f>$F$10</f>
        <v>0</v>
      </c>
      <c r="G2273" s="278"/>
      <c r="H2273" s="278"/>
      <c r="I2273" s="282"/>
      <c r="J2273" s="221">
        <f>(IF($E2401&lt;&gt;0,$J$2,IF($I2401&lt;&gt;0,$J$2,"")))</f>
        <v>1</v>
      </c>
      <c r="L2273" s="278"/>
      <c r="M2273" s="278"/>
      <c r="N2273" s="282"/>
      <c r="O2273" s="282"/>
      <c r="P2273" s="282"/>
      <c r="Q2273" s="278"/>
      <c r="R2273" s="278"/>
      <c r="S2273" s="282"/>
      <c r="T2273" s="282"/>
      <c r="U2273" s="278"/>
      <c r="V2273" s="282"/>
      <c r="W2273" s="282"/>
    </row>
    <row r="2274" spans="2:24">
      <c r="B2274" s="230"/>
      <c r="E2274" s="281"/>
      <c r="F2274" s="278"/>
      <c r="G2274" s="278"/>
      <c r="H2274" s="278"/>
      <c r="I2274" s="282"/>
      <c r="J2274" s="221">
        <f>(IF($E2401&lt;&gt;0,$J$2,IF($I2401&lt;&gt;0,$J$2,"")))</f>
        <v>1</v>
      </c>
      <c r="L2274" s="278"/>
      <c r="M2274" s="278"/>
      <c r="N2274" s="282"/>
      <c r="O2274" s="282"/>
      <c r="P2274" s="282"/>
      <c r="Q2274" s="278"/>
      <c r="R2274" s="278"/>
      <c r="S2274" s="282"/>
      <c r="T2274" s="282"/>
      <c r="U2274" s="278"/>
      <c r="V2274" s="282"/>
      <c r="W2274" s="282"/>
    </row>
    <row r="2275" spans="2:24" ht="19.5">
      <c r="B2275" s="901" t="str">
        <f>$B$12</f>
        <v>Несебър</v>
      </c>
      <c r="C2275" s="902"/>
      <c r="D2275" s="903"/>
      <c r="E2275" s="229" t="s">
        <v>1685</v>
      </c>
      <c r="F2275" s="688" t="str">
        <f>$F$12</f>
        <v>5206</v>
      </c>
      <c r="G2275" s="278"/>
      <c r="H2275" s="278"/>
      <c r="I2275" s="282"/>
      <c r="J2275" s="221">
        <f>(IF($E2401&lt;&gt;0,$J$2,IF($I2401&lt;&gt;0,$J$2,"")))</f>
        <v>1</v>
      </c>
      <c r="L2275" s="278"/>
      <c r="M2275" s="278"/>
      <c r="N2275" s="282"/>
      <c r="O2275" s="282"/>
      <c r="P2275" s="282"/>
      <c r="Q2275" s="278"/>
      <c r="R2275" s="278"/>
      <c r="S2275" s="282"/>
      <c r="T2275" s="282"/>
      <c r="U2275" s="278"/>
      <c r="V2275" s="282"/>
      <c r="W2275" s="282"/>
    </row>
    <row r="2276" spans="2:24">
      <c r="B2276" s="689" t="str">
        <f>$B$13</f>
        <v>(наименование на първостепенния разпоредител с бюджет)</v>
      </c>
      <c r="E2276" s="281" t="s">
        <v>1686</v>
      </c>
      <c r="F2276" s="278"/>
      <c r="G2276" s="278"/>
      <c r="H2276" s="278"/>
      <c r="I2276" s="282"/>
      <c r="J2276" s="221">
        <f>(IF($E2401&lt;&gt;0,$J$2,IF($I2401&lt;&gt;0,$J$2,"")))</f>
        <v>1</v>
      </c>
      <c r="L2276" s="278"/>
      <c r="M2276" s="278"/>
      <c r="N2276" s="282"/>
      <c r="O2276" s="282"/>
      <c r="P2276" s="282"/>
      <c r="Q2276" s="278"/>
      <c r="R2276" s="278"/>
      <c r="S2276" s="282"/>
      <c r="T2276" s="282"/>
      <c r="U2276" s="278"/>
      <c r="V2276" s="282"/>
      <c r="W2276" s="282"/>
    </row>
    <row r="2277" spans="2:24" ht="18.75">
      <c r="B2277" s="230"/>
      <c r="D2277" s="441"/>
      <c r="E2277" s="277"/>
      <c r="F2277" s="277"/>
      <c r="G2277" s="277"/>
      <c r="H2277" s="277"/>
      <c r="I2277" s="384"/>
      <c r="J2277" s="221">
        <f>(IF($E2401&lt;&gt;0,$J$2,IF($I2401&lt;&gt;0,$J$2,"")))</f>
        <v>1</v>
      </c>
      <c r="L2277" s="278"/>
      <c r="M2277" s="278"/>
      <c r="N2277" s="282"/>
      <c r="O2277" s="282"/>
      <c r="P2277" s="282"/>
      <c r="Q2277" s="278"/>
      <c r="R2277" s="278"/>
      <c r="S2277" s="282"/>
      <c r="T2277" s="282"/>
      <c r="U2277" s="278"/>
      <c r="V2277" s="282"/>
      <c r="W2277" s="282"/>
    </row>
    <row r="2278" spans="2:24">
      <c r="C2278" s="227"/>
      <c r="D2278" s="228"/>
      <c r="E2278" s="278"/>
      <c r="F2278" s="281"/>
      <c r="G2278" s="281"/>
      <c r="H2278" s="281"/>
      <c r="I2278" s="284" t="s">
        <v>1687</v>
      </c>
      <c r="J2278" s="221">
        <f>(IF($E2401&lt;&gt;0,$J$2,IF($I2401&lt;&gt;0,$J$2,"")))</f>
        <v>1</v>
      </c>
      <c r="L2278" s="283" t="s">
        <v>93</v>
      </c>
      <c r="M2278" s="278"/>
      <c r="N2278" s="282"/>
      <c r="O2278" s="284" t="s">
        <v>1687</v>
      </c>
      <c r="P2278" s="282"/>
      <c r="Q2278" s="283" t="s">
        <v>94</v>
      </c>
      <c r="R2278" s="278"/>
      <c r="S2278" s="282"/>
      <c r="T2278" s="284" t="s">
        <v>1687</v>
      </c>
      <c r="U2278" s="278"/>
      <c r="V2278" s="282"/>
      <c r="W2278" s="284" t="s">
        <v>1687</v>
      </c>
    </row>
    <row r="2279" spans="2:24" ht="18.75">
      <c r="B2279" s="782"/>
      <c r="C2279" s="783"/>
      <c r="D2279" s="784" t="s">
        <v>1075</v>
      </c>
      <c r="E2279" s="785"/>
      <c r="F2279" s="973" t="s">
        <v>1486</v>
      </c>
      <c r="G2279" s="974"/>
      <c r="H2279" s="975"/>
      <c r="I2279" s="976"/>
      <c r="J2279" s="221">
        <f>(IF($E2401&lt;&gt;0,$J$2,IF($I2401&lt;&gt;0,$J$2,"")))</f>
        <v>1</v>
      </c>
      <c r="L2279" s="920" t="s">
        <v>1804</v>
      </c>
      <c r="M2279" s="920" t="s">
        <v>1805</v>
      </c>
      <c r="N2279" s="922" t="s">
        <v>1806</v>
      </c>
      <c r="O2279" s="922" t="s">
        <v>95</v>
      </c>
      <c r="P2279" s="222"/>
      <c r="Q2279" s="922" t="s">
        <v>1807</v>
      </c>
      <c r="R2279" s="922" t="s">
        <v>1808</v>
      </c>
      <c r="S2279" s="922" t="s">
        <v>1776</v>
      </c>
      <c r="T2279" s="922" t="s">
        <v>96</v>
      </c>
      <c r="U2279" s="409" t="s">
        <v>97</v>
      </c>
      <c r="V2279" s="410"/>
      <c r="W2279" s="411"/>
      <c r="X2279" s="291"/>
    </row>
    <row r="2280" spans="2:24" ht="31.5">
      <c r="B2280" s="786" t="s">
        <v>1601</v>
      </c>
      <c r="C2280" s="787" t="s">
        <v>1688</v>
      </c>
      <c r="D2280" s="788" t="s">
        <v>1076</v>
      </c>
      <c r="E2280" s="789"/>
      <c r="F2280" s="713" t="s">
        <v>1487</v>
      </c>
      <c r="G2280" s="713" t="s">
        <v>1488</v>
      </c>
      <c r="H2280" s="713" t="s">
        <v>1485</v>
      </c>
      <c r="I2280" s="713" t="s">
        <v>1069</v>
      </c>
      <c r="J2280" s="221">
        <f>(IF($E2401&lt;&gt;0,$J$2,IF($I2401&lt;&gt;0,$J$2,"")))</f>
        <v>1</v>
      </c>
      <c r="L2280" s="961"/>
      <c r="M2280" s="972"/>
      <c r="N2280" s="961"/>
      <c r="O2280" s="972"/>
      <c r="P2280" s="222"/>
      <c r="Q2280" s="957"/>
      <c r="R2280" s="957"/>
      <c r="S2280" s="957"/>
      <c r="T2280" s="957"/>
      <c r="U2280" s="412">
        <v>2020</v>
      </c>
      <c r="V2280" s="412">
        <v>2021</v>
      </c>
      <c r="W2280" s="412" t="s">
        <v>1809</v>
      </c>
      <c r="X2280" s="413" t="s">
        <v>98</v>
      </c>
    </row>
    <row r="2281" spans="2:24" ht="18.75">
      <c r="B2281" s="612"/>
      <c r="C2281" s="397"/>
      <c r="D2281" s="295" t="s">
        <v>1265</v>
      </c>
      <c r="E2281" s="809"/>
      <c r="F2281" s="296"/>
      <c r="G2281" s="296"/>
      <c r="H2281" s="296"/>
      <c r="I2281" s="483"/>
      <c r="J2281" s="221">
        <f>(IF($E2401&lt;&gt;0,$J$2,IF($I2401&lt;&gt;0,$J$2,"")))</f>
        <v>1</v>
      </c>
      <c r="L2281" s="297" t="s">
        <v>99</v>
      </c>
      <c r="M2281" s="297" t="s">
        <v>100</v>
      </c>
      <c r="N2281" s="298" t="s">
        <v>101</v>
      </c>
      <c r="O2281" s="298" t="s">
        <v>102</v>
      </c>
      <c r="P2281" s="222"/>
      <c r="Q2281" s="610" t="s">
        <v>103</v>
      </c>
      <c r="R2281" s="610" t="s">
        <v>104</v>
      </c>
      <c r="S2281" s="610" t="s">
        <v>105</v>
      </c>
      <c r="T2281" s="610" t="s">
        <v>106</v>
      </c>
      <c r="U2281" s="610" t="s">
        <v>1046</v>
      </c>
      <c r="V2281" s="610" t="s">
        <v>1047</v>
      </c>
      <c r="W2281" s="610" t="s">
        <v>1048</v>
      </c>
      <c r="X2281" s="414" t="s">
        <v>1049</v>
      </c>
    </row>
    <row r="2282" spans="2:24" ht="131.25">
      <c r="B2282" s="236"/>
      <c r="C2282" s="617" t="e">
        <f>VLOOKUP(D2282,OP_LIST2,2,FALSE)</f>
        <v>#N/A</v>
      </c>
      <c r="D2282" s="618" t="s">
        <v>958</v>
      </c>
      <c r="E2282" s="810"/>
      <c r="F2282" s="368"/>
      <c r="G2282" s="368"/>
      <c r="H2282" s="368"/>
      <c r="I2282" s="303"/>
      <c r="J2282" s="221">
        <f>(IF($E2401&lt;&gt;0,$J$2,IF($I2401&lt;&gt;0,$J$2,"")))</f>
        <v>1</v>
      </c>
      <c r="L2282" s="415" t="s">
        <v>1050</v>
      </c>
      <c r="M2282" s="415" t="s">
        <v>1050</v>
      </c>
      <c r="N2282" s="415" t="s">
        <v>1051</v>
      </c>
      <c r="O2282" s="415" t="s">
        <v>1052</v>
      </c>
      <c r="P2282" s="222"/>
      <c r="Q2282" s="415" t="s">
        <v>1050</v>
      </c>
      <c r="R2282" s="415" t="s">
        <v>1050</v>
      </c>
      <c r="S2282" s="415" t="s">
        <v>1077</v>
      </c>
      <c r="T2282" s="415" t="s">
        <v>1054</v>
      </c>
      <c r="U2282" s="415" t="s">
        <v>1050</v>
      </c>
      <c r="V2282" s="415" t="s">
        <v>1050</v>
      </c>
      <c r="W2282" s="415" t="s">
        <v>1050</v>
      </c>
      <c r="X2282" s="306" t="s">
        <v>1055</v>
      </c>
    </row>
    <row r="2283" spans="2:24" ht="18.75">
      <c r="B2283" s="616"/>
      <c r="C2283" s="619">
        <f>VLOOKUP(D2284,EBK_DEIN2,2,FALSE)</f>
        <v>4431</v>
      </c>
      <c r="D2283" s="611" t="s">
        <v>1465</v>
      </c>
      <c r="E2283" s="811"/>
      <c r="F2283" s="368"/>
      <c r="G2283" s="368"/>
      <c r="H2283" s="368"/>
      <c r="I2283" s="303"/>
      <c r="J2283" s="221">
        <f>(IF($E2401&lt;&gt;0,$J$2,IF($I2401&lt;&gt;0,$J$2,"")))</f>
        <v>1</v>
      </c>
      <c r="L2283" s="416"/>
      <c r="M2283" s="416"/>
      <c r="N2283" s="344"/>
      <c r="O2283" s="417"/>
      <c r="P2283" s="222"/>
      <c r="Q2283" s="416"/>
      <c r="R2283" s="416"/>
      <c r="S2283" s="344"/>
      <c r="T2283" s="417"/>
      <c r="U2283" s="416"/>
      <c r="V2283" s="344"/>
      <c r="W2283" s="417"/>
      <c r="X2283" s="418"/>
    </row>
    <row r="2284" spans="2:24" ht="18.75">
      <c r="B2284" s="419"/>
      <c r="C2284" s="238"/>
      <c r="D2284" s="523" t="s">
        <v>1747</v>
      </c>
      <c r="E2284" s="811"/>
      <c r="F2284" s="368"/>
      <c r="G2284" s="368"/>
      <c r="H2284" s="368"/>
      <c r="I2284" s="303"/>
      <c r="J2284" s="221">
        <f>(IF($E2401&lt;&gt;0,$J$2,IF($I2401&lt;&gt;0,$J$2,"")))</f>
        <v>1</v>
      </c>
      <c r="L2284" s="416"/>
      <c r="M2284" s="416"/>
      <c r="N2284" s="344"/>
      <c r="O2284" s="420">
        <f>SUMIF(O2287:O2288,"&lt;0")+SUMIF(O2290:O2294,"&lt;0")+SUMIF(O2296:O2303,"&lt;0")+SUMIF(O2305:O2321,"&lt;0")+SUMIF(O2327:O2331,"&lt;0")+SUMIF(O2333:O2338,"&lt;0")+SUMIF(O2341:O2347,"&lt;0")+SUMIF(O2354:O2355,"&lt;0")+SUMIF(O2358:O2363,"&lt;0")+SUMIF(O2365:O2370,"&lt;0")+SUMIF(O2374,"&lt;0")+SUMIF(O2376:O2382,"&lt;0")+SUMIF(O2384:O2386,"&lt;0")+SUMIF(O2388:O2391,"&lt;0")+SUMIF(O2393:O2394,"&lt;0")+SUMIF(O2397,"&lt;0")</f>
        <v>0</v>
      </c>
      <c r="P2284" s="222"/>
      <c r="Q2284" s="416"/>
      <c r="R2284" s="416"/>
      <c r="S2284" s="344"/>
      <c r="T2284" s="420">
        <f>SUMIF(T2287:T2288,"&lt;0")+SUMIF(T2290:T2294,"&lt;0")+SUMIF(T2296:T2303,"&lt;0")+SUMIF(T2305:T2321,"&lt;0")+SUMIF(T2327:T2331,"&lt;0")+SUMIF(T2333:T2338,"&lt;0")+SUMIF(T2341:T2347,"&lt;0")+SUMIF(T2354:T2355,"&lt;0")+SUMIF(T2358:T2363,"&lt;0")+SUMIF(T2365:T2370,"&lt;0")+SUMIF(T2374,"&lt;0")+SUMIF(T2376:T2382,"&lt;0")+SUMIF(T2384:T2386,"&lt;0")+SUMIF(T2388:T2391,"&lt;0")+SUMIF(T2393:T2394,"&lt;0")+SUMIF(T2397,"&lt;0")</f>
        <v>0</v>
      </c>
      <c r="U2284" s="416"/>
      <c r="V2284" s="344"/>
      <c r="W2284" s="417"/>
      <c r="X2284" s="308"/>
    </row>
    <row r="2285" spans="2:24" ht="18.75">
      <c r="B2285" s="354"/>
      <c r="C2285" s="238"/>
      <c r="D2285" s="292" t="s">
        <v>1078</v>
      </c>
      <c r="E2285" s="811"/>
      <c r="F2285" s="368"/>
      <c r="G2285" s="368"/>
      <c r="H2285" s="368"/>
      <c r="I2285" s="303"/>
      <c r="J2285" s="221">
        <f>(IF($E2401&lt;&gt;0,$J$2,IF($I2401&lt;&gt;0,$J$2,"")))</f>
        <v>1</v>
      </c>
      <c r="L2285" s="416"/>
      <c r="M2285" s="416"/>
      <c r="N2285" s="344"/>
      <c r="O2285" s="417"/>
      <c r="P2285" s="222"/>
      <c r="Q2285" s="416"/>
      <c r="R2285" s="416"/>
      <c r="S2285" s="344"/>
      <c r="T2285" s="417"/>
      <c r="U2285" s="416"/>
      <c r="V2285" s="344"/>
      <c r="W2285" s="417"/>
      <c r="X2285" s="310"/>
    </row>
    <row r="2286" spans="2:24" ht="18.75">
      <c r="B2286" s="790">
        <v>100</v>
      </c>
      <c r="C2286" s="977" t="s">
        <v>1266</v>
      </c>
      <c r="D2286" s="978"/>
      <c r="E2286" s="791"/>
      <c r="F2286" s="792">
        <f>SUM(F2287:F2288)</f>
        <v>210000</v>
      </c>
      <c r="G2286" s="793">
        <f>SUM(G2287:G2288)</f>
        <v>0</v>
      </c>
      <c r="H2286" s="793">
        <f>SUM(H2287:H2288)</f>
        <v>142000</v>
      </c>
      <c r="I2286" s="793">
        <f>SUM(I2287:I2288)</f>
        <v>352000</v>
      </c>
      <c r="J2286" s="243">
        <f t="shared" ref="J2286:J2317" si="646">(IF($E2286&lt;&gt;0,$J$2,IF($I2286&lt;&gt;0,$J$2,"")))</f>
        <v>1</v>
      </c>
      <c r="K2286" s="244"/>
      <c r="L2286" s="311">
        <f>SUM(L2287:L2288)</f>
        <v>0</v>
      </c>
      <c r="M2286" s="312">
        <f>SUM(M2287:M2288)</f>
        <v>352000</v>
      </c>
      <c r="N2286" s="421">
        <f>SUM(N2287:N2288)</f>
        <v>352000</v>
      </c>
      <c r="O2286" s="422">
        <f>SUM(O2287:O2288)</f>
        <v>0</v>
      </c>
      <c r="P2286" s="244"/>
      <c r="Q2286" s="815"/>
      <c r="R2286" s="816"/>
      <c r="S2286" s="817"/>
      <c r="T2286" s="816"/>
      <c r="U2286" s="816"/>
      <c r="V2286" s="816"/>
      <c r="W2286" s="818"/>
      <c r="X2286" s="313">
        <f t="shared" ref="X2286:X2317" si="647">T2286-U2286-V2286-W2286</f>
        <v>0</v>
      </c>
    </row>
    <row r="2287" spans="2:24" ht="18.75">
      <c r="B2287" s="140"/>
      <c r="C2287" s="144">
        <v>101</v>
      </c>
      <c r="D2287" s="138" t="s">
        <v>1267</v>
      </c>
      <c r="E2287" s="812"/>
      <c r="F2287" s="449">
        <v>210000</v>
      </c>
      <c r="G2287" s="245"/>
      <c r="H2287" s="245">
        <v>142000</v>
      </c>
      <c r="I2287" s="476">
        <f>F2287+G2287+H2287</f>
        <v>352000</v>
      </c>
      <c r="J2287" s="243">
        <f t="shared" si="646"/>
        <v>1</v>
      </c>
      <c r="K2287" s="244"/>
      <c r="L2287" s="423"/>
      <c r="M2287" s="252">
        <v>352000</v>
      </c>
      <c r="N2287" s="315">
        <f>I2287</f>
        <v>352000</v>
      </c>
      <c r="O2287" s="424">
        <f>L2287+M2287-N2287</f>
        <v>0</v>
      </c>
      <c r="P2287" s="244"/>
      <c r="Q2287" s="771"/>
      <c r="R2287" s="775"/>
      <c r="S2287" s="775"/>
      <c r="T2287" s="775"/>
      <c r="U2287" s="775"/>
      <c r="V2287" s="775"/>
      <c r="W2287" s="819"/>
      <c r="X2287" s="313">
        <f t="shared" si="647"/>
        <v>0</v>
      </c>
    </row>
    <row r="2288" spans="2:24" ht="18.75">
      <c r="B2288" s="140"/>
      <c r="C2288" s="137">
        <v>102</v>
      </c>
      <c r="D2288" s="139" t="s">
        <v>1268</v>
      </c>
      <c r="E2288" s="812"/>
      <c r="F2288" s="449"/>
      <c r="G2288" s="245"/>
      <c r="H2288" s="245"/>
      <c r="I2288" s="476">
        <f>F2288+G2288+H2288</f>
        <v>0</v>
      </c>
      <c r="J2288" s="243" t="str">
        <f t="shared" si="646"/>
        <v/>
      </c>
      <c r="K2288" s="244"/>
      <c r="L2288" s="423"/>
      <c r="M2288" s="252"/>
      <c r="N2288" s="315">
        <f>I2288</f>
        <v>0</v>
      </c>
      <c r="O2288" s="424">
        <f>L2288+M2288-N2288</f>
        <v>0</v>
      </c>
      <c r="P2288" s="244"/>
      <c r="Q2288" s="771"/>
      <c r="R2288" s="775"/>
      <c r="S2288" s="775"/>
      <c r="T2288" s="775"/>
      <c r="U2288" s="775"/>
      <c r="V2288" s="775"/>
      <c r="W2288" s="819"/>
      <c r="X2288" s="313">
        <f t="shared" si="647"/>
        <v>0</v>
      </c>
    </row>
    <row r="2289" spans="2:24" ht="18.75">
      <c r="B2289" s="794">
        <v>200</v>
      </c>
      <c r="C2289" s="959" t="s">
        <v>1269</v>
      </c>
      <c r="D2289" s="959"/>
      <c r="E2289" s="795"/>
      <c r="F2289" s="796">
        <f>SUM(F2290:F2294)</f>
        <v>5500</v>
      </c>
      <c r="G2289" s="797">
        <f>SUM(G2290:G2294)</f>
        <v>0</v>
      </c>
      <c r="H2289" s="797">
        <f>SUM(H2290:H2294)</f>
        <v>4000</v>
      </c>
      <c r="I2289" s="797">
        <f>SUM(I2290:I2294)</f>
        <v>9500</v>
      </c>
      <c r="J2289" s="243">
        <f t="shared" si="646"/>
        <v>1</v>
      </c>
      <c r="K2289" s="244"/>
      <c r="L2289" s="316">
        <f>SUM(L2290:L2294)</f>
        <v>0</v>
      </c>
      <c r="M2289" s="317">
        <f>SUM(M2290:M2294)</f>
        <v>9500</v>
      </c>
      <c r="N2289" s="425">
        <f>SUM(N2290:N2294)</f>
        <v>9500</v>
      </c>
      <c r="O2289" s="426">
        <f>SUM(O2290:O2294)</f>
        <v>0</v>
      </c>
      <c r="P2289" s="244"/>
      <c r="Q2289" s="773"/>
      <c r="R2289" s="774"/>
      <c r="S2289" s="774"/>
      <c r="T2289" s="774"/>
      <c r="U2289" s="774"/>
      <c r="V2289" s="774"/>
      <c r="W2289" s="820"/>
      <c r="X2289" s="313">
        <f t="shared" si="647"/>
        <v>0</v>
      </c>
    </row>
    <row r="2290" spans="2:24" ht="18.75">
      <c r="B2290" s="143"/>
      <c r="C2290" s="144">
        <v>201</v>
      </c>
      <c r="D2290" s="138" t="s">
        <v>1270</v>
      </c>
      <c r="E2290" s="812"/>
      <c r="F2290" s="449"/>
      <c r="G2290" s="245"/>
      <c r="H2290" s="245"/>
      <c r="I2290" s="476">
        <f>F2290+G2290+H2290</f>
        <v>0</v>
      </c>
      <c r="J2290" s="243" t="str">
        <f t="shared" si="646"/>
        <v/>
      </c>
      <c r="K2290" s="244"/>
      <c r="L2290" s="423"/>
      <c r="M2290" s="252"/>
      <c r="N2290" s="315">
        <f>I2290</f>
        <v>0</v>
      </c>
      <c r="O2290" s="424">
        <f>L2290+M2290-N2290</f>
        <v>0</v>
      </c>
      <c r="P2290" s="244"/>
      <c r="Q2290" s="771"/>
      <c r="R2290" s="775"/>
      <c r="S2290" s="775"/>
      <c r="T2290" s="775"/>
      <c r="U2290" s="775"/>
      <c r="V2290" s="775"/>
      <c r="W2290" s="819"/>
      <c r="X2290" s="313">
        <f t="shared" si="647"/>
        <v>0</v>
      </c>
    </row>
    <row r="2291" spans="2:24" ht="18.75">
      <c r="B2291" s="136"/>
      <c r="C2291" s="137">
        <v>202</v>
      </c>
      <c r="D2291" s="145" t="s">
        <v>1271</v>
      </c>
      <c r="E2291" s="812"/>
      <c r="F2291" s="449"/>
      <c r="G2291" s="245"/>
      <c r="H2291" s="245"/>
      <c r="I2291" s="476">
        <f>F2291+G2291+H2291</f>
        <v>0</v>
      </c>
      <c r="J2291" s="243" t="str">
        <f t="shared" si="646"/>
        <v/>
      </c>
      <c r="K2291" s="244"/>
      <c r="L2291" s="423"/>
      <c r="M2291" s="252"/>
      <c r="N2291" s="315">
        <f>I2291</f>
        <v>0</v>
      </c>
      <c r="O2291" s="424">
        <f>L2291+M2291-N2291</f>
        <v>0</v>
      </c>
      <c r="P2291" s="244"/>
      <c r="Q2291" s="771"/>
      <c r="R2291" s="775"/>
      <c r="S2291" s="775"/>
      <c r="T2291" s="775"/>
      <c r="U2291" s="775"/>
      <c r="V2291" s="775"/>
      <c r="W2291" s="819"/>
      <c r="X2291" s="313">
        <f t="shared" si="647"/>
        <v>0</v>
      </c>
    </row>
    <row r="2292" spans="2:24" ht="31.5">
      <c r="B2292" s="152"/>
      <c r="C2292" s="137">
        <v>205</v>
      </c>
      <c r="D2292" s="145" t="s">
        <v>915</v>
      </c>
      <c r="E2292" s="812"/>
      <c r="F2292" s="449">
        <v>5500</v>
      </c>
      <c r="G2292" s="245"/>
      <c r="H2292" s="245">
        <v>4000</v>
      </c>
      <c r="I2292" s="476">
        <f>F2292+G2292+H2292</f>
        <v>9500</v>
      </c>
      <c r="J2292" s="243">
        <f t="shared" si="646"/>
        <v>1</v>
      </c>
      <c r="K2292" s="244"/>
      <c r="L2292" s="423"/>
      <c r="M2292" s="252">
        <v>9500</v>
      </c>
      <c r="N2292" s="315">
        <f>I2292</f>
        <v>9500</v>
      </c>
      <c r="O2292" s="424">
        <f>L2292+M2292-N2292</f>
        <v>0</v>
      </c>
      <c r="P2292" s="244"/>
      <c r="Q2292" s="771"/>
      <c r="R2292" s="775"/>
      <c r="S2292" s="775"/>
      <c r="T2292" s="775"/>
      <c r="U2292" s="775"/>
      <c r="V2292" s="775"/>
      <c r="W2292" s="819"/>
      <c r="X2292" s="313">
        <f t="shared" si="647"/>
        <v>0</v>
      </c>
    </row>
    <row r="2293" spans="2:24" ht="18.75">
      <c r="B2293" s="152"/>
      <c r="C2293" s="137">
        <v>208</v>
      </c>
      <c r="D2293" s="159" t="s">
        <v>916</v>
      </c>
      <c r="E2293" s="812"/>
      <c r="F2293" s="449"/>
      <c r="G2293" s="245"/>
      <c r="H2293" s="245"/>
      <c r="I2293" s="476">
        <f>F2293+G2293+H2293</f>
        <v>0</v>
      </c>
      <c r="J2293" s="243" t="str">
        <f t="shared" si="646"/>
        <v/>
      </c>
      <c r="K2293" s="244"/>
      <c r="L2293" s="423"/>
      <c r="M2293" s="252"/>
      <c r="N2293" s="315">
        <f>I2293</f>
        <v>0</v>
      </c>
      <c r="O2293" s="424">
        <f>L2293+M2293-N2293</f>
        <v>0</v>
      </c>
      <c r="P2293" s="244"/>
      <c r="Q2293" s="771"/>
      <c r="R2293" s="775"/>
      <c r="S2293" s="775"/>
      <c r="T2293" s="775"/>
      <c r="U2293" s="775"/>
      <c r="V2293" s="775"/>
      <c r="W2293" s="819"/>
      <c r="X2293" s="313">
        <f t="shared" si="647"/>
        <v>0</v>
      </c>
    </row>
    <row r="2294" spans="2:24" ht="18.75">
      <c r="B2294" s="143"/>
      <c r="C2294" s="142">
        <v>209</v>
      </c>
      <c r="D2294" s="148" t="s">
        <v>917</v>
      </c>
      <c r="E2294" s="812"/>
      <c r="F2294" s="449"/>
      <c r="G2294" s="245"/>
      <c r="H2294" s="245"/>
      <c r="I2294" s="476">
        <f>F2294+G2294+H2294</f>
        <v>0</v>
      </c>
      <c r="J2294" s="243" t="str">
        <f t="shared" si="646"/>
        <v/>
      </c>
      <c r="K2294" s="244"/>
      <c r="L2294" s="423"/>
      <c r="M2294" s="252"/>
      <c r="N2294" s="315">
        <f>I2294</f>
        <v>0</v>
      </c>
      <c r="O2294" s="424">
        <f>L2294+M2294-N2294</f>
        <v>0</v>
      </c>
      <c r="P2294" s="244"/>
      <c r="Q2294" s="771"/>
      <c r="R2294" s="775"/>
      <c r="S2294" s="775"/>
      <c r="T2294" s="775"/>
      <c r="U2294" s="775"/>
      <c r="V2294" s="775"/>
      <c r="W2294" s="819"/>
      <c r="X2294" s="313">
        <f t="shared" si="647"/>
        <v>0</v>
      </c>
    </row>
    <row r="2295" spans="2:24" ht="18.75">
      <c r="B2295" s="794">
        <v>500</v>
      </c>
      <c r="C2295" s="960" t="s">
        <v>209</v>
      </c>
      <c r="D2295" s="960"/>
      <c r="E2295" s="795"/>
      <c r="F2295" s="796">
        <f>SUM(F2296:F2302)</f>
        <v>40000</v>
      </c>
      <c r="G2295" s="797">
        <f>SUM(G2296:G2302)</f>
        <v>0</v>
      </c>
      <c r="H2295" s="797">
        <f>SUM(H2296:H2302)</f>
        <v>27000</v>
      </c>
      <c r="I2295" s="797">
        <f>SUM(I2296:I2302)</f>
        <v>67000</v>
      </c>
      <c r="J2295" s="243">
        <f t="shared" si="646"/>
        <v>1</v>
      </c>
      <c r="K2295" s="244"/>
      <c r="L2295" s="316">
        <f>SUM(L2296:L2302)</f>
        <v>0</v>
      </c>
      <c r="M2295" s="317">
        <f>SUM(M2296:M2302)</f>
        <v>67000</v>
      </c>
      <c r="N2295" s="425">
        <f>SUM(N2296:N2302)</f>
        <v>67000</v>
      </c>
      <c r="O2295" s="426">
        <f>SUM(O2296:O2302)</f>
        <v>0</v>
      </c>
      <c r="P2295" s="244"/>
      <c r="Q2295" s="773"/>
      <c r="R2295" s="774"/>
      <c r="S2295" s="775"/>
      <c r="T2295" s="774"/>
      <c r="U2295" s="774"/>
      <c r="V2295" s="774"/>
      <c r="W2295" s="820"/>
      <c r="X2295" s="313">
        <f t="shared" si="647"/>
        <v>0</v>
      </c>
    </row>
    <row r="2296" spans="2:24" ht="18.75">
      <c r="B2296" s="143"/>
      <c r="C2296" s="160">
        <v>551</v>
      </c>
      <c r="D2296" s="456" t="s">
        <v>210</v>
      </c>
      <c r="E2296" s="812"/>
      <c r="F2296" s="449">
        <v>24000</v>
      </c>
      <c r="G2296" s="245"/>
      <c r="H2296" s="245">
        <v>16000</v>
      </c>
      <c r="I2296" s="476">
        <f t="shared" ref="I2296:I2303" si="648">F2296+G2296+H2296</f>
        <v>40000</v>
      </c>
      <c r="J2296" s="243">
        <f t="shared" si="646"/>
        <v>1</v>
      </c>
      <c r="K2296" s="244"/>
      <c r="L2296" s="423"/>
      <c r="M2296" s="252">
        <v>40000</v>
      </c>
      <c r="N2296" s="315">
        <f t="shared" ref="N2296:N2303" si="649">I2296</f>
        <v>40000</v>
      </c>
      <c r="O2296" s="424">
        <f t="shared" ref="O2296:O2303" si="650">L2296+M2296-N2296</f>
        <v>0</v>
      </c>
      <c r="P2296" s="244"/>
      <c r="Q2296" s="771"/>
      <c r="R2296" s="775"/>
      <c r="S2296" s="775"/>
      <c r="T2296" s="775"/>
      <c r="U2296" s="775"/>
      <c r="V2296" s="775"/>
      <c r="W2296" s="819"/>
      <c r="X2296" s="313">
        <f t="shared" si="647"/>
        <v>0</v>
      </c>
    </row>
    <row r="2297" spans="2:24" ht="18.75">
      <c r="B2297" s="143"/>
      <c r="C2297" s="161">
        <v>552</v>
      </c>
      <c r="D2297" s="457" t="s">
        <v>211</v>
      </c>
      <c r="E2297" s="812"/>
      <c r="F2297" s="449"/>
      <c r="G2297" s="245"/>
      <c r="H2297" s="245"/>
      <c r="I2297" s="476">
        <f t="shared" si="648"/>
        <v>0</v>
      </c>
      <c r="J2297" s="243" t="str">
        <f t="shared" si="646"/>
        <v/>
      </c>
      <c r="K2297" s="244"/>
      <c r="L2297" s="423"/>
      <c r="M2297" s="252"/>
      <c r="N2297" s="315">
        <f t="shared" si="649"/>
        <v>0</v>
      </c>
      <c r="O2297" s="424">
        <f t="shared" si="650"/>
        <v>0</v>
      </c>
      <c r="P2297" s="244"/>
      <c r="Q2297" s="771"/>
      <c r="R2297" s="775"/>
      <c r="S2297" s="775"/>
      <c r="T2297" s="775"/>
      <c r="U2297" s="775"/>
      <c r="V2297" s="775"/>
      <c r="W2297" s="819"/>
      <c r="X2297" s="313">
        <f t="shared" si="647"/>
        <v>0</v>
      </c>
    </row>
    <row r="2298" spans="2:24" ht="18.75">
      <c r="B2298" s="143"/>
      <c r="C2298" s="161">
        <v>558</v>
      </c>
      <c r="D2298" s="457" t="s">
        <v>1704</v>
      </c>
      <c r="E2298" s="812"/>
      <c r="F2298" s="700">
        <v>0</v>
      </c>
      <c r="G2298" s="700">
        <v>0</v>
      </c>
      <c r="H2298" s="700">
        <v>0</v>
      </c>
      <c r="I2298" s="476">
        <f t="shared" si="648"/>
        <v>0</v>
      </c>
      <c r="J2298" s="243" t="str">
        <f t="shared" si="646"/>
        <v/>
      </c>
      <c r="K2298" s="244"/>
      <c r="L2298" s="423"/>
      <c r="M2298" s="252"/>
      <c r="N2298" s="315">
        <f t="shared" si="649"/>
        <v>0</v>
      </c>
      <c r="O2298" s="424">
        <f t="shared" si="650"/>
        <v>0</v>
      </c>
      <c r="P2298" s="244"/>
      <c r="Q2298" s="771"/>
      <c r="R2298" s="775"/>
      <c r="S2298" s="775"/>
      <c r="T2298" s="775"/>
      <c r="U2298" s="775"/>
      <c r="V2298" s="775"/>
      <c r="W2298" s="819"/>
      <c r="X2298" s="313">
        <f t="shared" si="647"/>
        <v>0</v>
      </c>
    </row>
    <row r="2299" spans="2:24" ht="18.75">
      <c r="B2299" s="143"/>
      <c r="C2299" s="161">
        <v>560</v>
      </c>
      <c r="D2299" s="458" t="s">
        <v>212</v>
      </c>
      <c r="E2299" s="812"/>
      <c r="F2299" s="449">
        <v>12000</v>
      </c>
      <c r="G2299" s="245"/>
      <c r="H2299" s="245">
        <v>8000</v>
      </c>
      <c r="I2299" s="476">
        <f t="shared" si="648"/>
        <v>20000</v>
      </c>
      <c r="J2299" s="243">
        <f t="shared" si="646"/>
        <v>1</v>
      </c>
      <c r="K2299" s="244"/>
      <c r="L2299" s="423"/>
      <c r="M2299" s="252">
        <v>20000</v>
      </c>
      <c r="N2299" s="315">
        <f t="shared" si="649"/>
        <v>20000</v>
      </c>
      <c r="O2299" s="424">
        <f t="shared" si="650"/>
        <v>0</v>
      </c>
      <c r="P2299" s="244"/>
      <c r="Q2299" s="771"/>
      <c r="R2299" s="775"/>
      <c r="S2299" s="775"/>
      <c r="T2299" s="775"/>
      <c r="U2299" s="775"/>
      <c r="V2299" s="775"/>
      <c r="W2299" s="819"/>
      <c r="X2299" s="313">
        <f t="shared" si="647"/>
        <v>0</v>
      </c>
    </row>
    <row r="2300" spans="2:24" ht="18.75">
      <c r="B2300" s="143"/>
      <c r="C2300" s="161">
        <v>580</v>
      </c>
      <c r="D2300" s="457" t="s">
        <v>213</v>
      </c>
      <c r="E2300" s="812"/>
      <c r="F2300" s="449">
        <v>4000</v>
      </c>
      <c r="G2300" s="245"/>
      <c r="H2300" s="245">
        <v>3000</v>
      </c>
      <c r="I2300" s="476">
        <f t="shared" si="648"/>
        <v>7000</v>
      </c>
      <c r="J2300" s="243">
        <f t="shared" si="646"/>
        <v>1</v>
      </c>
      <c r="K2300" s="244"/>
      <c r="L2300" s="423"/>
      <c r="M2300" s="252">
        <v>7000</v>
      </c>
      <c r="N2300" s="315">
        <f t="shared" si="649"/>
        <v>7000</v>
      </c>
      <c r="O2300" s="424">
        <f t="shared" si="650"/>
        <v>0</v>
      </c>
      <c r="P2300" s="244"/>
      <c r="Q2300" s="771"/>
      <c r="R2300" s="775"/>
      <c r="S2300" s="775"/>
      <c r="T2300" s="775"/>
      <c r="U2300" s="775"/>
      <c r="V2300" s="775"/>
      <c r="W2300" s="819"/>
      <c r="X2300" s="313">
        <f t="shared" si="647"/>
        <v>0</v>
      </c>
    </row>
    <row r="2301" spans="2:24" ht="18.75">
      <c r="B2301" s="143"/>
      <c r="C2301" s="161">
        <v>588</v>
      </c>
      <c r="D2301" s="457" t="s">
        <v>1709</v>
      </c>
      <c r="E2301" s="812"/>
      <c r="F2301" s="700">
        <v>0</v>
      </c>
      <c r="G2301" s="700">
        <v>0</v>
      </c>
      <c r="H2301" s="700">
        <v>0</v>
      </c>
      <c r="I2301" s="476">
        <f t="shared" si="648"/>
        <v>0</v>
      </c>
      <c r="J2301" s="243" t="str">
        <f t="shared" si="646"/>
        <v/>
      </c>
      <c r="K2301" s="244"/>
      <c r="L2301" s="423"/>
      <c r="M2301" s="252"/>
      <c r="N2301" s="315">
        <f t="shared" si="649"/>
        <v>0</v>
      </c>
      <c r="O2301" s="424">
        <f t="shared" si="650"/>
        <v>0</v>
      </c>
      <c r="P2301" s="244"/>
      <c r="Q2301" s="771"/>
      <c r="R2301" s="775"/>
      <c r="S2301" s="775"/>
      <c r="T2301" s="775"/>
      <c r="U2301" s="775"/>
      <c r="V2301" s="775"/>
      <c r="W2301" s="819"/>
      <c r="X2301" s="313">
        <f t="shared" si="647"/>
        <v>0</v>
      </c>
    </row>
    <row r="2302" spans="2:24" ht="31.5">
      <c r="B2302" s="143"/>
      <c r="C2302" s="162">
        <v>590</v>
      </c>
      <c r="D2302" s="459" t="s">
        <v>214</v>
      </c>
      <c r="E2302" s="812"/>
      <c r="F2302" s="449"/>
      <c r="G2302" s="245"/>
      <c r="H2302" s="245"/>
      <c r="I2302" s="476">
        <f t="shared" si="648"/>
        <v>0</v>
      </c>
      <c r="J2302" s="243" t="str">
        <f t="shared" si="646"/>
        <v/>
      </c>
      <c r="K2302" s="244"/>
      <c r="L2302" s="423"/>
      <c r="M2302" s="252"/>
      <c r="N2302" s="315">
        <f t="shared" si="649"/>
        <v>0</v>
      </c>
      <c r="O2302" s="424">
        <f t="shared" si="650"/>
        <v>0</v>
      </c>
      <c r="P2302" s="244"/>
      <c r="Q2302" s="771"/>
      <c r="R2302" s="775"/>
      <c r="S2302" s="775"/>
      <c r="T2302" s="775"/>
      <c r="U2302" s="775"/>
      <c r="V2302" s="775"/>
      <c r="W2302" s="819"/>
      <c r="X2302" s="313">
        <f t="shared" si="647"/>
        <v>0</v>
      </c>
    </row>
    <row r="2303" spans="2:24" ht="18.75">
      <c r="B2303" s="794">
        <v>800</v>
      </c>
      <c r="C2303" s="960" t="s">
        <v>1079</v>
      </c>
      <c r="D2303" s="960"/>
      <c r="E2303" s="795"/>
      <c r="F2303" s="798"/>
      <c r="G2303" s="799"/>
      <c r="H2303" s="799"/>
      <c r="I2303" s="800">
        <f t="shared" si="648"/>
        <v>0</v>
      </c>
      <c r="J2303" s="243" t="str">
        <f t="shared" si="646"/>
        <v/>
      </c>
      <c r="K2303" s="244"/>
      <c r="L2303" s="428"/>
      <c r="M2303" s="254"/>
      <c r="N2303" s="315">
        <f t="shared" si="649"/>
        <v>0</v>
      </c>
      <c r="O2303" s="424">
        <f t="shared" si="650"/>
        <v>0</v>
      </c>
      <c r="P2303" s="244"/>
      <c r="Q2303" s="773"/>
      <c r="R2303" s="774"/>
      <c r="S2303" s="775"/>
      <c r="T2303" s="775"/>
      <c r="U2303" s="774"/>
      <c r="V2303" s="775"/>
      <c r="W2303" s="819"/>
      <c r="X2303" s="313">
        <f t="shared" si="647"/>
        <v>0</v>
      </c>
    </row>
    <row r="2304" spans="2:24" ht="18.75">
      <c r="B2304" s="794">
        <v>1000</v>
      </c>
      <c r="C2304" s="962" t="s">
        <v>216</v>
      </c>
      <c r="D2304" s="962"/>
      <c r="E2304" s="795"/>
      <c r="F2304" s="796">
        <f>SUM(F2305:F2321)</f>
        <v>0</v>
      </c>
      <c r="G2304" s="797">
        <f>SUM(G2305:G2321)</f>
        <v>67600</v>
      </c>
      <c r="H2304" s="797">
        <f>SUM(H2305:H2321)</f>
        <v>0</v>
      </c>
      <c r="I2304" s="797">
        <f>SUM(I2305:I2321)</f>
        <v>67600</v>
      </c>
      <c r="J2304" s="243">
        <f t="shared" si="646"/>
        <v>1</v>
      </c>
      <c r="K2304" s="244"/>
      <c r="L2304" s="316">
        <f>SUM(L2305:L2321)</f>
        <v>0</v>
      </c>
      <c r="M2304" s="317">
        <f>SUM(M2305:M2321)</f>
        <v>67600</v>
      </c>
      <c r="N2304" s="425">
        <f>SUM(N2305:N2321)</f>
        <v>67600</v>
      </c>
      <c r="O2304" s="426">
        <f>SUM(O2305:O2321)</f>
        <v>0</v>
      </c>
      <c r="P2304" s="244"/>
      <c r="Q2304" s="316">
        <f t="shared" ref="Q2304:W2304" si="651">SUM(Q2305:Q2321)</f>
        <v>0</v>
      </c>
      <c r="R2304" s="317">
        <f t="shared" si="651"/>
        <v>67000</v>
      </c>
      <c r="S2304" s="317">
        <f t="shared" si="651"/>
        <v>67000</v>
      </c>
      <c r="T2304" s="317">
        <f t="shared" si="651"/>
        <v>0</v>
      </c>
      <c r="U2304" s="317">
        <f t="shared" si="651"/>
        <v>0</v>
      </c>
      <c r="V2304" s="317">
        <f t="shared" si="651"/>
        <v>0</v>
      </c>
      <c r="W2304" s="426">
        <f t="shared" si="651"/>
        <v>0</v>
      </c>
      <c r="X2304" s="313">
        <f t="shared" si="647"/>
        <v>0</v>
      </c>
    </row>
    <row r="2305" spans="2:24" ht="18.75">
      <c r="B2305" s="136"/>
      <c r="C2305" s="144">
        <v>1011</v>
      </c>
      <c r="D2305" s="163" t="s">
        <v>217</v>
      </c>
      <c r="E2305" s="812"/>
      <c r="F2305" s="449"/>
      <c r="G2305" s="245">
        <v>25000</v>
      </c>
      <c r="H2305" s="245"/>
      <c r="I2305" s="476">
        <f t="shared" ref="I2305:I2321" si="652">F2305+G2305+H2305</f>
        <v>25000</v>
      </c>
      <c r="J2305" s="243">
        <f t="shared" si="646"/>
        <v>1</v>
      </c>
      <c r="K2305" s="244"/>
      <c r="L2305" s="423"/>
      <c r="M2305" s="252">
        <v>25000</v>
      </c>
      <c r="N2305" s="315">
        <f t="shared" ref="N2305:N2321" si="653">I2305</f>
        <v>25000</v>
      </c>
      <c r="O2305" s="424">
        <f t="shared" ref="O2305:O2321" si="654">L2305+M2305-N2305</f>
        <v>0</v>
      </c>
      <c r="P2305" s="244"/>
      <c r="Q2305" s="423"/>
      <c r="R2305" s="252">
        <v>25000</v>
      </c>
      <c r="S2305" s="429">
        <f t="shared" ref="S2305:S2312" si="655">+IF(+(L2305+M2305)&gt;=I2305,+M2305,+(+I2305-L2305))</f>
        <v>25000</v>
      </c>
      <c r="T2305" s="315">
        <f t="shared" ref="T2305:T2312" si="656">Q2305+R2305-S2305</f>
        <v>0</v>
      </c>
      <c r="U2305" s="252"/>
      <c r="V2305" s="252"/>
      <c r="W2305" s="253"/>
      <c r="X2305" s="313">
        <f t="shared" si="647"/>
        <v>0</v>
      </c>
    </row>
    <row r="2306" spans="2:24" ht="18.75">
      <c r="B2306" s="136"/>
      <c r="C2306" s="137">
        <v>1012</v>
      </c>
      <c r="D2306" s="145" t="s">
        <v>218</v>
      </c>
      <c r="E2306" s="812"/>
      <c r="F2306" s="449"/>
      <c r="G2306" s="245"/>
      <c r="H2306" s="245"/>
      <c r="I2306" s="476">
        <f t="shared" si="652"/>
        <v>0</v>
      </c>
      <c r="J2306" s="243" t="str">
        <f t="shared" si="646"/>
        <v/>
      </c>
      <c r="K2306" s="244"/>
      <c r="L2306" s="423"/>
      <c r="M2306" s="252"/>
      <c r="N2306" s="315">
        <f t="shared" si="653"/>
        <v>0</v>
      </c>
      <c r="O2306" s="424">
        <f t="shared" si="654"/>
        <v>0</v>
      </c>
      <c r="P2306" s="244"/>
      <c r="Q2306" s="423"/>
      <c r="R2306" s="252"/>
      <c r="S2306" s="429">
        <f t="shared" si="655"/>
        <v>0</v>
      </c>
      <c r="T2306" s="315">
        <f t="shared" si="656"/>
        <v>0</v>
      </c>
      <c r="U2306" s="252"/>
      <c r="V2306" s="252"/>
      <c r="W2306" s="253"/>
      <c r="X2306" s="313">
        <f t="shared" si="647"/>
        <v>0</v>
      </c>
    </row>
    <row r="2307" spans="2:24" ht="18.75">
      <c r="B2307" s="136"/>
      <c r="C2307" s="137">
        <v>1013</v>
      </c>
      <c r="D2307" s="145" t="s">
        <v>219</v>
      </c>
      <c r="E2307" s="812"/>
      <c r="F2307" s="449"/>
      <c r="G2307" s="245"/>
      <c r="H2307" s="245"/>
      <c r="I2307" s="476">
        <f t="shared" si="652"/>
        <v>0</v>
      </c>
      <c r="J2307" s="243" t="str">
        <f t="shared" si="646"/>
        <v/>
      </c>
      <c r="K2307" s="244"/>
      <c r="L2307" s="423"/>
      <c r="M2307" s="252"/>
      <c r="N2307" s="315">
        <f t="shared" si="653"/>
        <v>0</v>
      </c>
      <c r="O2307" s="424">
        <f t="shared" si="654"/>
        <v>0</v>
      </c>
      <c r="P2307" s="244"/>
      <c r="Q2307" s="423"/>
      <c r="R2307" s="252"/>
      <c r="S2307" s="429">
        <f t="shared" si="655"/>
        <v>0</v>
      </c>
      <c r="T2307" s="315">
        <f t="shared" si="656"/>
        <v>0</v>
      </c>
      <c r="U2307" s="252"/>
      <c r="V2307" s="252"/>
      <c r="W2307" s="253"/>
      <c r="X2307" s="313">
        <f t="shared" si="647"/>
        <v>0</v>
      </c>
    </row>
    <row r="2308" spans="2:24" ht="18.75">
      <c r="B2308" s="136"/>
      <c r="C2308" s="137">
        <v>1014</v>
      </c>
      <c r="D2308" s="145" t="s">
        <v>220</v>
      </c>
      <c r="E2308" s="812"/>
      <c r="F2308" s="449"/>
      <c r="G2308" s="245"/>
      <c r="H2308" s="245"/>
      <c r="I2308" s="476">
        <f t="shared" si="652"/>
        <v>0</v>
      </c>
      <c r="J2308" s="243" t="str">
        <f t="shared" si="646"/>
        <v/>
      </c>
      <c r="K2308" s="244"/>
      <c r="L2308" s="423"/>
      <c r="M2308" s="252"/>
      <c r="N2308" s="315">
        <f t="shared" si="653"/>
        <v>0</v>
      </c>
      <c r="O2308" s="424">
        <f t="shared" si="654"/>
        <v>0</v>
      </c>
      <c r="P2308" s="244"/>
      <c r="Q2308" s="423"/>
      <c r="R2308" s="252"/>
      <c r="S2308" s="429">
        <f t="shared" si="655"/>
        <v>0</v>
      </c>
      <c r="T2308" s="315">
        <f t="shared" si="656"/>
        <v>0</v>
      </c>
      <c r="U2308" s="252"/>
      <c r="V2308" s="252"/>
      <c r="W2308" s="253"/>
      <c r="X2308" s="313">
        <f t="shared" si="647"/>
        <v>0</v>
      </c>
    </row>
    <row r="2309" spans="2:24" ht="18.75">
      <c r="B2309" s="136"/>
      <c r="C2309" s="137">
        <v>1015</v>
      </c>
      <c r="D2309" s="145" t="s">
        <v>221</v>
      </c>
      <c r="E2309" s="812"/>
      <c r="F2309" s="449"/>
      <c r="G2309" s="245">
        <v>12000</v>
      </c>
      <c r="H2309" s="245"/>
      <c r="I2309" s="476">
        <f t="shared" si="652"/>
        <v>12000</v>
      </c>
      <c r="J2309" s="243">
        <f t="shared" si="646"/>
        <v>1</v>
      </c>
      <c r="K2309" s="244"/>
      <c r="L2309" s="423"/>
      <c r="M2309" s="252">
        <v>12000</v>
      </c>
      <c r="N2309" s="315">
        <f t="shared" si="653"/>
        <v>12000</v>
      </c>
      <c r="O2309" s="424">
        <f t="shared" si="654"/>
        <v>0</v>
      </c>
      <c r="P2309" s="244"/>
      <c r="Q2309" s="423"/>
      <c r="R2309" s="252">
        <v>12000</v>
      </c>
      <c r="S2309" s="429">
        <f t="shared" si="655"/>
        <v>12000</v>
      </c>
      <c r="T2309" s="315">
        <f t="shared" si="656"/>
        <v>0</v>
      </c>
      <c r="U2309" s="252"/>
      <c r="V2309" s="252"/>
      <c r="W2309" s="253"/>
      <c r="X2309" s="313">
        <f t="shared" si="647"/>
        <v>0</v>
      </c>
    </row>
    <row r="2310" spans="2:24" ht="18.75">
      <c r="B2310" s="136"/>
      <c r="C2310" s="137">
        <v>1016</v>
      </c>
      <c r="D2310" s="145" t="s">
        <v>222</v>
      </c>
      <c r="E2310" s="812"/>
      <c r="F2310" s="449"/>
      <c r="G2310" s="245">
        <v>10000</v>
      </c>
      <c r="H2310" s="245"/>
      <c r="I2310" s="476">
        <f t="shared" si="652"/>
        <v>10000</v>
      </c>
      <c r="J2310" s="243">
        <f t="shared" si="646"/>
        <v>1</v>
      </c>
      <c r="K2310" s="244"/>
      <c r="L2310" s="423"/>
      <c r="M2310" s="252">
        <v>10000</v>
      </c>
      <c r="N2310" s="315">
        <f t="shared" si="653"/>
        <v>10000</v>
      </c>
      <c r="O2310" s="424">
        <f t="shared" si="654"/>
        <v>0</v>
      </c>
      <c r="P2310" s="244"/>
      <c r="Q2310" s="423"/>
      <c r="R2310" s="252">
        <v>10000</v>
      </c>
      <c r="S2310" s="429">
        <f t="shared" si="655"/>
        <v>10000</v>
      </c>
      <c r="T2310" s="315">
        <f t="shared" si="656"/>
        <v>0</v>
      </c>
      <c r="U2310" s="252"/>
      <c r="V2310" s="252"/>
      <c r="W2310" s="253"/>
      <c r="X2310" s="313">
        <f t="shared" si="647"/>
        <v>0</v>
      </c>
    </row>
    <row r="2311" spans="2:24" ht="18.75">
      <c r="B2311" s="140"/>
      <c r="C2311" s="164">
        <v>1020</v>
      </c>
      <c r="D2311" s="165" t="s">
        <v>223</v>
      </c>
      <c r="E2311" s="812"/>
      <c r="F2311" s="449"/>
      <c r="G2311" s="245">
        <v>20000</v>
      </c>
      <c r="H2311" s="245"/>
      <c r="I2311" s="476">
        <f t="shared" si="652"/>
        <v>20000</v>
      </c>
      <c r="J2311" s="243">
        <f t="shared" si="646"/>
        <v>1</v>
      </c>
      <c r="K2311" s="244"/>
      <c r="L2311" s="423"/>
      <c r="M2311" s="252">
        <v>20000</v>
      </c>
      <c r="N2311" s="315">
        <f t="shared" si="653"/>
        <v>20000</v>
      </c>
      <c r="O2311" s="424">
        <f t="shared" si="654"/>
        <v>0</v>
      </c>
      <c r="P2311" s="244"/>
      <c r="Q2311" s="423"/>
      <c r="R2311" s="252">
        <v>20000</v>
      </c>
      <c r="S2311" s="429">
        <f t="shared" si="655"/>
        <v>20000</v>
      </c>
      <c r="T2311" s="315">
        <f t="shared" si="656"/>
        <v>0</v>
      </c>
      <c r="U2311" s="252"/>
      <c r="V2311" s="252"/>
      <c r="W2311" s="253"/>
      <c r="X2311" s="313">
        <f t="shared" si="647"/>
        <v>0</v>
      </c>
    </row>
    <row r="2312" spans="2:24" ht="18.75">
      <c r="B2312" s="136"/>
      <c r="C2312" s="137">
        <v>1030</v>
      </c>
      <c r="D2312" s="145" t="s">
        <v>224</v>
      </c>
      <c r="E2312" s="812"/>
      <c r="F2312" s="449"/>
      <c r="G2312" s="245"/>
      <c r="H2312" s="245"/>
      <c r="I2312" s="476">
        <f t="shared" si="652"/>
        <v>0</v>
      </c>
      <c r="J2312" s="243" t="str">
        <f t="shared" si="646"/>
        <v/>
      </c>
      <c r="K2312" s="244"/>
      <c r="L2312" s="423"/>
      <c r="M2312" s="252"/>
      <c r="N2312" s="315">
        <f t="shared" si="653"/>
        <v>0</v>
      </c>
      <c r="O2312" s="424">
        <f t="shared" si="654"/>
        <v>0</v>
      </c>
      <c r="P2312" s="244"/>
      <c r="Q2312" s="423"/>
      <c r="R2312" s="252"/>
      <c r="S2312" s="429">
        <f t="shared" si="655"/>
        <v>0</v>
      </c>
      <c r="T2312" s="315">
        <f t="shared" si="656"/>
        <v>0</v>
      </c>
      <c r="U2312" s="252"/>
      <c r="V2312" s="252"/>
      <c r="W2312" s="253"/>
      <c r="X2312" s="313">
        <f t="shared" si="647"/>
        <v>0</v>
      </c>
    </row>
    <row r="2313" spans="2:24" ht="18.75">
      <c r="B2313" s="136"/>
      <c r="C2313" s="164">
        <v>1051</v>
      </c>
      <c r="D2313" s="167" t="s">
        <v>225</v>
      </c>
      <c r="E2313" s="812"/>
      <c r="F2313" s="449"/>
      <c r="G2313" s="245">
        <v>600</v>
      </c>
      <c r="H2313" s="245"/>
      <c r="I2313" s="476">
        <f t="shared" si="652"/>
        <v>600</v>
      </c>
      <c r="J2313" s="243">
        <f t="shared" si="646"/>
        <v>1</v>
      </c>
      <c r="K2313" s="244"/>
      <c r="L2313" s="423"/>
      <c r="M2313" s="252">
        <v>600</v>
      </c>
      <c r="N2313" s="315">
        <f t="shared" si="653"/>
        <v>600</v>
      </c>
      <c r="O2313" s="424">
        <f t="shared" si="654"/>
        <v>0</v>
      </c>
      <c r="P2313" s="244"/>
      <c r="Q2313" s="771"/>
      <c r="R2313" s="775"/>
      <c r="S2313" s="775"/>
      <c r="T2313" s="775"/>
      <c r="U2313" s="775"/>
      <c r="V2313" s="775"/>
      <c r="W2313" s="819"/>
      <c r="X2313" s="313">
        <f t="shared" si="647"/>
        <v>0</v>
      </c>
    </row>
    <row r="2314" spans="2:24" ht="18.75">
      <c r="B2314" s="136"/>
      <c r="C2314" s="137">
        <v>1052</v>
      </c>
      <c r="D2314" s="145" t="s">
        <v>226</v>
      </c>
      <c r="E2314" s="812"/>
      <c r="F2314" s="449"/>
      <c r="G2314" s="245"/>
      <c r="H2314" s="245"/>
      <c r="I2314" s="476">
        <f t="shared" si="652"/>
        <v>0</v>
      </c>
      <c r="J2314" s="243" t="str">
        <f t="shared" si="646"/>
        <v/>
      </c>
      <c r="K2314" s="244"/>
      <c r="L2314" s="423"/>
      <c r="M2314" s="252"/>
      <c r="N2314" s="315">
        <f t="shared" si="653"/>
        <v>0</v>
      </c>
      <c r="O2314" s="424">
        <f t="shared" si="654"/>
        <v>0</v>
      </c>
      <c r="P2314" s="244"/>
      <c r="Q2314" s="771"/>
      <c r="R2314" s="775"/>
      <c r="S2314" s="775"/>
      <c r="T2314" s="775"/>
      <c r="U2314" s="775"/>
      <c r="V2314" s="775"/>
      <c r="W2314" s="819"/>
      <c r="X2314" s="313">
        <f t="shared" si="647"/>
        <v>0</v>
      </c>
    </row>
    <row r="2315" spans="2:24" ht="18.75">
      <c r="B2315" s="136"/>
      <c r="C2315" s="168">
        <v>1053</v>
      </c>
      <c r="D2315" s="169" t="s">
        <v>1710</v>
      </c>
      <c r="E2315" s="812"/>
      <c r="F2315" s="449"/>
      <c r="G2315" s="245"/>
      <c r="H2315" s="245"/>
      <c r="I2315" s="476">
        <f t="shared" si="652"/>
        <v>0</v>
      </c>
      <c r="J2315" s="243" t="str">
        <f t="shared" si="646"/>
        <v/>
      </c>
      <c r="K2315" s="244"/>
      <c r="L2315" s="423"/>
      <c r="M2315" s="252"/>
      <c r="N2315" s="315">
        <f t="shared" si="653"/>
        <v>0</v>
      </c>
      <c r="O2315" s="424">
        <f t="shared" si="654"/>
        <v>0</v>
      </c>
      <c r="P2315" s="244"/>
      <c r="Q2315" s="771"/>
      <c r="R2315" s="775"/>
      <c r="S2315" s="775"/>
      <c r="T2315" s="775"/>
      <c r="U2315" s="775"/>
      <c r="V2315" s="775"/>
      <c r="W2315" s="819"/>
      <c r="X2315" s="313">
        <f t="shared" si="647"/>
        <v>0</v>
      </c>
    </row>
    <row r="2316" spans="2:24" ht="18.75">
      <c r="B2316" s="136"/>
      <c r="C2316" s="137">
        <v>1062</v>
      </c>
      <c r="D2316" s="139" t="s">
        <v>227</v>
      </c>
      <c r="E2316" s="812"/>
      <c r="F2316" s="449"/>
      <c r="G2316" s="245"/>
      <c r="H2316" s="245"/>
      <c r="I2316" s="476">
        <f t="shared" si="652"/>
        <v>0</v>
      </c>
      <c r="J2316" s="243" t="str">
        <f t="shared" si="646"/>
        <v/>
      </c>
      <c r="K2316" s="244"/>
      <c r="L2316" s="423"/>
      <c r="M2316" s="252"/>
      <c r="N2316" s="315">
        <f t="shared" si="653"/>
        <v>0</v>
      </c>
      <c r="O2316" s="424">
        <f t="shared" si="654"/>
        <v>0</v>
      </c>
      <c r="P2316" s="244"/>
      <c r="Q2316" s="423"/>
      <c r="R2316" s="252"/>
      <c r="S2316" s="429">
        <f>+IF(+(L2316+M2316)&gt;=I2316,+M2316,+(+I2316-L2316))</f>
        <v>0</v>
      </c>
      <c r="T2316" s="315">
        <f>Q2316+R2316-S2316</f>
        <v>0</v>
      </c>
      <c r="U2316" s="252"/>
      <c r="V2316" s="252"/>
      <c r="W2316" s="253"/>
      <c r="X2316" s="313">
        <f t="shared" si="647"/>
        <v>0</v>
      </c>
    </row>
    <row r="2317" spans="2:24" ht="18.75">
      <c r="B2317" s="136"/>
      <c r="C2317" s="137">
        <v>1063</v>
      </c>
      <c r="D2317" s="139" t="s">
        <v>228</v>
      </c>
      <c r="E2317" s="812"/>
      <c r="F2317" s="449"/>
      <c r="G2317" s="245"/>
      <c r="H2317" s="245"/>
      <c r="I2317" s="476">
        <f t="shared" si="652"/>
        <v>0</v>
      </c>
      <c r="J2317" s="243" t="str">
        <f t="shared" si="646"/>
        <v/>
      </c>
      <c r="K2317" s="244"/>
      <c r="L2317" s="423"/>
      <c r="M2317" s="252"/>
      <c r="N2317" s="315">
        <f t="shared" si="653"/>
        <v>0</v>
      </c>
      <c r="O2317" s="424">
        <f t="shared" si="654"/>
        <v>0</v>
      </c>
      <c r="P2317" s="244"/>
      <c r="Q2317" s="771"/>
      <c r="R2317" s="775"/>
      <c r="S2317" s="775"/>
      <c r="T2317" s="775"/>
      <c r="U2317" s="775"/>
      <c r="V2317" s="775"/>
      <c r="W2317" s="819"/>
      <c r="X2317" s="313">
        <f t="shared" si="647"/>
        <v>0</v>
      </c>
    </row>
    <row r="2318" spans="2:24" ht="18.75">
      <c r="B2318" s="136"/>
      <c r="C2318" s="168">
        <v>1069</v>
      </c>
      <c r="D2318" s="170" t="s">
        <v>229</v>
      </c>
      <c r="E2318" s="812"/>
      <c r="F2318" s="449"/>
      <c r="G2318" s="245"/>
      <c r="H2318" s="245"/>
      <c r="I2318" s="476">
        <f t="shared" si="652"/>
        <v>0</v>
      </c>
      <c r="J2318" s="243" t="str">
        <f t="shared" ref="J2318:J2349" si="657">(IF($E2318&lt;&gt;0,$J$2,IF($I2318&lt;&gt;0,$J$2,"")))</f>
        <v/>
      </c>
      <c r="K2318" s="244"/>
      <c r="L2318" s="423"/>
      <c r="M2318" s="252"/>
      <c r="N2318" s="315">
        <f t="shared" si="653"/>
        <v>0</v>
      </c>
      <c r="O2318" s="424">
        <f t="shared" si="654"/>
        <v>0</v>
      </c>
      <c r="P2318" s="244"/>
      <c r="Q2318" s="423"/>
      <c r="R2318" s="252"/>
      <c r="S2318" s="429">
        <f>+IF(+(L2318+M2318)&gt;=I2318,+M2318,+(+I2318-L2318))</f>
        <v>0</v>
      </c>
      <c r="T2318" s="315">
        <f>Q2318+R2318-S2318</f>
        <v>0</v>
      </c>
      <c r="U2318" s="252"/>
      <c r="V2318" s="252"/>
      <c r="W2318" s="253"/>
      <c r="X2318" s="313">
        <f t="shared" ref="X2318:X2349" si="658">T2318-U2318-V2318-W2318</f>
        <v>0</v>
      </c>
    </row>
    <row r="2319" spans="2:24" ht="31.5">
      <c r="B2319" s="140"/>
      <c r="C2319" s="137">
        <v>1091</v>
      </c>
      <c r="D2319" s="145" t="s">
        <v>230</v>
      </c>
      <c r="E2319" s="812"/>
      <c r="F2319" s="449"/>
      <c r="G2319" s="245"/>
      <c r="H2319" s="245"/>
      <c r="I2319" s="476">
        <f t="shared" si="652"/>
        <v>0</v>
      </c>
      <c r="J2319" s="243" t="str">
        <f t="shared" si="657"/>
        <v/>
      </c>
      <c r="K2319" s="244"/>
      <c r="L2319" s="423"/>
      <c r="M2319" s="252"/>
      <c r="N2319" s="315">
        <f t="shared" si="653"/>
        <v>0</v>
      </c>
      <c r="O2319" s="424">
        <f t="shared" si="654"/>
        <v>0</v>
      </c>
      <c r="P2319" s="244"/>
      <c r="Q2319" s="423"/>
      <c r="R2319" s="252"/>
      <c r="S2319" s="429">
        <f>+IF(+(L2319+M2319)&gt;=I2319,+M2319,+(+I2319-L2319))</f>
        <v>0</v>
      </c>
      <c r="T2319" s="315">
        <f>Q2319+R2319-S2319</f>
        <v>0</v>
      </c>
      <c r="U2319" s="252"/>
      <c r="V2319" s="252"/>
      <c r="W2319" s="253"/>
      <c r="X2319" s="313">
        <f t="shared" si="658"/>
        <v>0</v>
      </c>
    </row>
    <row r="2320" spans="2:24" ht="18.75">
      <c r="B2320" s="136"/>
      <c r="C2320" s="137">
        <v>1092</v>
      </c>
      <c r="D2320" s="145" t="s">
        <v>359</v>
      </c>
      <c r="E2320" s="812"/>
      <c r="F2320" s="449"/>
      <c r="G2320" s="245"/>
      <c r="H2320" s="245"/>
      <c r="I2320" s="476">
        <f t="shared" si="652"/>
        <v>0</v>
      </c>
      <c r="J2320" s="243" t="str">
        <f t="shared" si="657"/>
        <v/>
      </c>
      <c r="K2320" s="244"/>
      <c r="L2320" s="423"/>
      <c r="M2320" s="252"/>
      <c r="N2320" s="315">
        <f t="shared" si="653"/>
        <v>0</v>
      </c>
      <c r="O2320" s="424">
        <f t="shared" si="654"/>
        <v>0</v>
      </c>
      <c r="P2320" s="244"/>
      <c r="Q2320" s="771"/>
      <c r="R2320" s="775"/>
      <c r="S2320" s="775"/>
      <c r="T2320" s="775"/>
      <c r="U2320" s="775"/>
      <c r="V2320" s="775"/>
      <c r="W2320" s="819"/>
      <c r="X2320" s="313">
        <f t="shared" si="658"/>
        <v>0</v>
      </c>
    </row>
    <row r="2321" spans="2:24" ht="18.75">
      <c r="B2321" s="136"/>
      <c r="C2321" s="142">
        <v>1098</v>
      </c>
      <c r="D2321" s="146" t="s">
        <v>231</v>
      </c>
      <c r="E2321" s="812"/>
      <c r="F2321" s="449"/>
      <c r="G2321" s="245"/>
      <c r="H2321" s="245"/>
      <c r="I2321" s="476">
        <f t="shared" si="652"/>
        <v>0</v>
      </c>
      <c r="J2321" s="243" t="str">
        <f t="shared" si="657"/>
        <v/>
      </c>
      <c r="K2321" s="244"/>
      <c r="L2321" s="423"/>
      <c r="M2321" s="252"/>
      <c r="N2321" s="315">
        <f t="shared" si="653"/>
        <v>0</v>
      </c>
      <c r="O2321" s="424">
        <f t="shared" si="654"/>
        <v>0</v>
      </c>
      <c r="P2321" s="244"/>
      <c r="Q2321" s="423"/>
      <c r="R2321" s="252"/>
      <c r="S2321" s="429">
        <f>+IF(+(L2321+M2321)&gt;=I2321,+M2321,+(+I2321-L2321))</f>
        <v>0</v>
      </c>
      <c r="T2321" s="315">
        <f>Q2321+R2321-S2321</f>
        <v>0</v>
      </c>
      <c r="U2321" s="252"/>
      <c r="V2321" s="252"/>
      <c r="W2321" s="253"/>
      <c r="X2321" s="313">
        <f t="shared" si="658"/>
        <v>0</v>
      </c>
    </row>
    <row r="2322" spans="2:24" ht="18.75">
      <c r="B2322" s="794">
        <v>1900</v>
      </c>
      <c r="C2322" s="958" t="s">
        <v>293</v>
      </c>
      <c r="D2322" s="958"/>
      <c r="E2322" s="795"/>
      <c r="F2322" s="796">
        <f>SUM(F2323:F2325)</f>
        <v>0</v>
      </c>
      <c r="G2322" s="797">
        <f>SUM(G2323:G2325)</f>
        <v>0</v>
      </c>
      <c r="H2322" s="797">
        <f>SUM(H2323:H2325)</f>
        <v>0</v>
      </c>
      <c r="I2322" s="797">
        <f>SUM(I2323:I2325)</f>
        <v>0</v>
      </c>
      <c r="J2322" s="243" t="str">
        <f t="shared" si="657"/>
        <v/>
      </c>
      <c r="K2322" s="244"/>
      <c r="L2322" s="316">
        <f>SUM(L2323:L2325)</f>
        <v>0</v>
      </c>
      <c r="M2322" s="317">
        <f>SUM(M2323:M2325)</f>
        <v>0</v>
      </c>
      <c r="N2322" s="425">
        <f>SUM(N2323:N2325)</f>
        <v>0</v>
      </c>
      <c r="O2322" s="426">
        <f>SUM(O2323:O2325)</f>
        <v>0</v>
      </c>
      <c r="P2322" s="244"/>
      <c r="Q2322" s="773"/>
      <c r="R2322" s="774"/>
      <c r="S2322" s="774"/>
      <c r="T2322" s="774"/>
      <c r="U2322" s="774"/>
      <c r="V2322" s="774"/>
      <c r="W2322" s="820"/>
      <c r="X2322" s="313">
        <f t="shared" si="658"/>
        <v>0</v>
      </c>
    </row>
    <row r="2323" spans="2:24" ht="18.75">
      <c r="B2323" s="136"/>
      <c r="C2323" s="144">
        <v>1901</v>
      </c>
      <c r="D2323" s="138" t="s">
        <v>294</v>
      </c>
      <c r="E2323" s="812"/>
      <c r="F2323" s="449"/>
      <c r="G2323" s="245"/>
      <c r="H2323" s="245"/>
      <c r="I2323" s="476">
        <f>F2323+G2323+H2323</f>
        <v>0</v>
      </c>
      <c r="J2323" s="243" t="str">
        <f t="shared" si="657"/>
        <v/>
      </c>
      <c r="K2323" s="244"/>
      <c r="L2323" s="423"/>
      <c r="M2323" s="252"/>
      <c r="N2323" s="315">
        <f>I2323</f>
        <v>0</v>
      </c>
      <c r="O2323" s="424">
        <f>L2323+M2323-N2323</f>
        <v>0</v>
      </c>
      <c r="P2323" s="244"/>
      <c r="Q2323" s="771"/>
      <c r="R2323" s="775"/>
      <c r="S2323" s="775"/>
      <c r="T2323" s="775"/>
      <c r="U2323" s="775"/>
      <c r="V2323" s="775"/>
      <c r="W2323" s="819"/>
      <c r="X2323" s="313">
        <f t="shared" si="658"/>
        <v>0</v>
      </c>
    </row>
    <row r="2324" spans="2:24" ht="18.75">
      <c r="B2324" s="136"/>
      <c r="C2324" s="137">
        <v>1981</v>
      </c>
      <c r="D2324" s="139" t="s">
        <v>295</v>
      </c>
      <c r="E2324" s="812"/>
      <c r="F2324" s="449"/>
      <c r="G2324" s="245"/>
      <c r="H2324" s="245"/>
      <c r="I2324" s="476">
        <f>F2324+G2324+H2324</f>
        <v>0</v>
      </c>
      <c r="J2324" s="243" t="str">
        <f t="shared" si="657"/>
        <v/>
      </c>
      <c r="K2324" s="244"/>
      <c r="L2324" s="423"/>
      <c r="M2324" s="252"/>
      <c r="N2324" s="315">
        <f>I2324</f>
        <v>0</v>
      </c>
      <c r="O2324" s="424">
        <f>L2324+M2324-N2324</f>
        <v>0</v>
      </c>
      <c r="P2324" s="244"/>
      <c r="Q2324" s="771"/>
      <c r="R2324" s="775"/>
      <c r="S2324" s="775"/>
      <c r="T2324" s="775"/>
      <c r="U2324" s="775"/>
      <c r="V2324" s="775"/>
      <c r="W2324" s="819"/>
      <c r="X2324" s="313">
        <f t="shared" si="658"/>
        <v>0</v>
      </c>
    </row>
    <row r="2325" spans="2:24" ht="18.75">
      <c r="B2325" s="136"/>
      <c r="C2325" s="142">
        <v>1991</v>
      </c>
      <c r="D2325" s="141" t="s">
        <v>296</v>
      </c>
      <c r="E2325" s="812"/>
      <c r="F2325" s="449"/>
      <c r="G2325" s="245"/>
      <c r="H2325" s="245"/>
      <c r="I2325" s="476">
        <f>F2325+G2325+H2325</f>
        <v>0</v>
      </c>
      <c r="J2325" s="243" t="str">
        <f t="shared" si="657"/>
        <v/>
      </c>
      <c r="K2325" s="244"/>
      <c r="L2325" s="423"/>
      <c r="M2325" s="252"/>
      <c r="N2325" s="315">
        <f>I2325</f>
        <v>0</v>
      </c>
      <c r="O2325" s="424">
        <f>L2325+M2325-N2325</f>
        <v>0</v>
      </c>
      <c r="P2325" s="244"/>
      <c r="Q2325" s="771"/>
      <c r="R2325" s="775"/>
      <c r="S2325" s="775"/>
      <c r="T2325" s="775"/>
      <c r="U2325" s="775"/>
      <c r="V2325" s="775"/>
      <c r="W2325" s="819"/>
      <c r="X2325" s="313">
        <f t="shared" si="658"/>
        <v>0</v>
      </c>
    </row>
    <row r="2326" spans="2:24" ht="18.75">
      <c r="B2326" s="794">
        <v>2100</v>
      </c>
      <c r="C2326" s="958" t="s">
        <v>1088</v>
      </c>
      <c r="D2326" s="958"/>
      <c r="E2326" s="795"/>
      <c r="F2326" s="796">
        <f>SUM(F2327:F2331)</f>
        <v>0</v>
      </c>
      <c r="G2326" s="797">
        <f>SUM(G2327:G2331)</f>
        <v>0</v>
      </c>
      <c r="H2326" s="797">
        <f>SUM(H2327:H2331)</f>
        <v>0</v>
      </c>
      <c r="I2326" s="797">
        <f>SUM(I2327:I2331)</f>
        <v>0</v>
      </c>
      <c r="J2326" s="243" t="str">
        <f t="shared" si="657"/>
        <v/>
      </c>
      <c r="K2326" s="244"/>
      <c r="L2326" s="316">
        <f>SUM(L2327:L2331)</f>
        <v>0</v>
      </c>
      <c r="M2326" s="317">
        <f>SUM(M2327:M2331)</f>
        <v>0</v>
      </c>
      <c r="N2326" s="425">
        <f>SUM(N2327:N2331)</f>
        <v>0</v>
      </c>
      <c r="O2326" s="426">
        <f>SUM(O2327:O2331)</f>
        <v>0</v>
      </c>
      <c r="P2326" s="244"/>
      <c r="Q2326" s="773"/>
      <c r="R2326" s="774"/>
      <c r="S2326" s="774"/>
      <c r="T2326" s="774"/>
      <c r="U2326" s="774"/>
      <c r="V2326" s="774"/>
      <c r="W2326" s="820"/>
      <c r="X2326" s="313">
        <f t="shared" si="658"/>
        <v>0</v>
      </c>
    </row>
    <row r="2327" spans="2:24" ht="18.75">
      <c r="B2327" s="136"/>
      <c r="C2327" s="144">
        <v>2110</v>
      </c>
      <c r="D2327" s="147" t="s">
        <v>232</v>
      </c>
      <c r="E2327" s="812"/>
      <c r="F2327" s="449"/>
      <c r="G2327" s="245"/>
      <c r="H2327" s="245"/>
      <c r="I2327" s="476">
        <f>F2327+G2327+H2327</f>
        <v>0</v>
      </c>
      <c r="J2327" s="243" t="str">
        <f t="shared" si="657"/>
        <v/>
      </c>
      <c r="K2327" s="244"/>
      <c r="L2327" s="423"/>
      <c r="M2327" s="252"/>
      <c r="N2327" s="315">
        <f>I2327</f>
        <v>0</v>
      </c>
      <c r="O2327" s="424">
        <f>L2327+M2327-N2327</f>
        <v>0</v>
      </c>
      <c r="P2327" s="244"/>
      <c r="Q2327" s="771"/>
      <c r="R2327" s="775"/>
      <c r="S2327" s="775"/>
      <c r="T2327" s="775"/>
      <c r="U2327" s="775"/>
      <c r="V2327" s="775"/>
      <c r="W2327" s="819"/>
      <c r="X2327" s="313">
        <f t="shared" si="658"/>
        <v>0</v>
      </c>
    </row>
    <row r="2328" spans="2:24" ht="18.75">
      <c r="B2328" s="171"/>
      <c r="C2328" s="137">
        <v>2120</v>
      </c>
      <c r="D2328" s="159" t="s">
        <v>233</v>
      </c>
      <c r="E2328" s="812"/>
      <c r="F2328" s="449"/>
      <c r="G2328" s="245"/>
      <c r="H2328" s="245"/>
      <c r="I2328" s="476">
        <f>F2328+G2328+H2328</f>
        <v>0</v>
      </c>
      <c r="J2328" s="243" t="str">
        <f t="shared" si="657"/>
        <v/>
      </c>
      <c r="K2328" s="244"/>
      <c r="L2328" s="423"/>
      <c r="M2328" s="252"/>
      <c r="N2328" s="315">
        <f>I2328</f>
        <v>0</v>
      </c>
      <c r="O2328" s="424">
        <f>L2328+M2328-N2328</f>
        <v>0</v>
      </c>
      <c r="P2328" s="244"/>
      <c r="Q2328" s="771"/>
      <c r="R2328" s="775"/>
      <c r="S2328" s="775"/>
      <c r="T2328" s="775"/>
      <c r="U2328" s="775"/>
      <c r="V2328" s="775"/>
      <c r="W2328" s="819"/>
      <c r="X2328" s="313">
        <f t="shared" si="658"/>
        <v>0</v>
      </c>
    </row>
    <row r="2329" spans="2:24" ht="18.75">
      <c r="B2329" s="171"/>
      <c r="C2329" s="137">
        <v>2125</v>
      </c>
      <c r="D2329" s="156" t="s">
        <v>1080</v>
      </c>
      <c r="E2329" s="812"/>
      <c r="F2329" s="700">
        <v>0</v>
      </c>
      <c r="G2329" s="700">
        <v>0</v>
      </c>
      <c r="H2329" s="700">
        <v>0</v>
      </c>
      <c r="I2329" s="476">
        <f>F2329+G2329+H2329</f>
        <v>0</v>
      </c>
      <c r="J2329" s="243" t="str">
        <f t="shared" si="657"/>
        <v/>
      </c>
      <c r="K2329" s="244"/>
      <c r="L2329" s="423"/>
      <c r="M2329" s="252"/>
      <c r="N2329" s="315">
        <f>I2329</f>
        <v>0</v>
      </c>
      <c r="O2329" s="424">
        <f>L2329+M2329-N2329</f>
        <v>0</v>
      </c>
      <c r="P2329" s="244"/>
      <c r="Q2329" s="771"/>
      <c r="R2329" s="775"/>
      <c r="S2329" s="775"/>
      <c r="T2329" s="775"/>
      <c r="U2329" s="775"/>
      <c r="V2329" s="775"/>
      <c r="W2329" s="819"/>
      <c r="X2329" s="313">
        <f t="shared" si="658"/>
        <v>0</v>
      </c>
    </row>
    <row r="2330" spans="2:24" ht="18.75">
      <c r="B2330" s="143"/>
      <c r="C2330" s="137">
        <v>2140</v>
      </c>
      <c r="D2330" s="159" t="s">
        <v>235</v>
      </c>
      <c r="E2330" s="812"/>
      <c r="F2330" s="700">
        <v>0</v>
      </c>
      <c r="G2330" s="700">
        <v>0</v>
      </c>
      <c r="H2330" s="700">
        <v>0</v>
      </c>
      <c r="I2330" s="476">
        <f>F2330+G2330+H2330</f>
        <v>0</v>
      </c>
      <c r="J2330" s="243" t="str">
        <f t="shared" si="657"/>
        <v/>
      </c>
      <c r="K2330" s="244"/>
      <c r="L2330" s="423"/>
      <c r="M2330" s="252"/>
      <c r="N2330" s="315">
        <f>I2330</f>
        <v>0</v>
      </c>
      <c r="O2330" s="424">
        <f>L2330+M2330-N2330</f>
        <v>0</v>
      </c>
      <c r="P2330" s="244"/>
      <c r="Q2330" s="771"/>
      <c r="R2330" s="775"/>
      <c r="S2330" s="775"/>
      <c r="T2330" s="775"/>
      <c r="U2330" s="775"/>
      <c r="V2330" s="775"/>
      <c r="W2330" s="819"/>
      <c r="X2330" s="313">
        <f t="shared" si="658"/>
        <v>0</v>
      </c>
    </row>
    <row r="2331" spans="2:24" ht="18.75">
      <c r="B2331" s="136"/>
      <c r="C2331" s="142">
        <v>2190</v>
      </c>
      <c r="D2331" s="512" t="s">
        <v>236</v>
      </c>
      <c r="E2331" s="812"/>
      <c r="F2331" s="449"/>
      <c r="G2331" s="245"/>
      <c r="H2331" s="245"/>
      <c r="I2331" s="476">
        <f>F2331+G2331+H2331</f>
        <v>0</v>
      </c>
      <c r="J2331" s="243" t="str">
        <f t="shared" si="657"/>
        <v/>
      </c>
      <c r="K2331" s="244"/>
      <c r="L2331" s="423"/>
      <c r="M2331" s="252"/>
      <c r="N2331" s="315">
        <f>I2331</f>
        <v>0</v>
      </c>
      <c r="O2331" s="424">
        <f>L2331+M2331-N2331</f>
        <v>0</v>
      </c>
      <c r="P2331" s="244"/>
      <c r="Q2331" s="771"/>
      <c r="R2331" s="775"/>
      <c r="S2331" s="775"/>
      <c r="T2331" s="775"/>
      <c r="U2331" s="775"/>
      <c r="V2331" s="775"/>
      <c r="W2331" s="819"/>
      <c r="X2331" s="313">
        <f t="shared" si="658"/>
        <v>0</v>
      </c>
    </row>
    <row r="2332" spans="2:24" ht="18.75">
      <c r="B2332" s="794">
        <v>2200</v>
      </c>
      <c r="C2332" s="958" t="s">
        <v>237</v>
      </c>
      <c r="D2332" s="958"/>
      <c r="E2332" s="795"/>
      <c r="F2332" s="796">
        <f>SUM(F2333:F2334)</f>
        <v>0</v>
      </c>
      <c r="G2332" s="797">
        <f>SUM(G2333:G2334)</f>
        <v>0</v>
      </c>
      <c r="H2332" s="797">
        <f>SUM(H2333:H2334)</f>
        <v>0</v>
      </c>
      <c r="I2332" s="797">
        <f>SUM(I2333:I2334)</f>
        <v>0</v>
      </c>
      <c r="J2332" s="243" t="str">
        <f t="shared" si="657"/>
        <v/>
      </c>
      <c r="K2332" s="244"/>
      <c r="L2332" s="316">
        <f>SUM(L2333:L2334)</f>
        <v>0</v>
      </c>
      <c r="M2332" s="317">
        <f>SUM(M2333:M2334)</f>
        <v>0</v>
      </c>
      <c r="N2332" s="425">
        <f>SUM(N2333:N2334)</f>
        <v>0</v>
      </c>
      <c r="O2332" s="426">
        <f>SUM(O2333:O2334)</f>
        <v>0</v>
      </c>
      <c r="P2332" s="244"/>
      <c r="Q2332" s="773"/>
      <c r="R2332" s="774"/>
      <c r="S2332" s="774"/>
      <c r="T2332" s="774"/>
      <c r="U2332" s="774"/>
      <c r="V2332" s="774"/>
      <c r="W2332" s="820"/>
      <c r="X2332" s="313">
        <f t="shared" si="658"/>
        <v>0</v>
      </c>
    </row>
    <row r="2333" spans="2:24" ht="18.75">
      <c r="B2333" s="136"/>
      <c r="C2333" s="137">
        <v>2221</v>
      </c>
      <c r="D2333" s="139" t="s">
        <v>1461</v>
      </c>
      <c r="E2333" s="812"/>
      <c r="F2333" s="449"/>
      <c r="G2333" s="245"/>
      <c r="H2333" s="245"/>
      <c r="I2333" s="476">
        <f t="shared" ref="I2333:I2338" si="659">F2333+G2333+H2333</f>
        <v>0</v>
      </c>
      <c r="J2333" s="243" t="str">
        <f t="shared" si="657"/>
        <v/>
      </c>
      <c r="K2333" s="244"/>
      <c r="L2333" s="423"/>
      <c r="M2333" s="252"/>
      <c r="N2333" s="315">
        <f t="shared" ref="N2333:N2338" si="660">I2333</f>
        <v>0</v>
      </c>
      <c r="O2333" s="424">
        <f t="shared" ref="O2333:O2338" si="661">L2333+M2333-N2333</f>
        <v>0</v>
      </c>
      <c r="P2333" s="244"/>
      <c r="Q2333" s="771"/>
      <c r="R2333" s="775"/>
      <c r="S2333" s="775"/>
      <c r="T2333" s="775"/>
      <c r="U2333" s="775"/>
      <c r="V2333" s="775"/>
      <c r="W2333" s="819"/>
      <c r="X2333" s="313">
        <f t="shared" si="658"/>
        <v>0</v>
      </c>
    </row>
    <row r="2334" spans="2:24" ht="18.75">
      <c r="B2334" s="136"/>
      <c r="C2334" s="142">
        <v>2224</v>
      </c>
      <c r="D2334" s="141" t="s">
        <v>238</v>
      </c>
      <c r="E2334" s="812"/>
      <c r="F2334" s="449"/>
      <c r="G2334" s="245"/>
      <c r="H2334" s="245"/>
      <c r="I2334" s="476">
        <f t="shared" si="659"/>
        <v>0</v>
      </c>
      <c r="J2334" s="243" t="str">
        <f t="shared" si="657"/>
        <v/>
      </c>
      <c r="K2334" s="244"/>
      <c r="L2334" s="423"/>
      <c r="M2334" s="252"/>
      <c r="N2334" s="315">
        <f t="shared" si="660"/>
        <v>0</v>
      </c>
      <c r="O2334" s="424">
        <f t="shared" si="661"/>
        <v>0</v>
      </c>
      <c r="P2334" s="244"/>
      <c r="Q2334" s="771"/>
      <c r="R2334" s="775"/>
      <c r="S2334" s="775"/>
      <c r="T2334" s="775"/>
      <c r="U2334" s="775"/>
      <c r="V2334" s="775"/>
      <c r="W2334" s="819"/>
      <c r="X2334" s="313">
        <f t="shared" si="658"/>
        <v>0</v>
      </c>
    </row>
    <row r="2335" spans="2:24" ht="18.75">
      <c r="B2335" s="794">
        <v>2500</v>
      </c>
      <c r="C2335" s="963" t="s">
        <v>239</v>
      </c>
      <c r="D2335" s="963"/>
      <c r="E2335" s="795"/>
      <c r="F2335" s="798"/>
      <c r="G2335" s="799"/>
      <c r="H2335" s="799"/>
      <c r="I2335" s="800">
        <f t="shared" si="659"/>
        <v>0</v>
      </c>
      <c r="J2335" s="243" t="str">
        <f t="shared" si="657"/>
        <v/>
      </c>
      <c r="K2335" s="244"/>
      <c r="L2335" s="428"/>
      <c r="M2335" s="254"/>
      <c r="N2335" s="315">
        <f t="shared" si="660"/>
        <v>0</v>
      </c>
      <c r="O2335" s="424">
        <f t="shared" si="661"/>
        <v>0</v>
      </c>
      <c r="P2335" s="244"/>
      <c r="Q2335" s="773"/>
      <c r="R2335" s="774"/>
      <c r="S2335" s="775"/>
      <c r="T2335" s="775"/>
      <c r="U2335" s="774"/>
      <c r="V2335" s="775"/>
      <c r="W2335" s="819"/>
      <c r="X2335" s="313">
        <f t="shared" si="658"/>
        <v>0</v>
      </c>
    </row>
    <row r="2336" spans="2:24" ht="18.75">
      <c r="B2336" s="794">
        <v>2600</v>
      </c>
      <c r="C2336" s="969" t="s">
        <v>240</v>
      </c>
      <c r="D2336" s="979"/>
      <c r="E2336" s="795"/>
      <c r="F2336" s="798"/>
      <c r="G2336" s="799"/>
      <c r="H2336" s="799"/>
      <c r="I2336" s="800">
        <f t="shared" si="659"/>
        <v>0</v>
      </c>
      <c r="J2336" s="243" t="str">
        <f t="shared" si="657"/>
        <v/>
      </c>
      <c r="K2336" s="244"/>
      <c r="L2336" s="428"/>
      <c r="M2336" s="254"/>
      <c r="N2336" s="315">
        <f t="shared" si="660"/>
        <v>0</v>
      </c>
      <c r="O2336" s="424">
        <f t="shared" si="661"/>
        <v>0</v>
      </c>
      <c r="P2336" s="244"/>
      <c r="Q2336" s="773"/>
      <c r="R2336" s="774"/>
      <c r="S2336" s="775"/>
      <c r="T2336" s="775"/>
      <c r="U2336" s="774"/>
      <c r="V2336" s="775"/>
      <c r="W2336" s="819"/>
      <c r="X2336" s="313">
        <f t="shared" si="658"/>
        <v>0</v>
      </c>
    </row>
    <row r="2337" spans="2:24" ht="18.75">
      <c r="B2337" s="794">
        <v>2700</v>
      </c>
      <c r="C2337" s="969" t="s">
        <v>241</v>
      </c>
      <c r="D2337" s="979"/>
      <c r="E2337" s="795"/>
      <c r="F2337" s="798"/>
      <c r="G2337" s="799"/>
      <c r="H2337" s="799"/>
      <c r="I2337" s="800">
        <f t="shared" si="659"/>
        <v>0</v>
      </c>
      <c r="J2337" s="243" t="str">
        <f t="shared" si="657"/>
        <v/>
      </c>
      <c r="K2337" s="244"/>
      <c r="L2337" s="428"/>
      <c r="M2337" s="254"/>
      <c r="N2337" s="315">
        <f t="shared" si="660"/>
        <v>0</v>
      </c>
      <c r="O2337" s="424">
        <f t="shared" si="661"/>
        <v>0</v>
      </c>
      <c r="P2337" s="244"/>
      <c r="Q2337" s="773"/>
      <c r="R2337" s="774"/>
      <c r="S2337" s="775"/>
      <c r="T2337" s="775"/>
      <c r="U2337" s="774"/>
      <c r="V2337" s="775"/>
      <c r="W2337" s="819"/>
      <c r="X2337" s="313">
        <f t="shared" si="658"/>
        <v>0</v>
      </c>
    </row>
    <row r="2338" spans="2:24" ht="18.75">
      <c r="B2338" s="794">
        <v>2800</v>
      </c>
      <c r="C2338" s="969" t="s">
        <v>1711</v>
      </c>
      <c r="D2338" s="979"/>
      <c r="E2338" s="795"/>
      <c r="F2338" s="798"/>
      <c r="G2338" s="799"/>
      <c r="H2338" s="799"/>
      <c r="I2338" s="800">
        <f t="shared" si="659"/>
        <v>0</v>
      </c>
      <c r="J2338" s="243" t="str">
        <f t="shared" si="657"/>
        <v/>
      </c>
      <c r="K2338" s="244"/>
      <c r="L2338" s="428"/>
      <c r="M2338" s="254"/>
      <c r="N2338" s="315">
        <f t="shared" si="660"/>
        <v>0</v>
      </c>
      <c r="O2338" s="424">
        <f t="shared" si="661"/>
        <v>0</v>
      </c>
      <c r="P2338" s="244"/>
      <c r="Q2338" s="773"/>
      <c r="R2338" s="774"/>
      <c r="S2338" s="775"/>
      <c r="T2338" s="775"/>
      <c r="U2338" s="774"/>
      <c r="V2338" s="775"/>
      <c r="W2338" s="819"/>
      <c r="X2338" s="313">
        <f t="shared" si="658"/>
        <v>0</v>
      </c>
    </row>
    <row r="2339" spans="2:24" ht="18.75">
      <c r="B2339" s="794">
        <v>2900</v>
      </c>
      <c r="C2339" s="966" t="s">
        <v>242</v>
      </c>
      <c r="D2339" s="983"/>
      <c r="E2339" s="795"/>
      <c r="F2339" s="796">
        <f>SUM(F2340:F2347)</f>
        <v>0</v>
      </c>
      <c r="G2339" s="797">
        <f>SUM(G2340:G2347)</f>
        <v>0</v>
      </c>
      <c r="H2339" s="797">
        <f>SUM(H2340:H2347)</f>
        <v>0</v>
      </c>
      <c r="I2339" s="797">
        <f>SUM(I2340:I2347)</f>
        <v>0</v>
      </c>
      <c r="J2339" s="243" t="str">
        <f t="shared" si="657"/>
        <v/>
      </c>
      <c r="K2339" s="244"/>
      <c r="L2339" s="316">
        <f>SUM(L2340:L2347)</f>
        <v>0</v>
      </c>
      <c r="M2339" s="317">
        <f>SUM(M2340:M2347)</f>
        <v>0</v>
      </c>
      <c r="N2339" s="425">
        <f>SUM(N2340:N2347)</f>
        <v>0</v>
      </c>
      <c r="O2339" s="426">
        <f>SUM(O2340:O2347)</f>
        <v>0</v>
      </c>
      <c r="P2339" s="244"/>
      <c r="Q2339" s="773"/>
      <c r="R2339" s="774"/>
      <c r="S2339" s="774"/>
      <c r="T2339" s="774"/>
      <c r="U2339" s="774"/>
      <c r="V2339" s="774"/>
      <c r="W2339" s="820"/>
      <c r="X2339" s="313">
        <f t="shared" si="658"/>
        <v>0</v>
      </c>
    </row>
    <row r="2340" spans="2:24" ht="18.75">
      <c r="B2340" s="172"/>
      <c r="C2340" s="144">
        <v>2910</v>
      </c>
      <c r="D2340" s="319" t="s">
        <v>1751</v>
      </c>
      <c r="E2340" s="812"/>
      <c r="F2340" s="449"/>
      <c r="G2340" s="245"/>
      <c r="H2340" s="245"/>
      <c r="I2340" s="476">
        <f t="shared" ref="I2340:I2347" si="662">F2340+G2340+H2340</f>
        <v>0</v>
      </c>
      <c r="J2340" s="243" t="str">
        <f t="shared" si="657"/>
        <v/>
      </c>
      <c r="K2340" s="244"/>
      <c r="L2340" s="423"/>
      <c r="M2340" s="252"/>
      <c r="N2340" s="315">
        <f t="shared" ref="N2340:N2347" si="663">I2340</f>
        <v>0</v>
      </c>
      <c r="O2340" s="424">
        <f t="shared" ref="O2340:O2347" si="664">L2340+M2340-N2340</f>
        <v>0</v>
      </c>
      <c r="P2340" s="244"/>
      <c r="Q2340" s="771"/>
      <c r="R2340" s="775"/>
      <c r="S2340" s="775"/>
      <c r="T2340" s="775"/>
      <c r="U2340" s="775"/>
      <c r="V2340" s="775"/>
      <c r="W2340" s="819"/>
      <c r="X2340" s="313">
        <f t="shared" si="658"/>
        <v>0</v>
      </c>
    </row>
    <row r="2341" spans="2:24" ht="18.75">
      <c r="B2341" s="172"/>
      <c r="C2341" s="144">
        <v>2920</v>
      </c>
      <c r="D2341" s="319" t="s">
        <v>243</v>
      </c>
      <c r="E2341" s="812"/>
      <c r="F2341" s="449"/>
      <c r="G2341" s="245"/>
      <c r="H2341" s="245"/>
      <c r="I2341" s="476">
        <f t="shared" si="662"/>
        <v>0</v>
      </c>
      <c r="J2341" s="243" t="str">
        <f t="shared" si="657"/>
        <v/>
      </c>
      <c r="K2341" s="244"/>
      <c r="L2341" s="423"/>
      <c r="M2341" s="252"/>
      <c r="N2341" s="315">
        <f t="shared" si="663"/>
        <v>0</v>
      </c>
      <c r="O2341" s="424">
        <f t="shared" si="664"/>
        <v>0</v>
      </c>
      <c r="P2341" s="244"/>
      <c r="Q2341" s="771"/>
      <c r="R2341" s="775"/>
      <c r="S2341" s="775"/>
      <c r="T2341" s="775"/>
      <c r="U2341" s="775"/>
      <c r="V2341" s="775"/>
      <c r="W2341" s="819"/>
      <c r="X2341" s="313">
        <f t="shared" si="658"/>
        <v>0</v>
      </c>
    </row>
    <row r="2342" spans="2:24" ht="31.5">
      <c r="B2342" s="172"/>
      <c r="C2342" s="168">
        <v>2969</v>
      </c>
      <c r="D2342" s="320" t="s">
        <v>244</v>
      </c>
      <c r="E2342" s="812"/>
      <c r="F2342" s="449"/>
      <c r="G2342" s="245"/>
      <c r="H2342" s="245"/>
      <c r="I2342" s="476">
        <f t="shared" si="662"/>
        <v>0</v>
      </c>
      <c r="J2342" s="243" t="str">
        <f t="shared" si="657"/>
        <v/>
      </c>
      <c r="K2342" s="244"/>
      <c r="L2342" s="423"/>
      <c r="M2342" s="252"/>
      <c r="N2342" s="315">
        <f t="shared" si="663"/>
        <v>0</v>
      </c>
      <c r="O2342" s="424">
        <f t="shared" si="664"/>
        <v>0</v>
      </c>
      <c r="P2342" s="244"/>
      <c r="Q2342" s="771"/>
      <c r="R2342" s="775"/>
      <c r="S2342" s="775"/>
      <c r="T2342" s="775"/>
      <c r="U2342" s="775"/>
      <c r="V2342" s="775"/>
      <c r="W2342" s="819"/>
      <c r="X2342" s="313">
        <f t="shared" si="658"/>
        <v>0</v>
      </c>
    </row>
    <row r="2343" spans="2:24" ht="31.5">
      <c r="B2343" s="172"/>
      <c r="C2343" s="168">
        <v>2970</v>
      </c>
      <c r="D2343" s="320" t="s">
        <v>245</v>
      </c>
      <c r="E2343" s="812"/>
      <c r="F2343" s="449"/>
      <c r="G2343" s="245"/>
      <c r="H2343" s="245"/>
      <c r="I2343" s="476">
        <f t="shared" si="662"/>
        <v>0</v>
      </c>
      <c r="J2343" s="243" t="str">
        <f t="shared" si="657"/>
        <v/>
      </c>
      <c r="K2343" s="244"/>
      <c r="L2343" s="423"/>
      <c r="M2343" s="252"/>
      <c r="N2343" s="315">
        <f t="shared" si="663"/>
        <v>0</v>
      </c>
      <c r="O2343" s="424">
        <f t="shared" si="664"/>
        <v>0</v>
      </c>
      <c r="P2343" s="244"/>
      <c r="Q2343" s="771"/>
      <c r="R2343" s="775"/>
      <c r="S2343" s="775"/>
      <c r="T2343" s="775"/>
      <c r="U2343" s="775"/>
      <c r="V2343" s="775"/>
      <c r="W2343" s="819"/>
      <c r="X2343" s="313">
        <f t="shared" si="658"/>
        <v>0</v>
      </c>
    </row>
    <row r="2344" spans="2:24" ht="18.75">
      <c r="B2344" s="172"/>
      <c r="C2344" s="166">
        <v>2989</v>
      </c>
      <c r="D2344" s="321" t="s">
        <v>246</v>
      </c>
      <c r="E2344" s="812"/>
      <c r="F2344" s="449"/>
      <c r="G2344" s="245"/>
      <c r="H2344" s="245"/>
      <c r="I2344" s="476">
        <f t="shared" si="662"/>
        <v>0</v>
      </c>
      <c r="J2344" s="243" t="str">
        <f t="shared" si="657"/>
        <v/>
      </c>
      <c r="K2344" s="244"/>
      <c r="L2344" s="423"/>
      <c r="M2344" s="252"/>
      <c r="N2344" s="315">
        <f t="shared" si="663"/>
        <v>0</v>
      </c>
      <c r="O2344" s="424">
        <f t="shared" si="664"/>
        <v>0</v>
      </c>
      <c r="P2344" s="244"/>
      <c r="Q2344" s="771"/>
      <c r="R2344" s="775"/>
      <c r="S2344" s="775"/>
      <c r="T2344" s="775"/>
      <c r="U2344" s="775"/>
      <c r="V2344" s="775"/>
      <c r="W2344" s="819"/>
      <c r="X2344" s="313">
        <f t="shared" si="658"/>
        <v>0</v>
      </c>
    </row>
    <row r="2345" spans="2:24" ht="31.5">
      <c r="B2345" s="136"/>
      <c r="C2345" s="137">
        <v>2990</v>
      </c>
      <c r="D2345" s="322" t="s">
        <v>1732</v>
      </c>
      <c r="E2345" s="812"/>
      <c r="F2345" s="449"/>
      <c r="G2345" s="245"/>
      <c r="H2345" s="245"/>
      <c r="I2345" s="476">
        <f t="shared" si="662"/>
        <v>0</v>
      </c>
      <c r="J2345" s="243" t="str">
        <f t="shared" si="657"/>
        <v/>
      </c>
      <c r="K2345" s="244"/>
      <c r="L2345" s="423"/>
      <c r="M2345" s="252"/>
      <c r="N2345" s="315">
        <f t="shared" si="663"/>
        <v>0</v>
      </c>
      <c r="O2345" s="424">
        <f t="shared" si="664"/>
        <v>0</v>
      </c>
      <c r="P2345" s="244"/>
      <c r="Q2345" s="771"/>
      <c r="R2345" s="775"/>
      <c r="S2345" s="775"/>
      <c r="T2345" s="775"/>
      <c r="U2345" s="775"/>
      <c r="V2345" s="775"/>
      <c r="W2345" s="819"/>
      <c r="X2345" s="313">
        <f t="shared" si="658"/>
        <v>0</v>
      </c>
    </row>
    <row r="2346" spans="2:24" ht="18.75">
      <c r="B2346" s="136"/>
      <c r="C2346" s="137">
        <v>2991</v>
      </c>
      <c r="D2346" s="322" t="s">
        <v>247</v>
      </c>
      <c r="E2346" s="812"/>
      <c r="F2346" s="449"/>
      <c r="G2346" s="245"/>
      <c r="H2346" s="245"/>
      <c r="I2346" s="476">
        <f t="shared" si="662"/>
        <v>0</v>
      </c>
      <c r="J2346" s="243" t="str">
        <f t="shared" si="657"/>
        <v/>
      </c>
      <c r="K2346" s="244"/>
      <c r="L2346" s="423"/>
      <c r="M2346" s="252"/>
      <c r="N2346" s="315">
        <f t="shared" si="663"/>
        <v>0</v>
      </c>
      <c r="O2346" s="424">
        <f t="shared" si="664"/>
        <v>0</v>
      </c>
      <c r="P2346" s="244"/>
      <c r="Q2346" s="771"/>
      <c r="R2346" s="775"/>
      <c r="S2346" s="775"/>
      <c r="T2346" s="775"/>
      <c r="U2346" s="775"/>
      <c r="V2346" s="775"/>
      <c r="W2346" s="819"/>
      <c r="X2346" s="313">
        <f t="shared" si="658"/>
        <v>0</v>
      </c>
    </row>
    <row r="2347" spans="2:24" ht="18.75">
      <c r="B2347" s="136"/>
      <c r="C2347" s="142">
        <v>2992</v>
      </c>
      <c r="D2347" s="154" t="s">
        <v>248</v>
      </c>
      <c r="E2347" s="812"/>
      <c r="F2347" s="449"/>
      <c r="G2347" s="245"/>
      <c r="H2347" s="245"/>
      <c r="I2347" s="476">
        <f t="shared" si="662"/>
        <v>0</v>
      </c>
      <c r="J2347" s="243" t="str">
        <f t="shared" si="657"/>
        <v/>
      </c>
      <c r="K2347" s="244"/>
      <c r="L2347" s="423"/>
      <c r="M2347" s="252"/>
      <c r="N2347" s="315">
        <f t="shared" si="663"/>
        <v>0</v>
      </c>
      <c r="O2347" s="424">
        <f t="shared" si="664"/>
        <v>0</v>
      </c>
      <c r="P2347" s="244"/>
      <c r="Q2347" s="771"/>
      <c r="R2347" s="775"/>
      <c r="S2347" s="775"/>
      <c r="T2347" s="775"/>
      <c r="U2347" s="775"/>
      <c r="V2347" s="775"/>
      <c r="W2347" s="819"/>
      <c r="X2347" s="313">
        <f t="shared" si="658"/>
        <v>0</v>
      </c>
    </row>
    <row r="2348" spans="2:24" ht="18.75">
      <c r="B2348" s="794">
        <v>3300</v>
      </c>
      <c r="C2348" s="966" t="s">
        <v>1773</v>
      </c>
      <c r="D2348" s="966"/>
      <c r="E2348" s="795"/>
      <c r="F2348" s="781">
        <v>0</v>
      </c>
      <c r="G2348" s="781">
        <v>0</v>
      </c>
      <c r="H2348" s="781">
        <v>0</v>
      </c>
      <c r="I2348" s="797">
        <f>SUM(I2349:I2353)</f>
        <v>0</v>
      </c>
      <c r="J2348" s="243" t="str">
        <f t="shared" si="657"/>
        <v/>
      </c>
      <c r="K2348" s="244"/>
      <c r="L2348" s="773"/>
      <c r="M2348" s="774"/>
      <c r="N2348" s="774"/>
      <c r="O2348" s="820"/>
      <c r="P2348" s="244"/>
      <c r="Q2348" s="773"/>
      <c r="R2348" s="774"/>
      <c r="S2348" s="774"/>
      <c r="T2348" s="774"/>
      <c r="U2348" s="774"/>
      <c r="V2348" s="774"/>
      <c r="W2348" s="820"/>
      <c r="X2348" s="313">
        <f t="shared" si="658"/>
        <v>0</v>
      </c>
    </row>
    <row r="2349" spans="2:24" ht="18.75">
      <c r="B2349" s="143"/>
      <c r="C2349" s="144">
        <v>3301</v>
      </c>
      <c r="D2349" s="460" t="s">
        <v>249</v>
      </c>
      <c r="E2349" s="812"/>
      <c r="F2349" s="700">
        <v>0</v>
      </c>
      <c r="G2349" s="700">
        <v>0</v>
      </c>
      <c r="H2349" s="700">
        <v>0</v>
      </c>
      <c r="I2349" s="476">
        <f t="shared" ref="I2349:I2356" si="665">F2349+G2349+H2349</f>
        <v>0</v>
      </c>
      <c r="J2349" s="243" t="str">
        <f t="shared" si="657"/>
        <v/>
      </c>
      <c r="K2349" s="244"/>
      <c r="L2349" s="771"/>
      <c r="M2349" s="775"/>
      <c r="N2349" s="775"/>
      <c r="O2349" s="819"/>
      <c r="P2349" s="244"/>
      <c r="Q2349" s="771"/>
      <c r="R2349" s="775"/>
      <c r="S2349" s="775"/>
      <c r="T2349" s="775"/>
      <c r="U2349" s="775"/>
      <c r="V2349" s="775"/>
      <c r="W2349" s="819"/>
      <c r="X2349" s="313">
        <f t="shared" si="658"/>
        <v>0</v>
      </c>
    </row>
    <row r="2350" spans="2:24" ht="18.75">
      <c r="B2350" s="143"/>
      <c r="C2350" s="168">
        <v>3302</v>
      </c>
      <c r="D2350" s="461" t="s">
        <v>1081</v>
      </c>
      <c r="E2350" s="812"/>
      <c r="F2350" s="700">
        <v>0</v>
      </c>
      <c r="G2350" s="700">
        <v>0</v>
      </c>
      <c r="H2350" s="700">
        <v>0</v>
      </c>
      <c r="I2350" s="476">
        <f t="shared" si="665"/>
        <v>0</v>
      </c>
      <c r="J2350" s="243" t="str">
        <f t="shared" ref="J2350:J2381" si="666">(IF($E2350&lt;&gt;0,$J$2,IF($I2350&lt;&gt;0,$J$2,"")))</f>
        <v/>
      </c>
      <c r="K2350" s="244"/>
      <c r="L2350" s="771"/>
      <c r="M2350" s="775"/>
      <c r="N2350" s="775"/>
      <c r="O2350" s="819"/>
      <c r="P2350" s="244"/>
      <c r="Q2350" s="771"/>
      <c r="R2350" s="775"/>
      <c r="S2350" s="775"/>
      <c r="T2350" s="775"/>
      <c r="U2350" s="775"/>
      <c r="V2350" s="775"/>
      <c r="W2350" s="819"/>
      <c r="X2350" s="313">
        <f t="shared" ref="X2350:X2381" si="667">T2350-U2350-V2350-W2350</f>
        <v>0</v>
      </c>
    </row>
    <row r="2351" spans="2:24" ht="18.75">
      <c r="B2351" s="143"/>
      <c r="C2351" s="168">
        <v>3303</v>
      </c>
      <c r="D2351" s="461" t="s">
        <v>251</v>
      </c>
      <c r="E2351" s="812"/>
      <c r="F2351" s="700">
        <v>0</v>
      </c>
      <c r="G2351" s="700">
        <v>0</v>
      </c>
      <c r="H2351" s="700">
        <v>0</v>
      </c>
      <c r="I2351" s="476">
        <f t="shared" si="665"/>
        <v>0</v>
      </c>
      <c r="J2351" s="243" t="str">
        <f t="shared" si="666"/>
        <v/>
      </c>
      <c r="K2351" s="244"/>
      <c r="L2351" s="771"/>
      <c r="M2351" s="775"/>
      <c r="N2351" s="775"/>
      <c r="O2351" s="819"/>
      <c r="P2351" s="244"/>
      <c r="Q2351" s="771"/>
      <c r="R2351" s="775"/>
      <c r="S2351" s="775"/>
      <c r="T2351" s="775"/>
      <c r="U2351" s="775"/>
      <c r="V2351" s="775"/>
      <c r="W2351" s="819"/>
      <c r="X2351" s="313">
        <f t="shared" si="667"/>
        <v>0</v>
      </c>
    </row>
    <row r="2352" spans="2:24" ht="18.75">
      <c r="B2352" s="143"/>
      <c r="C2352" s="166">
        <v>3304</v>
      </c>
      <c r="D2352" s="462" t="s">
        <v>252</v>
      </c>
      <c r="E2352" s="812"/>
      <c r="F2352" s="700">
        <v>0</v>
      </c>
      <c r="G2352" s="700">
        <v>0</v>
      </c>
      <c r="H2352" s="700">
        <v>0</v>
      </c>
      <c r="I2352" s="476">
        <f t="shared" si="665"/>
        <v>0</v>
      </c>
      <c r="J2352" s="243" t="str">
        <f t="shared" si="666"/>
        <v/>
      </c>
      <c r="K2352" s="244"/>
      <c r="L2352" s="771"/>
      <c r="M2352" s="775"/>
      <c r="N2352" s="775"/>
      <c r="O2352" s="819"/>
      <c r="P2352" s="244"/>
      <c r="Q2352" s="771"/>
      <c r="R2352" s="775"/>
      <c r="S2352" s="775"/>
      <c r="T2352" s="775"/>
      <c r="U2352" s="775"/>
      <c r="V2352" s="775"/>
      <c r="W2352" s="819"/>
      <c r="X2352" s="313">
        <f t="shared" si="667"/>
        <v>0</v>
      </c>
    </row>
    <row r="2353" spans="2:24" ht="31.5">
      <c r="B2353" s="143"/>
      <c r="C2353" s="142">
        <v>3306</v>
      </c>
      <c r="D2353" s="463" t="s">
        <v>1712</v>
      </c>
      <c r="E2353" s="812"/>
      <c r="F2353" s="700">
        <v>0</v>
      </c>
      <c r="G2353" s="700">
        <v>0</v>
      </c>
      <c r="H2353" s="700">
        <v>0</v>
      </c>
      <c r="I2353" s="476">
        <f t="shared" si="665"/>
        <v>0</v>
      </c>
      <c r="J2353" s="243" t="str">
        <f t="shared" si="666"/>
        <v/>
      </c>
      <c r="K2353" s="244"/>
      <c r="L2353" s="771"/>
      <c r="M2353" s="775"/>
      <c r="N2353" s="775"/>
      <c r="O2353" s="819"/>
      <c r="P2353" s="244"/>
      <c r="Q2353" s="771"/>
      <c r="R2353" s="775"/>
      <c r="S2353" s="775"/>
      <c r="T2353" s="775"/>
      <c r="U2353" s="775"/>
      <c r="V2353" s="775"/>
      <c r="W2353" s="819"/>
      <c r="X2353" s="313">
        <f t="shared" si="667"/>
        <v>0</v>
      </c>
    </row>
    <row r="2354" spans="2:24" ht="18.75">
      <c r="B2354" s="794">
        <v>3900</v>
      </c>
      <c r="C2354" s="963" t="s">
        <v>253</v>
      </c>
      <c r="D2354" s="967"/>
      <c r="E2354" s="795"/>
      <c r="F2354" s="781">
        <v>0</v>
      </c>
      <c r="G2354" s="781">
        <v>0</v>
      </c>
      <c r="H2354" s="781">
        <v>0</v>
      </c>
      <c r="I2354" s="800">
        <f t="shared" si="665"/>
        <v>0</v>
      </c>
      <c r="J2354" s="243" t="str">
        <f t="shared" si="666"/>
        <v/>
      </c>
      <c r="K2354" s="244"/>
      <c r="L2354" s="428"/>
      <c r="M2354" s="254"/>
      <c r="N2354" s="317">
        <f>I2354</f>
        <v>0</v>
      </c>
      <c r="O2354" s="424">
        <f>L2354+M2354-N2354</f>
        <v>0</v>
      </c>
      <c r="P2354" s="244"/>
      <c r="Q2354" s="428"/>
      <c r="R2354" s="254"/>
      <c r="S2354" s="429">
        <f>+IF(+(L2354+M2354)&gt;=I2354,+M2354,+(+I2354-L2354))</f>
        <v>0</v>
      </c>
      <c r="T2354" s="315">
        <f>Q2354+R2354-S2354</f>
        <v>0</v>
      </c>
      <c r="U2354" s="254"/>
      <c r="V2354" s="254"/>
      <c r="W2354" s="253"/>
      <c r="X2354" s="313">
        <f t="shared" si="667"/>
        <v>0</v>
      </c>
    </row>
    <row r="2355" spans="2:24" ht="18.75">
      <c r="B2355" s="794">
        <v>4000</v>
      </c>
      <c r="C2355" s="968" t="s">
        <v>254</v>
      </c>
      <c r="D2355" s="968"/>
      <c r="E2355" s="795"/>
      <c r="F2355" s="798"/>
      <c r="G2355" s="799"/>
      <c r="H2355" s="799"/>
      <c r="I2355" s="800">
        <f t="shared" si="665"/>
        <v>0</v>
      </c>
      <c r="J2355" s="243" t="str">
        <f t="shared" si="666"/>
        <v/>
      </c>
      <c r="K2355" s="244"/>
      <c r="L2355" s="428"/>
      <c r="M2355" s="254"/>
      <c r="N2355" s="317">
        <f>I2355</f>
        <v>0</v>
      </c>
      <c r="O2355" s="424">
        <f>L2355+M2355-N2355</f>
        <v>0</v>
      </c>
      <c r="P2355" s="244"/>
      <c r="Q2355" s="773"/>
      <c r="R2355" s="774"/>
      <c r="S2355" s="774"/>
      <c r="T2355" s="775"/>
      <c r="U2355" s="774"/>
      <c r="V2355" s="774"/>
      <c r="W2355" s="819"/>
      <c r="X2355" s="313">
        <f t="shared" si="667"/>
        <v>0</v>
      </c>
    </row>
    <row r="2356" spans="2:24" ht="18.75">
      <c r="B2356" s="794">
        <v>4100</v>
      </c>
      <c r="C2356" s="968" t="s">
        <v>255</v>
      </c>
      <c r="D2356" s="968"/>
      <c r="E2356" s="795"/>
      <c r="F2356" s="781">
        <v>0</v>
      </c>
      <c r="G2356" s="781">
        <v>0</v>
      </c>
      <c r="H2356" s="781">
        <v>0</v>
      </c>
      <c r="I2356" s="800">
        <f t="shared" si="665"/>
        <v>0</v>
      </c>
      <c r="J2356" s="243" t="str">
        <f t="shared" si="666"/>
        <v/>
      </c>
      <c r="K2356" s="244"/>
      <c r="L2356" s="773"/>
      <c r="M2356" s="774"/>
      <c r="N2356" s="774"/>
      <c r="O2356" s="820"/>
      <c r="P2356" s="244"/>
      <c r="Q2356" s="773"/>
      <c r="R2356" s="774"/>
      <c r="S2356" s="774"/>
      <c r="T2356" s="774"/>
      <c r="U2356" s="774"/>
      <c r="V2356" s="774"/>
      <c r="W2356" s="820"/>
      <c r="X2356" s="313">
        <f t="shared" si="667"/>
        <v>0</v>
      </c>
    </row>
    <row r="2357" spans="2:24" ht="18.75">
      <c r="B2357" s="794">
        <v>4200</v>
      </c>
      <c r="C2357" s="966" t="s">
        <v>256</v>
      </c>
      <c r="D2357" s="983"/>
      <c r="E2357" s="795"/>
      <c r="F2357" s="796">
        <f>SUM(F2358:F2363)</f>
        <v>0</v>
      </c>
      <c r="G2357" s="797">
        <f>SUM(G2358:G2363)</f>
        <v>0</v>
      </c>
      <c r="H2357" s="797">
        <f>SUM(H2358:H2363)</f>
        <v>0</v>
      </c>
      <c r="I2357" s="797">
        <f>SUM(I2358:I2363)</f>
        <v>0</v>
      </c>
      <c r="J2357" s="243" t="str">
        <f t="shared" si="666"/>
        <v/>
      </c>
      <c r="K2357" s="244"/>
      <c r="L2357" s="316">
        <f>SUM(L2358:L2363)</f>
        <v>0</v>
      </c>
      <c r="M2357" s="317">
        <f>SUM(M2358:M2363)</f>
        <v>0</v>
      </c>
      <c r="N2357" s="425">
        <f>SUM(N2358:N2363)</f>
        <v>0</v>
      </c>
      <c r="O2357" s="426">
        <f>SUM(O2358:O2363)</f>
        <v>0</v>
      </c>
      <c r="P2357" s="244"/>
      <c r="Q2357" s="316">
        <f t="shared" ref="Q2357:W2357" si="668">SUM(Q2358:Q2363)</f>
        <v>0</v>
      </c>
      <c r="R2357" s="317">
        <f t="shared" si="668"/>
        <v>0</v>
      </c>
      <c r="S2357" s="317">
        <f t="shared" si="668"/>
        <v>0</v>
      </c>
      <c r="T2357" s="317">
        <f t="shared" si="668"/>
        <v>0</v>
      </c>
      <c r="U2357" s="317">
        <f t="shared" si="668"/>
        <v>0</v>
      </c>
      <c r="V2357" s="317">
        <f t="shared" si="668"/>
        <v>0</v>
      </c>
      <c r="W2357" s="426">
        <f t="shared" si="668"/>
        <v>0</v>
      </c>
      <c r="X2357" s="313">
        <f t="shared" si="667"/>
        <v>0</v>
      </c>
    </row>
    <row r="2358" spans="2:24" ht="18.75">
      <c r="B2358" s="173"/>
      <c r="C2358" s="144">
        <v>4201</v>
      </c>
      <c r="D2358" s="138" t="s">
        <v>257</v>
      </c>
      <c r="E2358" s="812"/>
      <c r="F2358" s="449"/>
      <c r="G2358" s="245"/>
      <c r="H2358" s="245"/>
      <c r="I2358" s="476">
        <f t="shared" ref="I2358:I2363" si="669">F2358+G2358+H2358</f>
        <v>0</v>
      </c>
      <c r="J2358" s="243" t="str">
        <f t="shared" si="666"/>
        <v/>
      </c>
      <c r="K2358" s="244"/>
      <c r="L2358" s="423"/>
      <c r="M2358" s="252"/>
      <c r="N2358" s="315">
        <f t="shared" ref="N2358:N2363" si="670">I2358</f>
        <v>0</v>
      </c>
      <c r="O2358" s="424">
        <f t="shared" ref="O2358:O2363" si="671">L2358+M2358-N2358</f>
        <v>0</v>
      </c>
      <c r="P2358" s="244"/>
      <c r="Q2358" s="423"/>
      <c r="R2358" s="252"/>
      <c r="S2358" s="429">
        <f t="shared" ref="S2358:S2363" si="672">+IF(+(L2358+M2358)&gt;=I2358,+M2358,+(+I2358-L2358))</f>
        <v>0</v>
      </c>
      <c r="T2358" s="315">
        <f t="shared" ref="T2358:T2363" si="673">Q2358+R2358-S2358</f>
        <v>0</v>
      </c>
      <c r="U2358" s="252"/>
      <c r="V2358" s="252"/>
      <c r="W2358" s="253"/>
      <c r="X2358" s="313">
        <f t="shared" si="667"/>
        <v>0</v>
      </c>
    </row>
    <row r="2359" spans="2:24" ht="18.75">
      <c r="B2359" s="173"/>
      <c r="C2359" s="137">
        <v>4202</v>
      </c>
      <c r="D2359" s="139" t="s">
        <v>258</v>
      </c>
      <c r="E2359" s="812"/>
      <c r="F2359" s="449"/>
      <c r="G2359" s="245"/>
      <c r="H2359" s="245"/>
      <c r="I2359" s="476">
        <f t="shared" si="669"/>
        <v>0</v>
      </c>
      <c r="J2359" s="243" t="str">
        <f t="shared" si="666"/>
        <v/>
      </c>
      <c r="K2359" s="244"/>
      <c r="L2359" s="423"/>
      <c r="M2359" s="252"/>
      <c r="N2359" s="315">
        <f t="shared" si="670"/>
        <v>0</v>
      </c>
      <c r="O2359" s="424">
        <f t="shared" si="671"/>
        <v>0</v>
      </c>
      <c r="P2359" s="244"/>
      <c r="Q2359" s="423"/>
      <c r="R2359" s="252"/>
      <c r="S2359" s="429">
        <f t="shared" si="672"/>
        <v>0</v>
      </c>
      <c r="T2359" s="315">
        <f t="shared" si="673"/>
        <v>0</v>
      </c>
      <c r="U2359" s="252"/>
      <c r="V2359" s="252"/>
      <c r="W2359" s="253"/>
      <c r="X2359" s="313">
        <f t="shared" si="667"/>
        <v>0</v>
      </c>
    </row>
    <row r="2360" spans="2:24" ht="18.75">
      <c r="B2360" s="173"/>
      <c r="C2360" s="137">
        <v>4214</v>
      </c>
      <c r="D2360" s="139" t="s">
        <v>259</v>
      </c>
      <c r="E2360" s="812"/>
      <c r="F2360" s="449"/>
      <c r="G2360" s="245"/>
      <c r="H2360" s="245"/>
      <c r="I2360" s="476">
        <f t="shared" si="669"/>
        <v>0</v>
      </c>
      <c r="J2360" s="243" t="str">
        <f t="shared" si="666"/>
        <v/>
      </c>
      <c r="K2360" s="244"/>
      <c r="L2360" s="423"/>
      <c r="M2360" s="252"/>
      <c r="N2360" s="315">
        <f t="shared" si="670"/>
        <v>0</v>
      </c>
      <c r="O2360" s="424">
        <f t="shared" si="671"/>
        <v>0</v>
      </c>
      <c r="P2360" s="244"/>
      <c r="Q2360" s="423"/>
      <c r="R2360" s="252"/>
      <c r="S2360" s="429">
        <f t="shared" si="672"/>
        <v>0</v>
      </c>
      <c r="T2360" s="315">
        <f t="shared" si="673"/>
        <v>0</v>
      </c>
      <c r="U2360" s="252"/>
      <c r="V2360" s="252"/>
      <c r="W2360" s="253"/>
      <c r="X2360" s="313">
        <f t="shared" si="667"/>
        <v>0</v>
      </c>
    </row>
    <row r="2361" spans="2:24" ht="18.75">
      <c r="B2361" s="173"/>
      <c r="C2361" s="137">
        <v>4217</v>
      </c>
      <c r="D2361" s="139" t="s">
        <v>260</v>
      </c>
      <c r="E2361" s="812"/>
      <c r="F2361" s="449"/>
      <c r="G2361" s="245"/>
      <c r="H2361" s="245"/>
      <c r="I2361" s="476">
        <f t="shared" si="669"/>
        <v>0</v>
      </c>
      <c r="J2361" s="243" t="str">
        <f t="shared" si="666"/>
        <v/>
      </c>
      <c r="K2361" s="244"/>
      <c r="L2361" s="423"/>
      <c r="M2361" s="252"/>
      <c r="N2361" s="315">
        <f t="shared" si="670"/>
        <v>0</v>
      </c>
      <c r="O2361" s="424">
        <f t="shared" si="671"/>
        <v>0</v>
      </c>
      <c r="P2361" s="244"/>
      <c r="Q2361" s="423"/>
      <c r="R2361" s="252"/>
      <c r="S2361" s="429">
        <f t="shared" si="672"/>
        <v>0</v>
      </c>
      <c r="T2361" s="315">
        <f t="shared" si="673"/>
        <v>0</v>
      </c>
      <c r="U2361" s="252"/>
      <c r="V2361" s="252"/>
      <c r="W2361" s="253"/>
      <c r="X2361" s="313">
        <f t="shared" si="667"/>
        <v>0</v>
      </c>
    </row>
    <row r="2362" spans="2:24" ht="18.75">
      <c r="B2362" s="173"/>
      <c r="C2362" s="137">
        <v>4218</v>
      </c>
      <c r="D2362" s="145" t="s">
        <v>261</v>
      </c>
      <c r="E2362" s="812"/>
      <c r="F2362" s="449"/>
      <c r="G2362" s="245"/>
      <c r="H2362" s="245"/>
      <c r="I2362" s="476">
        <f t="shared" si="669"/>
        <v>0</v>
      </c>
      <c r="J2362" s="243" t="str">
        <f t="shared" si="666"/>
        <v/>
      </c>
      <c r="K2362" s="244"/>
      <c r="L2362" s="423"/>
      <c r="M2362" s="252"/>
      <c r="N2362" s="315">
        <f t="shared" si="670"/>
        <v>0</v>
      </c>
      <c r="O2362" s="424">
        <f t="shared" si="671"/>
        <v>0</v>
      </c>
      <c r="P2362" s="244"/>
      <c r="Q2362" s="423"/>
      <c r="R2362" s="252"/>
      <c r="S2362" s="429">
        <f t="shared" si="672"/>
        <v>0</v>
      </c>
      <c r="T2362" s="315">
        <f t="shared" si="673"/>
        <v>0</v>
      </c>
      <c r="U2362" s="252"/>
      <c r="V2362" s="252"/>
      <c r="W2362" s="253"/>
      <c r="X2362" s="313">
        <f t="shared" si="667"/>
        <v>0</v>
      </c>
    </row>
    <row r="2363" spans="2:24" ht="18.75">
      <c r="B2363" s="173"/>
      <c r="C2363" s="137">
        <v>4219</v>
      </c>
      <c r="D2363" s="156" t="s">
        <v>262</v>
      </c>
      <c r="E2363" s="812"/>
      <c r="F2363" s="449"/>
      <c r="G2363" s="245"/>
      <c r="H2363" s="245"/>
      <c r="I2363" s="476">
        <f t="shared" si="669"/>
        <v>0</v>
      </c>
      <c r="J2363" s="243" t="str">
        <f t="shared" si="666"/>
        <v/>
      </c>
      <c r="K2363" s="244"/>
      <c r="L2363" s="423"/>
      <c r="M2363" s="252"/>
      <c r="N2363" s="315">
        <f t="shared" si="670"/>
        <v>0</v>
      </c>
      <c r="O2363" s="424">
        <f t="shared" si="671"/>
        <v>0</v>
      </c>
      <c r="P2363" s="244"/>
      <c r="Q2363" s="423"/>
      <c r="R2363" s="252"/>
      <c r="S2363" s="429">
        <f t="shared" si="672"/>
        <v>0</v>
      </c>
      <c r="T2363" s="315">
        <f t="shared" si="673"/>
        <v>0</v>
      </c>
      <c r="U2363" s="252"/>
      <c r="V2363" s="252"/>
      <c r="W2363" s="253"/>
      <c r="X2363" s="313">
        <f t="shared" si="667"/>
        <v>0</v>
      </c>
    </row>
    <row r="2364" spans="2:24" ht="18.75">
      <c r="B2364" s="794">
        <v>4300</v>
      </c>
      <c r="C2364" s="958" t="s">
        <v>1713</v>
      </c>
      <c r="D2364" s="958"/>
      <c r="E2364" s="795"/>
      <c r="F2364" s="796">
        <f>SUM(F2365:F2367)</f>
        <v>0</v>
      </c>
      <c r="G2364" s="797">
        <f>SUM(G2365:G2367)</f>
        <v>0</v>
      </c>
      <c r="H2364" s="797">
        <f>SUM(H2365:H2367)</f>
        <v>0</v>
      </c>
      <c r="I2364" s="797">
        <f>SUM(I2365:I2367)</f>
        <v>0</v>
      </c>
      <c r="J2364" s="243" t="str">
        <f t="shared" si="666"/>
        <v/>
      </c>
      <c r="K2364" s="244"/>
      <c r="L2364" s="316">
        <f>SUM(L2365:L2367)</f>
        <v>0</v>
      </c>
      <c r="M2364" s="317">
        <f>SUM(M2365:M2367)</f>
        <v>0</v>
      </c>
      <c r="N2364" s="425">
        <f>SUM(N2365:N2367)</f>
        <v>0</v>
      </c>
      <c r="O2364" s="426">
        <f>SUM(O2365:O2367)</f>
        <v>0</v>
      </c>
      <c r="P2364" s="244"/>
      <c r="Q2364" s="316">
        <f t="shared" ref="Q2364:W2364" si="674">SUM(Q2365:Q2367)</f>
        <v>0</v>
      </c>
      <c r="R2364" s="317">
        <f t="shared" si="674"/>
        <v>0</v>
      </c>
      <c r="S2364" s="317">
        <f t="shared" si="674"/>
        <v>0</v>
      </c>
      <c r="T2364" s="317">
        <f t="shared" si="674"/>
        <v>0</v>
      </c>
      <c r="U2364" s="317">
        <f t="shared" si="674"/>
        <v>0</v>
      </c>
      <c r="V2364" s="317">
        <f t="shared" si="674"/>
        <v>0</v>
      </c>
      <c r="W2364" s="426">
        <f t="shared" si="674"/>
        <v>0</v>
      </c>
      <c r="X2364" s="313">
        <f t="shared" si="667"/>
        <v>0</v>
      </c>
    </row>
    <row r="2365" spans="2:24" ht="18.75">
      <c r="B2365" s="173"/>
      <c r="C2365" s="144">
        <v>4301</v>
      </c>
      <c r="D2365" s="163" t="s">
        <v>263</v>
      </c>
      <c r="E2365" s="812"/>
      <c r="F2365" s="449"/>
      <c r="G2365" s="245"/>
      <c r="H2365" s="245"/>
      <c r="I2365" s="476">
        <f t="shared" ref="I2365:I2370" si="675">F2365+G2365+H2365</f>
        <v>0</v>
      </c>
      <c r="J2365" s="243" t="str">
        <f t="shared" si="666"/>
        <v/>
      </c>
      <c r="K2365" s="244"/>
      <c r="L2365" s="423"/>
      <c r="M2365" s="252"/>
      <c r="N2365" s="315">
        <f t="shared" ref="N2365:N2370" si="676">I2365</f>
        <v>0</v>
      </c>
      <c r="O2365" s="424">
        <f t="shared" ref="O2365:O2370" si="677">L2365+M2365-N2365</f>
        <v>0</v>
      </c>
      <c r="P2365" s="244"/>
      <c r="Q2365" s="423"/>
      <c r="R2365" s="252"/>
      <c r="S2365" s="429">
        <f t="shared" ref="S2365:S2370" si="678">+IF(+(L2365+M2365)&gt;=I2365,+M2365,+(+I2365-L2365))</f>
        <v>0</v>
      </c>
      <c r="T2365" s="315">
        <f t="shared" ref="T2365:T2370" si="679">Q2365+R2365-S2365</f>
        <v>0</v>
      </c>
      <c r="U2365" s="252"/>
      <c r="V2365" s="252"/>
      <c r="W2365" s="253"/>
      <c r="X2365" s="313">
        <f t="shared" si="667"/>
        <v>0</v>
      </c>
    </row>
    <row r="2366" spans="2:24" ht="18.75">
      <c r="B2366" s="173"/>
      <c r="C2366" s="137">
        <v>4302</v>
      </c>
      <c r="D2366" s="139" t="s">
        <v>1082</v>
      </c>
      <c r="E2366" s="812"/>
      <c r="F2366" s="449"/>
      <c r="G2366" s="245"/>
      <c r="H2366" s="245"/>
      <c r="I2366" s="476">
        <f t="shared" si="675"/>
        <v>0</v>
      </c>
      <c r="J2366" s="243" t="str">
        <f t="shared" si="666"/>
        <v/>
      </c>
      <c r="K2366" s="244"/>
      <c r="L2366" s="423"/>
      <c r="M2366" s="252"/>
      <c r="N2366" s="315">
        <f t="shared" si="676"/>
        <v>0</v>
      </c>
      <c r="O2366" s="424">
        <f t="shared" si="677"/>
        <v>0</v>
      </c>
      <c r="P2366" s="244"/>
      <c r="Q2366" s="423"/>
      <c r="R2366" s="252"/>
      <c r="S2366" s="429">
        <f t="shared" si="678"/>
        <v>0</v>
      </c>
      <c r="T2366" s="315">
        <f t="shared" si="679"/>
        <v>0</v>
      </c>
      <c r="U2366" s="252"/>
      <c r="V2366" s="252"/>
      <c r="W2366" s="253"/>
      <c r="X2366" s="313">
        <f t="shared" si="667"/>
        <v>0</v>
      </c>
    </row>
    <row r="2367" spans="2:24" ht="18.75">
      <c r="B2367" s="173"/>
      <c r="C2367" s="142">
        <v>4309</v>
      </c>
      <c r="D2367" s="148" t="s">
        <v>265</v>
      </c>
      <c r="E2367" s="812"/>
      <c r="F2367" s="449"/>
      <c r="G2367" s="245"/>
      <c r="H2367" s="245"/>
      <c r="I2367" s="476">
        <f t="shared" si="675"/>
        <v>0</v>
      </c>
      <c r="J2367" s="243" t="str">
        <f t="shared" si="666"/>
        <v/>
      </c>
      <c r="K2367" s="244"/>
      <c r="L2367" s="423"/>
      <c r="M2367" s="252"/>
      <c r="N2367" s="315">
        <f t="shared" si="676"/>
        <v>0</v>
      </c>
      <c r="O2367" s="424">
        <f t="shared" si="677"/>
        <v>0</v>
      </c>
      <c r="P2367" s="244"/>
      <c r="Q2367" s="423"/>
      <c r="R2367" s="252"/>
      <c r="S2367" s="429">
        <f t="shared" si="678"/>
        <v>0</v>
      </c>
      <c r="T2367" s="315">
        <f t="shared" si="679"/>
        <v>0</v>
      </c>
      <c r="U2367" s="252"/>
      <c r="V2367" s="252"/>
      <c r="W2367" s="253"/>
      <c r="X2367" s="313">
        <f t="shared" si="667"/>
        <v>0</v>
      </c>
    </row>
    <row r="2368" spans="2:24" ht="18.75">
      <c r="B2368" s="794">
        <v>4400</v>
      </c>
      <c r="C2368" s="963" t="s">
        <v>1714</v>
      </c>
      <c r="D2368" s="963"/>
      <c r="E2368" s="795"/>
      <c r="F2368" s="798"/>
      <c r="G2368" s="799"/>
      <c r="H2368" s="799"/>
      <c r="I2368" s="800">
        <f t="shared" si="675"/>
        <v>0</v>
      </c>
      <c r="J2368" s="243" t="str">
        <f t="shared" si="666"/>
        <v/>
      </c>
      <c r="K2368" s="244"/>
      <c r="L2368" s="428"/>
      <c r="M2368" s="254"/>
      <c r="N2368" s="317">
        <f t="shared" si="676"/>
        <v>0</v>
      </c>
      <c r="O2368" s="424">
        <f t="shared" si="677"/>
        <v>0</v>
      </c>
      <c r="P2368" s="244"/>
      <c r="Q2368" s="428"/>
      <c r="R2368" s="254"/>
      <c r="S2368" s="429">
        <f t="shared" si="678"/>
        <v>0</v>
      </c>
      <c r="T2368" s="315">
        <f t="shared" si="679"/>
        <v>0</v>
      </c>
      <c r="U2368" s="254"/>
      <c r="V2368" s="254"/>
      <c r="W2368" s="253"/>
      <c r="X2368" s="313">
        <f t="shared" si="667"/>
        <v>0</v>
      </c>
    </row>
    <row r="2369" spans="2:24" ht="18.75">
      <c r="B2369" s="794">
        <v>4500</v>
      </c>
      <c r="C2369" s="968" t="s">
        <v>1715</v>
      </c>
      <c r="D2369" s="968"/>
      <c r="E2369" s="795"/>
      <c r="F2369" s="798"/>
      <c r="G2369" s="799"/>
      <c r="H2369" s="799"/>
      <c r="I2369" s="800">
        <f t="shared" si="675"/>
        <v>0</v>
      </c>
      <c r="J2369" s="243" t="str">
        <f t="shared" si="666"/>
        <v/>
      </c>
      <c r="K2369" s="244"/>
      <c r="L2369" s="428"/>
      <c r="M2369" s="254"/>
      <c r="N2369" s="317">
        <f t="shared" si="676"/>
        <v>0</v>
      </c>
      <c r="O2369" s="424">
        <f t="shared" si="677"/>
        <v>0</v>
      </c>
      <c r="P2369" s="244"/>
      <c r="Q2369" s="428"/>
      <c r="R2369" s="254"/>
      <c r="S2369" s="429">
        <f t="shared" si="678"/>
        <v>0</v>
      </c>
      <c r="T2369" s="315">
        <f t="shared" si="679"/>
        <v>0</v>
      </c>
      <c r="U2369" s="254"/>
      <c r="V2369" s="254"/>
      <c r="W2369" s="253"/>
      <c r="X2369" s="313">
        <f t="shared" si="667"/>
        <v>0</v>
      </c>
    </row>
    <row r="2370" spans="2:24" ht="18.75">
      <c r="B2370" s="794">
        <v>4600</v>
      </c>
      <c r="C2370" s="969" t="s">
        <v>266</v>
      </c>
      <c r="D2370" s="970"/>
      <c r="E2370" s="795"/>
      <c r="F2370" s="798"/>
      <c r="G2370" s="799"/>
      <c r="H2370" s="799"/>
      <c r="I2370" s="800">
        <f t="shared" si="675"/>
        <v>0</v>
      </c>
      <c r="J2370" s="243" t="str">
        <f t="shared" si="666"/>
        <v/>
      </c>
      <c r="K2370" s="244"/>
      <c r="L2370" s="428"/>
      <c r="M2370" s="254"/>
      <c r="N2370" s="317">
        <f t="shared" si="676"/>
        <v>0</v>
      </c>
      <c r="O2370" s="424">
        <f t="shared" si="677"/>
        <v>0</v>
      </c>
      <c r="P2370" s="244"/>
      <c r="Q2370" s="428"/>
      <c r="R2370" s="254"/>
      <c r="S2370" s="429">
        <f t="shared" si="678"/>
        <v>0</v>
      </c>
      <c r="T2370" s="315">
        <f t="shared" si="679"/>
        <v>0</v>
      </c>
      <c r="U2370" s="254"/>
      <c r="V2370" s="254"/>
      <c r="W2370" s="253"/>
      <c r="X2370" s="313">
        <f t="shared" si="667"/>
        <v>0</v>
      </c>
    </row>
    <row r="2371" spans="2:24" ht="18.75">
      <c r="B2371" s="794">
        <v>4900</v>
      </c>
      <c r="C2371" s="966" t="s">
        <v>297</v>
      </c>
      <c r="D2371" s="966"/>
      <c r="E2371" s="795"/>
      <c r="F2371" s="796">
        <f>+F2372+F2373</f>
        <v>0</v>
      </c>
      <c r="G2371" s="797">
        <f>+G2372+G2373</f>
        <v>0</v>
      </c>
      <c r="H2371" s="797">
        <f>+H2372+H2373</f>
        <v>0</v>
      </c>
      <c r="I2371" s="797">
        <f>+I2372+I2373</f>
        <v>0</v>
      </c>
      <c r="J2371" s="243" t="str">
        <f t="shared" si="666"/>
        <v/>
      </c>
      <c r="K2371" s="244"/>
      <c r="L2371" s="773"/>
      <c r="M2371" s="774"/>
      <c r="N2371" s="774"/>
      <c r="O2371" s="820"/>
      <c r="P2371" s="244"/>
      <c r="Q2371" s="773"/>
      <c r="R2371" s="774"/>
      <c r="S2371" s="774"/>
      <c r="T2371" s="774"/>
      <c r="U2371" s="774"/>
      <c r="V2371" s="774"/>
      <c r="W2371" s="820"/>
      <c r="X2371" s="313">
        <f t="shared" si="667"/>
        <v>0</v>
      </c>
    </row>
    <row r="2372" spans="2:24" ht="18.75">
      <c r="B2372" s="173"/>
      <c r="C2372" s="144">
        <v>4901</v>
      </c>
      <c r="D2372" s="174" t="s">
        <v>298</v>
      </c>
      <c r="E2372" s="812"/>
      <c r="F2372" s="449"/>
      <c r="G2372" s="245"/>
      <c r="H2372" s="245"/>
      <c r="I2372" s="476">
        <f>F2372+G2372+H2372</f>
        <v>0</v>
      </c>
      <c r="J2372" s="243" t="str">
        <f t="shared" si="666"/>
        <v/>
      </c>
      <c r="K2372" s="244"/>
      <c r="L2372" s="771"/>
      <c r="M2372" s="775"/>
      <c r="N2372" s="775"/>
      <c r="O2372" s="819"/>
      <c r="P2372" s="244"/>
      <c r="Q2372" s="771"/>
      <c r="R2372" s="775"/>
      <c r="S2372" s="775"/>
      <c r="T2372" s="775"/>
      <c r="U2372" s="775"/>
      <c r="V2372" s="775"/>
      <c r="W2372" s="819"/>
      <c r="X2372" s="313">
        <f t="shared" si="667"/>
        <v>0</v>
      </c>
    </row>
    <row r="2373" spans="2:24" ht="18.75">
      <c r="B2373" s="173"/>
      <c r="C2373" s="142">
        <v>4902</v>
      </c>
      <c r="D2373" s="148" t="s">
        <v>299</v>
      </c>
      <c r="E2373" s="812"/>
      <c r="F2373" s="449"/>
      <c r="G2373" s="245"/>
      <c r="H2373" s="245"/>
      <c r="I2373" s="476">
        <f>F2373+G2373+H2373</f>
        <v>0</v>
      </c>
      <c r="J2373" s="243" t="str">
        <f t="shared" si="666"/>
        <v/>
      </c>
      <c r="K2373" s="244"/>
      <c r="L2373" s="771"/>
      <c r="M2373" s="775"/>
      <c r="N2373" s="775"/>
      <c r="O2373" s="819"/>
      <c r="P2373" s="244"/>
      <c r="Q2373" s="771"/>
      <c r="R2373" s="775"/>
      <c r="S2373" s="775"/>
      <c r="T2373" s="775"/>
      <c r="U2373" s="775"/>
      <c r="V2373" s="775"/>
      <c r="W2373" s="819"/>
      <c r="X2373" s="313">
        <f t="shared" si="667"/>
        <v>0</v>
      </c>
    </row>
    <row r="2374" spans="2:24" ht="18.75">
      <c r="B2374" s="801">
        <v>5100</v>
      </c>
      <c r="C2374" s="980" t="s">
        <v>267</v>
      </c>
      <c r="D2374" s="980"/>
      <c r="E2374" s="802"/>
      <c r="F2374" s="803"/>
      <c r="G2374" s="804"/>
      <c r="H2374" s="804"/>
      <c r="I2374" s="800">
        <f>F2374+G2374+H2374</f>
        <v>0</v>
      </c>
      <c r="J2374" s="243" t="str">
        <f t="shared" si="666"/>
        <v/>
      </c>
      <c r="K2374" s="244"/>
      <c r="L2374" s="430"/>
      <c r="M2374" s="431"/>
      <c r="N2374" s="327">
        <f>I2374</f>
        <v>0</v>
      </c>
      <c r="O2374" s="424">
        <f>L2374+M2374-N2374</f>
        <v>0</v>
      </c>
      <c r="P2374" s="244"/>
      <c r="Q2374" s="430"/>
      <c r="R2374" s="431"/>
      <c r="S2374" s="429">
        <f>+IF(+(L2374+M2374)&gt;=I2374,+M2374,+(+I2374-L2374))</f>
        <v>0</v>
      </c>
      <c r="T2374" s="315">
        <f>Q2374+R2374-S2374</f>
        <v>0</v>
      </c>
      <c r="U2374" s="431"/>
      <c r="V2374" s="431"/>
      <c r="W2374" s="253"/>
      <c r="X2374" s="313">
        <f t="shared" si="667"/>
        <v>0</v>
      </c>
    </row>
    <row r="2375" spans="2:24" ht="18.75">
      <c r="B2375" s="801">
        <v>5200</v>
      </c>
      <c r="C2375" s="965" t="s">
        <v>268</v>
      </c>
      <c r="D2375" s="965"/>
      <c r="E2375" s="802"/>
      <c r="F2375" s="805">
        <f>SUM(F2376:F2382)</f>
        <v>0</v>
      </c>
      <c r="G2375" s="806">
        <f>SUM(G2376:G2382)</f>
        <v>0</v>
      </c>
      <c r="H2375" s="806">
        <f>SUM(H2376:H2382)</f>
        <v>0</v>
      </c>
      <c r="I2375" s="806">
        <f>SUM(I2376:I2382)</f>
        <v>0</v>
      </c>
      <c r="J2375" s="243" t="str">
        <f t="shared" si="666"/>
        <v/>
      </c>
      <c r="K2375" s="244"/>
      <c r="L2375" s="326">
        <f>SUM(L2376:L2382)</f>
        <v>0</v>
      </c>
      <c r="M2375" s="327">
        <f>SUM(M2376:M2382)</f>
        <v>0</v>
      </c>
      <c r="N2375" s="432">
        <f>SUM(N2376:N2382)</f>
        <v>0</v>
      </c>
      <c r="O2375" s="433">
        <f>SUM(O2376:O2382)</f>
        <v>0</v>
      </c>
      <c r="P2375" s="244"/>
      <c r="Q2375" s="326">
        <f t="shared" ref="Q2375:W2375" si="680">SUM(Q2376:Q2382)</f>
        <v>0</v>
      </c>
      <c r="R2375" s="327">
        <f t="shared" si="680"/>
        <v>0</v>
      </c>
      <c r="S2375" s="327">
        <f t="shared" si="680"/>
        <v>0</v>
      </c>
      <c r="T2375" s="327">
        <f t="shared" si="680"/>
        <v>0</v>
      </c>
      <c r="U2375" s="327">
        <f t="shared" si="680"/>
        <v>0</v>
      </c>
      <c r="V2375" s="327">
        <f t="shared" si="680"/>
        <v>0</v>
      </c>
      <c r="W2375" s="433">
        <f t="shared" si="680"/>
        <v>0</v>
      </c>
      <c r="X2375" s="313">
        <f t="shared" si="667"/>
        <v>0</v>
      </c>
    </row>
    <row r="2376" spans="2:24" ht="18.75">
      <c r="B2376" s="175"/>
      <c r="C2376" s="176">
        <v>5201</v>
      </c>
      <c r="D2376" s="177" t="s">
        <v>269</v>
      </c>
      <c r="E2376" s="813"/>
      <c r="F2376" s="473"/>
      <c r="G2376" s="434"/>
      <c r="H2376" s="434"/>
      <c r="I2376" s="476">
        <f t="shared" ref="I2376:I2382" si="681">F2376+G2376+H2376</f>
        <v>0</v>
      </c>
      <c r="J2376" s="243" t="str">
        <f t="shared" si="666"/>
        <v/>
      </c>
      <c r="K2376" s="244"/>
      <c r="L2376" s="435"/>
      <c r="M2376" s="436"/>
      <c r="N2376" s="330">
        <f t="shared" ref="N2376:N2382" si="682">I2376</f>
        <v>0</v>
      </c>
      <c r="O2376" s="424">
        <f t="shared" ref="O2376:O2382" si="683">L2376+M2376-N2376</f>
        <v>0</v>
      </c>
      <c r="P2376" s="244"/>
      <c r="Q2376" s="435"/>
      <c r="R2376" s="436"/>
      <c r="S2376" s="429">
        <f t="shared" ref="S2376:S2382" si="684">+IF(+(L2376+M2376)&gt;=I2376,+M2376,+(+I2376-L2376))</f>
        <v>0</v>
      </c>
      <c r="T2376" s="315">
        <f t="shared" ref="T2376:T2382" si="685">Q2376+R2376-S2376</f>
        <v>0</v>
      </c>
      <c r="U2376" s="436"/>
      <c r="V2376" s="436"/>
      <c r="W2376" s="253"/>
      <c r="X2376" s="313">
        <f t="shared" si="667"/>
        <v>0</v>
      </c>
    </row>
    <row r="2377" spans="2:24" ht="18.75">
      <c r="B2377" s="175"/>
      <c r="C2377" s="178">
        <v>5202</v>
      </c>
      <c r="D2377" s="179" t="s">
        <v>270</v>
      </c>
      <c r="E2377" s="813"/>
      <c r="F2377" s="473"/>
      <c r="G2377" s="434"/>
      <c r="H2377" s="434"/>
      <c r="I2377" s="476">
        <f t="shared" si="681"/>
        <v>0</v>
      </c>
      <c r="J2377" s="243" t="str">
        <f t="shared" si="666"/>
        <v/>
      </c>
      <c r="K2377" s="244"/>
      <c r="L2377" s="435"/>
      <c r="M2377" s="436"/>
      <c r="N2377" s="330">
        <f t="shared" si="682"/>
        <v>0</v>
      </c>
      <c r="O2377" s="424">
        <f t="shared" si="683"/>
        <v>0</v>
      </c>
      <c r="P2377" s="244"/>
      <c r="Q2377" s="435"/>
      <c r="R2377" s="436"/>
      <c r="S2377" s="429">
        <f t="shared" si="684"/>
        <v>0</v>
      </c>
      <c r="T2377" s="315">
        <f t="shared" si="685"/>
        <v>0</v>
      </c>
      <c r="U2377" s="436"/>
      <c r="V2377" s="436"/>
      <c r="W2377" s="253"/>
      <c r="X2377" s="313">
        <f t="shared" si="667"/>
        <v>0</v>
      </c>
    </row>
    <row r="2378" spans="2:24" ht="18.75">
      <c r="B2378" s="175"/>
      <c r="C2378" s="178">
        <v>5203</v>
      </c>
      <c r="D2378" s="179" t="s">
        <v>938</v>
      </c>
      <c r="E2378" s="813"/>
      <c r="F2378" s="473"/>
      <c r="G2378" s="434"/>
      <c r="H2378" s="434"/>
      <c r="I2378" s="476">
        <f t="shared" si="681"/>
        <v>0</v>
      </c>
      <c r="J2378" s="243" t="str">
        <f t="shared" si="666"/>
        <v/>
      </c>
      <c r="K2378" s="244"/>
      <c r="L2378" s="435"/>
      <c r="M2378" s="436"/>
      <c r="N2378" s="330">
        <f t="shared" si="682"/>
        <v>0</v>
      </c>
      <c r="O2378" s="424">
        <f t="shared" si="683"/>
        <v>0</v>
      </c>
      <c r="P2378" s="244"/>
      <c r="Q2378" s="435"/>
      <c r="R2378" s="436"/>
      <c r="S2378" s="429">
        <f t="shared" si="684"/>
        <v>0</v>
      </c>
      <c r="T2378" s="315">
        <f t="shared" si="685"/>
        <v>0</v>
      </c>
      <c r="U2378" s="436"/>
      <c r="V2378" s="436"/>
      <c r="W2378" s="253"/>
      <c r="X2378" s="313">
        <f t="shared" si="667"/>
        <v>0</v>
      </c>
    </row>
    <row r="2379" spans="2:24" ht="18.75">
      <c r="B2379" s="175"/>
      <c r="C2379" s="178">
        <v>5204</v>
      </c>
      <c r="D2379" s="179" t="s">
        <v>939</v>
      </c>
      <c r="E2379" s="813"/>
      <c r="F2379" s="473"/>
      <c r="G2379" s="434"/>
      <c r="H2379" s="434"/>
      <c r="I2379" s="476">
        <f t="shared" si="681"/>
        <v>0</v>
      </c>
      <c r="J2379" s="243" t="str">
        <f t="shared" si="666"/>
        <v/>
      </c>
      <c r="K2379" s="244"/>
      <c r="L2379" s="435"/>
      <c r="M2379" s="436"/>
      <c r="N2379" s="330">
        <f t="shared" si="682"/>
        <v>0</v>
      </c>
      <c r="O2379" s="424">
        <f t="shared" si="683"/>
        <v>0</v>
      </c>
      <c r="P2379" s="244"/>
      <c r="Q2379" s="435"/>
      <c r="R2379" s="436"/>
      <c r="S2379" s="429">
        <f t="shared" si="684"/>
        <v>0</v>
      </c>
      <c r="T2379" s="315">
        <f t="shared" si="685"/>
        <v>0</v>
      </c>
      <c r="U2379" s="436"/>
      <c r="V2379" s="436"/>
      <c r="W2379" s="253"/>
      <c r="X2379" s="313">
        <f t="shared" si="667"/>
        <v>0</v>
      </c>
    </row>
    <row r="2380" spans="2:24" ht="18.75">
      <c r="B2380" s="175"/>
      <c r="C2380" s="178">
        <v>5205</v>
      </c>
      <c r="D2380" s="179" t="s">
        <v>940</v>
      </c>
      <c r="E2380" s="813"/>
      <c r="F2380" s="473"/>
      <c r="G2380" s="434"/>
      <c r="H2380" s="434"/>
      <c r="I2380" s="476">
        <f t="shared" si="681"/>
        <v>0</v>
      </c>
      <c r="J2380" s="243" t="str">
        <f t="shared" si="666"/>
        <v/>
      </c>
      <c r="K2380" s="244"/>
      <c r="L2380" s="435"/>
      <c r="M2380" s="436"/>
      <c r="N2380" s="330">
        <f t="shared" si="682"/>
        <v>0</v>
      </c>
      <c r="O2380" s="424">
        <f t="shared" si="683"/>
        <v>0</v>
      </c>
      <c r="P2380" s="244"/>
      <c r="Q2380" s="435"/>
      <c r="R2380" s="436"/>
      <c r="S2380" s="429">
        <f t="shared" si="684"/>
        <v>0</v>
      </c>
      <c r="T2380" s="315">
        <f t="shared" si="685"/>
        <v>0</v>
      </c>
      <c r="U2380" s="436"/>
      <c r="V2380" s="436"/>
      <c r="W2380" s="253"/>
      <c r="X2380" s="313">
        <f t="shared" si="667"/>
        <v>0</v>
      </c>
    </row>
    <row r="2381" spans="2:24" ht="18.75">
      <c r="B2381" s="175"/>
      <c r="C2381" s="178">
        <v>5206</v>
      </c>
      <c r="D2381" s="179" t="s">
        <v>941</v>
      </c>
      <c r="E2381" s="813"/>
      <c r="F2381" s="473"/>
      <c r="G2381" s="434"/>
      <c r="H2381" s="434"/>
      <c r="I2381" s="476">
        <f t="shared" si="681"/>
        <v>0</v>
      </c>
      <c r="J2381" s="243" t="str">
        <f t="shared" si="666"/>
        <v/>
      </c>
      <c r="K2381" s="244"/>
      <c r="L2381" s="435"/>
      <c r="M2381" s="436"/>
      <c r="N2381" s="330">
        <f t="shared" si="682"/>
        <v>0</v>
      </c>
      <c r="O2381" s="424">
        <f t="shared" si="683"/>
        <v>0</v>
      </c>
      <c r="P2381" s="244"/>
      <c r="Q2381" s="435"/>
      <c r="R2381" s="436"/>
      <c r="S2381" s="429">
        <f t="shared" si="684"/>
        <v>0</v>
      </c>
      <c r="T2381" s="315">
        <f t="shared" si="685"/>
        <v>0</v>
      </c>
      <c r="U2381" s="436"/>
      <c r="V2381" s="436"/>
      <c r="W2381" s="253"/>
      <c r="X2381" s="313">
        <f t="shared" si="667"/>
        <v>0</v>
      </c>
    </row>
    <row r="2382" spans="2:24" ht="18.75">
      <c r="B2382" s="175"/>
      <c r="C2382" s="180">
        <v>5219</v>
      </c>
      <c r="D2382" s="181" t="s">
        <v>942</v>
      </c>
      <c r="E2382" s="813"/>
      <c r="F2382" s="473"/>
      <c r="G2382" s="434"/>
      <c r="H2382" s="434"/>
      <c r="I2382" s="476">
        <f t="shared" si="681"/>
        <v>0</v>
      </c>
      <c r="J2382" s="243" t="str">
        <f t="shared" ref="J2382:J2401" si="686">(IF($E2382&lt;&gt;0,$J$2,IF($I2382&lt;&gt;0,$J$2,"")))</f>
        <v/>
      </c>
      <c r="K2382" s="244"/>
      <c r="L2382" s="435"/>
      <c r="M2382" s="436"/>
      <c r="N2382" s="330">
        <f t="shared" si="682"/>
        <v>0</v>
      </c>
      <c r="O2382" s="424">
        <f t="shared" si="683"/>
        <v>0</v>
      </c>
      <c r="P2382" s="244"/>
      <c r="Q2382" s="435"/>
      <c r="R2382" s="436"/>
      <c r="S2382" s="429">
        <f t="shared" si="684"/>
        <v>0</v>
      </c>
      <c r="T2382" s="315">
        <f t="shared" si="685"/>
        <v>0</v>
      </c>
      <c r="U2382" s="436"/>
      <c r="V2382" s="436"/>
      <c r="W2382" s="253"/>
      <c r="X2382" s="313">
        <f t="shared" ref="X2382:X2395" si="687">T2382-U2382-V2382-W2382</f>
        <v>0</v>
      </c>
    </row>
    <row r="2383" spans="2:24" ht="18.75">
      <c r="B2383" s="801">
        <v>5300</v>
      </c>
      <c r="C2383" s="971" t="s">
        <v>943</v>
      </c>
      <c r="D2383" s="971"/>
      <c r="E2383" s="802"/>
      <c r="F2383" s="805">
        <f>SUM(F2384:F2385)</f>
        <v>0</v>
      </c>
      <c r="G2383" s="806">
        <f>SUM(G2384:G2385)</f>
        <v>0</v>
      </c>
      <c r="H2383" s="806">
        <f>SUM(H2384:H2385)</f>
        <v>0</v>
      </c>
      <c r="I2383" s="806">
        <f>SUM(I2384:I2385)</f>
        <v>0</v>
      </c>
      <c r="J2383" s="243" t="str">
        <f t="shared" si="686"/>
        <v/>
      </c>
      <c r="K2383" s="244"/>
      <c r="L2383" s="326">
        <f>SUM(L2384:L2385)</f>
        <v>0</v>
      </c>
      <c r="M2383" s="327">
        <f>SUM(M2384:M2385)</f>
        <v>0</v>
      </c>
      <c r="N2383" s="432">
        <f>SUM(N2384:N2385)</f>
        <v>0</v>
      </c>
      <c r="O2383" s="433">
        <f>SUM(O2384:O2385)</f>
        <v>0</v>
      </c>
      <c r="P2383" s="244"/>
      <c r="Q2383" s="326">
        <f t="shared" ref="Q2383:W2383" si="688">SUM(Q2384:Q2385)</f>
        <v>0</v>
      </c>
      <c r="R2383" s="327">
        <f t="shared" si="688"/>
        <v>0</v>
      </c>
      <c r="S2383" s="327">
        <f t="shared" si="688"/>
        <v>0</v>
      </c>
      <c r="T2383" s="327">
        <f t="shared" si="688"/>
        <v>0</v>
      </c>
      <c r="U2383" s="327">
        <f t="shared" si="688"/>
        <v>0</v>
      </c>
      <c r="V2383" s="327">
        <f t="shared" si="688"/>
        <v>0</v>
      </c>
      <c r="W2383" s="433">
        <f t="shared" si="688"/>
        <v>0</v>
      </c>
      <c r="X2383" s="313">
        <f t="shared" si="687"/>
        <v>0</v>
      </c>
    </row>
    <row r="2384" spans="2:24" ht="18.75">
      <c r="B2384" s="175"/>
      <c r="C2384" s="176">
        <v>5301</v>
      </c>
      <c r="D2384" s="177" t="s">
        <v>1462</v>
      </c>
      <c r="E2384" s="813"/>
      <c r="F2384" s="473"/>
      <c r="G2384" s="434"/>
      <c r="H2384" s="434"/>
      <c r="I2384" s="476">
        <f>F2384+G2384+H2384</f>
        <v>0</v>
      </c>
      <c r="J2384" s="243" t="str">
        <f t="shared" si="686"/>
        <v/>
      </c>
      <c r="K2384" s="244"/>
      <c r="L2384" s="435"/>
      <c r="M2384" s="436"/>
      <c r="N2384" s="330">
        <f>I2384</f>
        <v>0</v>
      </c>
      <c r="O2384" s="424">
        <f>L2384+M2384-N2384</f>
        <v>0</v>
      </c>
      <c r="P2384" s="244"/>
      <c r="Q2384" s="435"/>
      <c r="R2384" s="436"/>
      <c r="S2384" s="429">
        <f>+IF(+(L2384+M2384)&gt;=I2384,+M2384,+(+I2384-L2384))</f>
        <v>0</v>
      </c>
      <c r="T2384" s="315">
        <f>Q2384+R2384-S2384</f>
        <v>0</v>
      </c>
      <c r="U2384" s="436"/>
      <c r="V2384" s="436"/>
      <c r="W2384" s="253"/>
      <c r="X2384" s="313">
        <f t="shared" si="687"/>
        <v>0</v>
      </c>
    </row>
    <row r="2385" spans="2:24" ht="18.75">
      <c r="B2385" s="175"/>
      <c r="C2385" s="180">
        <v>5309</v>
      </c>
      <c r="D2385" s="181" t="s">
        <v>944</v>
      </c>
      <c r="E2385" s="813"/>
      <c r="F2385" s="473"/>
      <c r="G2385" s="434"/>
      <c r="H2385" s="434"/>
      <c r="I2385" s="476">
        <f>F2385+G2385+H2385</f>
        <v>0</v>
      </c>
      <c r="J2385" s="243" t="str">
        <f t="shared" si="686"/>
        <v/>
      </c>
      <c r="K2385" s="244"/>
      <c r="L2385" s="435"/>
      <c r="M2385" s="436"/>
      <c r="N2385" s="330">
        <f>I2385</f>
        <v>0</v>
      </c>
      <c r="O2385" s="424">
        <f>L2385+M2385-N2385</f>
        <v>0</v>
      </c>
      <c r="P2385" s="244"/>
      <c r="Q2385" s="435"/>
      <c r="R2385" s="436"/>
      <c r="S2385" s="429">
        <f>+IF(+(L2385+M2385)&gt;=I2385,+M2385,+(+I2385-L2385))</f>
        <v>0</v>
      </c>
      <c r="T2385" s="315">
        <f>Q2385+R2385-S2385</f>
        <v>0</v>
      </c>
      <c r="U2385" s="436"/>
      <c r="V2385" s="436"/>
      <c r="W2385" s="253"/>
      <c r="X2385" s="313">
        <f t="shared" si="687"/>
        <v>0</v>
      </c>
    </row>
    <row r="2386" spans="2:24" ht="18.75">
      <c r="B2386" s="801">
        <v>5400</v>
      </c>
      <c r="C2386" s="980" t="s">
        <v>1031</v>
      </c>
      <c r="D2386" s="980"/>
      <c r="E2386" s="802"/>
      <c r="F2386" s="803"/>
      <c r="G2386" s="804"/>
      <c r="H2386" s="804"/>
      <c r="I2386" s="800">
        <f>F2386+G2386+H2386</f>
        <v>0</v>
      </c>
      <c r="J2386" s="243" t="str">
        <f t="shared" si="686"/>
        <v/>
      </c>
      <c r="K2386" s="244"/>
      <c r="L2386" s="430"/>
      <c r="M2386" s="431"/>
      <c r="N2386" s="327">
        <f>I2386</f>
        <v>0</v>
      </c>
      <c r="O2386" s="424">
        <f>L2386+M2386-N2386</f>
        <v>0</v>
      </c>
      <c r="P2386" s="244"/>
      <c r="Q2386" s="430"/>
      <c r="R2386" s="431"/>
      <c r="S2386" s="429">
        <f>+IF(+(L2386+M2386)&gt;=I2386,+M2386,+(+I2386-L2386))</f>
        <v>0</v>
      </c>
      <c r="T2386" s="315">
        <f>Q2386+R2386-S2386</f>
        <v>0</v>
      </c>
      <c r="U2386" s="431"/>
      <c r="V2386" s="431"/>
      <c r="W2386" s="253"/>
      <c r="X2386" s="313">
        <f t="shared" si="687"/>
        <v>0</v>
      </c>
    </row>
    <row r="2387" spans="2:24" ht="18.75">
      <c r="B2387" s="794">
        <v>5500</v>
      </c>
      <c r="C2387" s="966" t="s">
        <v>1032</v>
      </c>
      <c r="D2387" s="966"/>
      <c r="E2387" s="795"/>
      <c r="F2387" s="796">
        <f>SUM(F2388:F2391)</f>
        <v>0</v>
      </c>
      <c r="G2387" s="797">
        <f>SUM(G2388:G2391)</f>
        <v>0</v>
      </c>
      <c r="H2387" s="797">
        <f>SUM(H2388:H2391)</f>
        <v>0</v>
      </c>
      <c r="I2387" s="797">
        <f>SUM(I2388:I2391)</f>
        <v>0</v>
      </c>
      <c r="J2387" s="243" t="str">
        <f t="shared" si="686"/>
        <v/>
      </c>
      <c r="K2387" s="244"/>
      <c r="L2387" s="316">
        <f>SUM(L2388:L2391)</f>
        <v>0</v>
      </c>
      <c r="M2387" s="317">
        <f>SUM(M2388:M2391)</f>
        <v>0</v>
      </c>
      <c r="N2387" s="425">
        <f>SUM(N2388:N2391)</f>
        <v>0</v>
      </c>
      <c r="O2387" s="426">
        <f>SUM(O2388:O2391)</f>
        <v>0</v>
      </c>
      <c r="P2387" s="244"/>
      <c r="Q2387" s="316">
        <f t="shared" ref="Q2387:W2387" si="689">SUM(Q2388:Q2391)</f>
        <v>0</v>
      </c>
      <c r="R2387" s="317">
        <f t="shared" si="689"/>
        <v>0</v>
      </c>
      <c r="S2387" s="317">
        <f t="shared" si="689"/>
        <v>0</v>
      </c>
      <c r="T2387" s="317">
        <f t="shared" si="689"/>
        <v>0</v>
      </c>
      <c r="U2387" s="317">
        <f t="shared" si="689"/>
        <v>0</v>
      </c>
      <c r="V2387" s="317">
        <f t="shared" si="689"/>
        <v>0</v>
      </c>
      <c r="W2387" s="426">
        <f t="shared" si="689"/>
        <v>0</v>
      </c>
      <c r="X2387" s="313">
        <f t="shared" si="687"/>
        <v>0</v>
      </c>
    </row>
    <row r="2388" spans="2:24" ht="18.75">
      <c r="B2388" s="173"/>
      <c r="C2388" s="144">
        <v>5501</v>
      </c>
      <c r="D2388" s="163" t="s">
        <v>1033</v>
      </c>
      <c r="E2388" s="812"/>
      <c r="F2388" s="449"/>
      <c r="G2388" s="245"/>
      <c r="H2388" s="245"/>
      <c r="I2388" s="476">
        <f>F2388+G2388+H2388</f>
        <v>0</v>
      </c>
      <c r="J2388" s="243" t="str">
        <f t="shared" si="686"/>
        <v/>
      </c>
      <c r="K2388" s="244"/>
      <c r="L2388" s="423"/>
      <c r="M2388" s="252"/>
      <c r="N2388" s="315">
        <f>I2388</f>
        <v>0</v>
      </c>
      <c r="O2388" s="424">
        <f>L2388+M2388-N2388</f>
        <v>0</v>
      </c>
      <c r="P2388" s="244"/>
      <c r="Q2388" s="423"/>
      <c r="R2388" s="252"/>
      <c r="S2388" s="429">
        <f>+IF(+(L2388+M2388)&gt;=I2388,+M2388,+(+I2388-L2388))</f>
        <v>0</v>
      </c>
      <c r="T2388" s="315">
        <f>Q2388+R2388-S2388</f>
        <v>0</v>
      </c>
      <c r="U2388" s="252"/>
      <c r="V2388" s="252"/>
      <c r="W2388" s="253"/>
      <c r="X2388" s="313">
        <f t="shared" si="687"/>
        <v>0</v>
      </c>
    </row>
    <row r="2389" spans="2:24" ht="18.75">
      <c r="B2389" s="173"/>
      <c r="C2389" s="137">
        <v>5502</v>
      </c>
      <c r="D2389" s="145" t="s">
        <v>1034</v>
      </c>
      <c r="E2389" s="812"/>
      <c r="F2389" s="449"/>
      <c r="G2389" s="245"/>
      <c r="H2389" s="245"/>
      <c r="I2389" s="476">
        <f>F2389+G2389+H2389</f>
        <v>0</v>
      </c>
      <c r="J2389" s="243" t="str">
        <f t="shared" si="686"/>
        <v/>
      </c>
      <c r="K2389" s="244"/>
      <c r="L2389" s="423"/>
      <c r="M2389" s="252"/>
      <c r="N2389" s="315">
        <f>I2389</f>
        <v>0</v>
      </c>
      <c r="O2389" s="424">
        <f>L2389+M2389-N2389</f>
        <v>0</v>
      </c>
      <c r="P2389" s="244"/>
      <c r="Q2389" s="423"/>
      <c r="R2389" s="252"/>
      <c r="S2389" s="429">
        <f>+IF(+(L2389+M2389)&gt;=I2389,+M2389,+(+I2389-L2389))</f>
        <v>0</v>
      </c>
      <c r="T2389" s="315">
        <f>Q2389+R2389-S2389</f>
        <v>0</v>
      </c>
      <c r="U2389" s="252"/>
      <c r="V2389" s="252"/>
      <c r="W2389" s="253"/>
      <c r="X2389" s="313">
        <f t="shared" si="687"/>
        <v>0</v>
      </c>
    </row>
    <row r="2390" spans="2:24" ht="18.75">
      <c r="B2390" s="173"/>
      <c r="C2390" s="137">
        <v>5503</v>
      </c>
      <c r="D2390" s="139" t="s">
        <v>1035</v>
      </c>
      <c r="E2390" s="812"/>
      <c r="F2390" s="449"/>
      <c r="G2390" s="245"/>
      <c r="H2390" s="245"/>
      <c r="I2390" s="476">
        <f>F2390+G2390+H2390</f>
        <v>0</v>
      </c>
      <c r="J2390" s="243" t="str">
        <f t="shared" si="686"/>
        <v/>
      </c>
      <c r="K2390" s="244"/>
      <c r="L2390" s="423"/>
      <c r="M2390" s="252"/>
      <c r="N2390" s="315">
        <f>I2390</f>
        <v>0</v>
      </c>
      <c r="O2390" s="424">
        <f>L2390+M2390-N2390</f>
        <v>0</v>
      </c>
      <c r="P2390" s="244"/>
      <c r="Q2390" s="423"/>
      <c r="R2390" s="252"/>
      <c r="S2390" s="429">
        <f>+IF(+(L2390+M2390)&gt;=I2390,+M2390,+(+I2390-L2390))</f>
        <v>0</v>
      </c>
      <c r="T2390" s="315">
        <f>Q2390+R2390-S2390</f>
        <v>0</v>
      </c>
      <c r="U2390" s="252"/>
      <c r="V2390" s="252"/>
      <c r="W2390" s="253"/>
      <c r="X2390" s="313">
        <f t="shared" si="687"/>
        <v>0</v>
      </c>
    </row>
    <row r="2391" spans="2:24" ht="18.75">
      <c r="B2391" s="173"/>
      <c r="C2391" s="137">
        <v>5504</v>
      </c>
      <c r="D2391" s="145" t="s">
        <v>1036</v>
      </c>
      <c r="E2391" s="812"/>
      <c r="F2391" s="449"/>
      <c r="G2391" s="245"/>
      <c r="H2391" s="245"/>
      <c r="I2391" s="476">
        <f>F2391+G2391+H2391</f>
        <v>0</v>
      </c>
      <c r="J2391" s="243" t="str">
        <f t="shared" si="686"/>
        <v/>
      </c>
      <c r="K2391" s="244"/>
      <c r="L2391" s="423"/>
      <c r="M2391" s="252"/>
      <c r="N2391" s="315">
        <f>I2391</f>
        <v>0</v>
      </c>
      <c r="O2391" s="424">
        <f>L2391+M2391-N2391</f>
        <v>0</v>
      </c>
      <c r="P2391" s="244"/>
      <c r="Q2391" s="423"/>
      <c r="R2391" s="252"/>
      <c r="S2391" s="429">
        <f>+IF(+(L2391+M2391)&gt;=I2391,+M2391,+(+I2391-L2391))</f>
        <v>0</v>
      </c>
      <c r="T2391" s="315">
        <f>Q2391+R2391-S2391</f>
        <v>0</v>
      </c>
      <c r="U2391" s="252"/>
      <c r="V2391" s="252"/>
      <c r="W2391" s="253"/>
      <c r="X2391" s="313">
        <f t="shared" si="687"/>
        <v>0</v>
      </c>
    </row>
    <row r="2392" spans="2:24" ht="18.75">
      <c r="B2392" s="794">
        <v>5700</v>
      </c>
      <c r="C2392" s="981" t="s">
        <v>1037</v>
      </c>
      <c r="D2392" s="982"/>
      <c r="E2392" s="802"/>
      <c r="F2392" s="781">
        <v>0</v>
      </c>
      <c r="G2392" s="781">
        <v>0</v>
      </c>
      <c r="H2392" s="781">
        <v>0</v>
      </c>
      <c r="I2392" s="806">
        <f>SUM(I2393:I2395)</f>
        <v>0</v>
      </c>
      <c r="J2392" s="243" t="str">
        <f t="shared" si="686"/>
        <v/>
      </c>
      <c r="K2392" s="244"/>
      <c r="L2392" s="326">
        <f>SUM(L2393:L2395)</f>
        <v>0</v>
      </c>
      <c r="M2392" s="327">
        <f>SUM(M2393:M2395)</f>
        <v>0</v>
      </c>
      <c r="N2392" s="432">
        <f>SUM(N2393:N2394)</f>
        <v>0</v>
      </c>
      <c r="O2392" s="433">
        <f>SUM(O2393:O2395)</f>
        <v>0</v>
      </c>
      <c r="P2392" s="244"/>
      <c r="Q2392" s="326">
        <f>SUM(Q2393:Q2395)</f>
        <v>0</v>
      </c>
      <c r="R2392" s="327">
        <f>SUM(R2393:R2395)</f>
        <v>0</v>
      </c>
      <c r="S2392" s="327">
        <f>SUM(S2393:S2395)</f>
        <v>0</v>
      </c>
      <c r="T2392" s="327">
        <f>SUM(T2393:T2395)</f>
        <v>0</v>
      </c>
      <c r="U2392" s="327">
        <f>SUM(U2393:U2395)</f>
        <v>0</v>
      </c>
      <c r="V2392" s="327">
        <f>SUM(V2393:V2394)</f>
        <v>0</v>
      </c>
      <c r="W2392" s="433">
        <f>SUM(W2393:W2395)</f>
        <v>0</v>
      </c>
      <c r="X2392" s="313">
        <f t="shared" si="687"/>
        <v>0</v>
      </c>
    </row>
    <row r="2393" spans="2:24" ht="18.75">
      <c r="B2393" s="175"/>
      <c r="C2393" s="176">
        <v>5701</v>
      </c>
      <c r="D2393" s="177" t="s">
        <v>1038</v>
      </c>
      <c r="E2393" s="813"/>
      <c r="F2393" s="700">
        <v>0</v>
      </c>
      <c r="G2393" s="700">
        <v>0</v>
      </c>
      <c r="H2393" s="700">
        <v>0</v>
      </c>
      <c r="I2393" s="476">
        <f>F2393+G2393+H2393</f>
        <v>0</v>
      </c>
      <c r="J2393" s="243" t="str">
        <f t="shared" si="686"/>
        <v/>
      </c>
      <c r="K2393" s="244"/>
      <c r="L2393" s="435"/>
      <c r="M2393" s="436"/>
      <c r="N2393" s="330">
        <f>I2393</f>
        <v>0</v>
      </c>
      <c r="O2393" s="424">
        <f>L2393+M2393-N2393</f>
        <v>0</v>
      </c>
      <c r="P2393" s="244"/>
      <c r="Q2393" s="435"/>
      <c r="R2393" s="436"/>
      <c r="S2393" s="429">
        <f>+IF(+(L2393+M2393)&gt;=I2393,+M2393,+(+I2393-L2393))</f>
        <v>0</v>
      </c>
      <c r="T2393" s="315">
        <f>Q2393+R2393-S2393</f>
        <v>0</v>
      </c>
      <c r="U2393" s="436"/>
      <c r="V2393" s="436"/>
      <c r="W2393" s="253"/>
      <c r="X2393" s="313">
        <f t="shared" si="687"/>
        <v>0</v>
      </c>
    </row>
    <row r="2394" spans="2:24" ht="18.75">
      <c r="B2394" s="175"/>
      <c r="C2394" s="180">
        <v>5702</v>
      </c>
      <c r="D2394" s="181" t="s">
        <v>1039</v>
      </c>
      <c r="E2394" s="813"/>
      <c r="F2394" s="700">
        <v>0</v>
      </c>
      <c r="G2394" s="700">
        <v>0</v>
      </c>
      <c r="H2394" s="700">
        <v>0</v>
      </c>
      <c r="I2394" s="476">
        <f>F2394+G2394+H2394</f>
        <v>0</v>
      </c>
      <c r="J2394" s="243" t="str">
        <f t="shared" si="686"/>
        <v/>
      </c>
      <c r="K2394" s="244"/>
      <c r="L2394" s="435"/>
      <c r="M2394" s="436"/>
      <c r="N2394" s="330">
        <f>I2394</f>
        <v>0</v>
      </c>
      <c r="O2394" s="424">
        <f>L2394+M2394-N2394</f>
        <v>0</v>
      </c>
      <c r="P2394" s="244"/>
      <c r="Q2394" s="435"/>
      <c r="R2394" s="436"/>
      <c r="S2394" s="429">
        <f>+IF(+(L2394+M2394)&gt;=I2394,+M2394,+(+I2394-L2394))</f>
        <v>0</v>
      </c>
      <c r="T2394" s="315">
        <f>Q2394+R2394-S2394</f>
        <v>0</v>
      </c>
      <c r="U2394" s="436"/>
      <c r="V2394" s="436"/>
      <c r="W2394" s="253"/>
      <c r="X2394" s="313">
        <f t="shared" si="687"/>
        <v>0</v>
      </c>
    </row>
    <row r="2395" spans="2:24" ht="18.75">
      <c r="B2395" s="136"/>
      <c r="C2395" s="182">
        <v>4071</v>
      </c>
      <c r="D2395" s="464" t="s">
        <v>1040</v>
      </c>
      <c r="E2395" s="812"/>
      <c r="F2395" s="700">
        <v>0</v>
      </c>
      <c r="G2395" s="700">
        <v>0</v>
      </c>
      <c r="H2395" s="700">
        <v>0</v>
      </c>
      <c r="I2395" s="476">
        <f>F2395+G2395+H2395</f>
        <v>0</v>
      </c>
      <c r="J2395" s="243" t="str">
        <f t="shared" si="686"/>
        <v/>
      </c>
      <c r="K2395" s="244"/>
      <c r="L2395" s="821"/>
      <c r="M2395" s="775"/>
      <c r="N2395" s="775"/>
      <c r="O2395" s="822"/>
      <c r="P2395" s="244"/>
      <c r="Q2395" s="771"/>
      <c r="R2395" s="775"/>
      <c r="S2395" s="775"/>
      <c r="T2395" s="775"/>
      <c r="U2395" s="775"/>
      <c r="V2395" s="775"/>
      <c r="W2395" s="819"/>
      <c r="X2395" s="313">
        <f t="shared" si="687"/>
        <v>0</v>
      </c>
    </row>
    <row r="2396" spans="2:24">
      <c r="B2396" s="173"/>
      <c r="C2396" s="183"/>
      <c r="D2396" s="334"/>
      <c r="E2396" s="814"/>
      <c r="F2396" s="248"/>
      <c r="G2396" s="248"/>
      <c r="H2396" s="248"/>
      <c r="I2396" s="249"/>
      <c r="J2396" s="243" t="str">
        <f t="shared" si="686"/>
        <v/>
      </c>
      <c r="K2396" s="244"/>
      <c r="L2396" s="437"/>
      <c r="M2396" s="438"/>
      <c r="N2396" s="323"/>
      <c r="O2396" s="324"/>
      <c r="P2396" s="244"/>
      <c r="Q2396" s="437"/>
      <c r="R2396" s="438"/>
      <c r="S2396" s="323"/>
      <c r="T2396" s="323"/>
      <c r="U2396" s="438"/>
      <c r="V2396" s="323"/>
      <c r="W2396" s="324"/>
      <c r="X2396" s="324"/>
    </row>
    <row r="2397" spans="2:24" ht="18.75">
      <c r="B2397" s="807">
        <v>98</v>
      </c>
      <c r="C2397" s="964" t="s">
        <v>1041</v>
      </c>
      <c r="D2397" s="958"/>
      <c r="E2397" s="795"/>
      <c r="F2397" s="798"/>
      <c r="G2397" s="799"/>
      <c r="H2397" s="799"/>
      <c r="I2397" s="800">
        <f>F2397+G2397+H2397</f>
        <v>0</v>
      </c>
      <c r="J2397" s="243" t="str">
        <f t="shared" si="686"/>
        <v/>
      </c>
      <c r="K2397" s="244"/>
      <c r="L2397" s="428"/>
      <c r="M2397" s="254"/>
      <c r="N2397" s="317">
        <f>I2397</f>
        <v>0</v>
      </c>
      <c r="O2397" s="424">
        <f>L2397+M2397-N2397</f>
        <v>0</v>
      </c>
      <c r="P2397" s="244"/>
      <c r="Q2397" s="428"/>
      <c r="R2397" s="254"/>
      <c r="S2397" s="429">
        <f>+IF(+(L2397+M2397)&gt;=I2397,+M2397,+(+I2397-L2397))</f>
        <v>0</v>
      </c>
      <c r="T2397" s="315">
        <f>Q2397+R2397-S2397</f>
        <v>0</v>
      </c>
      <c r="U2397" s="254"/>
      <c r="V2397" s="254"/>
      <c r="W2397" s="253"/>
      <c r="X2397" s="313">
        <f>T2397-U2397-V2397-W2397</f>
        <v>0</v>
      </c>
    </row>
    <row r="2398" spans="2:24">
      <c r="B2398" s="184"/>
      <c r="C2398" s="335" t="s">
        <v>1042</v>
      </c>
      <c r="D2398" s="336"/>
      <c r="E2398" s="395"/>
      <c r="F2398" s="395"/>
      <c r="G2398" s="395"/>
      <c r="H2398" s="395"/>
      <c r="I2398" s="337"/>
      <c r="J2398" s="243" t="str">
        <f t="shared" si="686"/>
        <v/>
      </c>
      <c r="K2398" s="244"/>
      <c r="L2398" s="338"/>
      <c r="M2398" s="339"/>
      <c r="N2398" s="339"/>
      <c r="O2398" s="340"/>
      <c r="P2398" s="244"/>
      <c r="Q2398" s="338"/>
      <c r="R2398" s="339"/>
      <c r="S2398" s="339"/>
      <c r="T2398" s="339"/>
      <c r="U2398" s="339"/>
      <c r="V2398" s="339"/>
      <c r="W2398" s="340"/>
      <c r="X2398" s="340"/>
    </row>
    <row r="2399" spans="2:24">
      <c r="B2399" s="184"/>
      <c r="C2399" s="341" t="s">
        <v>1043</v>
      </c>
      <c r="D2399" s="334"/>
      <c r="E2399" s="384"/>
      <c r="F2399" s="384"/>
      <c r="G2399" s="384"/>
      <c r="H2399" s="384"/>
      <c r="I2399" s="307"/>
      <c r="J2399" s="243" t="str">
        <f t="shared" si="686"/>
        <v/>
      </c>
      <c r="K2399" s="244"/>
      <c r="L2399" s="342"/>
      <c r="M2399" s="343"/>
      <c r="N2399" s="343"/>
      <c r="O2399" s="344"/>
      <c r="P2399" s="244"/>
      <c r="Q2399" s="342"/>
      <c r="R2399" s="343"/>
      <c r="S2399" s="343"/>
      <c r="T2399" s="343"/>
      <c r="U2399" s="343"/>
      <c r="V2399" s="343"/>
      <c r="W2399" s="344"/>
      <c r="X2399" s="344"/>
    </row>
    <row r="2400" spans="2:24">
      <c r="B2400" s="185"/>
      <c r="C2400" s="345" t="s">
        <v>1716</v>
      </c>
      <c r="D2400" s="346"/>
      <c r="E2400" s="396"/>
      <c r="F2400" s="396"/>
      <c r="G2400" s="396"/>
      <c r="H2400" s="396"/>
      <c r="I2400" s="309"/>
      <c r="J2400" s="243" t="str">
        <f t="shared" si="686"/>
        <v/>
      </c>
      <c r="K2400" s="244"/>
      <c r="L2400" s="347"/>
      <c r="M2400" s="348"/>
      <c r="N2400" s="348"/>
      <c r="O2400" s="349"/>
      <c r="P2400" s="244"/>
      <c r="Q2400" s="347"/>
      <c r="R2400" s="348"/>
      <c r="S2400" s="348"/>
      <c r="T2400" s="348"/>
      <c r="U2400" s="348"/>
      <c r="V2400" s="348"/>
      <c r="W2400" s="349"/>
      <c r="X2400" s="349"/>
    </row>
    <row r="2401" spans="2:24" ht="18.75">
      <c r="B2401" s="715"/>
      <c r="C2401" s="716" t="s">
        <v>1263</v>
      </c>
      <c r="D2401" s="717" t="s">
        <v>1044</v>
      </c>
      <c r="E2401" s="808"/>
      <c r="F2401" s="808">
        <f>SUM(F2286,F2289,F2295,F2303,F2304,F2322,F2326,F2332,F2335,F2336,F2337,F2338,F2339,F2348,F2354,F2355,F2356,F2357,F2364,F2368,F2369,F2370,F2371,F2374,F2375,F2383,F2386,F2387,F2392)+F2397</f>
        <v>255500</v>
      </c>
      <c r="G2401" s="808">
        <f>SUM(G2286,G2289,G2295,G2303,G2304,G2322,G2326,G2332,G2335,G2336,G2337,G2338,G2339,G2348,G2354,G2355,G2356,G2357,G2364,G2368,G2369,G2370,G2371,G2374,G2375,G2383,G2386,G2387,G2392)+G2397</f>
        <v>67600</v>
      </c>
      <c r="H2401" s="808">
        <f>SUM(H2286,H2289,H2295,H2303,H2304,H2322,H2326,H2332,H2335,H2336,H2337,H2338,H2339,H2348,H2354,H2355,H2356,H2357,H2364,H2368,H2369,H2370,H2371,H2374,H2375,H2383,H2386,H2387,H2392)+H2397</f>
        <v>173000</v>
      </c>
      <c r="I2401" s="808">
        <f>SUM(I2286,I2289,I2295,I2303,I2304,I2322,I2326,I2332,I2335,I2336,I2337,I2338,I2339,I2348,I2354,I2355,I2356,I2357,I2364,I2368,I2369,I2370,I2371,I2374,I2375,I2383,I2386,I2387,I2392)+I2397</f>
        <v>496100</v>
      </c>
      <c r="J2401" s="243">
        <f t="shared" si="686"/>
        <v>1</v>
      </c>
      <c r="K2401" s="439" t="str">
        <f>LEFT(C2283,1)</f>
        <v>4</v>
      </c>
      <c r="L2401" s="276">
        <f>SUM(L2286,L2289,L2295,L2303,L2304,L2322,L2326,L2332,L2335,L2336,L2337,L2338,L2339,L2348,L2354,L2355,L2356,L2357,L2364,L2368,L2369,L2370,L2371,L2374,L2375,L2383,L2386,L2387,L2392)+L2397</f>
        <v>0</v>
      </c>
      <c r="M2401" s="276">
        <f>SUM(M2286,M2289,M2295,M2303,M2304,M2322,M2326,M2332,M2335,M2336,M2337,M2338,M2339,M2348,M2354,M2355,M2356,M2357,M2364,M2368,M2369,M2370,M2371,M2374,M2375,M2383,M2386,M2387,M2392)+M2397</f>
        <v>496100</v>
      </c>
      <c r="N2401" s="276">
        <f>SUM(N2286,N2289,N2295,N2303,N2304,N2322,N2326,N2332,N2335,N2336,N2337,N2338,N2339,N2348,N2354,N2355,N2356,N2357,N2364,N2368,N2369,N2370,N2371,N2374,N2375,N2383,N2386,N2387,N2392)+N2397</f>
        <v>496100</v>
      </c>
      <c r="O2401" s="276">
        <f>SUM(O2286,O2289,O2295,O2303,O2304,O2322,O2326,O2332,O2335,O2336,O2337,O2338,O2339,O2348,O2354,O2355,O2356,O2357,O2364,O2368,O2369,O2370,O2371,O2374,O2375,O2383,O2386,O2387,O2392)+O2397</f>
        <v>0</v>
      </c>
      <c r="P2401" s="222"/>
      <c r="Q2401" s="276">
        <f t="shared" ref="Q2401:W2401" si="690">SUM(Q2286,Q2289,Q2295,Q2303,Q2304,Q2322,Q2326,Q2332,Q2335,Q2336,Q2337,Q2338,Q2339,Q2348,Q2354,Q2355,Q2356,Q2357,Q2364,Q2368,Q2369,Q2370,Q2371,Q2374,Q2375,Q2383,Q2386,Q2387,Q2392)+Q2397</f>
        <v>0</v>
      </c>
      <c r="R2401" s="276">
        <f t="shared" si="690"/>
        <v>67000</v>
      </c>
      <c r="S2401" s="276">
        <f t="shared" si="690"/>
        <v>67000</v>
      </c>
      <c r="T2401" s="276">
        <f t="shared" si="690"/>
        <v>0</v>
      </c>
      <c r="U2401" s="276">
        <f t="shared" si="690"/>
        <v>0</v>
      </c>
      <c r="V2401" s="276">
        <f t="shared" si="690"/>
        <v>0</v>
      </c>
      <c r="W2401" s="276">
        <f t="shared" si="690"/>
        <v>0</v>
      </c>
      <c r="X2401" s="313">
        <f>T2401-U2401-V2401-W2401</f>
        <v>0</v>
      </c>
    </row>
    <row r="2402" spans="2:24">
      <c r="B2402" s="660" t="s">
        <v>32</v>
      </c>
      <c r="C2402" s="186"/>
      <c r="I2402" s="219"/>
      <c r="J2402" s="221">
        <f>J2401</f>
        <v>1</v>
      </c>
      <c r="P2402"/>
    </row>
    <row r="2403" spans="2:24">
      <c r="B2403" s="392"/>
      <c r="C2403" s="392"/>
      <c r="D2403" s="393"/>
      <c r="E2403" s="392"/>
      <c r="F2403" s="392"/>
      <c r="G2403" s="392"/>
      <c r="H2403" s="392"/>
      <c r="I2403" s="394"/>
      <c r="J2403" s="221">
        <f>J2401</f>
        <v>1</v>
      </c>
      <c r="L2403" s="392"/>
      <c r="M2403" s="392"/>
      <c r="N2403" s="394"/>
      <c r="O2403" s="394"/>
      <c r="P2403" s="394"/>
      <c r="Q2403" s="392"/>
      <c r="R2403" s="392"/>
      <c r="S2403" s="394"/>
      <c r="T2403" s="394"/>
      <c r="U2403" s="392"/>
      <c r="V2403" s="394"/>
      <c r="W2403" s="394"/>
      <c r="X2403" s="394"/>
    </row>
    <row r="2404" spans="2:24" ht="18.75">
      <c r="B2404" s="402"/>
      <c r="C2404" s="402"/>
      <c r="D2404" s="402"/>
      <c r="E2404" s="402"/>
      <c r="F2404" s="402"/>
      <c r="G2404" s="402"/>
      <c r="H2404" s="402"/>
      <c r="I2404" s="484"/>
      <c r="J2404" s="440">
        <f>(IF(E2401&lt;&gt;0,$G$2,IF(I2401&lt;&gt;0,$G$2,"")))</f>
        <v>0</v>
      </c>
    </row>
    <row r="2405" spans="2:24" ht="18.75">
      <c r="B2405" s="402"/>
      <c r="C2405" s="402"/>
      <c r="D2405" s="474"/>
      <c r="E2405" s="402"/>
      <c r="F2405" s="402"/>
      <c r="G2405" s="402"/>
      <c r="H2405" s="402"/>
      <c r="I2405" s="484"/>
      <c r="J2405" s="440" t="str">
        <f>(IF(E2402&lt;&gt;0,$G$2,IF(I2402&lt;&gt;0,$G$2,"")))</f>
        <v/>
      </c>
    </row>
    <row r="2406" spans="2:24">
      <c r="E2406" s="278"/>
      <c r="F2406" s="278"/>
      <c r="G2406" s="278"/>
      <c r="H2406" s="278"/>
      <c r="I2406" s="282"/>
      <c r="J2406" s="221">
        <f>(IF($E2539&lt;&gt;0,$J$2,IF($I2539&lt;&gt;0,$J$2,"")))</f>
        <v>1</v>
      </c>
      <c r="L2406" s="278"/>
      <c r="M2406" s="278"/>
      <c r="N2406" s="282"/>
      <c r="O2406" s="282"/>
      <c r="P2406" s="282"/>
      <c r="Q2406" s="278"/>
      <c r="R2406" s="278"/>
      <c r="S2406" s="282"/>
      <c r="T2406" s="282"/>
      <c r="U2406" s="278"/>
      <c r="V2406" s="282"/>
      <c r="W2406" s="282"/>
    </row>
    <row r="2407" spans="2:24">
      <c r="C2407" s="227"/>
      <c r="D2407" s="228"/>
      <c r="E2407" s="278"/>
      <c r="F2407" s="278"/>
      <c r="G2407" s="278"/>
      <c r="H2407" s="278"/>
      <c r="I2407" s="282"/>
      <c r="J2407" s="221">
        <f>(IF($E2539&lt;&gt;0,$J$2,IF($I2539&lt;&gt;0,$J$2,"")))</f>
        <v>1</v>
      </c>
      <c r="L2407" s="278"/>
      <c r="M2407" s="278"/>
      <c r="N2407" s="282"/>
      <c r="O2407" s="282"/>
      <c r="P2407" s="282"/>
      <c r="Q2407" s="278"/>
      <c r="R2407" s="278"/>
      <c r="S2407" s="282"/>
      <c r="T2407" s="282"/>
      <c r="U2407" s="278"/>
      <c r="V2407" s="282"/>
      <c r="W2407" s="282"/>
    </row>
    <row r="2408" spans="2:24">
      <c r="B2408" s="896" t="str">
        <f>$B$7</f>
        <v>БЮДЖЕТ - НАЧАЛЕН ПЛАН
ПО ПЪЛНА ЕДИННА БЮДЖЕТНА КЛАСИФИКАЦИЯ</v>
      </c>
      <c r="C2408" s="897"/>
      <c r="D2408" s="897"/>
      <c r="E2408" s="278"/>
      <c r="F2408" s="278"/>
      <c r="G2408" s="278"/>
      <c r="H2408" s="278"/>
      <c r="I2408" s="282"/>
      <c r="J2408" s="221">
        <f>(IF($E2539&lt;&gt;0,$J$2,IF($I2539&lt;&gt;0,$J$2,"")))</f>
        <v>1</v>
      </c>
      <c r="L2408" s="278"/>
      <c r="M2408" s="278"/>
      <c r="N2408" s="282"/>
      <c r="O2408" s="282"/>
      <c r="P2408" s="282"/>
      <c r="Q2408" s="278"/>
      <c r="R2408" s="278"/>
      <c r="S2408" s="282"/>
      <c r="T2408" s="282"/>
      <c r="U2408" s="278"/>
      <c r="V2408" s="282"/>
      <c r="W2408" s="282"/>
    </row>
    <row r="2409" spans="2:24">
      <c r="C2409" s="227"/>
      <c r="D2409" s="228"/>
      <c r="E2409" s="279" t="s">
        <v>1684</v>
      </c>
      <c r="F2409" s="279" t="s">
        <v>1550</v>
      </c>
      <c r="G2409" s="278"/>
      <c r="H2409" s="278"/>
      <c r="I2409" s="282"/>
      <c r="J2409" s="221">
        <f>(IF($E2539&lt;&gt;0,$J$2,IF($I2539&lt;&gt;0,$J$2,"")))</f>
        <v>1</v>
      </c>
      <c r="L2409" s="278"/>
      <c r="M2409" s="278"/>
      <c r="N2409" s="282"/>
      <c r="O2409" s="282"/>
      <c r="P2409" s="282"/>
      <c r="Q2409" s="278"/>
      <c r="R2409" s="278"/>
      <c r="S2409" s="282"/>
      <c r="T2409" s="282"/>
      <c r="U2409" s="278"/>
      <c r="V2409" s="282"/>
      <c r="W2409" s="282"/>
    </row>
    <row r="2410" spans="2:24" ht="18.75">
      <c r="B2410" s="898" t="str">
        <f>$B$9</f>
        <v>Несебър</v>
      </c>
      <c r="C2410" s="899"/>
      <c r="D2410" s="900"/>
      <c r="E2410" s="686">
        <f>$E$9</f>
        <v>43831</v>
      </c>
      <c r="F2410" s="687">
        <f>$F$9</f>
        <v>44196</v>
      </c>
      <c r="G2410" s="278"/>
      <c r="H2410" s="278"/>
      <c r="I2410" s="282"/>
      <c r="J2410" s="221">
        <f>(IF($E2539&lt;&gt;0,$J$2,IF($I2539&lt;&gt;0,$J$2,"")))</f>
        <v>1</v>
      </c>
      <c r="L2410" s="278"/>
      <c r="M2410" s="278"/>
      <c r="N2410" s="282"/>
      <c r="O2410" s="282"/>
      <c r="P2410" s="282"/>
      <c r="Q2410" s="278"/>
      <c r="R2410" s="278"/>
      <c r="S2410" s="282"/>
      <c r="T2410" s="282"/>
      <c r="U2410" s="278"/>
      <c r="V2410" s="282"/>
      <c r="W2410" s="282"/>
    </row>
    <row r="2411" spans="2:24">
      <c r="B2411" s="230" t="str">
        <f>$B$10</f>
        <v>(наименование на разпоредителя с бюджет)</v>
      </c>
      <c r="E2411" s="278"/>
      <c r="F2411" s="280">
        <f>$F$10</f>
        <v>0</v>
      </c>
      <c r="G2411" s="278"/>
      <c r="H2411" s="278"/>
      <c r="I2411" s="282"/>
      <c r="J2411" s="221">
        <f>(IF($E2539&lt;&gt;0,$J$2,IF($I2539&lt;&gt;0,$J$2,"")))</f>
        <v>1</v>
      </c>
      <c r="L2411" s="278"/>
      <c r="M2411" s="278"/>
      <c r="N2411" s="282"/>
      <c r="O2411" s="282"/>
      <c r="P2411" s="282"/>
      <c r="Q2411" s="278"/>
      <c r="R2411" s="278"/>
      <c r="S2411" s="282"/>
      <c r="T2411" s="282"/>
      <c r="U2411" s="278"/>
      <c r="V2411" s="282"/>
      <c r="W2411" s="282"/>
    </row>
    <row r="2412" spans="2:24">
      <c r="B2412" s="230"/>
      <c r="E2412" s="281"/>
      <c r="F2412" s="278"/>
      <c r="G2412" s="278"/>
      <c r="H2412" s="278"/>
      <c r="I2412" s="282"/>
      <c r="J2412" s="221">
        <f>(IF($E2539&lt;&gt;0,$J$2,IF($I2539&lt;&gt;0,$J$2,"")))</f>
        <v>1</v>
      </c>
      <c r="L2412" s="278"/>
      <c r="M2412" s="278"/>
      <c r="N2412" s="282"/>
      <c r="O2412" s="282"/>
      <c r="P2412" s="282"/>
      <c r="Q2412" s="278"/>
      <c r="R2412" s="278"/>
      <c r="S2412" s="282"/>
      <c r="T2412" s="282"/>
      <c r="U2412" s="278"/>
      <c r="V2412" s="282"/>
      <c r="W2412" s="282"/>
    </row>
    <row r="2413" spans="2:24" ht="19.5">
      <c r="B2413" s="901" t="str">
        <f>$B$12</f>
        <v>Несебър</v>
      </c>
      <c r="C2413" s="902"/>
      <c r="D2413" s="903"/>
      <c r="E2413" s="229" t="s">
        <v>1685</v>
      </c>
      <c r="F2413" s="688" t="str">
        <f>$F$12</f>
        <v>5206</v>
      </c>
      <c r="G2413" s="278"/>
      <c r="H2413" s="278"/>
      <c r="I2413" s="282"/>
      <c r="J2413" s="221">
        <f>(IF($E2539&lt;&gt;0,$J$2,IF($I2539&lt;&gt;0,$J$2,"")))</f>
        <v>1</v>
      </c>
      <c r="L2413" s="278"/>
      <c r="M2413" s="278"/>
      <c r="N2413" s="282"/>
      <c r="O2413" s="282"/>
      <c r="P2413" s="282"/>
      <c r="Q2413" s="278"/>
      <c r="R2413" s="278"/>
      <c r="S2413" s="282"/>
      <c r="T2413" s="282"/>
      <c r="U2413" s="278"/>
      <c r="V2413" s="282"/>
      <c r="W2413" s="282"/>
    </row>
    <row r="2414" spans="2:24">
      <c r="B2414" s="689" t="str">
        <f>$B$13</f>
        <v>(наименование на първостепенния разпоредител с бюджет)</v>
      </c>
      <c r="E2414" s="281" t="s">
        <v>1686</v>
      </c>
      <c r="F2414" s="278"/>
      <c r="G2414" s="278"/>
      <c r="H2414" s="278"/>
      <c r="I2414" s="282"/>
      <c r="J2414" s="221">
        <f>(IF($E2539&lt;&gt;0,$J$2,IF($I2539&lt;&gt;0,$J$2,"")))</f>
        <v>1</v>
      </c>
      <c r="L2414" s="278"/>
      <c r="M2414" s="278"/>
      <c r="N2414" s="282"/>
      <c r="O2414" s="282"/>
      <c r="P2414" s="282"/>
      <c r="Q2414" s="278"/>
      <c r="R2414" s="278"/>
      <c r="S2414" s="282"/>
      <c r="T2414" s="282"/>
      <c r="U2414" s="278"/>
      <c r="V2414" s="282"/>
      <c r="W2414" s="282"/>
    </row>
    <row r="2415" spans="2:24" ht="18.75">
      <c r="B2415" s="230"/>
      <c r="D2415" s="441"/>
      <c r="E2415" s="277"/>
      <c r="F2415" s="277"/>
      <c r="G2415" s="277"/>
      <c r="H2415" s="277"/>
      <c r="I2415" s="384"/>
      <c r="J2415" s="221">
        <f>(IF($E2539&lt;&gt;0,$J$2,IF($I2539&lt;&gt;0,$J$2,"")))</f>
        <v>1</v>
      </c>
      <c r="L2415" s="278"/>
      <c r="M2415" s="278"/>
      <c r="N2415" s="282"/>
      <c r="O2415" s="282"/>
      <c r="P2415" s="282"/>
      <c r="Q2415" s="278"/>
      <c r="R2415" s="278"/>
      <c r="S2415" s="282"/>
      <c r="T2415" s="282"/>
      <c r="U2415" s="278"/>
      <c r="V2415" s="282"/>
      <c r="W2415" s="282"/>
    </row>
    <row r="2416" spans="2:24">
      <c r="C2416" s="227"/>
      <c r="D2416" s="228"/>
      <c r="E2416" s="278"/>
      <c r="F2416" s="281"/>
      <c r="G2416" s="281"/>
      <c r="H2416" s="281"/>
      <c r="I2416" s="284" t="s">
        <v>1687</v>
      </c>
      <c r="J2416" s="221">
        <f>(IF($E2539&lt;&gt;0,$J$2,IF($I2539&lt;&gt;0,$J$2,"")))</f>
        <v>1</v>
      </c>
      <c r="L2416" s="283" t="s">
        <v>93</v>
      </c>
      <c r="M2416" s="278"/>
      <c r="N2416" s="282"/>
      <c r="O2416" s="284" t="s">
        <v>1687</v>
      </c>
      <c r="P2416" s="282"/>
      <c r="Q2416" s="283" t="s">
        <v>94</v>
      </c>
      <c r="R2416" s="278"/>
      <c r="S2416" s="282"/>
      <c r="T2416" s="284" t="s">
        <v>1687</v>
      </c>
      <c r="U2416" s="278"/>
      <c r="V2416" s="282"/>
      <c r="W2416" s="284" t="s">
        <v>1687</v>
      </c>
    </row>
    <row r="2417" spans="2:24" ht="18.75">
      <c r="B2417" s="782"/>
      <c r="C2417" s="783"/>
      <c r="D2417" s="784" t="s">
        <v>1075</v>
      </c>
      <c r="E2417" s="785"/>
      <c r="F2417" s="973" t="s">
        <v>1486</v>
      </c>
      <c r="G2417" s="974"/>
      <c r="H2417" s="975"/>
      <c r="I2417" s="976"/>
      <c r="J2417" s="221">
        <f>(IF($E2539&lt;&gt;0,$J$2,IF($I2539&lt;&gt;0,$J$2,"")))</f>
        <v>1</v>
      </c>
      <c r="L2417" s="920" t="s">
        <v>1804</v>
      </c>
      <c r="M2417" s="920" t="s">
        <v>1805</v>
      </c>
      <c r="N2417" s="922" t="s">
        <v>1806</v>
      </c>
      <c r="O2417" s="922" t="s">
        <v>95</v>
      </c>
      <c r="P2417" s="222"/>
      <c r="Q2417" s="922" t="s">
        <v>1807</v>
      </c>
      <c r="R2417" s="922" t="s">
        <v>1808</v>
      </c>
      <c r="S2417" s="922" t="s">
        <v>1776</v>
      </c>
      <c r="T2417" s="922" t="s">
        <v>96</v>
      </c>
      <c r="U2417" s="409" t="s">
        <v>97</v>
      </c>
      <c r="V2417" s="410"/>
      <c r="W2417" s="411"/>
      <c r="X2417" s="291"/>
    </row>
    <row r="2418" spans="2:24" ht="31.5">
      <c r="B2418" s="786" t="s">
        <v>1601</v>
      </c>
      <c r="C2418" s="787" t="s">
        <v>1688</v>
      </c>
      <c r="D2418" s="788" t="s">
        <v>1076</v>
      </c>
      <c r="E2418" s="789"/>
      <c r="F2418" s="713" t="s">
        <v>1487</v>
      </c>
      <c r="G2418" s="713" t="s">
        <v>1488</v>
      </c>
      <c r="H2418" s="713" t="s">
        <v>1485</v>
      </c>
      <c r="I2418" s="713" t="s">
        <v>1069</v>
      </c>
      <c r="J2418" s="221">
        <f>(IF($E2539&lt;&gt;0,$J$2,IF($I2539&lt;&gt;0,$J$2,"")))</f>
        <v>1</v>
      </c>
      <c r="L2418" s="961"/>
      <c r="M2418" s="972"/>
      <c r="N2418" s="961"/>
      <c r="O2418" s="972"/>
      <c r="P2418" s="222"/>
      <c r="Q2418" s="957"/>
      <c r="R2418" s="957"/>
      <c r="S2418" s="957"/>
      <c r="T2418" s="957"/>
      <c r="U2418" s="412">
        <v>2020</v>
      </c>
      <c r="V2418" s="412">
        <v>2021</v>
      </c>
      <c r="W2418" s="412" t="s">
        <v>1809</v>
      </c>
      <c r="X2418" s="413" t="s">
        <v>98</v>
      </c>
    </row>
    <row r="2419" spans="2:24" ht="18.75">
      <c r="B2419" s="612"/>
      <c r="C2419" s="397"/>
      <c r="D2419" s="295" t="s">
        <v>1265</v>
      </c>
      <c r="E2419" s="809"/>
      <c r="F2419" s="296"/>
      <c r="G2419" s="296"/>
      <c r="H2419" s="296"/>
      <c r="I2419" s="483"/>
      <c r="J2419" s="221">
        <f>(IF($E2539&lt;&gt;0,$J$2,IF($I2539&lt;&gt;0,$J$2,"")))</f>
        <v>1</v>
      </c>
      <c r="L2419" s="297" t="s">
        <v>99</v>
      </c>
      <c r="M2419" s="297" t="s">
        <v>100</v>
      </c>
      <c r="N2419" s="298" t="s">
        <v>101</v>
      </c>
      <c r="O2419" s="298" t="s">
        <v>102</v>
      </c>
      <c r="P2419" s="222"/>
      <c r="Q2419" s="610" t="s">
        <v>103</v>
      </c>
      <c r="R2419" s="610" t="s">
        <v>104</v>
      </c>
      <c r="S2419" s="610" t="s">
        <v>105</v>
      </c>
      <c r="T2419" s="610" t="s">
        <v>106</v>
      </c>
      <c r="U2419" s="610" t="s">
        <v>1046</v>
      </c>
      <c r="V2419" s="610" t="s">
        <v>1047</v>
      </c>
      <c r="W2419" s="610" t="s">
        <v>1048</v>
      </c>
      <c r="X2419" s="414" t="s">
        <v>1049</v>
      </c>
    </row>
    <row r="2420" spans="2:24" ht="131.25">
      <c r="B2420" s="236"/>
      <c r="C2420" s="617" t="e">
        <f>VLOOKUP(D2420,OP_LIST2,2,FALSE)</f>
        <v>#N/A</v>
      </c>
      <c r="D2420" s="618" t="s">
        <v>958</v>
      </c>
      <c r="E2420" s="810"/>
      <c r="F2420" s="368"/>
      <c r="G2420" s="368"/>
      <c r="H2420" s="368"/>
      <c r="I2420" s="303"/>
      <c r="J2420" s="221">
        <f>(IF($E2539&lt;&gt;0,$J$2,IF($I2539&lt;&gt;0,$J$2,"")))</f>
        <v>1</v>
      </c>
      <c r="L2420" s="415" t="s">
        <v>1050</v>
      </c>
      <c r="M2420" s="415" t="s">
        <v>1050</v>
      </c>
      <c r="N2420" s="415" t="s">
        <v>1051</v>
      </c>
      <c r="O2420" s="415" t="s">
        <v>1052</v>
      </c>
      <c r="P2420" s="222"/>
      <c r="Q2420" s="415" t="s">
        <v>1050</v>
      </c>
      <c r="R2420" s="415" t="s">
        <v>1050</v>
      </c>
      <c r="S2420" s="415" t="s">
        <v>1077</v>
      </c>
      <c r="T2420" s="415" t="s">
        <v>1054</v>
      </c>
      <c r="U2420" s="415" t="s">
        <v>1050</v>
      </c>
      <c r="V2420" s="415" t="s">
        <v>1050</v>
      </c>
      <c r="W2420" s="415" t="s">
        <v>1050</v>
      </c>
      <c r="X2420" s="306" t="s">
        <v>1055</v>
      </c>
    </row>
    <row r="2421" spans="2:24" ht="18.75">
      <c r="B2421" s="616"/>
      <c r="C2421" s="619">
        <f>VLOOKUP(D2422,EBK_DEIN2,2,FALSE)</f>
        <v>4437</v>
      </c>
      <c r="D2421" s="611" t="s">
        <v>1465</v>
      </c>
      <c r="E2421" s="811"/>
      <c r="F2421" s="368"/>
      <c r="G2421" s="368"/>
      <c r="H2421" s="368"/>
      <c r="I2421" s="303"/>
      <c r="J2421" s="221">
        <f>(IF($E2539&lt;&gt;0,$J$2,IF($I2539&lt;&gt;0,$J$2,"")))</f>
        <v>1</v>
      </c>
      <c r="L2421" s="416"/>
      <c r="M2421" s="416"/>
      <c r="N2421" s="344"/>
      <c r="O2421" s="417"/>
      <c r="P2421" s="222"/>
      <c r="Q2421" s="416"/>
      <c r="R2421" s="416"/>
      <c r="S2421" s="344"/>
      <c r="T2421" s="417"/>
      <c r="U2421" s="416"/>
      <c r="V2421" s="344"/>
      <c r="W2421" s="417"/>
      <c r="X2421" s="418"/>
    </row>
    <row r="2422" spans="2:24" ht="18.75">
      <c r="B2422" s="419"/>
      <c r="C2422" s="238"/>
      <c r="D2422" s="523" t="s">
        <v>756</v>
      </c>
      <c r="E2422" s="811"/>
      <c r="F2422" s="368"/>
      <c r="G2422" s="368"/>
      <c r="H2422" s="368"/>
      <c r="I2422" s="303"/>
      <c r="J2422" s="221">
        <f>(IF($E2539&lt;&gt;0,$J$2,IF($I2539&lt;&gt;0,$J$2,"")))</f>
        <v>1</v>
      </c>
      <c r="L2422" s="416"/>
      <c r="M2422" s="416"/>
      <c r="N2422" s="344"/>
      <c r="O2422" s="420">
        <f>SUMIF(O2425:O2426,"&lt;0")+SUMIF(O2428:O2432,"&lt;0")+SUMIF(O2434:O2441,"&lt;0")+SUMIF(O2443:O2459,"&lt;0")+SUMIF(O2465:O2469,"&lt;0")+SUMIF(O2471:O2476,"&lt;0")+SUMIF(O2479:O2485,"&lt;0")+SUMIF(O2492:O2493,"&lt;0")+SUMIF(O2496:O2501,"&lt;0")+SUMIF(O2503:O2508,"&lt;0")+SUMIF(O2512,"&lt;0")+SUMIF(O2514:O2520,"&lt;0")+SUMIF(O2522:O2524,"&lt;0")+SUMIF(O2526:O2529,"&lt;0")+SUMIF(O2531:O2532,"&lt;0")+SUMIF(O2535,"&lt;0")</f>
        <v>0</v>
      </c>
      <c r="P2422" s="222"/>
      <c r="Q2422" s="416"/>
      <c r="R2422" s="416"/>
      <c r="S2422" s="344"/>
      <c r="T2422" s="420">
        <f>SUMIF(T2425:T2426,"&lt;0")+SUMIF(T2428:T2432,"&lt;0")+SUMIF(T2434:T2441,"&lt;0")+SUMIF(T2443:T2459,"&lt;0")+SUMIF(T2465:T2469,"&lt;0")+SUMIF(T2471:T2476,"&lt;0")+SUMIF(T2479:T2485,"&lt;0")+SUMIF(T2492:T2493,"&lt;0")+SUMIF(T2496:T2501,"&lt;0")+SUMIF(T2503:T2508,"&lt;0")+SUMIF(T2512,"&lt;0")+SUMIF(T2514:T2520,"&lt;0")+SUMIF(T2522:T2524,"&lt;0")+SUMIF(T2526:T2529,"&lt;0")+SUMIF(T2531:T2532,"&lt;0")+SUMIF(T2535,"&lt;0")</f>
        <v>0</v>
      </c>
      <c r="U2422" s="416"/>
      <c r="V2422" s="344"/>
      <c r="W2422" s="417"/>
      <c r="X2422" s="308"/>
    </row>
    <row r="2423" spans="2:24" ht="18.75">
      <c r="B2423" s="354"/>
      <c r="C2423" s="238"/>
      <c r="D2423" s="292" t="s">
        <v>1078</v>
      </c>
      <c r="E2423" s="811"/>
      <c r="F2423" s="368"/>
      <c r="G2423" s="368"/>
      <c r="H2423" s="368"/>
      <c r="I2423" s="303"/>
      <c r="J2423" s="221">
        <f>(IF($E2539&lt;&gt;0,$J$2,IF($I2539&lt;&gt;0,$J$2,"")))</f>
        <v>1</v>
      </c>
      <c r="L2423" s="416"/>
      <c r="M2423" s="416"/>
      <c r="N2423" s="344"/>
      <c r="O2423" s="417"/>
      <c r="P2423" s="222"/>
      <c r="Q2423" s="416"/>
      <c r="R2423" s="416"/>
      <c r="S2423" s="344"/>
      <c r="T2423" s="417"/>
      <c r="U2423" s="416"/>
      <c r="V2423" s="344"/>
      <c r="W2423" s="417"/>
      <c r="X2423" s="310"/>
    </row>
    <row r="2424" spans="2:24" ht="18.75">
      <c r="B2424" s="790">
        <v>100</v>
      </c>
      <c r="C2424" s="977" t="s">
        <v>1266</v>
      </c>
      <c r="D2424" s="978"/>
      <c r="E2424" s="791"/>
      <c r="F2424" s="792">
        <f>SUM(F2425:F2426)</f>
        <v>180000</v>
      </c>
      <c r="G2424" s="793">
        <f>SUM(G2425:G2426)</f>
        <v>0</v>
      </c>
      <c r="H2424" s="793">
        <f>SUM(H2425:H2426)</f>
        <v>0</v>
      </c>
      <c r="I2424" s="793">
        <f>SUM(I2425:I2426)</f>
        <v>180000</v>
      </c>
      <c r="J2424" s="243">
        <f t="shared" ref="J2424:J2455" si="691">(IF($E2424&lt;&gt;0,$J$2,IF($I2424&lt;&gt;0,$J$2,"")))</f>
        <v>1</v>
      </c>
      <c r="K2424" s="244"/>
      <c r="L2424" s="311">
        <f>SUM(L2425:L2426)</f>
        <v>0</v>
      </c>
      <c r="M2424" s="312">
        <f>SUM(M2425:M2426)</f>
        <v>180000</v>
      </c>
      <c r="N2424" s="421">
        <f>SUM(N2425:N2426)</f>
        <v>180000</v>
      </c>
      <c r="O2424" s="422">
        <f>SUM(O2425:O2426)</f>
        <v>0</v>
      </c>
      <c r="P2424" s="244"/>
      <c r="Q2424" s="815"/>
      <c r="R2424" s="816"/>
      <c r="S2424" s="817"/>
      <c r="T2424" s="816"/>
      <c r="U2424" s="816"/>
      <c r="V2424" s="816"/>
      <c r="W2424" s="818"/>
      <c r="X2424" s="313">
        <f t="shared" ref="X2424:X2455" si="692">T2424-U2424-V2424-W2424</f>
        <v>0</v>
      </c>
    </row>
    <row r="2425" spans="2:24" ht="18.75">
      <c r="B2425" s="140"/>
      <c r="C2425" s="144">
        <v>101</v>
      </c>
      <c r="D2425" s="138" t="s">
        <v>1267</v>
      </c>
      <c r="E2425" s="812"/>
      <c r="F2425" s="449">
        <v>180000</v>
      </c>
      <c r="G2425" s="245"/>
      <c r="H2425" s="245"/>
      <c r="I2425" s="476">
        <f>F2425+G2425+H2425</f>
        <v>180000</v>
      </c>
      <c r="J2425" s="243">
        <f t="shared" si="691"/>
        <v>1</v>
      </c>
      <c r="K2425" s="244"/>
      <c r="L2425" s="423"/>
      <c r="M2425" s="252">
        <v>180000</v>
      </c>
      <c r="N2425" s="315">
        <f>I2425</f>
        <v>180000</v>
      </c>
      <c r="O2425" s="424">
        <f>L2425+M2425-N2425</f>
        <v>0</v>
      </c>
      <c r="P2425" s="244"/>
      <c r="Q2425" s="771"/>
      <c r="R2425" s="775"/>
      <c r="S2425" s="775"/>
      <c r="T2425" s="775"/>
      <c r="U2425" s="775"/>
      <c r="V2425" s="775"/>
      <c r="W2425" s="819"/>
      <c r="X2425" s="313">
        <f t="shared" si="692"/>
        <v>0</v>
      </c>
    </row>
    <row r="2426" spans="2:24" ht="18.75">
      <c r="B2426" s="140"/>
      <c r="C2426" s="137">
        <v>102</v>
      </c>
      <c r="D2426" s="139" t="s">
        <v>1268</v>
      </c>
      <c r="E2426" s="812"/>
      <c r="F2426" s="449"/>
      <c r="G2426" s="245"/>
      <c r="H2426" s="245"/>
      <c r="I2426" s="476">
        <f>F2426+G2426+H2426</f>
        <v>0</v>
      </c>
      <c r="J2426" s="243" t="str">
        <f t="shared" si="691"/>
        <v/>
      </c>
      <c r="K2426" s="244"/>
      <c r="L2426" s="423"/>
      <c r="M2426" s="252"/>
      <c r="N2426" s="315">
        <f>I2426</f>
        <v>0</v>
      </c>
      <c r="O2426" s="424">
        <f>L2426+M2426-N2426</f>
        <v>0</v>
      </c>
      <c r="P2426" s="244"/>
      <c r="Q2426" s="771"/>
      <c r="R2426" s="775"/>
      <c r="S2426" s="775"/>
      <c r="T2426" s="775"/>
      <c r="U2426" s="775"/>
      <c r="V2426" s="775"/>
      <c r="W2426" s="819"/>
      <c r="X2426" s="313">
        <f t="shared" si="692"/>
        <v>0</v>
      </c>
    </row>
    <row r="2427" spans="2:24" ht="18.75">
      <c r="B2427" s="794">
        <v>200</v>
      </c>
      <c r="C2427" s="959" t="s">
        <v>1269</v>
      </c>
      <c r="D2427" s="959"/>
      <c r="E2427" s="795"/>
      <c r="F2427" s="796">
        <f>SUM(F2428:F2432)</f>
        <v>4500</v>
      </c>
      <c r="G2427" s="797">
        <f>SUM(G2428:G2432)</f>
        <v>0</v>
      </c>
      <c r="H2427" s="797">
        <f>SUM(H2428:H2432)</f>
        <v>0</v>
      </c>
      <c r="I2427" s="797">
        <f>SUM(I2428:I2432)</f>
        <v>4500</v>
      </c>
      <c r="J2427" s="243">
        <f t="shared" si="691"/>
        <v>1</v>
      </c>
      <c r="K2427" s="244"/>
      <c r="L2427" s="316">
        <f>SUM(L2428:L2432)</f>
        <v>0</v>
      </c>
      <c r="M2427" s="317">
        <f>SUM(M2428:M2432)</f>
        <v>4500</v>
      </c>
      <c r="N2427" s="425">
        <f>SUM(N2428:N2432)</f>
        <v>4500</v>
      </c>
      <c r="O2427" s="426">
        <f>SUM(O2428:O2432)</f>
        <v>0</v>
      </c>
      <c r="P2427" s="244"/>
      <c r="Q2427" s="773"/>
      <c r="R2427" s="774"/>
      <c r="S2427" s="774"/>
      <c r="T2427" s="774"/>
      <c r="U2427" s="774"/>
      <c r="V2427" s="774"/>
      <c r="W2427" s="820"/>
      <c r="X2427" s="313">
        <f t="shared" si="692"/>
        <v>0</v>
      </c>
    </row>
    <row r="2428" spans="2:24" ht="18.75">
      <c r="B2428" s="143"/>
      <c r="C2428" s="144">
        <v>201</v>
      </c>
      <c r="D2428" s="138" t="s">
        <v>1270</v>
      </c>
      <c r="E2428" s="812"/>
      <c r="F2428" s="449"/>
      <c r="G2428" s="245"/>
      <c r="H2428" s="245"/>
      <c r="I2428" s="476">
        <f>F2428+G2428+H2428</f>
        <v>0</v>
      </c>
      <c r="J2428" s="243" t="str">
        <f t="shared" si="691"/>
        <v/>
      </c>
      <c r="K2428" s="244"/>
      <c r="L2428" s="423"/>
      <c r="M2428" s="252"/>
      <c r="N2428" s="315">
        <f>I2428</f>
        <v>0</v>
      </c>
      <c r="O2428" s="424">
        <f>L2428+M2428-N2428</f>
        <v>0</v>
      </c>
      <c r="P2428" s="244"/>
      <c r="Q2428" s="771"/>
      <c r="R2428" s="775"/>
      <c r="S2428" s="775"/>
      <c r="T2428" s="775"/>
      <c r="U2428" s="775"/>
      <c r="V2428" s="775"/>
      <c r="W2428" s="819"/>
      <c r="X2428" s="313">
        <f t="shared" si="692"/>
        <v>0</v>
      </c>
    </row>
    <row r="2429" spans="2:24" ht="18.75">
      <c r="B2429" s="136"/>
      <c r="C2429" s="137">
        <v>202</v>
      </c>
      <c r="D2429" s="145" t="s">
        <v>1271</v>
      </c>
      <c r="E2429" s="812"/>
      <c r="F2429" s="449"/>
      <c r="G2429" s="245"/>
      <c r="H2429" s="245"/>
      <c r="I2429" s="476">
        <f>F2429+G2429+H2429</f>
        <v>0</v>
      </c>
      <c r="J2429" s="243" t="str">
        <f t="shared" si="691"/>
        <v/>
      </c>
      <c r="K2429" s="244"/>
      <c r="L2429" s="423"/>
      <c r="M2429" s="252"/>
      <c r="N2429" s="315">
        <f>I2429</f>
        <v>0</v>
      </c>
      <c r="O2429" s="424">
        <f>L2429+M2429-N2429</f>
        <v>0</v>
      </c>
      <c r="P2429" s="244"/>
      <c r="Q2429" s="771"/>
      <c r="R2429" s="775"/>
      <c r="S2429" s="775"/>
      <c r="T2429" s="775"/>
      <c r="U2429" s="775"/>
      <c r="V2429" s="775"/>
      <c r="W2429" s="819"/>
      <c r="X2429" s="313">
        <f t="shared" si="692"/>
        <v>0</v>
      </c>
    </row>
    <row r="2430" spans="2:24" ht="31.5">
      <c r="B2430" s="152"/>
      <c r="C2430" s="137">
        <v>205</v>
      </c>
      <c r="D2430" s="145" t="s">
        <v>915</v>
      </c>
      <c r="E2430" s="812"/>
      <c r="F2430" s="449">
        <v>4500</v>
      </c>
      <c r="G2430" s="245"/>
      <c r="H2430" s="245"/>
      <c r="I2430" s="476">
        <f>F2430+G2430+H2430</f>
        <v>4500</v>
      </c>
      <c r="J2430" s="243">
        <f t="shared" si="691"/>
        <v>1</v>
      </c>
      <c r="K2430" s="244"/>
      <c r="L2430" s="423"/>
      <c r="M2430" s="252">
        <v>4500</v>
      </c>
      <c r="N2430" s="315">
        <f>I2430</f>
        <v>4500</v>
      </c>
      <c r="O2430" s="424">
        <f>L2430+M2430-N2430</f>
        <v>0</v>
      </c>
      <c r="P2430" s="244"/>
      <c r="Q2430" s="771"/>
      <c r="R2430" s="775"/>
      <c r="S2430" s="775"/>
      <c r="T2430" s="775"/>
      <c r="U2430" s="775"/>
      <c r="V2430" s="775"/>
      <c r="W2430" s="819"/>
      <c r="X2430" s="313">
        <f t="shared" si="692"/>
        <v>0</v>
      </c>
    </row>
    <row r="2431" spans="2:24" ht="18.75">
      <c r="B2431" s="152"/>
      <c r="C2431" s="137">
        <v>208</v>
      </c>
      <c r="D2431" s="159" t="s">
        <v>916</v>
      </c>
      <c r="E2431" s="812"/>
      <c r="F2431" s="449"/>
      <c r="G2431" s="245"/>
      <c r="H2431" s="245"/>
      <c r="I2431" s="476">
        <f>F2431+G2431+H2431</f>
        <v>0</v>
      </c>
      <c r="J2431" s="243" t="str">
        <f t="shared" si="691"/>
        <v/>
      </c>
      <c r="K2431" s="244"/>
      <c r="L2431" s="423"/>
      <c r="M2431" s="252"/>
      <c r="N2431" s="315">
        <f>I2431</f>
        <v>0</v>
      </c>
      <c r="O2431" s="424">
        <f>L2431+M2431-N2431</f>
        <v>0</v>
      </c>
      <c r="P2431" s="244"/>
      <c r="Q2431" s="771"/>
      <c r="R2431" s="775"/>
      <c r="S2431" s="775"/>
      <c r="T2431" s="775"/>
      <c r="U2431" s="775"/>
      <c r="V2431" s="775"/>
      <c r="W2431" s="819"/>
      <c r="X2431" s="313">
        <f t="shared" si="692"/>
        <v>0</v>
      </c>
    </row>
    <row r="2432" spans="2:24" ht="18.75">
      <c r="B2432" s="143"/>
      <c r="C2432" s="142">
        <v>209</v>
      </c>
      <c r="D2432" s="148" t="s">
        <v>917</v>
      </c>
      <c r="E2432" s="812"/>
      <c r="F2432" s="449"/>
      <c r="G2432" s="245"/>
      <c r="H2432" s="245"/>
      <c r="I2432" s="476">
        <f>F2432+G2432+H2432</f>
        <v>0</v>
      </c>
      <c r="J2432" s="243" t="str">
        <f t="shared" si="691"/>
        <v/>
      </c>
      <c r="K2432" s="244"/>
      <c r="L2432" s="423"/>
      <c r="M2432" s="252"/>
      <c r="N2432" s="315">
        <f>I2432</f>
        <v>0</v>
      </c>
      <c r="O2432" s="424">
        <f>L2432+M2432-N2432</f>
        <v>0</v>
      </c>
      <c r="P2432" s="244"/>
      <c r="Q2432" s="771"/>
      <c r="R2432" s="775"/>
      <c r="S2432" s="775"/>
      <c r="T2432" s="775"/>
      <c r="U2432" s="775"/>
      <c r="V2432" s="775"/>
      <c r="W2432" s="819"/>
      <c r="X2432" s="313">
        <f t="shared" si="692"/>
        <v>0</v>
      </c>
    </row>
    <row r="2433" spans="2:24" ht="18.75">
      <c r="B2433" s="794">
        <v>500</v>
      </c>
      <c r="C2433" s="960" t="s">
        <v>209</v>
      </c>
      <c r="D2433" s="960"/>
      <c r="E2433" s="795"/>
      <c r="F2433" s="796">
        <f>SUM(F2434:F2440)</f>
        <v>44750</v>
      </c>
      <c r="G2433" s="797">
        <f>SUM(G2434:G2440)</f>
        <v>0</v>
      </c>
      <c r="H2433" s="797">
        <f>SUM(H2434:H2440)</f>
        <v>0</v>
      </c>
      <c r="I2433" s="797">
        <f>SUM(I2434:I2440)</f>
        <v>44750</v>
      </c>
      <c r="J2433" s="243">
        <f t="shared" si="691"/>
        <v>1</v>
      </c>
      <c r="K2433" s="244"/>
      <c r="L2433" s="316">
        <f>SUM(L2434:L2440)</f>
        <v>0</v>
      </c>
      <c r="M2433" s="317">
        <f>SUM(M2434:M2440)</f>
        <v>44750</v>
      </c>
      <c r="N2433" s="425">
        <f>SUM(N2434:N2440)</f>
        <v>44750</v>
      </c>
      <c r="O2433" s="426">
        <f>SUM(O2434:O2440)</f>
        <v>0</v>
      </c>
      <c r="P2433" s="244"/>
      <c r="Q2433" s="773"/>
      <c r="R2433" s="774"/>
      <c r="S2433" s="775"/>
      <c r="T2433" s="774"/>
      <c r="U2433" s="774"/>
      <c r="V2433" s="774"/>
      <c r="W2433" s="820"/>
      <c r="X2433" s="313">
        <f t="shared" si="692"/>
        <v>0</v>
      </c>
    </row>
    <row r="2434" spans="2:24" ht="18.75">
      <c r="B2434" s="143"/>
      <c r="C2434" s="160">
        <v>551</v>
      </c>
      <c r="D2434" s="456" t="s">
        <v>210</v>
      </c>
      <c r="E2434" s="812"/>
      <c r="F2434" s="449">
        <v>27750</v>
      </c>
      <c r="G2434" s="245"/>
      <c r="H2434" s="245"/>
      <c r="I2434" s="476">
        <f t="shared" ref="I2434:I2441" si="693">F2434+G2434+H2434</f>
        <v>27750</v>
      </c>
      <c r="J2434" s="243">
        <f t="shared" si="691"/>
        <v>1</v>
      </c>
      <c r="K2434" s="244"/>
      <c r="L2434" s="423"/>
      <c r="M2434" s="252">
        <v>27750</v>
      </c>
      <c r="N2434" s="315">
        <f t="shared" ref="N2434:N2441" si="694">I2434</f>
        <v>27750</v>
      </c>
      <c r="O2434" s="424">
        <f t="shared" ref="O2434:O2441" si="695">L2434+M2434-N2434</f>
        <v>0</v>
      </c>
      <c r="P2434" s="244"/>
      <c r="Q2434" s="771"/>
      <c r="R2434" s="775"/>
      <c r="S2434" s="775"/>
      <c r="T2434" s="775"/>
      <c r="U2434" s="775"/>
      <c r="V2434" s="775"/>
      <c r="W2434" s="819"/>
      <c r="X2434" s="313">
        <f t="shared" si="692"/>
        <v>0</v>
      </c>
    </row>
    <row r="2435" spans="2:24" ht="18.75">
      <c r="B2435" s="143"/>
      <c r="C2435" s="161">
        <v>552</v>
      </c>
      <c r="D2435" s="457" t="s">
        <v>211</v>
      </c>
      <c r="E2435" s="812"/>
      <c r="F2435" s="449"/>
      <c r="G2435" s="245"/>
      <c r="H2435" s="245"/>
      <c r="I2435" s="476">
        <f t="shared" si="693"/>
        <v>0</v>
      </c>
      <c r="J2435" s="243" t="str">
        <f t="shared" si="691"/>
        <v/>
      </c>
      <c r="K2435" s="244"/>
      <c r="L2435" s="423"/>
      <c r="M2435" s="252"/>
      <c r="N2435" s="315">
        <f t="shared" si="694"/>
        <v>0</v>
      </c>
      <c r="O2435" s="424">
        <f t="shared" si="695"/>
        <v>0</v>
      </c>
      <c r="P2435" s="244"/>
      <c r="Q2435" s="771"/>
      <c r="R2435" s="775"/>
      <c r="S2435" s="775"/>
      <c r="T2435" s="775"/>
      <c r="U2435" s="775"/>
      <c r="V2435" s="775"/>
      <c r="W2435" s="819"/>
      <c r="X2435" s="313">
        <f t="shared" si="692"/>
        <v>0</v>
      </c>
    </row>
    <row r="2436" spans="2:24" ht="18.75">
      <c r="B2436" s="143"/>
      <c r="C2436" s="161">
        <v>558</v>
      </c>
      <c r="D2436" s="457" t="s">
        <v>1704</v>
      </c>
      <c r="E2436" s="812"/>
      <c r="F2436" s="700">
        <v>0</v>
      </c>
      <c r="G2436" s="700">
        <v>0</v>
      </c>
      <c r="H2436" s="700">
        <v>0</v>
      </c>
      <c r="I2436" s="476">
        <f t="shared" si="693"/>
        <v>0</v>
      </c>
      <c r="J2436" s="243" t="str">
        <f t="shared" si="691"/>
        <v/>
      </c>
      <c r="K2436" s="244"/>
      <c r="L2436" s="423"/>
      <c r="M2436" s="252"/>
      <c r="N2436" s="315">
        <f t="shared" si="694"/>
        <v>0</v>
      </c>
      <c r="O2436" s="424">
        <f t="shared" si="695"/>
        <v>0</v>
      </c>
      <c r="P2436" s="244"/>
      <c r="Q2436" s="771"/>
      <c r="R2436" s="775"/>
      <c r="S2436" s="775"/>
      <c r="T2436" s="775"/>
      <c r="U2436" s="775"/>
      <c r="V2436" s="775"/>
      <c r="W2436" s="819"/>
      <c r="X2436" s="313">
        <f t="shared" si="692"/>
        <v>0</v>
      </c>
    </row>
    <row r="2437" spans="2:24" ht="18.75">
      <c r="B2437" s="143"/>
      <c r="C2437" s="161">
        <v>560</v>
      </c>
      <c r="D2437" s="458" t="s">
        <v>212</v>
      </c>
      <c r="E2437" s="812"/>
      <c r="F2437" s="449">
        <v>12000</v>
      </c>
      <c r="G2437" s="245"/>
      <c r="H2437" s="245"/>
      <c r="I2437" s="476">
        <f t="shared" si="693"/>
        <v>12000</v>
      </c>
      <c r="J2437" s="243">
        <f t="shared" si="691"/>
        <v>1</v>
      </c>
      <c r="K2437" s="244"/>
      <c r="L2437" s="423"/>
      <c r="M2437" s="252">
        <v>12000</v>
      </c>
      <c r="N2437" s="315">
        <f t="shared" si="694"/>
        <v>12000</v>
      </c>
      <c r="O2437" s="424">
        <f t="shared" si="695"/>
        <v>0</v>
      </c>
      <c r="P2437" s="244"/>
      <c r="Q2437" s="771"/>
      <c r="R2437" s="775"/>
      <c r="S2437" s="775"/>
      <c r="T2437" s="775"/>
      <c r="U2437" s="775"/>
      <c r="V2437" s="775"/>
      <c r="W2437" s="819"/>
      <c r="X2437" s="313">
        <f t="shared" si="692"/>
        <v>0</v>
      </c>
    </row>
    <row r="2438" spans="2:24" ht="18.75">
      <c r="B2438" s="143"/>
      <c r="C2438" s="161">
        <v>580</v>
      </c>
      <c r="D2438" s="457" t="s">
        <v>213</v>
      </c>
      <c r="E2438" s="812"/>
      <c r="F2438" s="449">
        <v>5000</v>
      </c>
      <c r="G2438" s="245"/>
      <c r="H2438" s="245"/>
      <c r="I2438" s="476">
        <f t="shared" si="693"/>
        <v>5000</v>
      </c>
      <c r="J2438" s="243">
        <f t="shared" si="691"/>
        <v>1</v>
      </c>
      <c r="K2438" s="244"/>
      <c r="L2438" s="423"/>
      <c r="M2438" s="252">
        <v>5000</v>
      </c>
      <c r="N2438" s="315">
        <f t="shared" si="694"/>
        <v>5000</v>
      </c>
      <c r="O2438" s="424">
        <f t="shared" si="695"/>
        <v>0</v>
      </c>
      <c r="P2438" s="244"/>
      <c r="Q2438" s="771"/>
      <c r="R2438" s="775"/>
      <c r="S2438" s="775"/>
      <c r="T2438" s="775"/>
      <c r="U2438" s="775"/>
      <c r="V2438" s="775"/>
      <c r="W2438" s="819"/>
      <c r="X2438" s="313">
        <f t="shared" si="692"/>
        <v>0</v>
      </c>
    </row>
    <row r="2439" spans="2:24" ht="18.75">
      <c r="B2439" s="143"/>
      <c r="C2439" s="161">
        <v>588</v>
      </c>
      <c r="D2439" s="457" t="s">
        <v>1709</v>
      </c>
      <c r="E2439" s="812"/>
      <c r="F2439" s="700">
        <v>0</v>
      </c>
      <c r="G2439" s="700">
        <v>0</v>
      </c>
      <c r="H2439" s="700">
        <v>0</v>
      </c>
      <c r="I2439" s="476">
        <f t="shared" si="693"/>
        <v>0</v>
      </c>
      <c r="J2439" s="243" t="str">
        <f t="shared" si="691"/>
        <v/>
      </c>
      <c r="K2439" s="244"/>
      <c r="L2439" s="423"/>
      <c r="M2439" s="252"/>
      <c r="N2439" s="315">
        <f t="shared" si="694"/>
        <v>0</v>
      </c>
      <c r="O2439" s="424">
        <f t="shared" si="695"/>
        <v>0</v>
      </c>
      <c r="P2439" s="244"/>
      <c r="Q2439" s="771"/>
      <c r="R2439" s="775"/>
      <c r="S2439" s="775"/>
      <c r="T2439" s="775"/>
      <c r="U2439" s="775"/>
      <c r="V2439" s="775"/>
      <c r="W2439" s="819"/>
      <c r="X2439" s="313">
        <f t="shared" si="692"/>
        <v>0</v>
      </c>
    </row>
    <row r="2440" spans="2:24" ht="31.5">
      <c r="B2440" s="143"/>
      <c r="C2440" s="162">
        <v>590</v>
      </c>
      <c r="D2440" s="459" t="s">
        <v>214</v>
      </c>
      <c r="E2440" s="812"/>
      <c r="F2440" s="449"/>
      <c r="G2440" s="245"/>
      <c r="H2440" s="245"/>
      <c r="I2440" s="476">
        <f t="shared" si="693"/>
        <v>0</v>
      </c>
      <c r="J2440" s="243" t="str">
        <f t="shared" si="691"/>
        <v/>
      </c>
      <c r="K2440" s="244"/>
      <c r="L2440" s="423"/>
      <c r="M2440" s="252"/>
      <c r="N2440" s="315">
        <f t="shared" si="694"/>
        <v>0</v>
      </c>
      <c r="O2440" s="424">
        <f t="shared" si="695"/>
        <v>0</v>
      </c>
      <c r="P2440" s="244"/>
      <c r="Q2440" s="771"/>
      <c r="R2440" s="775"/>
      <c r="S2440" s="775"/>
      <c r="T2440" s="775"/>
      <c r="U2440" s="775"/>
      <c r="V2440" s="775"/>
      <c r="W2440" s="819"/>
      <c r="X2440" s="313">
        <f t="shared" si="692"/>
        <v>0</v>
      </c>
    </row>
    <row r="2441" spans="2:24" ht="18.75">
      <c r="B2441" s="794">
        <v>800</v>
      </c>
      <c r="C2441" s="960" t="s">
        <v>1079</v>
      </c>
      <c r="D2441" s="960"/>
      <c r="E2441" s="795"/>
      <c r="F2441" s="798"/>
      <c r="G2441" s="799"/>
      <c r="H2441" s="799"/>
      <c r="I2441" s="800">
        <f t="shared" si="693"/>
        <v>0</v>
      </c>
      <c r="J2441" s="243" t="str">
        <f t="shared" si="691"/>
        <v/>
      </c>
      <c r="K2441" s="244"/>
      <c r="L2441" s="428"/>
      <c r="M2441" s="254"/>
      <c r="N2441" s="315">
        <f t="shared" si="694"/>
        <v>0</v>
      </c>
      <c r="O2441" s="424">
        <f t="shared" si="695"/>
        <v>0</v>
      </c>
      <c r="P2441" s="244"/>
      <c r="Q2441" s="773"/>
      <c r="R2441" s="774"/>
      <c r="S2441" s="775"/>
      <c r="T2441" s="775"/>
      <c r="U2441" s="774"/>
      <c r="V2441" s="775"/>
      <c r="W2441" s="819"/>
      <c r="X2441" s="313">
        <f t="shared" si="692"/>
        <v>0</v>
      </c>
    </row>
    <row r="2442" spans="2:24" ht="18.75">
      <c r="B2442" s="794">
        <v>1000</v>
      </c>
      <c r="C2442" s="962" t="s">
        <v>216</v>
      </c>
      <c r="D2442" s="962"/>
      <c r="E2442" s="795"/>
      <c r="F2442" s="796">
        <f>SUM(F2443:F2459)</f>
        <v>0</v>
      </c>
      <c r="G2442" s="797">
        <f>SUM(G2443:G2459)</f>
        <v>0</v>
      </c>
      <c r="H2442" s="797">
        <f>SUM(H2443:H2459)</f>
        <v>0</v>
      </c>
      <c r="I2442" s="797">
        <f>SUM(I2443:I2459)</f>
        <v>0</v>
      </c>
      <c r="J2442" s="243" t="str">
        <f t="shared" si="691"/>
        <v/>
      </c>
      <c r="K2442" s="244"/>
      <c r="L2442" s="316">
        <f>SUM(L2443:L2459)</f>
        <v>0</v>
      </c>
      <c r="M2442" s="317">
        <f>SUM(M2443:M2459)</f>
        <v>0</v>
      </c>
      <c r="N2442" s="425">
        <f>SUM(N2443:N2459)</f>
        <v>0</v>
      </c>
      <c r="O2442" s="426">
        <f>SUM(O2443:O2459)</f>
        <v>0</v>
      </c>
      <c r="P2442" s="244"/>
      <c r="Q2442" s="316">
        <f t="shared" ref="Q2442:W2442" si="696">SUM(Q2443:Q2459)</f>
        <v>0</v>
      </c>
      <c r="R2442" s="317">
        <f t="shared" si="696"/>
        <v>0</v>
      </c>
      <c r="S2442" s="317">
        <f t="shared" si="696"/>
        <v>0</v>
      </c>
      <c r="T2442" s="317">
        <f t="shared" si="696"/>
        <v>0</v>
      </c>
      <c r="U2442" s="317">
        <f t="shared" si="696"/>
        <v>0</v>
      </c>
      <c r="V2442" s="317">
        <f t="shared" si="696"/>
        <v>0</v>
      </c>
      <c r="W2442" s="426">
        <f t="shared" si="696"/>
        <v>0</v>
      </c>
      <c r="X2442" s="313">
        <f t="shared" si="692"/>
        <v>0</v>
      </c>
    </row>
    <row r="2443" spans="2:24" ht="18.75">
      <c r="B2443" s="136"/>
      <c r="C2443" s="144">
        <v>1011</v>
      </c>
      <c r="D2443" s="163" t="s">
        <v>217</v>
      </c>
      <c r="E2443" s="812"/>
      <c r="F2443" s="449"/>
      <c r="G2443" s="245"/>
      <c r="H2443" s="245"/>
      <c r="I2443" s="476">
        <f t="shared" ref="I2443:I2459" si="697">F2443+G2443+H2443</f>
        <v>0</v>
      </c>
      <c r="J2443" s="243" t="str">
        <f t="shared" si="691"/>
        <v/>
      </c>
      <c r="K2443" s="244"/>
      <c r="L2443" s="423"/>
      <c r="M2443" s="252"/>
      <c r="N2443" s="315">
        <f t="shared" ref="N2443:N2459" si="698">I2443</f>
        <v>0</v>
      </c>
      <c r="O2443" s="424">
        <f t="shared" ref="O2443:O2459" si="699">L2443+M2443-N2443</f>
        <v>0</v>
      </c>
      <c r="P2443" s="244"/>
      <c r="Q2443" s="423"/>
      <c r="R2443" s="252"/>
      <c r="S2443" s="429">
        <f t="shared" ref="S2443:S2450" si="700">+IF(+(L2443+M2443)&gt;=I2443,+M2443,+(+I2443-L2443))</f>
        <v>0</v>
      </c>
      <c r="T2443" s="315">
        <f t="shared" ref="T2443:T2450" si="701">Q2443+R2443-S2443</f>
        <v>0</v>
      </c>
      <c r="U2443" s="252"/>
      <c r="V2443" s="252"/>
      <c r="W2443" s="253"/>
      <c r="X2443" s="313">
        <f t="shared" si="692"/>
        <v>0</v>
      </c>
    </row>
    <row r="2444" spans="2:24" ht="18.75">
      <c r="B2444" s="136"/>
      <c r="C2444" s="137">
        <v>1012</v>
      </c>
      <c r="D2444" s="145" t="s">
        <v>218</v>
      </c>
      <c r="E2444" s="812"/>
      <c r="F2444" s="449"/>
      <c r="G2444" s="245"/>
      <c r="H2444" s="245"/>
      <c r="I2444" s="476">
        <f t="shared" si="697"/>
        <v>0</v>
      </c>
      <c r="J2444" s="243" t="str">
        <f t="shared" si="691"/>
        <v/>
      </c>
      <c r="K2444" s="244"/>
      <c r="L2444" s="423"/>
      <c r="M2444" s="252"/>
      <c r="N2444" s="315">
        <f t="shared" si="698"/>
        <v>0</v>
      </c>
      <c r="O2444" s="424">
        <f t="shared" si="699"/>
        <v>0</v>
      </c>
      <c r="P2444" s="244"/>
      <c r="Q2444" s="423"/>
      <c r="R2444" s="252"/>
      <c r="S2444" s="429">
        <f t="shared" si="700"/>
        <v>0</v>
      </c>
      <c r="T2444" s="315">
        <f t="shared" si="701"/>
        <v>0</v>
      </c>
      <c r="U2444" s="252"/>
      <c r="V2444" s="252"/>
      <c r="W2444" s="253"/>
      <c r="X2444" s="313">
        <f t="shared" si="692"/>
        <v>0</v>
      </c>
    </row>
    <row r="2445" spans="2:24" ht="18.75">
      <c r="B2445" s="136"/>
      <c r="C2445" s="137">
        <v>1013</v>
      </c>
      <c r="D2445" s="145" t="s">
        <v>219</v>
      </c>
      <c r="E2445" s="812"/>
      <c r="F2445" s="449"/>
      <c r="G2445" s="245"/>
      <c r="H2445" s="245"/>
      <c r="I2445" s="476">
        <f t="shared" si="697"/>
        <v>0</v>
      </c>
      <c r="J2445" s="243" t="str">
        <f t="shared" si="691"/>
        <v/>
      </c>
      <c r="K2445" s="244"/>
      <c r="L2445" s="423"/>
      <c r="M2445" s="252"/>
      <c r="N2445" s="315">
        <f t="shared" si="698"/>
        <v>0</v>
      </c>
      <c r="O2445" s="424">
        <f t="shared" si="699"/>
        <v>0</v>
      </c>
      <c r="P2445" s="244"/>
      <c r="Q2445" s="423"/>
      <c r="R2445" s="252"/>
      <c r="S2445" s="429">
        <f t="shared" si="700"/>
        <v>0</v>
      </c>
      <c r="T2445" s="315">
        <f t="shared" si="701"/>
        <v>0</v>
      </c>
      <c r="U2445" s="252"/>
      <c r="V2445" s="252"/>
      <c r="W2445" s="253"/>
      <c r="X2445" s="313">
        <f t="shared" si="692"/>
        <v>0</v>
      </c>
    </row>
    <row r="2446" spans="2:24" ht="18.75">
      <c r="B2446" s="136"/>
      <c r="C2446" s="137">
        <v>1014</v>
      </c>
      <c r="D2446" s="145" t="s">
        <v>220</v>
      </c>
      <c r="E2446" s="812"/>
      <c r="F2446" s="449"/>
      <c r="G2446" s="245"/>
      <c r="H2446" s="245"/>
      <c r="I2446" s="476">
        <f t="shared" si="697"/>
        <v>0</v>
      </c>
      <c r="J2446" s="243" t="str">
        <f t="shared" si="691"/>
        <v/>
      </c>
      <c r="K2446" s="244"/>
      <c r="L2446" s="423"/>
      <c r="M2446" s="252"/>
      <c r="N2446" s="315">
        <f t="shared" si="698"/>
        <v>0</v>
      </c>
      <c r="O2446" s="424">
        <f t="shared" si="699"/>
        <v>0</v>
      </c>
      <c r="P2446" s="244"/>
      <c r="Q2446" s="423"/>
      <c r="R2446" s="252"/>
      <c r="S2446" s="429">
        <f t="shared" si="700"/>
        <v>0</v>
      </c>
      <c r="T2446" s="315">
        <f t="shared" si="701"/>
        <v>0</v>
      </c>
      <c r="U2446" s="252"/>
      <c r="V2446" s="252"/>
      <c r="W2446" s="253"/>
      <c r="X2446" s="313">
        <f t="shared" si="692"/>
        <v>0</v>
      </c>
    </row>
    <row r="2447" spans="2:24" ht="18.75">
      <c r="B2447" s="136"/>
      <c r="C2447" s="137">
        <v>1015</v>
      </c>
      <c r="D2447" s="145" t="s">
        <v>221</v>
      </c>
      <c r="E2447" s="812"/>
      <c r="F2447" s="449"/>
      <c r="G2447" s="245"/>
      <c r="H2447" s="245"/>
      <c r="I2447" s="476">
        <f t="shared" si="697"/>
        <v>0</v>
      </c>
      <c r="J2447" s="243" t="str">
        <f t="shared" si="691"/>
        <v/>
      </c>
      <c r="K2447" s="244"/>
      <c r="L2447" s="423"/>
      <c r="M2447" s="252"/>
      <c r="N2447" s="315">
        <f t="shared" si="698"/>
        <v>0</v>
      </c>
      <c r="O2447" s="424">
        <f t="shared" si="699"/>
        <v>0</v>
      </c>
      <c r="P2447" s="244"/>
      <c r="Q2447" s="423"/>
      <c r="R2447" s="252"/>
      <c r="S2447" s="429">
        <f t="shared" si="700"/>
        <v>0</v>
      </c>
      <c r="T2447" s="315">
        <f t="shared" si="701"/>
        <v>0</v>
      </c>
      <c r="U2447" s="252"/>
      <c r="V2447" s="252"/>
      <c r="W2447" s="253"/>
      <c r="X2447" s="313">
        <f t="shared" si="692"/>
        <v>0</v>
      </c>
    </row>
    <row r="2448" spans="2:24" ht="18.75">
      <c r="B2448" s="136"/>
      <c r="C2448" s="137">
        <v>1016</v>
      </c>
      <c r="D2448" s="145" t="s">
        <v>222</v>
      </c>
      <c r="E2448" s="812"/>
      <c r="F2448" s="449"/>
      <c r="G2448" s="245"/>
      <c r="H2448" s="245"/>
      <c r="I2448" s="476">
        <f t="shared" si="697"/>
        <v>0</v>
      </c>
      <c r="J2448" s="243" t="str">
        <f t="shared" si="691"/>
        <v/>
      </c>
      <c r="K2448" s="244"/>
      <c r="L2448" s="423"/>
      <c r="M2448" s="252"/>
      <c r="N2448" s="315">
        <f t="shared" si="698"/>
        <v>0</v>
      </c>
      <c r="O2448" s="424">
        <f t="shared" si="699"/>
        <v>0</v>
      </c>
      <c r="P2448" s="244"/>
      <c r="Q2448" s="423"/>
      <c r="R2448" s="252"/>
      <c r="S2448" s="429">
        <f t="shared" si="700"/>
        <v>0</v>
      </c>
      <c r="T2448" s="315">
        <f t="shared" si="701"/>
        <v>0</v>
      </c>
      <c r="U2448" s="252"/>
      <c r="V2448" s="252"/>
      <c r="W2448" s="253"/>
      <c r="X2448" s="313">
        <f t="shared" si="692"/>
        <v>0</v>
      </c>
    </row>
    <row r="2449" spans="2:24" ht="18.75">
      <c r="B2449" s="140"/>
      <c r="C2449" s="164">
        <v>1020</v>
      </c>
      <c r="D2449" s="165" t="s">
        <v>223</v>
      </c>
      <c r="E2449" s="812"/>
      <c r="F2449" s="449"/>
      <c r="G2449" s="245"/>
      <c r="H2449" s="245"/>
      <c r="I2449" s="476">
        <f t="shared" si="697"/>
        <v>0</v>
      </c>
      <c r="J2449" s="243" t="str">
        <f t="shared" si="691"/>
        <v/>
      </c>
      <c r="K2449" s="244"/>
      <c r="L2449" s="423"/>
      <c r="M2449" s="252"/>
      <c r="N2449" s="315">
        <f t="shared" si="698"/>
        <v>0</v>
      </c>
      <c r="O2449" s="424">
        <f t="shared" si="699"/>
        <v>0</v>
      </c>
      <c r="P2449" s="244"/>
      <c r="Q2449" s="423"/>
      <c r="R2449" s="252"/>
      <c r="S2449" s="429">
        <f t="shared" si="700"/>
        <v>0</v>
      </c>
      <c r="T2449" s="315">
        <f t="shared" si="701"/>
        <v>0</v>
      </c>
      <c r="U2449" s="252"/>
      <c r="V2449" s="252"/>
      <c r="W2449" s="253"/>
      <c r="X2449" s="313">
        <f t="shared" si="692"/>
        <v>0</v>
      </c>
    </row>
    <row r="2450" spans="2:24" ht="18.75">
      <c r="B2450" s="136"/>
      <c r="C2450" s="137">
        <v>1030</v>
      </c>
      <c r="D2450" s="145" t="s">
        <v>224</v>
      </c>
      <c r="E2450" s="812"/>
      <c r="F2450" s="449"/>
      <c r="G2450" s="245"/>
      <c r="H2450" s="245"/>
      <c r="I2450" s="476">
        <f t="shared" si="697"/>
        <v>0</v>
      </c>
      <c r="J2450" s="243" t="str">
        <f t="shared" si="691"/>
        <v/>
      </c>
      <c r="K2450" s="244"/>
      <c r="L2450" s="423"/>
      <c r="M2450" s="252"/>
      <c r="N2450" s="315">
        <f t="shared" si="698"/>
        <v>0</v>
      </c>
      <c r="O2450" s="424">
        <f t="shared" si="699"/>
        <v>0</v>
      </c>
      <c r="P2450" s="244"/>
      <c r="Q2450" s="423"/>
      <c r="R2450" s="252"/>
      <c r="S2450" s="429">
        <f t="shared" si="700"/>
        <v>0</v>
      </c>
      <c r="T2450" s="315">
        <f t="shared" si="701"/>
        <v>0</v>
      </c>
      <c r="U2450" s="252"/>
      <c r="V2450" s="252"/>
      <c r="W2450" s="253"/>
      <c r="X2450" s="313">
        <f t="shared" si="692"/>
        <v>0</v>
      </c>
    </row>
    <row r="2451" spans="2:24" ht="18.75">
      <c r="B2451" s="136"/>
      <c r="C2451" s="164">
        <v>1051</v>
      </c>
      <c r="D2451" s="167" t="s">
        <v>225</v>
      </c>
      <c r="E2451" s="812"/>
      <c r="F2451" s="449"/>
      <c r="G2451" s="245"/>
      <c r="H2451" s="245"/>
      <c r="I2451" s="476">
        <f t="shared" si="697"/>
        <v>0</v>
      </c>
      <c r="J2451" s="243" t="str">
        <f t="shared" si="691"/>
        <v/>
      </c>
      <c r="K2451" s="244"/>
      <c r="L2451" s="423"/>
      <c r="M2451" s="252"/>
      <c r="N2451" s="315">
        <f t="shared" si="698"/>
        <v>0</v>
      </c>
      <c r="O2451" s="424">
        <f t="shared" si="699"/>
        <v>0</v>
      </c>
      <c r="P2451" s="244"/>
      <c r="Q2451" s="771"/>
      <c r="R2451" s="775"/>
      <c r="S2451" s="775"/>
      <c r="T2451" s="775"/>
      <c r="U2451" s="775"/>
      <c r="V2451" s="775"/>
      <c r="W2451" s="819"/>
      <c r="X2451" s="313">
        <f t="shared" si="692"/>
        <v>0</v>
      </c>
    </row>
    <row r="2452" spans="2:24" ht="18.75">
      <c r="B2452" s="136"/>
      <c r="C2452" s="137">
        <v>1052</v>
      </c>
      <c r="D2452" s="145" t="s">
        <v>226</v>
      </c>
      <c r="E2452" s="812"/>
      <c r="F2452" s="449"/>
      <c r="G2452" s="245"/>
      <c r="H2452" s="245"/>
      <c r="I2452" s="476">
        <f t="shared" si="697"/>
        <v>0</v>
      </c>
      <c r="J2452" s="243" t="str">
        <f t="shared" si="691"/>
        <v/>
      </c>
      <c r="K2452" s="244"/>
      <c r="L2452" s="423"/>
      <c r="M2452" s="252"/>
      <c r="N2452" s="315">
        <f t="shared" si="698"/>
        <v>0</v>
      </c>
      <c r="O2452" s="424">
        <f t="shared" si="699"/>
        <v>0</v>
      </c>
      <c r="P2452" s="244"/>
      <c r="Q2452" s="771"/>
      <c r="R2452" s="775"/>
      <c r="S2452" s="775"/>
      <c r="T2452" s="775"/>
      <c r="U2452" s="775"/>
      <c r="V2452" s="775"/>
      <c r="W2452" s="819"/>
      <c r="X2452" s="313">
        <f t="shared" si="692"/>
        <v>0</v>
      </c>
    </row>
    <row r="2453" spans="2:24" ht="18.75">
      <c r="B2453" s="136"/>
      <c r="C2453" s="168">
        <v>1053</v>
      </c>
      <c r="D2453" s="169" t="s">
        <v>1710</v>
      </c>
      <c r="E2453" s="812"/>
      <c r="F2453" s="449"/>
      <c r="G2453" s="245"/>
      <c r="H2453" s="245"/>
      <c r="I2453" s="476">
        <f t="shared" si="697"/>
        <v>0</v>
      </c>
      <c r="J2453" s="243" t="str">
        <f t="shared" si="691"/>
        <v/>
      </c>
      <c r="K2453" s="244"/>
      <c r="L2453" s="423"/>
      <c r="M2453" s="252"/>
      <c r="N2453" s="315">
        <f t="shared" si="698"/>
        <v>0</v>
      </c>
      <c r="O2453" s="424">
        <f t="shared" si="699"/>
        <v>0</v>
      </c>
      <c r="P2453" s="244"/>
      <c r="Q2453" s="771"/>
      <c r="R2453" s="775"/>
      <c r="S2453" s="775"/>
      <c r="T2453" s="775"/>
      <c r="U2453" s="775"/>
      <c r="V2453" s="775"/>
      <c r="W2453" s="819"/>
      <c r="X2453" s="313">
        <f t="shared" si="692"/>
        <v>0</v>
      </c>
    </row>
    <row r="2454" spans="2:24" ht="18.75">
      <c r="B2454" s="136"/>
      <c r="C2454" s="137">
        <v>1062</v>
      </c>
      <c r="D2454" s="139" t="s">
        <v>227</v>
      </c>
      <c r="E2454" s="812"/>
      <c r="F2454" s="449"/>
      <c r="G2454" s="245"/>
      <c r="H2454" s="245"/>
      <c r="I2454" s="476">
        <f t="shared" si="697"/>
        <v>0</v>
      </c>
      <c r="J2454" s="243" t="str">
        <f t="shared" si="691"/>
        <v/>
      </c>
      <c r="K2454" s="244"/>
      <c r="L2454" s="423"/>
      <c r="M2454" s="252"/>
      <c r="N2454" s="315">
        <f t="shared" si="698"/>
        <v>0</v>
      </c>
      <c r="O2454" s="424">
        <f t="shared" si="699"/>
        <v>0</v>
      </c>
      <c r="P2454" s="244"/>
      <c r="Q2454" s="423"/>
      <c r="R2454" s="252"/>
      <c r="S2454" s="429">
        <f>+IF(+(L2454+M2454)&gt;=I2454,+M2454,+(+I2454-L2454))</f>
        <v>0</v>
      </c>
      <c r="T2454" s="315">
        <f>Q2454+R2454-S2454</f>
        <v>0</v>
      </c>
      <c r="U2454" s="252"/>
      <c r="V2454" s="252"/>
      <c r="W2454" s="253"/>
      <c r="X2454" s="313">
        <f t="shared" si="692"/>
        <v>0</v>
      </c>
    </row>
    <row r="2455" spans="2:24" ht="18.75">
      <c r="B2455" s="136"/>
      <c r="C2455" s="137">
        <v>1063</v>
      </c>
      <c r="D2455" s="139" t="s">
        <v>228</v>
      </c>
      <c r="E2455" s="812"/>
      <c r="F2455" s="449"/>
      <c r="G2455" s="245"/>
      <c r="H2455" s="245"/>
      <c r="I2455" s="476">
        <f t="shared" si="697"/>
        <v>0</v>
      </c>
      <c r="J2455" s="243" t="str">
        <f t="shared" si="691"/>
        <v/>
      </c>
      <c r="K2455" s="244"/>
      <c r="L2455" s="423"/>
      <c r="M2455" s="252"/>
      <c r="N2455" s="315">
        <f t="shared" si="698"/>
        <v>0</v>
      </c>
      <c r="O2455" s="424">
        <f t="shared" si="699"/>
        <v>0</v>
      </c>
      <c r="P2455" s="244"/>
      <c r="Q2455" s="771"/>
      <c r="R2455" s="775"/>
      <c r="S2455" s="775"/>
      <c r="T2455" s="775"/>
      <c r="U2455" s="775"/>
      <c r="V2455" s="775"/>
      <c r="W2455" s="819"/>
      <c r="X2455" s="313">
        <f t="shared" si="692"/>
        <v>0</v>
      </c>
    </row>
    <row r="2456" spans="2:24" ht="18.75">
      <c r="B2456" s="136"/>
      <c r="C2456" s="168">
        <v>1069</v>
      </c>
      <c r="D2456" s="170" t="s">
        <v>229</v>
      </c>
      <c r="E2456" s="812"/>
      <c r="F2456" s="449"/>
      <c r="G2456" s="245"/>
      <c r="H2456" s="245"/>
      <c r="I2456" s="476">
        <f t="shared" si="697"/>
        <v>0</v>
      </c>
      <c r="J2456" s="243" t="str">
        <f t="shared" ref="J2456:J2487" si="702">(IF($E2456&lt;&gt;0,$J$2,IF($I2456&lt;&gt;0,$J$2,"")))</f>
        <v/>
      </c>
      <c r="K2456" s="244"/>
      <c r="L2456" s="423"/>
      <c r="M2456" s="252"/>
      <c r="N2456" s="315">
        <f t="shared" si="698"/>
        <v>0</v>
      </c>
      <c r="O2456" s="424">
        <f t="shared" si="699"/>
        <v>0</v>
      </c>
      <c r="P2456" s="244"/>
      <c r="Q2456" s="423"/>
      <c r="R2456" s="252"/>
      <c r="S2456" s="429">
        <f>+IF(+(L2456+M2456)&gt;=I2456,+M2456,+(+I2456-L2456))</f>
        <v>0</v>
      </c>
      <c r="T2456" s="315">
        <f>Q2456+R2456-S2456</f>
        <v>0</v>
      </c>
      <c r="U2456" s="252"/>
      <c r="V2456" s="252"/>
      <c r="W2456" s="253"/>
      <c r="X2456" s="313">
        <f t="shared" ref="X2456:X2487" si="703">T2456-U2456-V2456-W2456</f>
        <v>0</v>
      </c>
    </row>
    <row r="2457" spans="2:24" ht="31.5">
      <c r="B2457" s="140"/>
      <c r="C2457" s="137">
        <v>1091</v>
      </c>
      <c r="D2457" s="145" t="s">
        <v>230</v>
      </c>
      <c r="E2457" s="812"/>
      <c r="F2457" s="449"/>
      <c r="G2457" s="245"/>
      <c r="H2457" s="245"/>
      <c r="I2457" s="476">
        <f t="shared" si="697"/>
        <v>0</v>
      </c>
      <c r="J2457" s="243" t="str">
        <f t="shared" si="702"/>
        <v/>
      </c>
      <c r="K2457" s="244"/>
      <c r="L2457" s="423"/>
      <c r="M2457" s="252"/>
      <c r="N2457" s="315">
        <f t="shared" si="698"/>
        <v>0</v>
      </c>
      <c r="O2457" s="424">
        <f t="shared" si="699"/>
        <v>0</v>
      </c>
      <c r="P2457" s="244"/>
      <c r="Q2457" s="423"/>
      <c r="R2457" s="252"/>
      <c r="S2457" s="429">
        <f>+IF(+(L2457+M2457)&gt;=I2457,+M2457,+(+I2457-L2457))</f>
        <v>0</v>
      </c>
      <c r="T2457" s="315">
        <f>Q2457+R2457-S2457</f>
        <v>0</v>
      </c>
      <c r="U2457" s="252"/>
      <c r="V2457" s="252"/>
      <c r="W2457" s="253"/>
      <c r="X2457" s="313">
        <f t="shared" si="703"/>
        <v>0</v>
      </c>
    </row>
    <row r="2458" spans="2:24" ht="18.75">
      <c r="B2458" s="136"/>
      <c r="C2458" s="137">
        <v>1092</v>
      </c>
      <c r="D2458" s="145" t="s">
        <v>359</v>
      </c>
      <c r="E2458" s="812"/>
      <c r="F2458" s="449"/>
      <c r="G2458" s="245"/>
      <c r="H2458" s="245"/>
      <c r="I2458" s="476">
        <f t="shared" si="697"/>
        <v>0</v>
      </c>
      <c r="J2458" s="243" t="str">
        <f t="shared" si="702"/>
        <v/>
      </c>
      <c r="K2458" s="244"/>
      <c r="L2458" s="423"/>
      <c r="M2458" s="252"/>
      <c r="N2458" s="315">
        <f t="shared" si="698"/>
        <v>0</v>
      </c>
      <c r="O2458" s="424">
        <f t="shared" si="699"/>
        <v>0</v>
      </c>
      <c r="P2458" s="244"/>
      <c r="Q2458" s="771"/>
      <c r="R2458" s="775"/>
      <c r="S2458" s="775"/>
      <c r="T2458" s="775"/>
      <c r="U2458" s="775"/>
      <c r="V2458" s="775"/>
      <c r="W2458" s="819"/>
      <c r="X2458" s="313">
        <f t="shared" si="703"/>
        <v>0</v>
      </c>
    </row>
    <row r="2459" spans="2:24" ht="18.75">
      <c r="B2459" s="136"/>
      <c r="C2459" s="142">
        <v>1098</v>
      </c>
      <c r="D2459" s="146" t="s">
        <v>231</v>
      </c>
      <c r="E2459" s="812"/>
      <c r="F2459" s="449"/>
      <c r="G2459" s="245"/>
      <c r="H2459" s="245"/>
      <c r="I2459" s="476">
        <f t="shared" si="697"/>
        <v>0</v>
      </c>
      <c r="J2459" s="243" t="str">
        <f t="shared" si="702"/>
        <v/>
      </c>
      <c r="K2459" s="244"/>
      <c r="L2459" s="423"/>
      <c r="M2459" s="252"/>
      <c r="N2459" s="315">
        <f t="shared" si="698"/>
        <v>0</v>
      </c>
      <c r="O2459" s="424">
        <f t="shared" si="699"/>
        <v>0</v>
      </c>
      <c r="P2459" s="244"/>
      <c r="Q2459" s="423"/>
      <c r="R2459" s="252"/>
      <c r="S2459" s="429">
        <f>+IF(+(L2459+M2459)&gt;=I2459,+M2459,+(+I2459-L2459))</f>
        <v>0</v>
      </c>
      <c r="T2459" s="315">
        <f>Q2459+R2459-S2459</f>
        <v>0</v>
      </c>
      <c r="U2459" s="252"/>
      <c r="V2459" s="252"/>
      <c r="W2459" s="253"/>
      <c r="X2459" s="313">
        <f t="shared" si="703"/>
        <v>0</v>
      </c>
    </row>
    <row r="2460" spans="2:24" ht="18.75">
      <c r="B2460" s="794">
        <v>1900</v>
      </c>
      <c r="C2460" s="958" t="s">
        <v>293</v>
      </c>
      <c r="D2460" s="958"/>
      <c r="E2460" s="795"/>
      <c r="F2460" s="796">
        <f>SUM(F2461:F2463)</f>
        <v>0</v>
      </c>
      <c r="G2460" s="797">
        <f>SUM(G2461:G2463)</f>
        <v>0</v>
      </c>
      <c r="H2460" s="797">
        <f>SUM(H2461:H2463)</f>
        <v>0</v>
      </c>
      <c r="I2460" s="797">
        <f>SUM(I2461:I2463)</f>
        <v>0</v>
      </c>
      <c r="J2460" s="243" t="str">
        <f t="shared" si="702"/>
        <v/>
      </c>
      <c r="K2460" s="244"/>
      <c r="L2460" s="316">
        <f>SUM(L2461:L2463)</f>
        <v>0</v>
      </c>
      <c r="M2460" s="317">
        <f>SUM(M2461:M2463)</f>
        <v>0</v>
      </c>
      <c r="N2460" s="425">
        <f>SUM(N2461:N2463)</f>
        <v>0</v>
      </c>
      <c r="O2460" s="426">
        <f>SUM(O2461:O2463)</f>
        <v>0</v>
      </c>
      <c r="P2460" s="244"/>
      <c r="Q2460" s="773"/>
      <c r="R2460" s="774"/>
      <c r="S2460" s="774"/>
      <c r="T2460" s="774"/>
      <c r="U2460" s="774"/>
      <c r="V2460" s="774"/>
      <c r="W2460" s="820"/>
      <c r="X2460" s="313">
        <f t="shared" si="703"/>
        <v>0</v>
      </c>
    </row>
    <row r="2461" spans="2:24" ht="18.75">
      <c r="B2461" s="136"/>
      <c r="C2461" s="144">
        <v>1901</v>
      </c>
      <c r="D2461" s="138" t="s">
        <v>294</v>
      </c>
      <c r="E2461" s="812"/>
      <c r="F2461" s="449"/>
      <c r="G2461" s="245"/>
      <c r="H2461" s="245"/>
      <c r="I2461" s="476">
        <f>F2461+G2461+H2461</f>
        <v>0</v>
      </c>
      <c r="J2461" s="243" t="str">
        <f t="shared" si="702"/>
        <v/>
      </c>
      <c r="K2461" s="244"/>
      <c r="L2461" s="423"/>
      <c r="M2461" s="252"/>
      <c r="N2461" s="315">
        <f>I2461</f>
        <v>0</v>
      </c>
      <c r="O2461" s="424">
        <f>L2461+M2461-N2461</f>
        <v>0</v>
      </c>
      <c r="P2461" s="244"/>
      <c r="Q2461" s="771"/>
      <c r="R2461" s="775"/>
      <c r="S2461" s="775"/>
      <c r="T2461" s="775"/>
      <c r="U2461" s="775"/>
      <c r="V2461" s="775"/>
      <c r="W2461" s="819"/>
      <c r="X2461" s="313">
        <f t="shared" si="703"/>
        <v>0</v>
      </c>
    </row>
    <row r="2462" spans="2:24" ht="18.75">
      <c r="B2462" s="136"/>
      <c r="C2462" s="137">
        <v>1981</v>
      </c>
      <c r="D2462" s="139" t="s">
        <v>295</v>
      </c>
      <c r="E2462" s="812"/>
      <c r="F2462" s="449"/>
      <c r="G2462" s="245"/>
      <c r="H2462" s="245"/>
      <c r="I2462" s="476">
        <f>F2462+G2462+H2462</f>
        <v>0</v>
      </c>
      <c r="J2462" s="243" t="str">
        <f t="shared" si="702"/>
        <v/>
      </c>
      <c r="K2462" s="244"/>
      <c r="L2462" s="423"/>
      <c r="M2462" s="252"/>
      <c r="N2462" s="315">
        <f>I2462</f>
        <v>0</v>
      </c>
      <c r="O2462" s="424">
        <f>L2462+M2462-N2462</f>
        <v>0</v>
      </c>
      <c r="P2462" s="244"/>
      <c r="Q2462" s="771"/>
      <c r="R2462" s="775"/>
      <c r="S2462" s="775"/>
      <c r="T2462" s="775"/>
      <c r="U2462" s="775"/>
      <c r="V2462" s="775"/>
      <c r="W2462" s="819"/>
      <c r="X2462" s="313">
        <f t="shared" si="703"/>
        <v>0</v>
      </c>
    </row>
    <row r="2463" spans="2:24" ht="18.75">
      <c r="B2463" s="136"/>
      <c r="C2463" s="142">
        <v>1991</v>
      </c>
      <c r="D2463" s="141" t="s">
        <v>296</v>
      </c>
      <c r="E2463" s="812"/>
      <c r="F2463" s="449"/>
      <c r="G2463" s="245"/>
      <c r="H2463" s="245"/>
      <c r="I2463" s="476">
        <f>F2463+G2463+H2463</f>
        <v>0</v>
      </c>
      <c r="J2463" s="243" t="str">
        <f t="shared" si="702"/>
        <v/>
      </c>
      <c r="K2463" s="244"/>
      <c r="L2463" s="423"/>
      <c r="M2463" s="252"/>
      <c r="N2463" s="315">
        <f>I2463</f>
        <v>0</v>
      </c>
      <c r="O2463" s="424">
        <f>L2463+M2463-N2463</f>
        <v>0</v>
      </c>
      <c r="P2463" s="244"/>
      <c r="Q2463" s="771"/>
      <c r="R2463" s="775"/>
      <c r="S2463" s="775"/>
      <c r="T2463" s="775"/>
      <c r="U2463" s="775"/>
      <c r="V2463" s="775"/>
      <c r="W2463" s="819"/>
      <c r="X2463" s="313">
        <f t="shared" si="703"/>
        <v>0</v>
      </c>
    </row>
    <row r="2464" spans="2:24" ht="18.75">
      <c r="B2464" s="794">
        <v>2100</v>
      </c>
      <c r="C2464" s="958" t="s">
        <v>1088</v>
      </c>
      <c r="D2464" s="958"/>
      <c r="E2464" s="795"/>
      <c r="F2464" s="796">
        <f>SUM(F2465:F2469)</f>
        <v>0</v>
      </c>
      <c r="G2464" s="797">
        <f>SUM(G2465:G2469)</f>
        <v>0</v>
      </c>
      <c r="H2464" s="797">
        <f>SUM(H2465:H2469)</f>
        <v>0</v>
      </c>
      <c r="I2464" s="797">
        <f>SUM(I2465:I2469)</f>
        <v>0</v>
      </c>
      <c r="J2464" s="243" t="str">
        <f t="shared" si="702"/>
        <v/>
      </c>
      <c r="K2464" s="244"/>
      <c r="L2464" s="316">
        <f>SUM(L2465:L2469)</f>
        <v>0</v>
      </c>
      <c r="M2464" s="317">
        <f>SUM(M2465:M2469)</f>
        <v>0</v>
      </c>
      <c r="N2464" s="425">
        <f>SUM(N2465:N2469)</f>
        <v>0</v>
      </c>
      <c r="O2464" s="426">
        <f>SUM(O2465:O2469)</f>
        <v>0</v>
      </c>
      <c r="P2464" s="244"/>
      <c r="Q2464" s="773"/>
      <c r="R2464" s="774"/>
      <c r="S2464" s="774"/>
      <c r="T2464" s="774"/>
      <c r="U2464" s="774"/>
      <c r="V2464" s="774"/>
      <c r="W2464" s="820"/>
      <c r="X2464" s="313">
        <f t="shared" si="703"/>
        <v>0</v>
      </c>
    </row>
    <row r="2465" spans="2:24" ht="18.75">
      <c r="B2465" s="136"/>
      <c r="C2465" s="144">
        <v>2110</v>
      </c>
      <c r="D2465" s="147" t="s">
        <v>232</v>
      </c>
      <c r="E2465" s="812"/>
      <c r="F2465" s="449"/>
      <c r="G2465" s="245"/>
      <c r="H2465" s="245"/>
      <c r="I2465" s="476">
        <f>F2465+G2465+H2465</f>
        <v>0</v>
      </c>
      <c r="J2465" s="243" t="str">
        <f t="shared" si="702"/>
        <v/>
      </c>
      <c r="K2465" s="244"/>
      <c r="L2465" s="423"/>
      <c r="M2465" s="252"/>
      <c r="N2465" s="315">
        <f>I2465</f>
        <v>0</v>
      </c>
      <c r="O2465" s="424">
        <f>L2465+M2465-N2465</f>
        <v>0</v>
      </c>
      <c r="P2465" s="244"/>
      <c r="Q2465" s="771"/>
      <c r="R2465" s="775"/>
      <c r="S2465" s="775"/>
      <c r="T2465" s="775"/>
      <c r="U2465" s="775"/>
      <c r="V2465" s="775"/>
      <c r="W2465" s="819"/>
      <c r="X2465" s="313">
        <f t="shared" si="703"/>
        <v>0</v>
      </c>
    </row>
    <row r="2466" spans="2:24" ht="18.75">
      <c r="B2466" s="171"/>
      <c r="C2466" s="137">
        <v>2120</v>
      </c>
      <c r="D2466" s="159" t="s">
        <v>233</v>
      </c>
      <c r="E2466" s="812"/>
      <c r="F2466" s="449"/>
      <c r="G2466" s="245"/>
      <c r="H2466" s="245"/>
      <c r="I2466" s="476">
        <f>F2466+G2466+H2466</f>
        <v>0</v>
      </c>
      <c r="J2466" s="243" t="str">
        <f t="shared" si="702"/>
        <v/>
      </c>
      <c r="K2466" s="244"/>
      <c r="L2466" s="423"/>
      <c r="M2466" s="252"/>
      <c r="N2466" s="315">
        <f>I2466</f>
        <v>0</v>
      </c>
      <c r="O2466" s="424">
        <f>L2466+M2466-N2466</f>
        <v>0</v>
      </c>
      <c r="P2466" s="244"/>
      <c r="Q2466" s="771"/>
      <c r="R2466" s="775"/>
      <c r="S2466" s="775"/>
      <c r="T2466" s="775"/>
      <c r="U2466" s="775"/>
      <c r="V2466" s="775"/>
      <c r="W2466" s="819"/>
      <c r="X2466" s="313">
        <f t="shared" si="703"/>
        <v>0</v>
      </c>
    </row>
    <row r="2467" spans="2:24" ht="18.75">
      <c r="B2467" s="171"/>
      <c r="C2467" s="137">
        <v>2125</v>
      </c>
      <c r="D2467" s="156" t="s">
        <v>1080</v>
      </c>
      <c r="E2467" s="812"/>
      <c r="F2467" s="700">
        <v>0</v>
      </c>
      <c r="G2467" s="700">
        <v>0</v>
      </c>
      <c r="H2467" s="700">
        <v>0</v>
      </c>
      <c r="I2467" s="476">
        <f>F2467+G2467+H2467</f>
        <v>0</v>
      </c>
      <c r="J2467" s="243" t="str">
        <f t="shared" si="702"/>
        <v/>
      </c>
      <c r="K2467" s="244"/>
      <c r="L2467" s="423"/>
      <c r="M2467" s="252"/>
      <c r="N2467" s="315">
        <f>I2467</f>
        <v>0</v>
      </c>
      <c r="O2467" s="424">
        <f>L2467+M2467-N2467</f>
        <v>0</v>
      </c>
      <c r="P2467" s="244"/>
      <c r="Q2467" s="771"/>
      <c r="R2467" s="775"/>
      <c r="S2467" s="775"/>
      <c r="T2467" s="775"/>
      <c r="U2467" s="775"/>
      <c r="V2467" s="775"/>
      <c r="W2467" s="819"/>
      <c r="X2467" s="313">
        <f t="shared" si="703"/>
        <v>0</v>
      </c>
    </row>
    <row r="2468" spans="2:24" ht="18.75">
      <c r="B2468" s="143"/>
      <c r="C2468" s="137">
        <v>2140</v>
      </c>
      <c r="D2468" s="159" t="s">
        <v>235</v>
      </c>
      <c r="E2468" s="812"/>
      <c r="F2468" s="700">
        <v>0</v>
      </c>
      <c r="G2468" s="700">
        <v>0</v>
      </c>
      <c r="H2468" s="700">
        <v>0</v>
      </c>
      <c r="I2468" s="476">
        <f>F2468+G2468+H2468</f>
        <v>0</v>
      </c>
      <c r="J2468" s="243" t="str">
        <f t="shared" si="702"/>
        <v/>
      </c>
      <c r="K2468" s="244"/>
      <c r="L2468" s="423"/>
      <c r="M2468" s="252"/>
      <c r="N2468" s="315">
        <f>I2468</f>
        <v>0</v>
      </c>
      <c r="O2468" s="424">
        <f>L2468+M2468-N2468</f>
        <v>0</v>
      </c>
      <c r="P2468" s="244"/>
      <c r="Q2468" s="771"/>
      <c r="R2468" s="775"/>
      <c r="S2468" s="775"/>
      <c r="T2468" s="775"/>
      <c r="U2468" s="775"/>
      <c r="V2468" s="775"/>
      <c r="W2468" s="819"/>
      <c r="X2468" s="313">
        <f t="shared" si="703"/>
        <v>0</v>
      </c>
    </row>
    <row r="2469" spans="2:24" ht="18.75">
      <c r="B2469" s="136"/>
      <c r="C2469" s="142">
        <v>2190</v>
      </c>
      <c r="D2469" s="512" t="s">
        <v>236</v>
      </c>
      <c r="E2469" s="812"/>
      <c r="F2469" s="449"/>
      <c r="G2469" s="245"/>
      <c r="H2469" s="245"/>
      <c r="I2469" s="476">
        <f>F2469+G2469+H2469</f>
        <v>0</v>
      </c>
      <c r="J2469" s="243" t="str">
        <f t="shared" si="702"/>
        <v/>
      </c>
      <c r="K2469" s="244"/>
      <c r="L2469" s="423"/>
      <c r="M2469" s="252"/>
      <c r="N2469" s="315">
        <f>I2469</f>
        <v>0</v>
      </c>
      <c r="O2469" s="424">
        <f>L2469+M2469-N2469</f>
        <v>0</v>
      </c>
      <c r="P2469" s="244"/>
      <c r="Q2469" s="771"/>
      <c r="R2469" s="775"/>
      <c r="S2469" s="775"/>
      <c r="T2469" s="775"/>
      <c r="U2469" s="775"/>
      <c r="V2469" s="775"/>
      <c r="W2469" s="819"/>
      <c r="X2469" s="313">
        <f t="shared" si="703"/>
        <v>0</v>
      </c>
    </row>
    <row r="2470" spans="2:24" ht="18.75">
      <c r="B2470" s="794">
        <v>2200</v>
      </c>
      <c r="C2470" s="958" t="s">
        <v>237</v>
      </c>
      <c r="D2470" s="958"/>
      <c r="E2470" s="795"/>
      <c r="F2470" s="796">
        <f>SUM(F2471:F2472)</f>
        <v>0</v>
      </c>
      <c r="G2470" s="797">
        <f>SUM(G2471:G2472)</f>
        <v>0</v>
      </c>
      <c r="H2470" s="797">
        <f>SUM(H2471:H2472)</f>
        <v>0</v>
      </c>
      <c r="I2470" s="797">
        <f>SUM(I2471:I2472)</f>
        <v>0</v>
      </c>
      <c r="J2470" s="243" t="str">
        <f t="shared" si="702"/>
        <v/>
      </c>
      <c r="K2470" s="244"/>
      <c r="L2470" s="316">
        <f>SUM(L2471:L2472)</f>
        <v>0</v>
      </c>
      <c r="M2470" s="317">
        <f>SUM(M2471:M2472)</f>
        <v>0</v>
      </c>
      <c r="N2470" s="425">
        <f>SUM(N2471:N2472)</f>
        <v>0</v>
      </c>
      <c r="O2470" s="426">
        <f>SUM(O2471:O2472)</f>
        <v>0</v>
      </c>
      <c r="P2470" s="244"/>
      <c r="Q2470" s="773"/>
      <c r="R2470" s="774"/>
      <c r="S2470" s="774"/>
      <c r="T2470" s="774"/>
      <c r="U2470" s="774"/>
      <c r="V2470" s="774"/>
      <c r="W2470" s="820"/>
      <c r="X2470" s="313">
        <f t="shared" si="703"/>
        <v>0</v>
      </c>
    </row>
    <row r="2471" spans="2:24" ht="18.75">
      <c r="B2471" s="136"/>
      <c r="C2471" s="137">
        <v>2221</v>
      </c>
      <c r="D2471" s="139" t="s">
        <v>1461</v>
      </c>
      <c r="E2471" s="812"/>
      <c r="F2471" s="449"/>
      <c r="G2471" s="245"/>
      <c r="H2471" s="245"/>
      <c r="I2471" s="476">
        <f t="shared" ref="I2471:I2476" si="704">F2471+G2471+H2471</f>
        <v>0</v>
      </c>
      <c r="J2471" s="243" t="str">
        <f t="shared" si="702"/>
        <v/>
      </c>
      <c r="K2471" s="244"/>
      <c r="L2471" s="423"/>
      <c r="M2471" s="252"/>
      <c r="N2471" s="315">
        <f t="shared" ref="N2471:N2476" si="705">I2471</f>
        <v>0</v>
      </c>
      <c r="O2471" s="424">
        <f t="shared" ref="O2471:O2476" si="706">L2471+M2471-N2471</f>
        <v>0</v>
      </c>
      <c r="P2471" s="244"/>
      <c r="Q2471" s="771"/>
      <c r="R2471" s="775"/>
      <c r="S2471" s="775"/>
      <c r="T2471" s="775"/>
      <c r="U2471" s="775"/>
      <c r="V2471" s="775"/>
      <c r="W2471" s="819"/>
      <c r="X2471" s="313">
        <f t="shared" si="703"/>
        <v>0</v>
      </c>
    </row>
    <row r="2472" spans="2:24" ht="18.75">
      <c r="B2472" s="136"/>
      <c r="C2472" s="142">
        <v>2224</v>
      </c>
      <c r="D2472" s="141" t="s">
        <v>238</v>
      </c>
      <c r="E2472" s="812"/>
      <c r="F2472" s="449"/>
      <c r="G2472" s="245"/>
      <c r="H2472" s="245"/>
      <c r="I2472" s="476">
        <f t="shared" si="704"/>
        <v>0</v>
      </c>
      <c r="J2472" s="243" t="str">
        <f t="shared" si="702"/>
        <v/>
      </c>
      <c r="K2472" s="244"/>
      <c r="L2472" s="423"/>
      <c r="M2472" s="252"/>
      <c r="N2472" s="315">
        <f t="shared" si="705"/>
        <v>0</v>
      </c>
      <c r="O2472" s="424">
        <f t="shared" si="706"/>
        <v>0</v>
      </c>
      <c r="P2472" s="244"/>
      <c r="Q2472" s="771"/>
      <c r="R2472" s="775"/>
      <c r="S2472" s="775"/>
      <c r="T2472" s="775"/>
      <c r="U2472" s="775"/>
      <c r="V2472" s="775"/>
      <c r="W2472" s="819"/>
      <c r="X2472" s="313">
        <f t="shared" si="703"/>
        <v>0</v>
      </c>
    </row>
    <row r="2473" spans="2:24" ht="18.75">
      <c r="B2473" s="794">
        <v>2500</v>
      </c>
      <c r="C2473" s="963" t="s">
        <v>239</v>
      </c>
      <c r="D2473" s="963"/>
      <c r="E2473" s="795"/>
      <c r="F2473" s="798"/>
      <c r="G2473" s="799"/>
      <c r="H2473" s="799"/>
      <c r="I2473" s="800">
        <f t="shared" si="704"/>
        <v>0</v>
      </c>
      <c r="J2473" s="243" t="str">
        <f t="shared" si="702"/>
        <v/>
      </c>
      <c r="K2473" s="244"/>
      <c r="L2473" s="428"/>
      <c r="M2473" s="254"/>
      <c r="N2473" s="315">
        <f t="shared" si="705"/>
        <v>0</v>
      </c>
      <c r="O2473" s="424">
        <f t="shared" si="706"/>
        <v>0</v>
      </c>
      <c r="P2473" s="244"/>
      <c r="Q2473" s="773"/>
      <c r="R2473" s="774"/>
      <c r="S2473" s="775"/>
      <c r="T2473" s="775"/>
      <c r="U2473" s="774"/>
      <c r="V2473" s="775"/>
      <c r="W2473" s="819"/>
      <c r="X2473" s="313">
        <f t="shared" si="703"/>
        <v>0</v>
      </c>
    </row>
    <row r="2474" spans="2:24" ht="18.75">
      <c r="B2474" s="794">
        <v>2600</v>
      </c>
      <c r="C2474" s="969" t="s">
        <v>240</v>
      </c>
      <c r="D2474" s="979"/>
      <c r="E2474" s="795"/>
      <c r="F2474" s="798"/>
      <c r="G2474" s="799"/>
      <c r="H2474" s="799"/>
      <c r="I2474" s="800">
        <f t="shared" si="704"/>
        <v>0</v>
      </c>
      <c r="J2474" s="243" t="str">
        <f t="shared" si="702"/>
        <v/>
      </c>
      <c r="K2474" s="244"/>
      <c r="L2474" s="428"/>
      <c r="M2474" s="254"/>
      <c r="N2474" s="315">
        <f t="shared" si="705"/>
        <v>0</v>
      </c>
      <c r="O2474" s="424">
        <f t="shared" si="706"/>
        <v>0</v>
      </c>
      <c r="P2474" s="244"/>
      <c r="Q2474" s="773"/>
      <c r="R2474" s="774"/>
      <c r="S2474" s="775"/>
      <c r="T2474" s="775"/>
      <c r="U2474" s="774"/>
      <c r="V2474" s="775"/>
      <c r="W2474" s="819"/>
      <c r="X2474" s="313">
        <f t="shared" si="703"/>
        <v>0</v>
      </c>
    </row>
    <row r="2475" spans="2:24" ht="18.75">
      <c r="B2475" s="794">
        <v>2700</v>
      </c>
      <c r="C2475" s="969" t="s">
        <v>241</v>
      </c>
      <c r="D2475" s="979"/>
      <c r="E2475" s="795"/>
      <c r="F2475" s="798"/>
      <c r="G2475" s="799"/>
      <c r="H2475" s="799"/>
      <c r="I2475" s="800">
        <f t="shared" si="704"/>
        <v>0</v>
      </c>
      <c r="J2475" s="243" t="str">
        <f t="shared" si="702"/>
        <v/>
      </c>
      <c r="K2475" s="244"/>
      <c r="L2475" s="428"/>
      <c r="M2475" s="254"/>
      <c r="N2475" s="315">
        <f t="shared" si="705"/>
        <v>0</v>
      </c>
      <c r="O2475" s="424">
        <f t="shared" si="706"/>
        <v>0</v>
      </c>
      <c r="P2475" s="244"/>
      <c r="Q2475" s="773"/>
      <c r="R2475" s="774"/>
      <c r="S2475" s="775"/>
      <c r="T2475" s="775"/>
      <c r="U2475" s="774"/>
      <c r="V2475" s="775"/>
      <c r="W2475" s="819"/>
      <c r="X2475" s="313">
        <f t="shared" si="703"/>
        <v>0</v>
      </c>
    </row>
    <row r="2476" spans="2:24" ht="18.75">
      <c r="B2476" s="794">
        <v>2800</v>
      </c>
      <c r="C2476" s="969" t="s">
        <v>1711</v>
      </c>
      <c r="D2476" s="979"/>
      <c r="E2476" s="795"/>
      <c r="F2476" s="798"/>
      <c r="G2476" s="799"/>
      <c r="H2476" s="799"/>
      <c r="I2476" s="800">
        <f t="shared" si="704"/>
        <v>0</v>
      </c>
      <c r="J2476" s="243" t="str">
        <f t="shared" si="702"/>
        <v/>
      </c>
      <c r="K2476" s="244"/>
      <c r="L2476" s="428"/>
      <c r="M2476" s="254"/>
      <c r="N2476" s="315">
        <f t="shared" si="705"/>
        <v>0</v>
      </c>
      <c r="O2476" s="424">
        <f t="shared" si="706"/>
        <v>0</v>
      </c>
      <c r="P2476" s="244"/>
      <c r="Q2476" s="773"/>
      <c r="R2476" s="774"/>
      <c r="S2476" s="775"/>
      <c r="T2476" s="775"/>
      <c r="U2476" s="774"/>
      <c r="V2476" s="775"/>
      <c r="W2476" s="819"/>
      <c r="X2476" s="313">
        <f t="shared" si="703"/>
        <v>0</v>
      </c>
    </row>
    <row r="2477" spans="2:24" ht="18.75">
      <c r="B2477" s="794">
        <v>2900</v>
      </c>
      <c r="C2477" s="966" t="s">
        <v>242</v>
      </c>
      <c r="D2477" s="983"/>
      <c r="E2477" s="795"/>
      <c r="F2477" s="796">
        <f>SUM(F2478:F2485)</f>
        <v>0</v>
      </c>
      <c r="G2477" s="797">
        <f>SUM(G2478:G2485)</f>
        <v>0</v>
      </c>
      <c r="H2477" s="797">
        <f>SUM(H2478:H2485)</f>
        <v>0</v>
      </c>
      <c r="I2477" s="797">
        <f>SUM(I2478:I2485)</f>
        <v>0</v>
      </c>
      <c r="J2477" s="243" t="str">
        <f t="shared" si="702"/>
        <v/>
      </c>
      <c r="K2477" s="244"/>
      <c r="L2477" s="316">
        <f>SUM(L2478:L2485)</f>
        <v>0</v>
      </c>
      <c r="M2477" s="317">
        <f>SUM(M2478:M2485)</f>
        <v>0</v>
      </c>
      <c r="N2477" s="425">
        <f>SUM(N2478:N2485)</f>
        <v>0</v>
      </c>
      <c r="O2477" s="426">
        <f>SUM(O2478:O2485)</f>
        <v>0</v>
      </c>
      <c r="P2477" s="244"/>
      <c r="Q2477" s="773"/>
      <c r="R2477" s="774"/>
      <c r="S2477" s="774"/>
      <c r="T2477" s="774"/>
      <c r="U2477" s="774"/>
      <c r="V2477" s="774"/>
      <c r="W2477" s="820"/>
      <c r="X2477" s="313">
        <f t="shared" si="703"/>
        <v>0</v>
      </c>
    </row>
    <row r="2478" spans="2:24" ht="18.75">
      <c r="B2478" s="172"/>
      <c r="C2478" s="144">
        <v>2910</v>
      </c>
      <c r="D2478" s="319" t="s">
        <v>1751</v>
      </c>
      <c r="E2478" s="812"/>
      <c r="F2478" s="449"/>
      <c r="G2478" s="245"/>
      <c r="H2478" s="245"/>
      <c r="I2478" s="476">
        <f t="shared" ref="I2478:I2485" si="707">F2478+G2478+H2478</f>
        <v>0</v>
      </c>
      <c r="J2478" s="243" t="str">
        <f t="shared" si="702"/>
        <v/>
      </c>
      <c r="K2478" s="244"/>
      <c r="L2478" s="423"/>
      <c r="M2478" s="252"/>
      <c r="N2478" s="315">
        <f t="shared" ref="N2478:N2485" si="708">I2478</f>
        <v>0</v>
      </c>
      <c r="O2478" s="424">
        <f t="shared" ref="O2478:O2485" si="709">L2478+M2478-N2478</f>
        <v>0</v>
      </c>
      <c r="P2478" s="244"/>
      <c r="Q2478" s="771"/>
      <c r="R2478" s="775"/>
      <c r="S2478" s="775"/>
      <c r="T2478" s="775"/>
      <c r="U2478" s="775"/>
      <c r="V2478" s="775"/>
      <c r="W2478" s="819"/>
      <c r="X2478" s="313">
        <f t="shared" si="703"/>
        <v>0</v>
      </c>
    </row>
    <row r="2479" spans="2:24" ht="18.75">
      <c r="B2479" s="172"/>
      <c r="C2479" s="144">
        <v>2920</v>
      </c>
      <c r="D2479" s="319" t="s">
        <v>243</v>
      </c>
      <c r="E2479" s="812"/>
      <c r="F2479" s="449"/>
      <c r="G2479" s="245"/>
      <c r="H2479" s="245"/>
      <c r="I2479" s="476">
        <f t="shared" si="707"/>
        <v>0</v>
      </c>
      <c r="J2479" s="243" t="str">
        <f t="shared" si="702"/>
        <v/>
      </c>
      <c r="K2479" s="244"/>
      <c r="L2479" s="423"/>
      <c r="M2479" s="252"/>
      <c r="N2479" s="315">
        <f t="shared" si="708"/>
        <v>0</v>
      </c>
      <c r="O2479" s="424">
        <f t="shared" si="709"/>
        <v>0</v>
      </c>
      <c r="P2479" s="244"/>
      <c r="Q2479" s="771"/>
      <c r="R2479" s="775"/>
      <c r="S2479" s="775"/>
      <c r="T2479" s="775"/>
      <c r="U2479" s="775"/>
      <c r="V2479" s="775"/>
      <c r="W2479" s="819"/>
      <c r="X2479" s="313">
        <f t="shared" si="703"/>
        <v>0</v>
      </c>
    </row>
    <row r="2480" spans="2:24" ht="31.5">
      <c r="B2480" s="172"/>
      <c r="C2480" s="168">
        <v>2969</v>
      </c>
      <c r="D2480" s="320" t="s">
        <v>244</v>
      </c>
      <c r="E2480" s="812"/>
      <c r="F2480" s="449"/>
      <c r="G2480" s="245"/>
      <c r="H2480" s="245"/>
      <c r="I2480" s="476">
        <f t="shared" si="707"/>
        <v>0</v>
      </c>
      <c r="J2480" s="243" t="str">
        <f t="shared" si="702"/>
        <v/>
      </c>
      <c r="K2480" s="244"/>
      <c r="L2480" s="423"/>
      <c r="M2480" s="252"/>
      <c r="N2480" s="315">
        <f t="shared" si="708"/>
        <v>0</v>
      </c>
      <c r="O2480" s="424">
        <f t="shared" si="709"/>
        <v>0</v>
      </c>
      <c r="P2480" s="244"/>
      <c r="Q2480" s="771"/>
      <c r="R2480" s="775"/>
      <c r="S2480" s="775"/>
      <c r="T2480" s="775"/>
      <c r="U2480" s="775"/>
      <c r="V2480" s="775"/>
      <c r="W2480" s="819"/>
      <c r="X2480" s="313">
        <f t="shared" si="703"/>
        <v>0</v>
      </c>
    </row>
    <row r="2481" spans="2:24" ht="31.5">
      <c r="B2481" s="172"/>
      <c r="C2481" s="168">
        <v>2970</v>
      </c>
      <c r="D2481" s="320" t="s">
        <v>245</v>
      </c>
      <c r="E2481" s="812"/>
      <c r="F2481" s="449"/>
      <c r="G2481" s="245"/>
      <c r="H2481" s="245"/>
      <c r="I2481" s="476">
        <f t="shared" si="707"/>
        <v>0</v>
      </c>
      <c r="J2481" s="243" t="str">
        <f t="shared" si="702"/>
        <v/>
      </c>
      <c r="K2481" s="244"/>
      <c r="L2481" s="423"/>
      <c r="M2481" s="252"/>
      <c r="N2481" s="315">
        <f t="shared" si="708"/>
        <v>0</v>
      </c>
      <c r="O2481" s="424">
        <f t="shared" si="709"/>
        <v>0</v>
      </c>
      <c r="P2481" s="244"/>
      <c r="Q2481" s="771"/>
      <c r="R2481" s="775"/>
      <c r="S2481" s="775"/>
      <c r="T2481" s="775"/>
      <c r="U2481" s="775"/>
      <c r="V2481" s="775"/>
      <c r="W2481" s="819"/>
      <c r="X2481" s="313">
        <f t="shared" si="703"/>
        <v>0</v>
      </c>
    </row>
    <row r="2482" spans="2:24" ht="18.75">
      <c r="B2482" s="172"/>
      <c r="C2482" s="166">
        <v>2989</v>
      </c>
      <c r="D2482" s="321" t="s">
        <v>246</v>
      </c>
      <c r="E2482" s="812"/>
      <c r="F2482" s="449"/>
      <c r="G2482" s="245"/>
      <c r="H2482" s="245"/>
      <c r="I2482" s="476">
        <f t="shared" si="707"/>
        <v>0</v>
      </c>
      <c r="J2482" s="243" t="str">
        <f t="shared" si="702"/>
        <v/>
      </c>
      <c r="K2482" s="244"/>
      <c r="L2482" s="423"/>
      <c r="M2482" s="252"/>
      <c r="N2482" s="315">
        <f t="shared" si="708"/>
        <v>0</v>
      </c>
      <c r="O2482" s="424">
        <f t="shared" si="709"/>
        <v>0</v>
      </c>
      <c r="P2482" s="244"/>
      <c r="Q2482" s="771"/>
      <c r="R2482" s="775"/>
      <c r="S2482" s="775"/>
      <c r="T2482" s="775"/>
      <c r="U2482" s="775"/>
      <c r="V2482" s="775"/>
      <c r="W2482" s="819"/>
      <c r="X2482" s="313">
        <f t="shared" si="703"/>
        <v>0</v>
      </c>
    </row>
    <row r="2483" spans="2:24" ht="31.5">
      <c r="B2483" s="136"/>
      <c r="C2483" s="137">
        <v>2990</v>
      </c>
      <c r="D2483" s="322" t="s">
        <v>1732</v>
      </c>
      <c r="E2483" s="812"/>
      <c r="F2483" s="449"/>
      <c r="G2483" s="245"/>
      <c r="H2483" s="245"/>
      <c r="I2483" s="476">
        <f t="shared" si="707"/>
        <v>0</v>
      </c>
      <c r="J2483" s="243" t="str">
        <f t="shared" si="702"/>
        <v/>
      </c>
      <c r="K2483" s="244"/>
      <c r="L2483" s="423"/>
      <c r="M2483" s="252"/>
      <c r="N2483" s="315">
        <f t="shared" si="708"/>
        <v>0</v>
      </c>
      <c r="O2483" s="424">
        <f t="shared" si="709"/>
        <v>0</v>
      </c>
      <c r="P2483" s="244"/>
      <c r="Q2483" s="771"/>
      <c r="R2483" s="775"/>
      <c r="S2483" s="775"/>
      <c r="T2483" s="775"/>
      <c r="U2483" s="775"/>
      <c r="V2483" s="775"/>
      <c r="W2483" s="819"/>
      <c r="X2483" s="313">
        <f t="shared" si="703"/>
        <v>0</v>
      </c>
    </row>
    <row r="2484" spans="2:24" ht="18.75">
      <c r="B2484" s="136"/>
      <c r="C2484" s="137">
        <v>2991</v>
      </c>
      <c r="D2484" s="322" t="s">
        <v>247</v>
      </c>
      <c r="E2484" s="812"/>
      <c r="F2484" s="449"/>
      <c r="G2484" s="245"/>
      <c r="H2484" s="245"/>
      <c r="I2484" s="476">
        <f t="shared" si="707"/>
        <v>0</v>
      </c>
      <c r="J2484" s="243" t="str">
        <f t="shared" si="702"/>
        <v/>
      </c>
      <c r="K2484" s="244"/>
      <c r="L2484" s="423"/>
      <c r="M2484" s="252"/>
      <c r="N2484" s="315">
        <f t="shared" si="708"/>
        <v>0</v>
      </c>
      <c r="O2484" s="424">
        <f t="shared" si="709"/>
        <v>0</v>
      </c>
      <c r="P2484" s="244"/>
      <c r="Q2484" s="771"/>
      <c r="R2484" s="775"/>
      <c r="S2484" s="775"/>
      <c r="T2484" s="775"/>
      <c r="U2484" s="775"/>
      <c r="V2484" s="775"/>
      <c r="W2484" s="819"/>
      <c r="X2484" s="313">
        <f t="shared" si="703"/>
        <v>0</v>
      </c>
    </row>
    <row r="2485" spans="2:24" ht="18.75">
      <c r="B2485" s="136"/>
      <c r="C2485" s="142">
        <v>2992</v>
      </c>
      <c r="D2485" s="154" t="s">
        <v>248</v>
      </c>
      <c r="E2485" s="812"/>
      <c r="F2485" s="449"/>
      <c r="G2485" s="245"/>
      <c r="H2485" s="245"/>
      <c r="I2485" s="476">
        <f t="shared" si="707"/>
        <v>0</v>
      </c>
      <c r="J2485" s="243" t="str">
        <f t="shared" si="702"/>
        <v/>
      </c>
      <c r="K2485" s="244"/>
      <c r="L2485" s="423"/>
      <c r="M2485" s="252"/>
      <c r="N2485" s="315">
        <f t="shared" si="708"/>
        <v>0</v>
      </c>
      <c r="O2485" s="424">
        <f t="shared" si="709"/>
        <v>0</v>
      </c>
      <c r="P2485" s="244"/>
      <c r="Q2485" s="771"/>
      <c r="R2485" s="775"/>
      <c r="S2485" s="775"/>
      <c r="T2485" s="775"/>
      <c r="U2485" s="775"/>
      <c r="V2485" s="775"/>
      <c r="W2485" s="819"/>
      <c r="X2485" s="313">
        <f t="shared" si="703"/>
        <v>0</v>
      </c>
    </row>
    <row r="2486" spans="2:24" ht="18.75">
      <c r="B2486" s="794">
        <v>3300</v>
      </c>
      <c r="C2486" s="966" t="s">
        <v>1773</v>
      </c>
      <c r="D2486" s="966"/>
      <c r="E2486" s="795"/>
      <c r="F2486" s="781">
        <v>0</v>
      </c>
      <c r="G2486" s="781">
        <v>0</v>
      </c>
      <c r="H2486" s="781">
        <v>0</v>
      </c>
      <c r="I2486" s="797">
        <f>SUM(I2487:I2491)</f>
        <v>0</v>
      </c>
      <c r="J2486" s="243" t="str">
        <f t="shared" si="702"/>
        <v/>
      </c>
      <c r="K2486" s="244"/>
      <c r="L2486" s="773"/>
      <c r="M2486" s="774"/>
      <c r="N2486" s="774"/>
      <c r="O2486" s="820"/>
      <c r="P2486" s="244"/>
      <c r="Q2486" s="773"/>
      <c r="R2486" s="774"/>
      <c r="S2486" s="774"/>
      <c r="T2486" s="774"/>
      <c r="U2486" s="774"/>
      <c r="V2486" s="774"/>
      <c r="W2486" s="820"/>
      <c r="X2486" s="313">
        <f t="shared" si="703"/>
        <v>0</v>
      </c>
    </row>
    <row r="2487" spans="2:24" ht="18.75">
      <c r="B2487" s="143"/>
      <c r="C2487" s="144">
        <v>3301</v>
      </c>
      <c r="D2487" s="460" t="s">
        <v>249</v>
      </c>
      <c r="E2487" s="812"/>
      <c r="F2487" s="700">
        <v>0</v>
      </c>
      <c r="G2487" s="700">
        <v>0</v>
      </c>
      <c r="H2487" s="700">
        <v>0</v>
      </c>
      <c r="I2487" s="476">
        <f t="shared" ref="I2487:I2494" si="710">F2487+G2487+H2487</f>
        <v>0</v>
      </c>
      <c r="J2487" s="243" t="str">
        <f t="shared" si="702"/>
        <v/>
      </c>
      <c r="K2487" s="244"/>
      <c r="L2487" s="771"/>
      <c r="M2487" s="775"/>
      <c r="N2487" s="775"/>
      <c r="O2487" s="819"/>
      <c r="P2487" s="244"/>
      <c r="Q2487" s="771"/>
      <c r="R2487" s="775"/>
      <c r="S2487" s="775"/>
      <c r="T2487" s="775"/>
      <c r="U2487" s="775"/>
      <c r="V2487" s="775"/>
      <c r="W2487" s="819"/>
      <c r="X2487" s="313">
        <f t="shared" si="703"/>
        <v>0</v>
      </c>
    </row>
    <row r="2488" spans="2:24" ht="18.75">
      <c r="B2488" s="143"/>
      <c r="C2488" s="168">
        <v>3302</v>
      </c>
      <c r="D2488" s="461" t="s">
        <v>1081</v>
      </c>
      <c r="E2488" s="812"/>
      <c r="F2488" s="700">
        <v>0</v>
      </c>
      <c r="G2488" s="700">
        <v>0</v>
      </c>
      <c r="H2488" s="700">
        <v>0</v>
      </c>
      <c r="I2488" s="476">
        <f t="shared" si="710"/>
        <v>0</v>
      </c>
      <c r="J2488" s="243" t="str">
        <f t="shared" ref="J2488:J2519" si="711">(IF($E2488&lt;&gt;0,$J$2,IF($I2488&lt;&gt;0,$J$2,"")))</f>
        <v/>
      </c>
      <c r="K2488" s="244"/>
      <c r="L2488" s="771"/>
      <c r="M2488" s="775"/>
      <c r="N2488" s="775"/>
      <c r="O2488" s="819"/>
      <c r="P2488" s="244"/>
      <c r="Q2488" s="771"/>
      <c r="R2488" s="775"/>
      <c r="S2488" s="775"/>
      <c r="T2488" s="775"/>
      <c r="U2488" s="775"/>
      <c r="V2488" s="775"/>
      <c r="W2488" s="819"/>
      <c r="X2488" s="313">
        <f t="shared" ref="X2488:X2519" si="712">T2488-U2488-V2488-W2488</f>
        <v>0</v>
      </c>
    </row>
    <row r="2489" spans="2:24" ht="18.75">
      <c r="B2489" s="143"/>
      <c r="C2489" s="168">
        <v>3303</v>
      </c>
      <c r="D2489" s="461" t="s">
        <v>251</v>
      </c>
      <c r="E2489" s="812"/>
      <c r="F2489" s="700">
        <v>0</v>
      </c>
      <c r="G2489" s="700">
        <v>0</v>
      </c>
      <c r="H2489" s="700">
        <v>0</v>
      </c>
      <c r="I2489" s="476">
        <f t="shared" si="710"/>
        <v>0</v>
      </c>
      <c r="J2489" s="243" t="str">
        <f t="shared" si="711"/>
        <v/>
      </c>
      <c r="K2489" s="244"/>
      <c r="L2489" s="771"/>
      <c r="M2489" s="775"/>
      <c r="N2489" s="775"/>
      <c r="O2489" s="819"/>
      <c r="P2489" s="244"/>
      <c r="Q2489" s="771"/>
      <c r="R2489" s="775"/>
      <c r="S2489" s="775"/>
      <c r="T2489" s="775"/>
      <c r="U2489" s="775"/>
      <c r="V2489" s="775"/>
      <c r="W2489" s="819"/>
      <c r="X2489" s="313">
        <f t="shared" si="712"/>
        <v>0</v>
      </c>
    </row>
    <row r="2490" spans="2:24" ht="18.75">
      <c r="B2490" s="143"/>
      <c r="C2490" s="166">
        <v>3304</v>
      </c>
      <c r="D2490" s="462" t="s">
        <v>252</v>
      </c>
      <c r="E2490" s="812"/>
      <c r="F2490" s="700">
        <v>0</v>
      </c>
      <c r="G2490" s="700">
        <v>0</v>
      </c>
      <c r="H2490" s="700">
        <v>0</v>
      </c>
      <c r="I2490" s="476">
        <f t="shared" si="710"/>
        <v>0</v>
      </c>
      <c r="J2490" s="243" t="str">
        <f t="shared" si="711"/>
        <v/>
      </c>
      <c r="K2490" s="244"/>
      <c r="L2490" s="771"/>
      <c r="M2490" s="775"/>
      <c r="N2490" s="775"/>
      <c r="O2490" s="819"/>
      <c r="P2490" s="244"/>
      <c r="Q2490" s="771"/>
      <c r="R2490" s="775"/>
      <c r="S2490" s="775"/>
      <c r="T2490" s="775"/>
      <c r="U2490" s="775"/>
      <c r="V2490" s="775"/>
      <c r="W2490" s="819"/>
      <c r="X2490" s="313">
        <f t="shared" si="712"/>
        <v>0</v>
      </c>
    </row>
    <row r="2491" spans="2:24" ht="31.5">
      <c r="B2491" s="143"/>
      <c r="C2491" s="142">
        <v>3306</v>
      </c>
      <c r="D2491" s="463" t="s">
        <v>1712</v>
      </c>
      <c r="E2491" s="812"/>
      <c r="F2491" s="700">
        <v>0</v>
      </c>
      <c r="G2491" s="700">
        <v>0</v>
      </c>
      <c r="H2491" s="700">
        <v>0</v>
      </c>
      <c r="I2491" s="476">
        <f t="shared" si="710"/>
        <v>0</v>
      </c>
      <c r="J2491" s="243" t="str">
        <f t="shared" si="711"/>
        <v/>
      </c>
      <c r="K2491" s="244"/>
      <c r="L2491" s="771"/>
      <c r="M2491" s="775"/>
      <c r="N2491" s="775"/>
      <c r="O2491" s="819"/>
      <c r="P2491" s="244"/>
      <c r="Q2491" s="771"/>
      <c r="R2491" s="775"/>
      <c r="S2491" s="775"/>
      <c r="T2491" s="775"/>
      <c r="U2491" s="775"/>
      <c r="V2491" s="775"/>
      <c r="W2491" s="819"/>
      <c r="X2491" s="313">
        <f t="shared" si="712"/>
        <v>0</v>
      </c>
    </row>
    <row r="2492" spans="2:24" ht="18.75">
      <c r="B2492" s="794">
        <v>3900</v>
      </c>
      <c r="C2492" s="963" t="s">
        <v>253</v>
      </c>
      <c r="D2492" s="967"/>
      <c r="E2492" s="795"/>
      <c r="F2492" s="781">
        <v>0</v>
      </c>
      <c r="G2492" s="781">
        <v>0</v>
      </c>
      <c r="H2492" s="781">
        <v>0</v>
      </c>
      <c r="I2492" s="800">
        <f t="shared" si="710"/>
        <v>0</v>
      </c>
      <c r="J2492" s="243" t="str">
        <f t="shared" si="711"/>
        <v/>
      </c>
      <c r="K2492" s="244"/>
      <c r="L2492" s="428"/>
      <c r="M2492" s="254"/>
      <c r="N2492" s="317">
        <f>I2492</f>
        <v>0</v>
      </c>
      <c r="O2492" s="424">
        <f>L2492+M2492-N2492</f>
        <v>0</v>
      </c>
      <c r="P2492" s="244"/>
      <c r="Q2492" s="428"/>
      <c r="R2492" s="254"/>
      <c r="S2492" s="429">
        <f>+IF(+(L2492+M2492)&gt;=I2492,+M2492,+(+I2492-L2492))</f>
        <v>0</v>
      </c>
      <c r="T2492" s="315">
        <f>Q2492+R2492-S2492</f>
        <v>0</v>
      </c>
      <c r="U2492" s="254"/>
      <c r="V2492" s="254"/>
      <c r="W2492" s="253"/>
      <c r="X2492" s="313">
        <f t="shared" si="712"/>
        <v>0</v>
      </c>
    </row>
    <row r="2493" spans="2:24" ht="18.75">
      <c r="B2493" s="794">
        <v>4000</v>
      </c>
      <c r="C2493" s="968" t="s">
        <v>254</v>
      </c>
      <c r="D2493" s="968"/>
      <c r="E2493" s="795"/>
      <c r="F2493" s="798"/>
      <c r="G2493" s="799"/>
      <c r="H2493" s="799"/>
      <c r="I2493" s="800">
        <f t="shared" si="710"/>
        <v>0</v>
      </c>
      <c r="J2493" s="243" t="str">
        <f t="shared" si="711"/>
        <v/>
      </c>
      <c r="K2493" s="244"/>
      <c r="L2493" s="428"/>
      <c r="M2493" s="254"/>
      <c r="N2493" s="317">
        <f>I2493</f>
        <v>0</v>
      </c>
      <c r="O2493" s="424">
        <f>L2493+M2493-N2493</f>
        <v>0</v>
      </c>
      <c r="P2493" s="244"/>
      <c r="Q2493" s="773"/>
      <c r="R2493" s="774"/>
      <c r="S2493" s="774"/>
      <c r="T2493" s="775"/>
      <c r="U2493" s="774"/>
      <c r="V2493" s="774"/>
      <c r="W2493" s="819"/>
      <c r="X2493" s="313">
        <f t="shared" si="712"/>
        <v>0</v>
      </c>
    </row>
    <row r="2494" spans="2:24" ht="18.75">
      <c r="B2494" s="794">
        <v>4100</v>
      </c>
      <c r="C2494" s="968" t="s">
        <v>255</v>
      </c>
      <c r="D2494" s="968"/>
      <c r="E2494" s="795"/>
      <c r="F2494" s="781">
        <v>0</v>
      </c>
      <c r="G2494" s="781">
        <v>0</v>
      </c>
      <c r="H2494" s="781">
        <v>0</v>
      </c>
      <c r="I2494" s="800">
        <f t="shared" si="710"/>
        <v>0</v>
      </c>
      <c r="J2494" s="243" t="str">
        <f t="shared" si="711"/>
        <v/>
      </c>
      <c r="K2494" s="244"/>
      <c r="L2494" s="773"/>
      <c r="M2494" s="774"/>
      <c r="N2494" s="774"/>
      <c r="O2494" s="820"/>
      <c r="P2494" s="244"/>
      <c r="Q2494" s="773"/>
      <c r="R2494" s="774"/>
      <c r="S2494" s="774"/>
      <c r="T2494" s="774"/>
      <c r="U2494" s="774"/>
      <c r="V2494" s="774"/>
      <c r="W2494" s="820"/>
      <c r="X2494" s="313">
        <f t="shared" si="712"/>
        <v>0</v>
      </c>
    </row>
    <row r="2495" spans="2:24" ht="18.75">
      <c r="B2495" s="794">
        <v>4200</v>
      </c>
      <c r="C2495" s="966" t="s">
        <v>256</v>
      </c>
      <c r="D2495" s="983"/>
      <c r="E2495" s="795"/>
      <c r="F2495" s="796">
        <f>SUM(F2496:F2501)</f>
        <v>0</v>
      </c>
      <c r="G2495" s="797">
        <f>SUM(G2496:G2501)</f>
        <v>0</v>
      </c>
      <c r="H2495" s="797">
        <f>SUM(H2496:H2501)</f>
        <v>0</v>
      </c>
      <c r="I2495" s="797">
        <f>SUM(I2496:I2501)</f>
        <v>0</v>
      </c>
      <c r="J2495" s="243" t="str">
        <f t="shared" si="711"/>
        <v/>
      </c>
      <c r="K2495" s="244"/>
      <c r="L2495" s="316">
        <f>SUM(L2496:L2501)</f>
        <v>0</v>
      </c>
      <c r="M2495" s="317">
        <f>SUM(M2496:M2501)</f>
        <v>0</v>
      </c>
      <c r="N2495" s="425">
        <f>SUM(N2496:N2501)</f>
        <v>0</v>
      </c>
      <c r="O2495" s="426">
        <f>SUM(O2496:O2501)</f>
        <v>0</v>
      </c>
      <c r="P2495" s="244"/>
      <c r="Q2495" s="316">
        <f t="shared" ref="Q2495:W2495" si="713">SUM(Q2496:Q2501)</f>
        <v>0</v>
      </c>
      <c r="R2495" s="317">
        <f t="shared" si="713"/>
        <v>0</v>
      </c>
      <c r="S2495" s="317">
        <f t="shared" si="713"/>
        <v>0</v>
      </c>
      <c r="T2495" s="317">
        <f t="shared" si="713"/>
        <v>0</v>
      </c>
      <c r="U2495" s="317">
        <f t="shared" si="713"/>
        <v>0</v>
      </c>
      <c r="V2495" s="317">
        <f t="shared" si="713"/>
        <v>0</v>
      </c>
      <c r="W2495" s="426">
        <f t="shared" si="713"/>
        <v>0</v>
      </c>
      <c r="X2495" s="313">
        <f t="shared" si="712"/>
        <v>0</v>
      </c>
    </row>
    <row r="2496" spans="2:24" ht="18.75">
      <c r="B2496" s="173"/>
      <c r="C2496" s="144">
        <v>4201</v>
      </c>
      <c r="D2496" s="138" t="s">
        <v>257</v>
      </c>
      <c r="E2496" s="812"/>
      <c r="F2496" s="449"/>
      <c r="G2496" s="245"/>
      <c r="H2496" s="245"/>
      <c r="I2496" s="476">
        <f t="shared" ref="I2496:I2501" si="714">F2496+G2496+H2496</f>
        <v>0</v>
      </c>
      <c r="J2496" s="243" t="str">
        <f t="shared" si="711"/>
        <v/>
      </c>
      <c r="K2496" s="244"/>
      <c r="L2496" s="423"/>
      <c r="M2496" s="252"/>
      <c r="N2496" s="315">
        <f t="shared" ref="N2496:N2501" si="715">I2496</f>
        <v>0</v>
      </c>
      <c r="O2496" s="424">
        <f t="shared" ref="O2496:O2501" si="716">L2496+M2496-N2496</f>
        <v>0</v>
      </c>
      <c r="P2496" s="244"/>
      <c r="Q2496" s="423"/>
      <c r="R2496" s="252"/>
      <c r="S2496" s="429">
        <f t="shared" ref="S2496:S2501" si="717">+IF(+(L2496+M2496)&gt;=I2496,+M2496,+(+I2496-L2496))</f>
        <v>0</v>
      </c>
      <c r="T2496" s="315">
        <f t="shared" ref="T2496:T2501" si="718">Q2496+R2496-S2496</f>
        <v>0</v>
      </c>
      <c r="U2496" s="252"/>
      <c r="V2496" s="252"/>
      <c r="W2496" s="253"/>
      <c r="X2496" s="313">
        <f t="shared" si="712"/>
        <v>0</v>
      </c>
    </row>
    <row r="2497" spans="2:24" ht="18.75">
      <c r="B2497" s="173"/>
      <c r="C2497" s="137">
        <v>4202</v>
      </c>
      <c r="D2497" s="139" t="s">
        <v>258</v>
      </c>
      <c r="E2497" s="812"/>
      <c r="F2497" s="449"/>
      <c r="G2497" s="245"/>
      <c r="H2497" s="245"/>
      <c r="I2497" s="476">
        <f t="shared" si="714"/>
        <v>0</v>
      </c>
      <c r="J2497" s="243" t="str">
        <f t="shared" si="711"/>
        <v/>
      </c>
      <c r="K2497" s="244"/>
      <c r="L2497" s="423"/>
      <c r="M2497" s="252"/>
      <c r="N2497" s="315">
        <f t="shared" si="715"/>
        <v>0</v>
      </c>
      <c r="O2497" s="424">
        <f t="shared" si="716"/>
        <v>0</v>
      </c>
      <c r="P2497" s="244"/>
      <c r="Q2497" s="423"/>
      <c r="R2497" s="252"/>
      <c r="S2497" s="429">
        <f t="shared" si="717"/>
        <v>0</v>
      </c>
      <c r="T2497" s="315">
        <f t="shared" si="718"/>
        <v>0</v>
      </c>
      <c r="U2497" s="252"/>
      <c r="V2497" s="252"/>
      <c r="W2497" s="253"/>
      <c r="X2497" s="313">
        <f t="shared" si="712"/>
        <v>0</v>
      </c>
    </row>
    <row r="2498" spans="2:24" ht="18.75">
      <c r="B2498" s="173"/>
      <c r="C2498" s="137">
        <v>4214</v>
      </c>
      <c r="D2498" s="139" t="s">
        <v>259</v>
      </c>
      <c r="E2498" s="812"/>
      <c r="F2498" s="449"/>
      <c r="G2498" s="245"/>
      <c r="H2498" s="245"/>
      <c r="I2498" s="476">
        <f t="shared" si="714"/>
        <v>0</v>
      </c>
      <c r="J2498" s="243" t="str">
        <f t="shared" si="711"/>
        <v/>
      </c>
      <c r="K2498" s="244"/>
      <c r="L2498" s="423"/>
      <c r="M2498" s="252"/>
      <c r="N2498" s="315">
        <f t="shared" si="715"/>
        <v>0</v>
      </c>
      <c r="O2498" s="424">
        <f t="shared" si="716"/>
        <v>0</v>
      </c>
      <c r="P2498" s="244"/>
      <c r="Q2498" s="423"/>
      <c r="R2498" s="252"/>
      <c r="S2498" s="429">
        <f t="shared" si="717"/>
        <v>0</v>
      </c>
      <c r="T2498" s="315">
        <f t="shared" si="718"/>
        <v>0</v>
      </c>
      <c r="U2498" s="252"/>
      <c r="V2498" s="252"/>
      <c r="W2498" s="253"/>
      <c r="X2498" s="313">
        <f t="shared" si="712"/>
        <v>0</v>
      </c>
    </row>
    <row r="2499" spans="2:24" ht="18.75">
      <c r="B2499" s="173"/>
      <c r="C2499" s="137">
        <v>4217</v>
      </c>
      <c r="D2499" s="139" t="s">
        <v>260</v>
      </c>
      <c r="E2499" s="812"/>
      <c r="F2499" s="449"/>
      <c r="G2499" s="245"/>
      <c r="H2499" s="245"/>
      <c r="I2499" s="476">
        <f t="shared" si="714"/>
        <v>0</v>
      </c>
      <c r="J2499" s="243" t="str">
        <f t="shared" si="711"/>
        <v/>
      </c>
      <c r="K2499" s="244"/>
      <c r="L2499" s="423"/>
      <c r="M2499" s="252"/>
      <c r="N2499" s="315">
        <f t="shared" si="715"/>
        <v>0</v>
      </c>
      <c r="O2499" s="424">
        <f t="shared" si="716"/>
        <v>0</v>
      </c>
      <c r="P2499" s="244"/>
      <c r="Q2499" s="423"/>
      <c r="R2499" s="252"/>
      <c r="S2499" s="429">
        <f t="shared" si="717"/>
        <v>0</v>
      </c>
      <c r="T2499" s="315">
        <f t="shared" si="718"/>
        <v>0</v>
      </c>
      <c r="U2499" s="252"/>
      <c r="V2499" s="252"/>
      <c r="W2499" s="253"/>
      <c r="X2499" s="313">
        <f t="shared" si="712"/>
        <v>0</v>
      </c>
    </row>
    <row r="2500" spans="2:24" ht="18.75">
      <c r="B2500" s="173"/>
      <c r="C2500" s="137">
        <v>4218</v>
      </c>
      <c r="D2500" s="145" t="s">
        <v>261</v>
      </c>
      <c r="E2500" s="812"/>
      <c r="F2500" s="449"/>
      <c r="G2500" s="245"/>
      <c r="H2500" s="245"/>
      <c r="I2500" s="476">
        <f t="shared" si="714"/>
        <v>0</v>
      </c>
      <c r="J2500" s="243" t="str">
        <f t="shared" si="711"/>
        <v/>
      </c>
      <c r="K2500" s="244"/>
      <c r="L2500" s="423"/>
      <c r="M2500" s="252"/>
      <c r="N2500" s="315">
        <f t="shared" si="715"/>
        <v>0</v>
      </c>
      <c r="O2500" s="424">
        <f t="shared" si="716"/>
        <v>0</v>
      </c>
      <c r="P2500" s="244"/>
      <c r="Q2500" s="423"/>
      <c r="R2500" s="252"/>
      <c r="S2500" s="429">
        <f t="shared" si="717"/>
        <v>0</v>
      </c>
      <c r="T2500" s="315">
        <f t="shared" si="718"/>
        <v>0</v>
      </c>
      <c r="U2500" s="252"/>
      <c r="V2500" s="252"/>
      <c r="W2500" s="253"/>
      <c r="X2500" s="313">
        <f t="shared" si="712"/>
        <v>0</v>
      </c>
    </row>
    <row r="2501" spans="2:24" ht="18.75">
      <c r="B2501" s="173"/>
      <c r="C2501" s="137">
        <v>4219</v>
      </c>
      <c r="D2501" s="156" t="s">
        <v>262</v>
      </c>
      <c r="E2501" s="812"/>
      <c r="F2501" s="449"/>
      <c r="G2501" s="245"/>
      <c r="H2501" s="245"/>
      <c r="I2501" s="476">
        <f t="shared" si="714"/>
        <v>0</v>
      </c>
      <c r="J2501" s="243" t="str">
        <f t="shared" si="711"/>
        <v/>
      </c>
      <c r="K2501" s="244"/>
      <c r="L2501" s="423"/>
      <c r="M2501" s="252"/>
      <c r="N2501" s="315">
        <f t="shared" si="715"/>
        <v>0</v>
      </c>
      <c r="O2501" s="424">
        <f t="shared" si="716"/>
        <v>0</v>
      </c>
      <c r="P2501" s="244"/>
      <c r="Q2501" s="423"/>
      <c r="R2501" s="252"/>
      <c r="S2501" s="429">
        <f t="shared" si="717"/>
        <v>0</v>
      </c>
      <c r="T2501" s="315">
        <f t="shared" si="718"/>
        <v>0</v>
      </c>
      <c r="U2501" s="252"/>
      <c r="V2501" s="252"/>
      <c r="W2501" s="253"/>
      <c r="X2501" s="313">
        <f t="shared" si="712"/>
        <v>0</v>
      </c>
    </row>
    <row r="2502" spans="2:24" ht="18.75">
      <c r="B2502" s="794">
        <v>4300</v>
      </c>
      <c r="C2502" s="958" t="s">
        <v>1713</v>
      </c>
      <c r="D2502" s="958"/>
      <c r="E2502" s="795"/>
      <c r="F2502" s="796">
        <f>SUM(F2503:F2505)</f>
        <v>0</v>
      </c>
      <c r="G2502" s="797">
        <f>SUM(G2503:G2505)</f>
        <v>0</v>
      </c>
      <c r="H2502" s="797">
        <f>SUM(H2503:H2505)</f>
        <v>0</v>
      </c>
      <c r="I2502" s="797">
        <f>SUM(I2503:I2505)</f>
        <v>0</v>
      </c>
      <c r="J2502" s="243" t="str">
        <f t="shared" si="711"/>
        <v/>
      </c>
      <c r="K2502" s="244"/>
      <c r="L2502" s="316">
        <f>SUM(L2503:L2505)</f>
        <v>0</v>
      </c>
      <c r="M2502" s="317">
        <f>SUM(M2503:M2505)</f>
        <v>0</v>
      </c>
      <c r="N2502" s="425">
        <f>SUM(N2503:N2505)</f>
        <v>0</v>
      </c>
      <c r="O2502" s="426">
        <f>SUM(O2503:O2505)</f>
        <v>0</v>
      </c>
      <c r="P2502" s="244"/>
      <c r="Q2502" s="316">
        <f t="shared" ref="Q2502:W2502" si="719">SUM(Q2503:Q2505)</f>
        <v>0</v>
      </c>
      <c r="R2502" s="317">
        <f t="shared" si="719"/>
        <v>0</v>
      </c>
      <c r="S2502" s="317">
        <f t="shared" si="719"/>
        <v>0</v>
      </c>
      <c r="T2502" s="317">
        <f t="shared" si="719"/>
        <v>0</v>
      </c>
      <c r="U2502" s="317">
        <f t="shared" si="719"/>
        <v>0</v>
      </c>
      <c r="V2502" s="317">
        <f t="shared" si="719"/>
        <v>0</v>
      </c>
      <c r="W2502" s="426">
        <f t="shared" si="719"/>
        <v>0</v>
      </c>
      <c r="X2502" s="313">
        <f t="shared" si="712"/>
        <v>0</v>
      </c>
    </row>
    <row r="2503" spans="2:24" ht="18.75">
      <c r="B2503" s="173"/>
      <c r="C2503" s="144">
        <v>4301</v>
      </c>
      <c r="D2503" s="163" t="s">
        <v>263</v>
      </c>
      <c r="E2503" s="812"/>
      <c r="F2503" s="449"/>
      <c r="G2503" s="245"/>
      <c r="H2503" s="245"/>
      <c r="I2503" s="476">
        <f t="shared" ref="I2503:I2508" si="720">F2503+G2503+H2503</f>
        <v>0</v>
      </c>
      <c r="J2503" s="243" t="str">
        <f t="shared" si="711"/>
        <v/>
      </c>
      <c r="K2503" s="244"/>
      <c r="L2503" s="423"/>
      <c r="M2503" s="252"/>
      <c r="N2503" s="315">
        <f t="shared" ref="N2503:N2508" si="721">I2503</f>
        <v>0</v>
      </c>
      <c r="O2503" s="424">
        <f t="shared" ref="O2503:O2508" si="722">L2503+M2503-N2503</f>
        <v>0</v>
      </c>
      <c r="P2503" s="244"/>
      <c r="Q2503" s="423"/>
      <c r="R2503" s="252"/>
      <c r="S2503" s="429">
        <f t="shared" ref="S2503:S2508" si="723">+IF(+(L2503+M2503)&gt;=I2503,+M2503,+(+I2503-L2503))</f>
        <v>0</v>
      </c>
      <c r="T2503" s="315">
        <f t="shared" ref="T2503:T2508" si="724">Q2503+R2503-S2503</f>
        <v>0</v>
      </c>
      <c r="U2503" s="252"/>
      <c r="V2503" s="252"/>
      <c r="W2503" s="253"/>
      <c r="X2503" s="313">
        <f t="shared" si="712"/>
        <v>0</v>
      </c>
    </row>
    <row r="2504" spans="2:24" ht="18.75">
      <c r="B2504" s="173"/>
      <c r="C2504" s="137">
        <v>4302</v>
      </c>
      <c r="D2504" s="139" t="s">
        <v>1082</v>
      </c>
      <c r="E2504" s="812"/>
      <c r="F2504" s="449"/>
      <c r="G2504" s="245"/>
      <c r="H2504" s="245"/>
      <c r="I2504" s="476">
        <f t="shared" si="720"/>
        <v>0</v>
      </c>
      <c r="J2504" s="243" t="str">
        <f t="shared" si="711"/>
        <v/>
      </c>
      <c r="K2504" s="244"/>
      <c r="L2504" s="423"/>
      <c r="M2504" s="252"/>
      <c r="N2504" s="315">
        <f t="shared" si="721"/>
        <v>0</v>
      </c>
      <c r="O2504" s="424">
        <f t="shared" si="722"/>
        <v>0</v>
      </c>
      <c r="P2504" s="244"/>
      <c r="Q2504" s="423"/>
      <c r="R2504" s="252"/>
      <c r="S2504" s="429">
        <f t="shared" si="723"/>
        <v>0</v>
      </c>
      <c r="T2504" s="315">
        <f t="shared" si="724"/>
        <v>0</v>
      </c>
      <c r="U2504" s="252"/>
      <c r="V2504" s="252"/>
      <c r="W2504" s="253"/>
      <c r="X2504" s="313">
        <f t="shared" si="712"/>
        <v>0</v>
      </c>
    </row>
    <row r="2505" spans="2:24" ht="18.75">
      <c r="B2505" s="173"/>
      <c r="C2505" s="142">
        <v>4309</v>
      </c>
      <c r="D2505" s="148" t="s">
        <v>265</v>
      </c>
      <c r="E2505" s="812"/>
      <c r="F2505" s="449"/>
      <c r="G2505" s="245"/>
      <c r="H2505" s="245"/>
      <c r="I2505" s="476">
        <f t="shared" si="720"/>
        <v>0</v>
      </c>
      <c r="J2505" s="243" t="str">
        <f t="shared" si="711"/>
        <v/>
      </c>
      <c r="K2505" s="244"/>
      <c r="L2505" s="423"/>
      <c r="M2505" s="252"/>
      <c r="N2505" s="315">
        <f t="shared" si="721"/>
        <v>0</v>
      </c>
      <c r="O2505" s="424">
        <f t="shared" si="722"/>
        <v>0</v>
      </c>
      <c r="P2505" s="244"/>
      <c r="Q2505" s="423"/>
      <c r="R2505" s="252"/>
      <c r="S2505" s="429">
        <f t="shared" si="723"/>
        <v>0</v>
      </c>
      <c r="T2505" s="315">
        <f t="shared" si="724"/>
        <v>0</v>
      </c>
      <c r="U2505" s="252"/>
      <c r="V2505" s="252"/>
      <c r="W2505" s="253"/>
      <c r="X2505" s="313">
        <f t="shared" si="712"/>
        <v>0</v>
      </c>
    </row>
    <row r="2506" spans="2:24" ht="18.75">
      <c r="B2506" s="794">
        <v>4400</v>
      </c>
      <c r="C2506" s="963" t="s">
        <v>1714</v>
      </c>
      <c r="D2506" s="963"/>
      <c r="E2506" s="795"/>
      <c r="F2506" s="798"/>
      <c r="G2506" s="799"/>
      <c r="H2506" s="799"/>
      <c r="I2506" s="800">
        <f t="shared" si="720"/>
        <v>0</v>
      </c>
      <c r="J2506" s="243" t="str">
        <f t="shared" si="711"/>
        <v/>
      </c>
      <c r="K2506" s="244"/>
      <c r="L2506" s="428"/>
      <c r="M2506" s="254"/>
      <c r="N2506" s="317">
        <f t="shared" si="721"/>
        <v>0</v>
      </c>
      <c r="O2506" s="424">
        <f t="shared" si="722"/>
        <v>0</v>
      </c>
      <c r="P2506" s="244"/>
      <c r="Q2506" s="428"/>
      <c r="R2506" s="254"/>
      <c r="S2506" s="429">
        <f t="shared" si="723"/>
        <v>0</v>
      </c>
      <c r="T2506" s="315">
        <f t="shared" si="724"/>
        <v>0</v>
      </c>
      <c r="U2506" s="254"/>
      <c r="V2506" s="254"/>
      <c r="W2506" s="253"/>
      <c r="X2506" s="313">
        <f t="shared" si="712"/>
        <v>0</v>
      </c>
    </row>
    <row r="2507" spans="2:24" ht="18.75">
      <c r="B2507" s="794">
        <v>4500</v>
      </c>
      <c r="C2507" s="968" t="s">
        <v>1715</v>
      </c>
      <c r="D2507" s="968"/>
      <c r="E2507" s="795"/>
      <c r="F2507" s="798"/>
      <c r="G2507" s="799"/>
      <c r="H2507" s="799"/>
      <c r="I2507" s="800">
        <f t="shared" si="720"/>
        <v>0</v>
      </c>
      <c r="J2507" s="243" t="str">
        <f t="shared" si="711"/>
        <v/>
      </c>
      <c r="K2507" s="244"/>
      <c r="L2507" s="428"/>
      <c r="M2507" s="254"/>
      <c r="N2507" s="317">
        <f t="shared" si="721"/>
        <v>0</v>
      </c>
      <c r="O2507" s="424">
        <f t="shared" si="722"/>
        <v>0</v>
      </c>
      <c r="P2507" s="244"/>
      <c r="Q2507" s="428"/>
      <c r="R2507" s="254"/>
      <c r="S2507" s="429">
        <f t="shared" si="723"/>
        <v>0</v>
      </c>
      <c r="T2507" s="315">
        <f t="shared" si="724"/>
        <v>0</v>
      </c>
      <c r="U2507" s="254"/>
      <c r="V2507" s="254"/>
      <c r="W2507" s="253"/>
      <c r="X2507" s="313">
        <f t="shared" si="712"/>
        <v>0</v>
      </c>
    </row>
    <row r="2508" spans="2:24" ht="18.75">
      <c r="B2508" s="794">
        <v>4600</v>
      </c>
      <c r="C2508" s="969" t="s">
        <v>266</v>
      </c>
      <c r="D2508" s="970"/>
      <c r="E2508" s="795"/>
      <c r="F2508" s="798"/>
      <c r="G2508" s="799"/>
      <c r="H2508" s="799"/>
      <c r="I2508" s="800">
        <f t="shared" si="720"/>
        <v>0</v>
      </c>
      <c r="J2508" s="243" t="str">
        <f t="shared" si="711"/>
        <v/>
      </c>
      <c r="K2508" s="244"/>
      <c r="L2508" s="428"/>
      <c r="M2508" s="254"/>
      <c r="N2508" s="317">
        <f t="shared" si="721"/>
        <v>0</v>
      </c>
      <c r="O2508" s="424">
        <f t="shared" si="722"/>
        <v>0</v>
      </c>
      <c r="P2508" s="244"/>
      <c r="Q2508" s="428"/>
      <c r="R2508" s="254"/>
      <c r="S2508" s="429">
        <f t="shared" si="723"/>
        <v>0</v>
      </c>
      <c r="T2508" s="315">
        <f t="shared" si="724"/>
        <v>0</v>
      </c>
      <c r="U2508" s="254"/>
      <c r="V2508" s="254"/>
      <c r="W2508" s="253"/>
      <c r="X2508" s="313">
        <f t="shared" si="712"/>
        <v>0</v>
      </c>
    </row>
    <row r="2509" spans="2:24" ht="18.75">
      <c r="B2509" s="794">
        <v>4900</v>
      </c>
      <c r="C2509" s="966" t="s">
        <v>297</v>
      </c>
      <c r="D2509" s="966"/>
      <c r="E2509" s="795"/>
      <c r="F2509" s="796">
        <f>+F2510+F2511</f>
        <v>0</v>
      </c>
      <c r="G2509" s="797">
        <f>+G2510+G2511</f>
        <v>0</v>
      </c>
      <c r="H2509" s="797">
        <f>+H2510+H2511</f>
        <v>0</v>
      </c>
      <c r="I2509" s="797">
        <f>+I2510+I2511</f>
        <v>0</v>
      </c>
      <c r="J2509" s="243" t="str">
        <f t="shared" si="711"/>
        <v/>
      </c>
      <c r="K2509" s="244"/>
      <c r="L2509" s="773"/>
      <c r="M2509" s="774"/>
      <c r="N2509" s="774"/>
      <c r="O2509" s="820"/>
      <c r="P2509" s="244"/>
      <c r="Q2509" s="773"/>
      <c r="R2509" s="774"/>
      <c r="S2509" s="774"/>
      <c r="T2509" s="774"/>
      <c r="U2509" s="774"/>
      <c r="V2509" s="774"/>
      <c r="W2509" s="820"/>
      <c r="X2509" s="313">
        <f t="shared" si="712"/>
        <v>0</v>
      </c>
    </row>
    <row r="2510" spans="2:24" ht="18.75">
      <c r="B2510" s="173"/>
      <c r="C2510" s="144">
        <v>4901</v>
      </c>
      <c r="D2510" s="174" t="s">
        <v>298</v>
      </c>
      <c r="E2510" s="812"/>
      <c r="F2510" s="449"/>
      <c r="G2510" s="245"/>
      <c r="H2510" s="245"/>
      <c r="I2510" s="476">
        <f>F2510+G2510+H2510</f>
        <v>0</v>
      </c>
      <c r="J2510" s="243" t="str">
        <f t="shared" si="711"/>
        <v/>
      </c>
      <c r="K2510" s="244"/>
      <c r="L2510" s="771"/>
      <c r="M2510" s="775"/>
      <c r="N2510" s="775"/>
      <c r="O2510" s="819"/>
      <c r="P2510" s="244"/>
      <c r="Q2510" s="771"/>
      <c r="R2510" s="775"/>
      <c r="S2510" s="775"/>
      <c r="T2510" s="775"/>
      <c r="U2510" s="775"/>
      <c r="V2510" s="775"/>
      <c r="W2510" s="819"/>
      <c r="X2510" s="313">
        <f t="shared" si="712"/>
        <v>0</v>
      </c>
    </row>
    <row r="2511" spans="2:24" ht="18.75">
      <c r="B2511" s="173"/>
      <c r="C2511" s="142">
        <v>4902</v>
      </c>
      <c r="D2511" s="148" t="s">
        <v>299</v>
      </c>
      <c r="E2511" s="812"/>
      <c r="F2511" s="449"/>
      <c r="G2511" s="245"/>
      <c r="H2511" s="245"/>
      <c r="I2511" s="476">
        <f>F2511+G2511+H2511</f>
        <v>0</v>
      </c>
      <c r="J2511" s="243" t="str">
        <f t="shared" si="711"/>
        <v/>
      </c>
      <c r="K2511" s="244"/>
      <c r="L2511" s="771"/>
      <c r="M2511" s="775"/>
      <c r="N2511" s="775"/>
      <c r="O2511" s="819"/>
      <c r="P2511" s="244"/>
      <c r="Q2511" s="771"/>
      <c r="R2511" s="775"/>
      <c r="S2511" s="775"/>
      <c r="T2511" s="775"/>
      <c r="U2511" s="775"/>
      <c r="V2511" s="775"/>
      <c r="W2511" s="819"/>
      <c r="X2511" s="313">
        <f t="shared" si="712"/>
        <v>0</v>
      </c>
    </row>
    <row r="2512" spans="2:24" ht="18.75">
      <c r="B2512" s="801">
        <v>5100</v>
      </c>
      <c r="C2512" s="980" t="s">
        <v>267</v>
      </c>
      <c r="D2512" s="980"/>
      <c r="E2512" s="802"/>
      <c r="F2512" s="803"/>
      <c r="G2512" s="804"/>
      <c r="H2512" s="804"/>
      <c r="I2512" s="800">
        <f>F2512+G2512+H2512</f>
        <v>0</v>
      </c>
      <c r="J2512" s="243" t="str">
        <f t="shared" si="711"/>
        <v/>
      </c>
      <c r="K2512" s="244"/>
      <c r="L2512" s="430"/>
      <c r="M2512" s="431"/>
      <c r="N2512" s="327">
        <f>I2512</f>
        <v>0</v>
      </c>
      <c r="O2512" s="424">
        <f>L2512+M2512-N2512</f>
        <v>0</v>
      </c>
      <c r="P2512" s="244"/>
      <c r="Q2512" s="430"/>
      <c r="R2512" s="431"/>
      <c r="S2512" s="429">
        <f>+IF(+(L2512+M2512)&gt;=I2512,+M2512,+(+I2512-L2512))</f>
        <v>0</v>
      </c>
      <c r="T2512" s="315">
        <f>Q2512+R2512-S2512</f>
        <v>0</v>
      </c>
      <c r="U2512" s="431"/>
      <c r="V2512" s="431"/>
      <c r="W2512" s="253"/>
      <c r="X2512" s="313">
        <f t="shared" si="712"/>
        <v>0</v>
      </c>
    </row>
    <row r="2513" spans="2:24" ht="18.75">
      <c r="B2513" s="801">
        <v>5200</v>
      </c>
      <c r="C2513" s="965" t="s">
        <v>268</v>
      </c>
      <c r="D2513" s="965"/>
      <c r="E2513" s="802"/>
      <c r="F2513" s="805">
        <f>SUM(F2514:F2520)</f>
        <v>0</v>
      </c>
      <c r="G2513" s="806">
        <f>SUM(G2514:G2520)</f>
        <v>0</v>
      </c>
      <c r="H2513" s="806">
        <f>SUM(H2514:H2520)</f>
        <v>0</v>
      </c>
      <c r="I2513" s="806">
        <f>SUM(I2514:I2520)</f>
        <v>0</v>
      </c>
      <c r="J2513" s="243" t="str">
        <f t="shared" si="711"/>
        <v/>
      </c>
      <c r="K2513" s="244"/>
      <c r="L2513" s="326">
        <f>SUM(L2514:L2520)</f>
        <v>0</v>
      </c>
      <c r="M2513" s="327">
        <f>SUM(M2514:M2520)</f>
        <v>0</v>
      </c>
      <c r="N2513" s="432">
        <f>SUM(N2514:N2520)</f>
        <v>0</v>
      </c>
      <c r="O2513" s="433">
        <f>SUM(O2514:O2520)</f>
        <v>0</v>
      </c>
      <c r="P2513" s="244"/>
      <c r="Q2513" s="326">
        <f t="shared" ref="Q2513:W2513" si="725">SUM(Q2514:Q2520)</f>
        <v>0</v>
      </c>
      <c r="R2513" s="327">
        <f t="shared" si="725"/>
        <v>0</v>
      </c>
      <c r="S2513" s="327">
        <f t="shared" si="725"/>
        <v>0</v>
      </c>
      <c r="T2513" s="327">
        <f t="shared" si="725"/>
        <v>0</v>
      </c>
      <c r="U2513" s="327">
        <f t="shared" si="725"/>
        <v>0</v>
      </c>
      <c r="V2513" s="327">
        <f t="shared" si="725"/>
        <v>0</v>
      </c>
      <c r="W2513" s="433">
        <f t="shared" si="725"/>
        <v>0</v>
      </c>
      <c r="X2513" s="313">
        <f t="shared" si="712"/>
        <v>0</v>
      </c>
    </row>
    <row r="2514" spans="2:24" ht="18.75">
      <c r="B2514" s="175"/>
      <c r="C2514" s="176">
        <v>5201</v>
      </c>
      <c r="D2514" s="177" t="s">
        <v>269</v>
      </c>
      <c r="E2514" s="813"/>
      <c r="F2514" s="473"/>
      <c r="G2514" s="434"/>
      <c r="H2514" s="434"/>
      <c r="I2514" s="476">
        <f t="shared" ref="I2514:I2520" si="726">F2514+G2514+H2514</f>
        <v>0</v>
      </c>
      <c r="J2514" s="243" t="str">
        <f t="shared" si="711"/>
        <v/>
      </c>
      <c r="K2514" s="244"/>
      <c r="L2514" s="435"/>
      <c r="M2514" s="436"/>
      <c r="N2514" s="330">
        <f t="shared" ref="N2514:N2520" si="727">I2514</f>
        <v>0</v>
      </c>
      <c r="O2514" s="424">
        <f t="shared" ref="O2514:O2520" si="728">L2514+M2514-N2514</f>
        <v>0</v>
      </c>
      <c r="P2514" s="244"/>
      <c r="Q2514" s="435"/>
      <c r="R2514" s="436"/>
      <c r="S2514" s="429">
        <f t="shared" ref="S2514:S2520" si="729">+IF(+(L2514+M2514)&gt;=I2514,+M2514,+(+I2514-L2514))</f>
        <v>0</v>
      </c>
      <c r="T2514" s="315">
        <f t="shared" ref="T2514:T2520" si="730">Q2514+R2514-S2514</f>
        <v>0</v>
      </c>
      <c r="U2514" s="436"/>
      <c r="V2514" s="436"/>
      <c r="W2514" s="253"/>
      <c r="X2514" s="313">
        <f t="shared" si="712"/>
        <v>0</v>
      </c>
    </row>
    <row r="2515" spans="2:24" ht="18.75">
      <c r="B2515" s="175"/>
      <c r="C2515" s="178">
        <v>5202</v>
      </c>
      <c r="D2515" s="179" t="s">
        <v>270</v>
      </c>
      <c r="E2515" s="813"/>
      <c r="F2515" s="473"/>
      <c r="G2515" s="434"/>
      <c r="H2515" s="434"/>
      <c r="I2515" s="476">
        <f t="shared" si="726"/>
        <v>0</v>
      </c>
      <c r="J2515" s="243" t="str">
        <f t="shared" si="711"/>
        <v/>
      </c>
      <c r="K2515" s="244"/>
      <c r="L2515" s="435"/>
      <c r="M2515" s="436"/>
      <c r="N2515" s="330">
        <f t="shared" si="727"/>
        <v>0</v>
      </c>
      <c r="O2515" s="424">
        <f t="shared" si="728"/>
        <v>0</v>
      </c>
      <c r="P2515" s="244"/>
      <c r="Q2515" s="435"/>
      <c r="R2515" s="436"/>
      <c r="S2515" s="429">
        <f t="shared" si="729"/>
        <v>0</v>
      </c>
      <c r="T2515" s="315">
        <f t="shared" si="730"/>
        <v>0</v>
      </c>
      <c r="U2515" s="436"/>
      <c r="V2515" s="436"/>
      <c r="W2515" s="253"/>
      <c r="X2515" s="313">
        <f t="shared" si="712"/>
        <v>0</v>
      </c>
    </row>
    <row r="2516" spans="2:24" ht="18.75">
      <c r="B2516" s="175"/>
      <c r="C2516" s="178">
        <v>5203</v>
      </c>
      <c r="D2516" s="179" t="s">
        <v>938</v>
      </c>
      <c r="E2516" s="813"/>
      <c r="F2516" s="473"/>
      <c r="G2516" s="434"/>
      <c r="H2516" s="434"/>
      <c r="I2516" s="476">
        <f t="shared" si="726"/>
        <v>0</v>
      </c>
      <c r="J2516" s="243" t="str">
        <f t="shared" si="711"/>
        <v/>
      </c>
      <c r="K2516" s="244"/>
      <c r="L2516" s="435"/>
      <c r="M2516" s="436"/>
      <c r="N2516" s="330">
        <f t="shared" si="727"/>
        <v>0</v>
      </c>
      <c r="O2516" s="424">
        <f t="shared" si="728"/>
        <v>0</v>
      </c>
      <c r="P2516" s="244"/>
      <c r="Q2516" s="435"/>
      <c r="R2516" s="436"/>
      <c r="S2516" s="429">
        <f t="shared" si="729"/>
        <v>0</v>
      </c>
      <c r="T2516" s="315">
        <f t="shared" si="730"/>
        <v>0</v>
      </c>
      <c r="U2516" s="436"/>
      <c r="V2516" s="436"/>
      <c r="W2516" s="253"/>
      <c r="X2516" s="313">
        <f t="shared" si="712"/>
        <v>0</v>
      </c>
    </row>
    <row r="2517" spans="2:24" ht="18.75">
      <c r="B2517" s="175"/>
      <c r="C2517" s="178">
        <v>5204</v>
      </c>
      <c r="D2517" s="179" t="s">
        <v>939</v>
      </c>
      <c r="E2517" s="813"/>
      <c r="F2517" s="473"/>
      <c r="G2517" s="434"/>
      <c r="H2517" s="434"/>
      <c r="I2517" s="476">
        <f t="shared" si="726"/>
        <v>0</v>
      </c>
      <c r="J2517" s="243" t="str">
        <f t="shared" si="711"/>
        <v/>
      </c>
      <c r="K2517" s="244"/>
      <c r="L2517" s="435"/>
      <c r="M2517" s="436"/>
      <c r="N2517" s="330">
        <f t="shared" si="727"/>
        <v>0</v>
      </c>
      <c r="O2517" s="424">
        <f t="shared" si="728"/>
        <v>0</v>
      </c>
      <c r="P2517" s="244"/>
      <c r="Q2517" s="435"/>
      <c r="R2517" s="436"/>
      <c r="S2517" s="429">
        <f t="shared" si="729"/>
        <v>0</v>
      </c>
      <c r="T2517" s="315">
        <f t="shared" si="730"/>
        <v>0</v>
      </c>
      <c r="U2517" s="436"/>
      <c r="V2517" s="436"/>
      <c r="W2517" s="253"/>
      <c r="X2517" s="313">
        <f t="shared" si="712"/>
        <v>0</v>
      </c>
    </row>
    <row r="2518" spans="2:24" ht="18.75">
      <c r="B2518" s="175"/>
      <c r="C2518" s="178">
        <v>5205</v>
      </c>
      <c r="D2518" s="179" t="s">
        <v>940</v>
      </c>
      <c r="E2518" s="813"/>
      <c r="F2518" s="473"/>
      <c r="G2518" s="434"/>
      <c r="H2518" s="434"/>
      <c r="I2518" s="476">
        <f t="shared" si="726"/>
        <v>0</v>
      </c>
      <c r="J2518" s="243" t="str">
        <f t="shared" si="711"/>
        <v/>
      </c>
      <c r="K2518" s="244"/>
      <c r="L2518" s="435"/>
      <c r="M2518" s="436"/>
      <c r="N2518" s="330">
        <f t="shared" si="727"/>
        <v>0</v>
      </c>
      <c r="O2518" s="424">
        <f t="shared" si="728"/>
        <v>0</v>
      </c>
      <c r="P2518" s="244"/>
      <c r="Q2518" s="435"/>
      <c r="R2518" s="436"/>
      <c r="S2518" s="429">
        <f t="shared" si="729"/>
        <v>0</v>
      </c>
      <c r="T2518" s="315">
        <f t="shared" si="730"/>
        <v>0</v>
      </c>
      <c r="U2518" s="436"/>
      <c r="V2518" s="436"/>
      <c r="W2518" s="253"/>
      <c r="X2518" s="313">
        <f t="shared" si="712"/>
        <v>0</v>
      </c>
    </row>
    <row r="2519" spans="2:24" ht="18.75">
      <c r="B2519" s="175"/>
      <c r="C2519" s="178">
        <v>5206</v>
      </c>
      <c r="D2519" s="179" t="s">
        <v>941</v>
      </c>
      <c r="E2519" s="813"/>
      <c r="F2519" s="473"/>
      <c r="G2519" s="434"/>
      <c r="H2519" s="434"/>
      <c r="I2519" s="476">
        <f t="shared" si="726"/>
        <v>0</v>
      </c>
      <c r="J2519" s="243" t="str">
        <f t="shared" si="711"/>
        <v/>
      </c>
      <c r="K2519" s="244"/>
      <c r="L2519" s="435"/>
      <c r="M2519" s="436"/>
      <c r="N2519" s="330">
        <f t="shared" si="727"/>
        <v>0</v>
      </c>
      <c r="O2519" s="424">
        <f t="shared" si="728"/>
        <v>0</v>
      </c>
      <c r="P2519" s="244"/>
      <c r="Q2519" s="435"/>
      <c r="R2519" s="436"/>
      <c r="S2519" s="429">
        <f t="shared" si="729"/>
        <v>0</v>
      </c>
      <c r="T2519" s="315">
        <f t="shared" si="730"/>
        <v>0</v>
      </c>
      <c r="U2519" s="436"/>
      <c r="V2519" s="436"/>
      <c r="W2519" s="253"/>
      <c r="X2519" s="313">
        <f t="shared" si="712"/>
        <v>0</v>
      </c>
    </row>
    <row r="2520" spans="2:24" ht="18.75">
      <c r="B2520" s="175"/>
      <c r="C2520" s="180">
        <v>5219</v>
      </c>
      <c r="D2520" s="181" t="s">
        <v>942</v>
      </c>
      <c r="E2520" s="813"/>
      <c r="F2520" s="473"/>
      <c r="G2520" s="434"/>
      <c r="H2520" s="434"/>
      <c r="I2520" s="476">
        <f t="shared" si="726"/>
        <v>0</v>
      </c>
      <c r="J2520" s="243" t="str">
        <f t="shared" ref="J2520:J2539" si="731">(IF($E2520&lt;&gt;0,$J$2,IF($I2520&lt;&gt;0,$J$2,"")))</f>
        <v/>
      </c>
      <c r="K2520" s="244"/>
      <c r="L2520" s="435"/>
      <c r="M2520" s="436"/>
      <c r="N2520" s="330">
        <f t="shared" si="727"/>
        <v>0</v>
      </c>
      <c r="O2520" s="424">
        <f t="shared" si="728"/>
        <v>0</v>
      </c>
      <c r="P2520" s="244"/>
      <c r="Q2520" s="435"/>
      <c r="R2520" s="436"/>
      <c r="S2520" s="429">
        <f t="shared" si="729"/>
        <v>0</v>
      </c>
      <c r="T2520" s="315">
        <f t="shared" si="730"/>
        <v>0</v>
      </c>
      <c r="U2520" s="436"/>
      <c r="V2520" s="436"/>
      <c r="W2520" s="253"/>
      <c r="X2520" s="313">
        <f t="shared" ref="X2520:X2533" si="732">T2520-U2520-V2520-W2520</f>
        <v>0</v>
      </c>
    </row>
    <row r="2521" spans="2:24" ht="18.75">
      <c r="B2521" s="801">
        <v>5300</v>
      </c>
      <c r="C2521" s="971" t="s">
        <v>943</v>
      </c>
      <c r="D2521" s="971"/>
      <c r="E2521" s="802"/>
      <c r="F2521" s="805">
        <f>SUM(F2522:F2523)</f>
        <v>0</v>
      </c>
      <c r="G2521" s="806">
        <f>SUM(G2522:G2523)</f>
        <v>0</v>
      </c>
      <c r="H2521" s="806">
        <f>SUM(H2522:H2523)</f>
        <v>0</v>
      </c>
      <c r="I2521" s="806">
        <f>SUM(I2522:I2523)</f>
        <v>0</v>
      </c>
      <c r="J2521" s="243" t="str">
        <f t="shared" si="731"/>
        <v/>
      </c>
      <c r="K2521" s="244"/>
      <c r="L2521" s="326">
        <f>SUM(L2522:L2523)</f>
        <v>0</v>
      </c>
      <c r="M2521" s="327">
        <f>SUM(M2522:M2523)</f>
        <v>0</v>
      </c>
      <c r="N2521" s="432">
        <f>SUM(N2522:N2523)</f>
        <v>0</v>
      </c>
      <c r="O2521" s="433">
        <f>SUM(O2522:O2523)</f>
        <v>0</v>
      </c>
      <c r="P2521" s="244"/>
      <c r="Q2521" s="326">
        <f t="shared" ref="Q2521:W2521" si="733">SUM(Q2522:Q2523)</f>
        <v>0</v>
      </c>
      <c r="R2521" s="327">
        <f t="shared" si="733"/>
        <v>0</v>
      </c>
      <c r="S2521" s="327">
        <f t="shared" si="733"/>
        <v>0</v>
      </c>
      <c r="T2521" s="327">
        <f t="shared" si="733"/>
        <v>0</v>
      </c>
      <c r="U2521" s="327">
        <f t="shared" si="733"/>
        <v>0</v>
      </c>
      <c r="V2521" s="327">
        <f t="shared" si="733"/>
        <v>0</v>
      </c>
      <c r="W2521" s="433">
        <f t="shared" si="733"/>
        <v>0</v>
      </c>
      <c r="X2521" s="313">
        <f t="shared" si="732"/>
        <v>0</v>
      </c>
    </row>
    <row r="2522" spans="2:24" ht="18.75">
      <c r="B2522" s="175"/>
      <c r="C2522" s="176">
        <v>5301</v>
      </c>
      <c r="D2522" s="177" t="s">
        <v>1462</v>
      </c>
      <c r="E2522" s="813"/>
      <c r="F2522" s="473"/>
      <c r="G2522" s="434"/>
      <c r="H2522" s="434"/>
      <c r="I2522" s="476">
        <f>F2522+G2522+H2522</f>
        <v>0</v>
      </c>
      <c r="J2522" s="243" t="str">
        <f t="shared" si="731"/>
        <v/>
      </c>
      <c r="K2522" s="244"/>
      <c r="L2522" s="435"/>
      <c r="M2522" s="436"/>
      <c r="N2522" s="330">
        <f>I2522</f>
        <v>0</v>
      </c>
      <c r="O2522" s="424">
        <f>L2522+M2522-N2522</f>
        <v>0</v>
      </c>
      <c r="P2522" s="244"/>
      <c r="Q2522" s="435"/>
      <c r="R2522" s="436"/>
      <c r="S2522" s="429">
        <f>+IF(+(L2522+M2522)&gt;=I2522,+M2522,+(+I2522-L2522))</f>
        <v>0</v>
      </c>
      <c r="T2522" s="315">
        <f>Q2522+R2522-S2522</f>
        <v>0</v>
      </c>
      <c r="U2522" s="436"/>
      <c r="V2522" s="436"/>
      <c r="W2522" s="253"/>
      <c r="X2522" s="313">
        <f t="shared" si="732"/>
        <v>0</v>
      </c>
    </row>
    <row r="2523" spans="2:24" ht="18.75">
      <c r="B2523" s="175"/>
      <c r="C2523" s="180">
        <v>5309</v>
      </c>
      <c r="D2523" s="181" t="s">
        <v>944</v>
      </c>
      <c r="E2523" s="813"/>
      <c r="F2523" s="473"/>
      <c r="G2523" s="434"/>
      <c r="H2523" s="434"/>
      <c r="I2523" s="476">
        <f>F2523+G2523+H2523</f>
        <v>0</v>
      </c>
      <c r="J2523" s="243" t="str">
        <f t="shared" si="731"/>
        <v/>
      </c>
      <c r="K2523" s="244"/>
      <c r="L2523" s="435"/>
      <c r="M2523" s="436"/>
      <c r="N2523" s="330">
        <f>I2523</f>
        <v>0</v>
      </c>
      <c r="O2523" s="424">
        <f>L2523+M2523-N2523</f>
        <v>0</v>
      </c>
      <c r="P2523" s="244"/>
      <c r="Q2523" s="435"/>
      <c r="R2523" s="436"/>
      <c r="S2523" s="429">
        <f>+IF(+(L2523+M2523)&gt;=I2523,+M2523,+(+I2523-L2523))</f>
        <v>0</v>
      </c>
      <c r="T2523" s="315">
        <f>Q2523+R2523-S2523</f>
        <v>0</v>
      </c>
      <c r="U2523" s="436"/>
      <c r="V2523" s="436"/>
      <c r="W2523" s="253"/>
      <c r="X2523" s="313">
        <f t="shared" si="732"/>
        <v>0</v>
      </c>
    </row>
    <row r="2524" spans="2:24" ht="18.75">
      <c r="B2524" s="801">
        <v>5400</v>
      </c>
      <c r="C2524" s="980" t="s">
        <v>1031</v>
      </c>
      <c r="D2524" s="980"/>
      <c r="E2524" s="802"/>
      <c r="F2524" s="803"/>
      <c r="G2524" s="804"/>
      <c r="H2524" s="804"/>
      <c r="I2524" s="800">
        <f>F2524+G2524+H2524</f>
        <v>0</v>
      </c>
      <c r="J2524" s="243" t="str">
        <f t="shared" si="731"/>
        <v/>
      </c>
      <c r="K2524" s="244"/>
      <c r="L2524" s="430"/>
      <c r="M2524" s="431"/>
      <c r="N2524" s="327">
        <f>I2524</f>
        <v>0</v>
      </c>
      <c r="O2524" s="424">
        <f>L2524+M2524-N2524</f>
        <v>0</v>
      </c>
      <c r="P2524" s="244"/>
      <c r="Q2524" s="430"/>
      <c r="R2524" s="431"/>
      <c r="S2524" s="429">
        <f>+IF(+(L2524+M2524)&gt;=I2524,+M2524,+(+I2524-L2524))</f>
        <v>0</v>
      </c>
      <c r="T2524" s="315">
        <f>Q2524+R2524-S2524</f>
        <v>0</v>
      </c>
      <c r="U2524" s="431"/>
      <c r="V2524" s="431"/>
      <c r="W2524" s="253"/>
      <c r="X2524" s="313">
        <f t="shared" si="732"/>
        <v>0</v>
      </c>
    </row>
    <row r="2525" spans="2:24" ht="18.75">
      <c r="B2525" s="794">
        <v>5500</v>
      </c>
      <c r="C2525" s="966" t="s">
        <v>1032</v>
      </c>
      <c r="D2525" s="966"/>
      <c r="E2525" s="795"/>
      <c r="F2525" s="796">
        <f>SUM(F2526:F2529)</f>
        <v>0</v>
      </c>
      <c r="G2525" s="797">
        <f>SUM(G2526:G2529)</f>
        <v>0</v>
      </c>
      <c r="H2525" s="797">
        <f>SUM(H2526:H2529)</f>
        <v>0</v>
      </c>
      <c r="I2525" s="797">
        <f>SUM(I2526:I2529)</f>
        <v>0</v>
      </c>
      <c r="J2525" s="243" t="str">
        <f t="shared" si="731"/>
        <v/>
      </c>
      <c r="K2525" s="244"/>
      <c r="L2525" s="316">
        <f>SUM(L2526:L2529)</f>
        <v>0</v>
      </c>
      <c r="M2525" s="317">
        <f>SUM(M2526:M2529)</f>
        <v>0</v>
      </c>
      <c r="N2525" s="425">
        <f>SUM(N2526:N2529)</f>
        <v>0</v>
      </c>
      <c r="O2525" s="426">
        <f>SUM(O2526:O2529)</f>
        <v>0</v>
      </c>
      <c r="P2525" s="244"/>
      <c r="Q2525" s="316">
        <f t="shared" ref="Q2525:W2525" si="734">SUM(Q2526:Q2529)</f>
        <v>0</v>
      </c>
      <c r="R2525" s="317">
        <f t="shared" si="734"/>
        <v>0</v>
      </c>
      <c r="S2525" s="317">
        <f t="shared" si="734"/>
        <v>0</v>
      </c>
      <c r="T2525" s="317">
        <f t="shared" si="734"/>
        <v>0</v>
      </c>
      <c r="U2525" s="317">
        <f t="shared" si="734"/>
        <v>0</v>
      </c>
      <c r="V2525" s="317">
        <f t="shared" si="734"/>
        <v>0</v>
      </c>
      <c r="W2525" s="426">
        <f t="shared" si="734"/>
        <v>0</v>
      </c>
      <c r="X2525" s="313">
        <f t="shared" si="732"/>
        <v>0</v>
      </c>
    </row>
    <row r="2526" spans="2:24" ht="18.75">
      <c r="B2526" s="173"/>
      <c r="C2526" s="144">
        <v>5501</v>
      </c>
      <c r="D2526" s="163" t="s">
        <v>1033</v>
      </c>
      <c r="E2526" s="812"/>
      <c r="F2526" s="449"/>
      <c r="G2526" s="245"/>
      <c r="H2526" s="245"/>
      <c r="I2526" s="476">
        <f>F2526+G2526+H2526</f>
        <v>0</v>
      </c>
      <c r="J2526" s="243" t="str">
        <f t="shared" si="731"/>
        <v/>
      </c>
      <c r="K2526" s="244"/>
      <c r="L2526" s="423"/>
      <c r="M2526" s="252"/>
      <c r="N2526" s="315">
        <f>I2526</f>
        <v>0</v>
      </c>
      <c r="O2526" s="424">
        <f>L2526+M2526-N2526</f>
        <v>0</v>
      </c>
      <c r="P2526" s="244"/>
      <c r="Q2526" s="423"/>
      <c r="R2526" s="252"/>
      <c r="S2526" s="429">
        <f>+IF(+(L2526+M2526)&gt;=I2526,+M2526,+(+I2526-L2526))</f>
        <v>0</v>
      </c>
      <c r="T2526" s="315">
        <f>Q2526+R2526-S2526</f>
        <v>0</v>
      </c>
      <c r="U2526" s="252"/>
      <c r="V2526" s="252"/>
      <c r="W2526" s="253"/>
      <c r="X2526" s="313">
        <f t="shared" si="732"/>
        <v>0</v>
      </c>
    </row>
    <row r="2527" spans="2:24" ht="18.75">
      <c r="B2527" s="173"/>
      <c r="C2527" s="137">
        <v>5502</v>
      </c>
      <c r="D2527" s="145" t="s">
        <v>1034</v>
      </c>
      <c r="E2527" s="812"/>
      <c r="F2527" s="449"/>
      <c r="G2527" s="245"/>
      <c r="H2527" s="245"/>
      <c r="I2527" s="476">
        <f>F2527+G2527+H2527</f>
        <v>0</v>
      </c>
      <c r="J2527" s="243" t="str">
        <f t="shared" si="731"/>
        <v/>
      </c>
      <c r="K2527" s="244"/>
      <c r="L2527" s="423"/>
      <c r="M2527" s="252"/>
      <c r="N2527" s="315">
        <f>I2527</f>
        <v>0</v>
      </c>
      <c r="O2527" s="424">
        <f>L2527+M2527-N2527</f>
        <v>0</v>
      </c>
      <c r="P2527" s="244"/>
      <c r="Q2527" s="423"/>
      <c r="R2527" s="252"/>
      <c r="S2527" s="429">
        <f>+IF(+(L2527+M2527)&gt;=I2527,+M2527,+(+I2527-L2527))</f>
        <v>0</v>
      </c>
      <c r="T2527" s="315">
        <f>Q2527+R2527-S2527</f>
        <v>0</v>
      </c>
      <c r="U2527" s="252"/>
      <c r="V2527" s="252"/>
      <c r="W2527" s="253"/>
      <c r="X2527" s="313">
        <f t="shared" si="732"/>
        <v>0</v>
      </c>
    </row>
    <row r="2528" spans="2:24" ht="18.75">
      <c r="B2528" s="173"/>
      <c r="C2528" s="137">
        <v>5503</v>
      </c>
      <c r="D2528" s="139" t="s">
        <v>1035</v>
      </c>
      <c r="E2528" s="812"/>
      <c r="F2528" s="449"/>
      <c r="G2528" s="245"/>
      <c r="H2528" s="245"/>
      <c r="I2528" s="476">
        <f>F2528+G2528+H2528</f>
        <v>0</v>
      </c>
      <c r="J2528" s="243" t="str">
        <f t="shared" si="731"/>
        <v/>
      </c>
      <c r="K2528" s="244"/>
      <c r="L2528" s="423"/>
      <c r="M2528" s="252"/>
      <c r="N2528" s="315">
        <f>I2528</f>
        <v>0</v>
      </c>
      <c r="O2528" s="424">
        <f>L2528+M2528-N2528</f>
        <v>0</v>
      </c>
      <c r="P2528" s="244"/>
      <c r="Q2528" s="423"/>
      <c r="R2528" s="252"/>
      <c r="S2528" s="429">
        <f>+IF(+(L2528+M2528)&gt;=I2528,+M2528,+(+I2528-L2528))</f>
        <v>0</v>
      </c>
      <c r="T2528" s="315">
        <f>Q2528+R2528-S2528</f>
        <v>0</v>
      </c>
      <c r="U2528" s="252"/>
      <c r="V2528" s="252"/>
      <c r="W2528" s="253"/>
      <c r="X2528" s="313">
        <f t="shared" si="732"/>
        <v>0</v>
      </c>
    </row>
    <row r="2529" spans="2:24" ht="18.75">
      <c r="B2529" s="173"/>
      <c r="C2529" s="137">
        <v>5504</v>
      </c>
      <c r="D2529" s="145" t="s">
        <v>1036</v>
      </c>
      <c r="E2529" s="812"/>
      <c r="F2529" s="449"/>
      <c r="G2529" s="245"/>
      <c r="H2529" s="245"/>
      <c r="I2529" s="476">
        <f>F2529+G2529+H2529</f>
        <v>0</v>
      </c>
      <c r="J2529" s="243" t="str">
        <f t="shared" si="731"/>
        <v/>
      </c>
      <c r="K2529" s="244"/>
      <c r="L2529" s="423"/>
      <c r="M2529" s="252"/>
      <c r="N2529" s="315">
        <f>I2529</f>
        <v>0</v>
      </c>
      <c r="O2529" s="424">
        <f>L2529+M2529-N2529</f>
        <v>0</v>
      </c>
      <c r="P2529" s="244"/>
      <c r="Q2529" s="423"/>
      <c r="R2529" s="252"/>
      <c r="S2529" s="429">
        <f>+IF(+(L2529+M2529)&gt;=I2529,+M2529,+(+I2529-L2529))</f>
        <v>0</v>
      </c>
      <c r="T2529" s="315">
        <f>Q2529+R2529-S2529</f>
        <v>0</v>
      </c>
      <c r="U2529" s="252"/>
      <c r="V2529" s="252"/>
      <c r="W2529" s="253"/>
      <c r="X2529" s="313">
        <f t="shared" si="732"/>
        <v>0</v>
      </c>
    </row>
    <row r="2530" spans="2:24" ht="18.75">
      <c r="B2530" s="794">
        <v>5700</v>
      </c>
      <c r="C2530" s="981" t="s">
        <v>1037</v>
      </c>
      <c r="D2530" s="982"/>
      <c r="E2530" s="802"/>
      <c r="F2530" s="781">
        <v>0</v>
      </c>
      <c r="G2530" s="781">
        <v>0</v>
      </c>
      <c r="H2530" s="781">
        <v>0</v>
      </c>
      <c r="I2530" s="806">
        <f>SUM(I2531:I2533)</f>
        <v>0</v>
      </c>
      <c r="J2530" s="243" t="str">
        <f t="shared" si="731"/>
        <v/>
      </c>
      <c r="K2530" s="244"/>
      <c r="L2530" s="326">
        <f>SUM(L2531:L2533)</f>
        <v>0</v>
      </c>
      <c r="M2530" s="327">
        <f>SUM(M2531:M2533)</f>
        <v>0</v>
      </c>
      <c r="N2530" s="432">
        <f>SUM(N2531:N2532)</f>
        <v>0</v>
      </c>
      <c r="O2530" s="433">
        <f>SUM(O2531:O2533)</f>
        <v>0</v>
      </c>
      <c r="P2530" s="244"/>
      <c r="Q2530" s="326">
        <f>SUM(Q2531:Q2533)</f>
        <v>0</v>
      </c>
      <c r="R2530" s="327">
        <f>SUM(R2531:R2533)</f>
        <v>0</v>
      </c>
      <c r="S2530" s="327">
        <f>SUM(S2531:S2533)</f>
        <v>0</v>
      </c>
      <c r="T2530" s="327">
        <f>SUM(T2531:T2533)</f>
        <v>0</v>
      </c>
      <c r="U2530" s="327">
        <f>SUM(U2531:U2533)</f>
        <v>0</v>
      </c>
      <c r="V2530" s="327">
        <f>SUM(V2531:V2532)</f>
        <v>0</v>
      </c>
      <c r="W2530" s="433">
        <f>SUM(W2531:W2533)</f>
        <v>0</v>
      </c>
      <c r="X2530" s="313">
        <f t="shared" si="732"/>
        <v>0</v>
      </c>
    </row>
    <row r="2531" spans="2:24" ht="18.75">
      <c r="B2531" s="175"/>
      <c r="C2531" s="176">
        <v>5701</v>
      </c>
      <c r="D2531" s="177" t="s">
        <v>1038</v>
      </c>
      <c r="E2531" s="813"/>
      <c r="F2531" s="700">
        <v>0</v>
      </c>
      <c r="G2531" s="700">
        <v>0</v>
      </c>
      <c r="H2531" s="700">
        <v>0</v>
      </c>
      <c r="I2531" s="476">
        <f>F2531+G2531+H2531</f>
        <v>0</v>
      </c>
      <c r="J2531" s="243" t="str">
        <f t="shared" si="731"/>
        <v/>
      </c>
      <c r="K2531" s="244"/>
      <c r="L2531" s="435"/>
      <c r="M2531" s="436"/>
      <c r="N2531" s="330">
        <f>I2531</f>
        <v>0</v>
      </c>
      <c r="O2531" s="424">
        <f>L2531+M2531-N2531</f>
        <v>0</v>
      </c>
      <c r="P2531" s="244"/>
      <c r="Q2531" s="435"/>
      <c r="R2531" s="436"/>
      <c r="S2531" s="429">
        <f>+IF(+(L2531+M2531)&gt;=I2531,+M2531,+(+I2531-L2531))</f>
        <v>0</v>
      </c>
      <c r="T2531" s="315">
        <f>Q2531+R2531-S2531</f>
        <v>0</v>
      </c>
      <c r="U2531" s="436"/>
      <c r="V2531" s="436"/>
      <c r="W2531" s="253"/>
      <c r="X2531" s="313">
        <f t="shared" si="732"/>
        <v>0</v>
      </c>
    </row>
    <row r="2532" spans="2:24" ht="18.75">
      <c r="B2532" s="175"/>
      <c r="C2532" s="180">
        <v>5702</v>
      </c>
      <c r="D2532" s="181" t="s">
        <v>1039</v>
      </c>
      <c r="E2532" s="813"/>
      <c r="F2532" s="700">
        <v>0</v>
      </c>
      <c r="G2532" s="700">
        <v>0</v>
      </c>
      <c r="H2532" s="700">
        <v>0</v>
      </c>
      <c r="I2532" s="476">
        <f>F2532+G2532+H2532</f>
        <v>0</v>
      </c>
      <c r="J2532" s="243" t="str">
        <f t="shared" si="731"/>
        <v/>
      </c>
      <c r="K2532" s="244"/>
      <c r="L2532" s="435"/>
      <c r="M2532" s="436"/>
      <c r="N2532" s="330">
        <f>I2532</f>
        <v>0</v>
      </c>
      <c r="O2532" s="424">
        <f>L2532+M2532-N2532</f>
        <v>0</v>
      </c>
      <c r="P2532" s="244"/>
      <c r="Q2532" s="435"/>
      <c r="R2532" s="436"/>
      <c r="S2532" s="429">
        <f>+IF(+(L2532+M2532)&gt;=I2532,+M2532,+(+I2532-L2532))</f>
        <v>0</v>
      </c>
      <c r="T2532" s="315">
        <f>Q2532+R2532-S2532</f>
        <v>0</v>
      </c>
      <c r="U2532" s="436"/>
      <c r="V2532" s="436"/>
      <c r="W2532" s="253"/>
      <c r="X2532" s="313">
        <f t="shared" si="732"/>
        <v>0</v>
      </c>
    </row>
    <row r="2533" spans="2:24" ht="18.75">
      <c r="B2533" s="136"/>
      <c r="C2533" s="182">
        <v>4071</v>
      </c>
      <c r="D2533" s="464" t="s">
        <v>1040</v>
      </c>
      <c r="E2533" s="812"/>
      <c r="F2533" s="700">
        <v>0</v>
      </c>
      <c r="G2533" s="700">
        <v>0</v>
      </c>
      <c r="H2533" s="700">
        <v>0</v>
      </c>
      <c r="I2533" s="476">
        <f>F2533+G2533+H2533</f>
        <v>0</v>
      </c>
      <c r="J2533" s="243" t="str">
        <f t="shared" si="731"/>
        <v/>
      </c>
      <c r="K2533" s="244"/>
      <c r="L2533" s="821"/>
      <c r="M2533" s="775"/>
      <c r="N2533" s="775"/>
      <c r="O2533" s="822"/>
      <c r="P2533" s="244"/>
      <c r="Q2533" s="771"/>
      <c r="R2533" s="775"/>
      <c r="S2533" s="775"/>
      <c r="T2533" s="775"/>
      <c r="U2533" s="775"/>
      <c r="V2533" s="775"/>
      <c r="W2533" s="819"/>
      <c r="X2533" s="313">
        <f t="shared" si="732"/>
        <v>0</v>
      </c>
    </row>
    <row r="2534" spans="2:24">
      <c r="B2534" s="173"/>
      <c r="C2534" s="183"/>
      <c r="D2534" s="334"/>
      <c r="E2534" s="814"/>
      <c r="F2534" s="248"/>
      <c r="G2534" s="248"/>
      <c r="H2534" s="248"/>
      <c r="I2534" s="249"/>
      <c r="J2534" s="243" t="str">
        <f t="shared" si="731"/>
        <v/>
      </c>
      <c r="K2534" s="244"/>
      <c r="L2534" s="437"/>
      <c r="M2534" s="438"/>
      <c r="N2534" s="323"/>
      <c r="O2534" s="324"/>
      <c r="P2534" s="244"/>
      <c r="Q2534" s="437"/>
      <c r="R2534" s="438"/>
      <c r="S2534" s="323"/>
      <c r="T2534" s="323"/>
      <c r="U2534" s="438"/>
      <c r="V2534" s="323"/>
      <c r="W2534" s="324"/>
      <c r="X2534" s="324"/>
    </row>
    <row r="2535" spans="2:24" ht="18.75">
      <c r="B2535" s="807">
        <v>98</v>
      </c>
      <c r="C2535" s="964" t="s">
        <v>1041</v>
      </c>
      <c r="D2535" s="958"/>
      <c r="E2535" s="795"/>
      <c r="F2535" s="798"/>
      <c r="G2535" s="799"/>
      <c r="H2535" s="799"/>
      <c r="I2535" s="800">
        <f>F2535+G2535+H2535</f>
        <v>0</v>
      </c>
      <c r="J2535" s="243" t="str">
        <f t="shared" si="731"/>
        <v/>
      </c>
      <c r="K2535" s="244"/>
      <c r="L2535" s="428"/>
      <c r="M2535" s="254"/>
      <c r="N2535" s="317">
        <f>I2535</f>
        <v>0</v>
      </c>
      <c r="O2535" s="424">
        <f>L2535+M2535-N2535</f>
        <v>0</v>
      </c>
      <c r="P2535" s="244"/>
      <c r="Q2535" s="428"/>
      <c r="R2535" s="254"/>
      <c r="S2535" s="429">
        <f>+IF(+(L2535+M2535)&gt;=I2535,+M2535,+(+I2535-L2535))</f>
        <v>0</v>
      </c>
      <c r="T2535" s="315">
        <f>Q2535+R2535-S2535</f>
        <v>0</v>
      </c>
      <c r="U2535" s="254"/>
      <c r="V2535" s="254"/>
      <c r="W2535" s="253"/>
      <c r="X2535" s="313">
        <f>T2535-U2535-V2535-W2535</f>
        <v>0</v>
      </c>
    </row>
    <row r="2536" spans="2:24">
      <c r="B2536" s="184"/>
      <c r="C2536" s="335" t="s">
        <v>1042</v>
      </c>
      <c r="D2536" s="336"/>
      <c r="E2536" s="395"/>
      <c r="F2536" s="395"/>
      <c r="G2536" s="395"/>
      <c r="H2536" s="395"/>
      <c r="I2536" s="337"/>
      <c r="J2536" s="243" t="str">
        <f t="shared" si="731"/>
        <v/>
      </c>
      <c r="K2536" s="244"/>
      <c r="L2536" s="338"/>
      <c r="M2536" s="339"/>
      <c r="N2536" s="339"/>
      <c r="O2536" s="340"/>
      <c r="P2536" s="244"/>
      <c r="Q2536" s="338"/>
      <c r="R2536" s="339"/>
      <c r="S2536" s="339"/>
      <c r="T2536" s="339"/>
      <c r="U2536" s="339"/>
      <c r="V2536" s="339"/>
      <c r="W2536" s="340"/>
      <c r="X2536" s="340"/>
    </row>
    <row r="2537" spans="2:24">
      <c r="B2537" s="184"/>
      <c r="C2537" s="341" t="s">
        <v>1043</v>
      </c>
      <c r="D2537" s="334"/>
      <c r="E2537" s="384"/>
      <c r="F2537" s="384"/>
      <c r="G2537" s="384"/>
      <c r="H2537" s="384"/>
      <c r="I2537" s="307"/>
      <c r="J2537" s="243" t="str">
        <f t="shared" si="731"/>
        <v/>
      </c>
      <c r="K2537" s="244"/>
      <c r="L2537" s="342"/>
      <c r="M2537" s="343"/>
      <c r="N2537" s="343"/>
      <c r="O2537" s="344"/>
      <c r="P2537" s="244"/>
      <c r="Q2537" s="342"/>
      <c r="R2537" s="343"/>
      <c r="S2537" s="343"/>
      <c r="T2537" s="343"/>
      <c r="U2537" s="343"/>
      <c r="V2537" s="343"/>
      <c r="W2537" s="344"/>
      <c r="X2537" s="344"/>
    </row>
    <row r="2538" spans="2:24">
      <c r="B2538" s="185"/>
      <c r="C2538" s="345" t="s">
        <v>1716</v>
      </c>
      <c r="D2538" s="346"/>
      <c r="E2538" s="396"/>
      <c r="F2538" s="396"/>
      <c r="G2538" s="396"/>
      <c r="H2538" s="396"/>
      <c r="I2538" s="309"/>
      <c r="J2538" s="243" t="str">
        <f t="shared" si="731"/>
        <v/>
      </c>
      <c r="K2538" s="244"/>
      <c r="L2538" s="347"/>
      <c r="M2538" s="348"/>
      <c r="N2538" s="348"/>
      <c r="O2538" s="349"/>
      <c r="P2538" s="244"/>
      <c r="Q2538" s="347"/>
      <c r="R2538" s="348"/>
      <c r="S2538" s="348"/>
      <c r="T2538" s="348"/>
      <c r="U2538" s="348"/>
      <c r="V2538" s="348"/>
      <c r="W2538" s="349"/>
      <c r="X2538" s="349"/>
    </row>
    <row r="2539" spans="2:24" ht="18.75">
      <c r="B2539" s="715"/>
      <c r="C2539" s="716" t="s">
        <v>1263</v>
      </c>
      <c r="D2539" s="717" t="s">
        <v>1044</v>
      </c>
      <c r="E2539" s="808"/>
      <c r="F2539" s="808">
        <f>SUM(F2424,F2427,F2433,F2441,F2442,F2460,F2464,F2470,F2473,F2474,F2475,F2476,F2477,F2486,F2492,F2493,F2494,F2495,F2502,F2506,F2507,F2508,F2509,F2512,F2513,F2521,F2524,F2525,F2530)+F2535</f>
        <v>229250</v>
      </c>
      <c r="G2539" s="808">
        <f>SUM(G2424,G2427,G2433,G2441,G2442,G2460,G2464,G2470,G2473,G2474,G2475,G2476,G2477,G2486,G2492,G2493,G2494,G2495,G2502,G2506,G2507,G2508,G2509,G2512,G2513,G2521,G2524,G2525,G2530)+G2535</f>
        <v>0</v>
      </c>
      <c r="H2539" s="808">
        <f>SUM(H2424,H2427,H2433,H2441,H2442,H2460,H2464,H2470,H2473,H2474,H2475,H2476,H2477,H2486,H2492,H2493,H2494,H2495,H2502,H2506,H2507,H2508,H2509,H2512,H2513,H2521,H2524,H2525,H2530)+H2535</f>
        <v>0</v>
      </c>
      <c r="I2539" s="808">
        <f>SUM(I2424,I2427,I2433,I2441,I2442,I2460,I2464,I2470,I2473,I2474,I2475,I2476,I2477,I2486,I2492,I2493,I2494,I2495,I2502,I2506,I2507,I2508,I2509,I2512,I2513,I2521,I2524,I2525,I2530)+I2535</f>
        <v>229250</v>
      </c>
      <c r="J2539" s="243">
        <f t="shared" si="731"/>
        <v>1</v>
      </c>
      <c r="K2539" s="439" t="str">
        <f>LEFT(C2421,1)</f>
        <v>4</v>
      </c>
      <c r="L2539" s="276">
        <f>SUM(L2424,L2427,L2433,L2441,L2442,L2460,L2464,L2470,L2473,L2474,L2475,L2476,L2477,L2486,L2492,L2493,L2494,L2495,L2502,L2506,L2507,L2508,L2509,L2512,L2513,L2521,L2524,L2525,L2530)+L2535</f>
        <v>0</v>
      </c>
      <c r="M2539" s="276">
        <f>SUM(M2424,M2427,M2433,M2441,M2442,M2460,M2464,M2470,M2473,M2474,M2475,M2476,M2477,M2486,M2492,M2493,M2494,M2495,M2502,M2506,M2507,M2508,M2509,M2512,M2513,M2521,M2524,M2525,M2530)+M2535</f>
        <v>229250</v>
      </c>
      <c r="N2539" s="276">
        <f>SUM(N2424,N2427,N2433,N2441,N2442,N2460,N2464,N2470,N2473,N2474,N2475,N2476,N2477,N2486,N2492,N2493,N2494,N2495,N2502,N2506,N2507,N2508,N2509,N2512,N2513,N2521,N2524,N2525,N2530)+N2535</f>
        <v>229250</v>
      </c>
      <c r="O2539" s="276">
        <f>SUM(O2424,O2427,O2433,O2441,O2442,O2460,O2464,O2470,O2473,O2474,O2475,O2476,O2477,O2486,O2492,O2493,O2494,O2495,O2502,O2506,O2507,O2508,O2509,O2512,O2513,O2521,O2524,O2525,O2530)+O2535</f>
        <v>0</v>
      </c>
      <c r="P2539" s="222"/>
      <c r="Q2539" s="276">
        <f t="shared" ref="Q2539:W2539" si="735">SUM(Q2424,Q2427,Q2433,Q2441,Q2442,Q2460,Q2464,Q2470,Q2473,Q2474,Q2475,Q2476,Q2477,Q2486,Q2492,Q2493,Q2494,Q2495,Q2502,Q2506,Q2507,Q2508,Q2509,Q2512,Q2513,Q2521,Q2524,Q2525,Q2530)+Q2535</f>
        <v>0</v>
      </c>
      <c r="R2539" s="276">
        <f t="shared" si="735"/>
        <v>0</v>
      </c>
      <c r="S2539" s="276">
        <f t="shared" si="735"/>
        <v>0</v>
      </c>
      <c r="T2539" s="276">
        <f t="shared" si="735"/>
        <v>0</v>
      </c>
      <c r="U2539" s="276">
        <f t="shared" si="735"/>
        <v>0</v>
      </c>
      <c r="V2539" s="276">
        <f t="shared" si="735"/>
        <v>0</v>
      </c>
      <c r="W2539" s="276">
        <f t="shared" si="735"/>
        <v>0</v>
      </c>
      <c r="X2539" s="313">
        <f>T2539-U2539-V2539-W2539</f>
        <v>0</v>
      </c>
    </row>
    <row r="2540" spans="2:24">
      <c r="B2540" s="660" t="s">
        <v>32</v>
      </c>
      <c r="C2540" s="186"/>
      <c r="I2540" s="219"/>
      <c r="J2540" s="221">
        <f>J2539</f>
        <v>1</v>
      </c>
      <c r="P2540"/>
    </row>
    <row r="2541" spans="2:24">
      <c r="B2541" s="392"/>
      <c r="C2541" s="392"/>
      <c r="D2541" s="393"/>
      <c r="E2541" s="392"/>
      <c r="F2541" s="392"/>
      <c r="G2541" s="392"/>
      <c r="H2541" s="392"/>
      <c r="I2541" s="394"/>
      <c r="J2541" s="221">
        <f>J2539</f>
        <v>1</v>
      </c>
      <c r="L2541" s="392"/>
      <c r="M2541" s="392"/>
      <c r="N2541" s="394"/>
      <c r="O2541" s="394"/>
      <c r="P2541" s="394"/>
      <c r="Q2541" s="392"/>
      <c r="R2541" s="392"/>
      <c r="S2541" s="394"/>
      <c r="T2541" s="394"/>
      <c r="U2541" s="392"/>
      <c r="V2541" s="394"/>
      <c r="W2541" s="394"/>
      <c r="X2541" s="394"/>
    </row>
    <row r="2542" spans="2:24" ht="18.75">
      <c r="B2542" s="402"/>
      <c r="C2542" s="402"/>
      <c r="D2542" s="402"/>
      <c r="E2542" s="402"/>
      <c r="F2542" s="402"/>
      <c r="G2542" s="402"/>
      <c r="H2542" s="402"/>
      <c r="I2542" s="484"/>
      <c r="J2542" s="440">
        <f>(IF(E2539&lt;&gt;0,$G$2,IF(I2539&lt;&gt;0,$G$2,"")))</f>
        <v>0</v>
      </c>
    </row>
    <row r="2543" spans="2:24" ht="18.75">
      <c r="B2543" s="402"/>
      <c r="C2543" s="402"/>
      <c r="D2543" s="474"/>
      <c r="E2543" s="402"/>
      <c r="F2543" s="402"/>
      <c r="G2543" s="402"/>
      <c r="H2543" s="402"/>
      <c r="I2543" s="484"/>
      <c r="J2543" s="440" t="str">
        <f>(IF(E2540&lt;&gt;0,$G$2,IF(I2540&lt;&gt;0,$G$2,"")))</f>
        <v/>
      </c>
    </row>
    <row r="2544" spans="2:24">
      <c r="E2544" s="278"/>
      <c r="F2544" s="278"/>
      <c r="G2544" s="278"/>
      <c r="H2544" s="278"/>
      <c r="I2544" s="282"/>
      <c r="J2544" s="221">
        <f>(IF($E2677&lt;&gt;0,$J$2,IF($I2677&lt;&gt;0,$J$2,"")))</f>
        <v>1</v>
      </c>
      <c r="L2544" s="278"/>
      <c r="M2544" s="278"/>
      <c r="N2544" s="282"/>
      <c r="O2544" s="282"/>
      <c r="P2544" s="282"/>
      <c r="Q2544" s="278"/>
      <c r="R2544" s="278"/>
      <c r="S2544" s="282"/>
      <c r="T2544" s="282"/>
      <c r="U2544" s="278"/>
      <c r="V2544" s="282"/>
      <c r="W2544" s="282"/>
    </row>
    <row r="2545" spans="2:24">
      <c r="C2545" s="227"/>
      <c r="D2545" s="228"/>
      <c r="E2545" s="278"/>
      <c r="F2545" s="278"/>
      <c r="G2545" s="278"/>
      <c r="H2545" s="278"/>
      <c r="I2545" s="282"/>
      <c r="J2545" s="221">
        <f>(IF($E2677&lt;&gt;0,$J$2,IF($I2677&lt;&gt;0,$J$2,"")))</f>
        <v>1</v>
      </c>
      <c r="L2545" s="278"/>
      <c r="M2545" s="278"/>
      <c r="N2545" s="282"/>
      <c r="O2545" s="282"/>
      <c r="P2545" s="282"/>
      <c r="Q2545" s="278"/>
      <c r="R2545" s="278"/>
      <c r="S2545" s="282"/>
      <c r="T2545" s="282"/>
      <c r="U2545" s="278"/>
      <c r="V2545" s="282"/>
      <c r="W2545" s="282"/>
    </row>
    <row r="2546" spans="2:24">
      <c r="B2546" s="896" t="str">
        <f>$B$7</f>
        <v>БЮДЖЕТ - НАЧАЛЕН ПЛАН
ПО ПЪЛНА ЕДИННА БЮДЖЕТНА КЛАСИФИКАЦИЯ</v>
      </c>
      <c r="C2546" s="897"/>
      <c r="D2546" s="897"/>
      <c r="E2546" s="278"/>
      <c r="F2546" s="278"/>
      <c r="G2546" s="278"/>
      <c r="H2546" s="278"/>
      <c r="I2546" s="282"/>
      <c r="J2546" s="221">
        <f>(IF($E2677&lt;&gt;0,$J$2,IF($I2677&lt;&gt;0,$J$2,"")))</f>
        <v>1</v>
      </c>
      <c r="L2546" s="278"/>
      <c r="M2546" s="278"/>
      <c r="N2546" s="282"/>
      <c r="O2546" s="282"/>
      <c r="P2546" s="282"/>
      <c r="Q2546" s="278"/>
      <c r="R2546" s="278"/>
      <c r="S2546" s="282"/>
      <c r="T2546" s="282"/>
      <c r="U2546" s="278"/>
      <c r="V2546" s="282"/>
      <c r="W2546" s="282"/>
    </row>
    <row r="2547" spans="2:24">
      <c r="C2547" s="227"/>
      <c r="D2547" s="228"/>
      <c r="E2547" s="279" t="s">
        <v>1684</v>
      </c>
      <c r="F2547" s="279" t="s">
        <v>1550</v>
      </c>
      <c r="G2547" s="278"/>
      <c r="H2547" s="278"/>
      <c r="I2547" s="282"/>
      <c r="J2547" s="221">
        <f>(IF($E2677&lt;&gt;0,$J$2,IF($I2677&lt;&gt;0,$J$2,"")))</f>
        <v>1</v>
      </c>
      <c r="L2547" s="278"/>
      <c r="M2547" s="278"/>
      <c r="N2547" s="282"/>
      <c r="O2547" s="282"/>
      <c r="P2547" s="282"/>
      <c r="Q2547" s="278"/>
      <c r="R2547" s="278"/>
      <c r="S2547" s="282"/>
      <c r="T2547" s="282"/>
      <c r="U2547" s="278"/>
      <c r="V2547" s="282"/>
      <c r="W2547" s="282"/>
    </row>
    <row r="2548" spans="2:24" ht="18.75">
      <c r="B2548" s="898" t="str">
        <f>$B$9</f>
        <v>Несебър</v>
      </c>
      <c r="C2548" s="899"/>
      <c r="D2548" s="900"/>
      <c r="E2548" s="686">
        <f>$E$9</f>
        <v>43831</v>
      </c>
      <c r="F2548" s="687">
        <f>$F$9</f>
        <v>44196</v>
      </c>
      <c r="G2548" s="278"/>
      <c r="H2548" s="278"/>
      <c r="I2548" s="282"/>
      <c r="J2548" s="221">
        <f>(IF($E2677&lt;&gt;0,$J$2,IF($I2677&lt;&gt;0,$J$2,"")))</f>
        <v>1</v>
      </c>
      <c r="L2548" s="278"/>
      <c r="M2548" s="278"/>
      <c r="N2548" s="282"/>
      <c r="O2548" s="282"/>
      <c r="P2548" s="282"/>
      <c r="Q2548" s="278"/>
      <c r="R2548" s="278"/>
      <c r="S2548" s="282"/>
      <c r="T2548" s="282"/>
      <c r="U2548" s="278"/>
      <c r="V2548" s="282"/>
      <c r="W2548" s="282"/>
    </row>
    <row r="2549" spans="2:24">
      <c r="B2549" s="230" t="str">
        <f>$B$10</f>
        <v>(наименование на разпоредителя с бюджет)</v>
      </c>
      <c r="E2549" s="278"/>
      <c r="F2549" s="280">
        <f>$F$10</f>
        <v>0</v>
      </c>
      <c r="G2549" s="278"/>
      <c r="H2549" s="278"/>
      <c r="I2549" s="282"/>
      <c r="J2549" s="221">
        <f>(IF($E2677&lt;&gt;0,$J$2,IF($I2677&lt;&gt;0,$J$2,"")))</f>
        <v>1</v>
      </c>
      <c r="L2549" s="278"/>
      <c r="M2549" s="278"/>
      <c r="N2549" s="282"/>
      <c r="O2549" s="282"/>
      <c r="P2549" s="282"/>
      <c r="Q2549" s="278"/>
      <c r="R2549" s="278"/>
      <c r="S2549" s="282"/>
      <c r="T2549" s="282"/>
      <c r="U2549" s="278"/>
      <c r="V2549" s="282"/>
      <c r="W2549" s="282"/>
    </row>
    <row r="2550" spans="2:24">
      <c r="B2550" s="230"/>
      <c r="E2550" s="281"/>
      <c r="F2550" s="278"/>
      <c r="G2550" s="278"/>
      <c r="H2550" s="278"/>
      <c r="I2550" s="282"/>
      <c r="J2550" s="221">
        <f>(IF($E2677&lt;&gt;0,$J$2,IF($I2677&lt;&gt;0,$J$2,"")))</f>
        <v>1</v>
      </c>
      <c r="L2550" s="278"/>
      <c r="M2550" s="278"/>
      <c r="N2550" s="282"/>
      <c r="O2550" s="282"/>
      <c r="P2550" s="282"/>
      <c r="Q2550" s="278"/>
      <c r="R2550" s="278"/>
      <c r="S2550" s="282"/>
      <c r="T2550" s="282"/>
      <c r="U2550" s="278"/>
      <c r="V2550" s="282"/>
      <c r="W2550" s="282"/>
    </row>
    <row r="2551" spans="2:24" ht="19.5">
      <c r="B2551" s="901" t="str">
        <f>$B$12</f>
        <v>Несебър</v>
      </c>
      <c r="C2551" s="902"/>
      <c r="D2551" s="903"/>
      <c r="E2551" s="229" t="s">
        <v>1685</v>
      </c>
      <c r="F2551" s="688" t="str">
        <f>$F$12</f>
        <v>5206</v>
      </c>
      <c r="G2551" s="278"/>
      <c r="H2551" s="278"/>
      <c r="I2551" s="282"/>
      <c r="J2551" s="221">
        <f>(IF($E2677&lt;&gt;0,$J$2,IF($I2677&lt;&gt;0,$J$2,"")))</f>
        <v>1</v>
      </c>
      <c r="L2551" s="278"/>
      <c r="M2551" s="278"/>
      <c r="N2551" s="282"/>
      <c r="O2551" s="282"/>
      <c r="P2551" s="282"/>
      <c r="Q2551" s="278"/>
      <c r="R2551" s="278"/>
      <c r="S2551" s="282"/>
      <c r="T2551" s="282"/>
      <c r="U2551" s="278"/>
      <c r="V2551" s="282"/>
      <c r="W2551" s="282"/>
    </row>
    <row r="2552" spans="2:24">
      <c r="B2552" s="689" t="str">
        <f>$B$13</f>
        <v>(наименование на първостепенния разпоредител с бюджет)</v>
      </c>
      <c r="E2552" s="281" t="s">
        <v>1686</v>
      </c>
      <c r="F2552" s="278"/>
      <c r="G2552" s="278"/>
      <c r="H2552" s="278"/>
      <c r="I2552" s="282"/>
      <c r="J2552" s="221">
        <f>(IF($E2677&lt;&gt;0,$J$2,IF($I2677&lt;&gt;0,$J$2,"")))</f>
        <v>1</v>
      </c>
      <c r="L2552" s="278"/>
      <c r="M2552" s="278"/>
      <c r="N2552" s="282"/>
      <c r="O2552" s="282"/>
      <c r="P2552" s="282"/>
      <c r="Q2552" s="278"/>
      <c r="R2552" s="278"/>
      <c r="S2552" s="282"/>
      <c r="T2552" s="282"/>
      <c r="U2552" s="278"/>
      <c r="V2552" s="282"/>
      <c r="W2552" s="282"/>
    </row>
    <row r="2553" spans="2:24" ht="18.75">
      <c r="B2553" s="230"/>
      <c r="D2553" s="441"/>
      <c r="E2553" s="277"/>
      <c r="F2553" s="277"/>
      <c r="G2553" s="277"/>
      <c r="H2553" s="277"/>
      <c r="I2553" s="384"/>
      <c r="J2553" s="221">
        <f>(IF($E2677&lt;&gt;0,$J$2,IF($I2677&lt;&gt;0,$J$2,"")))</f>
        <v>1</v>
      </c>
      <c r="L2553" s="278"/>
      <c r="M2553" s="278"/>
      <c r="N2553" s="282"/>
      <c r="O2553" s="282"/>
      <c r="P2553" s="282"/>
      <c r="Q2553" s="278"/>
      <c r="R2553" s="278"/>
      <c r="S2553" s="282"/>
      <c r="T2553" s="282"/>
      <c r="U2553" s="278"/>
      <c r="V2553" s="282"/>
      <c r="W2553" s="282"/>
    </row>
    <row r="2554" spans="2:24">
      <c r="C2554" s="227"/>
      <c r="D2554" s="228"/>
      <c r="E2554" s="278"/>
      <c r="F2554" s="281"/>
      <c r="G2554" s="281"/>
      <c r="H2554" s="281"/>
      <c r="I2554" s="284" t="s">
        <v>1687</v>
      </c>
      <c r="J2554" s="221">
        <f>(IF($E2677&lt;&gt;0,$J$2,IF($I2677&lt;&gt;0,$J$2,"")))</f>
        <v>1</v>
      </c>
      <c r="L2554" s="283" t="s">
        <v>93</v>
      </c>
      <c r="M2554" s="278"/>
      <c r="N2554" s="282"/>
      <c r="O2554" s="284" t="s">
        <v>1687</v>
      </c>
      <c r="P2554" s="282"/>
      <c r="Q2554" s="283" t="s">
        <v>94</v>
      </c>
      <c r="R2554" s="278"/>
      <c r="S2554" s="282"/>
      <c r="T2554" s="284" t="s">
        <v>1687</v>
      </c>
      <c r="U2554" s="278"/>
      <c r="V2554" s="282"/>
      <c r="W2554" s="284" t="s">
        <v>1687</v>
      </c>
    </row>
    <row r="2555" spans="2:24" ht="18.75">
      <c r="B2555" s="782"/>
      <c r="C2555" s="783"/>
      <c r="D2555" s="784" t="s">
        <v>1075</v>
      </c>
      <c r="E2555" s="785"/>
      <c r="F2555" s="973" t="s">
        <v>1486</v>
      </c>
      <c r="G2555" s="974"/>
      <c r="H2555" s="975"/>
      <c r="I2555" s="976"/>
      <c r="J2555" s="221">
        <f>(IF($E2677&lt;&gt;0,$J$2,IF($I2677&lt;&gt;0,$J$2,"")))</f>
        <v>1</v>
      </c>
      <c r="L2555" s="920" t="s">
        <v>1804</v>
      </c>
      <c r="M2555" s="920" t="s">
        <v>1805</v>
      </c>
      <c r="N2555" s="922" t="s">
        <v>1806</v>
      </c>
      <c r="O2555" s="922" t="s">
        <v>95</v>
      </c>
      <c r="P2555" s="222"/>
      <c r="Q2555" s="922" t="s">
        <v>1807</v>
      </c>
      <c r="R2555" s="922" t="s">
        <v>1808</v>
      </c>
      <c r="S2555" s="922" t="s">
        <v>1776</v>
      </c>
      <c r="T2555" s="922" t="s">
        <v>96</v>
      </c>
      <c r="U2555" s="409" t="s">
        <v>97</v>
      </c>
      <c r="V2555" s="410"/>
      <c r="W2555" s="411"/>
      <c r="X2555" s="291"/>
    </row>
    <row r="2556" spans="2:24" ht="31.5">
      <c r="B2556" s="786" t="s">
        <v>1601</v>
      </c>
      <c r="C2556" s="787" t="s">
        <v>1688</v>
      </c>
      <c r="D2556" s="788" t="s">
        <v>1076</v>
      </c>
      <c r="E2556" s="789"/>
      <c r="F2556" s="713" t="s">
        <v>1487</v>
      </c>
      <c r="G2556" s="713" t="s">
        <v>1488</v>
      </c>
      <c r="H2556" s="713" t="s">
        <v>1485</v>
      </c>
      <c r="I2556" s="713" t="s">
        <v>1069</v>
      </c>
      <c r="J2556" s="221">
        <f>(IF($E2677&lt;&gt;0,$J$2,IF($I2677&lt;&gt;0,$J$2,"")))</f>
        <v>1</v>
      </c>
      <c r="L2556" s="961"/>
      <c r="M2556" s="972"/>
      <c r="N2556" s="961"/>
      <c r="O2556" s="972"/>
      <c r="P2556" s="222"/>
      <c r="Q2556" s="957"/>
      <c r="R2556" s="957"/>
      <c r="S2556" s="957"/>
      <c r="T2556" s="957"/>
      <c r="U2556" s="412">
        <v>2020</v>
      </c>
      <c r="V2556" s="412">
        <v>2021</v>
      </c>
      <c r="W2556" s="412" t="s">
        <v>1809</v>
      </c>
      <c r="X2556" s="413" t="s">
        <v>98</v>
      </c>
    </row>
    <row r="2557" spans="2:24" ht="18.75">
      <c r="B2557" s="612"/>
      <c r="C2557" s="397"/>
      <c r="D2557" s="295" t="s">
        <v>1265</v>
      </c>
      <c r="E2557" s="809"/>
      <c r="F2557" s="296"/>
      <c r="G2557" s="296"/>
      <c r="H2557" s="296"/>
      <c r="I2557" s="483"/>
      <c r="J2557" s="221">
        <f>(IF($E2677&lt;&gt;0,$J$2,IF($I2677&lt;&gt;0,$J$2,"")))</f>
        <v>1</v>
      </c>
      <c r="L2557" s="297" t="s">
        <v>99</v>
      </c>
      <c r="M2557" s="297" t="s">
        <v>100</v>
      </c>
      <c r="N2557" s="298" t="s">
        <v>101</v>
      </c>
      <c r="O2557" s="298" t="s">
        <v>102</v>
      </c>
      <c r="P2557" s="222"/>
      <c r="Q2557" s="610" t="s">
        <v>103</v>
      </c>
      <c r="R2557" s="610" t="s">
        <v>104</v>
      </c>
      <c r="S2557" s="610" t="s">
        <v>105</v>
      </c>
      <c r="T2557" s="610" t="s">
        <v>106</v>
      </c>
      <c r="U2557" s="610" t="s">
        <v>1046</v>
      </c>
      <c r="V2557" s="610" t="s">
        <v>1047</v>
      </c>
      <c r="W2557" s="610" t="s">
        <v>1048</v>
      </c>
      <c r="X2557" s="414" t="s">
        <v>1049</v>
      </c>
    </row>
    <row r="2558" spans="2:24" ht="131.25">
      <c r="B2558" s="236"/>
      <c r="C2558" s="617" t="e">
        <f>VLOOKUP(D2558,OP_LIST2,2,FALSE)</f>
        <v>#N/A</v>
      </c>
      <c r="D2558" s="618" t="s">
        <v>958</v>
      </c>
      <c r="E2558" s="810"/>
      <c r="F2558" s="368"/>
      <c r="G2558" s="368"/>
      <c r="H2558" s="368"/>
      <c r="I2558" s="303"/>
      <c r="J2558" s="221">
        <f>(IF($E2677&lt;&gt;0,$J$2,IF($I2677&lt;&gt;0,$J$2,"")))</f>
        <v>1</v>
      </c>
      <c r="L2558" s="415" t="s">
        <v>1050</v>
      </c>
      <c r="M2558" s="415" t="s">
        <v>1050</v>
      </c>
      <c r="N2558" s="415" t="s">
        <v>1051</v>
      </c>
      <c r="O2558" s="415" t="s">
        <v>1052</v>
      </c>
      <c r="P2558" s="222"/>
      <c r="Q2558" s="415" t="s">
        <v>1050</v>
      </c>
      <c r="R2558" s="415" t="s">
        <v>1050</v>
      </c>
      <c r="S2558" s="415" t="s">
        <v>1077</v>
      </c>
      <c r="T2558" s="415" t="s">
        <v>1054</v>
      </c>
      <c r="U2558" s="415" t="s">
        <v>1050</v>
      </c>
      <c r="V2558" s="415" t="s">
        <v>1050</v>
      </c>
      <c r="W2558" s="415" t="s">
        <v>1050</v>
      </c>
      <c r="X2558" s="306" t="s">
        <v>1055</v>
      </c>
    </row>
    <row r="2559" spans="2:24" ht="18.75">
      <c r="B2559" s="616"/>
      <c r="C2559" s="619">
        <f>VLOOKUP(D2560,EBK_DEIN2,2,FALSE)</f>
        <v>4469</v>
      </c>
      <c r="D2559" s="611" t="s">
        <v>1465</v>
      </c>
      <c r="E2559" s="811"/>
      <c r="F2559" s="368"/>
      <c r="G2559" s="368"/>
      <c r="H2559" s="368"/>
      <c r="I2559" s="303"/>
      <c r="J2559" s="221">
        <f>(IF($E2677&lt;&gt;0,$J$2,IF($I2677&lt;&gt;0,$J$2,"")))</f>
        <v>1</v>
      </c>
      <c r="L2559" s="416"/>
      <c r="M2559" s="416"/>
      <c r="N2559" s="344"/>
      <c r="O2559" s="417"/>
      <c r="P2559" s="222"/>
      <c r="Q2559" s="416"/>
      <c r="R2559" s="416"/>
      <c r="S2559" s="344"/>
      <c r="T2559" s="417"/>
      <c r="U2559" s="416"/>
      <c r="V2559" s="344"/>
      <c r="W2559" s="417"/>
      <c r="X2559" s="418"/>
    </row>
    <row r="2560" spans="2:24" ht="18.75">
      <c r="B2560" s="419"/>
      <c r="C2560" s="238"/>
      <c r="D2560" s="523" t="s">
        <v>766</v>
      </c>
      <c r="E2560" s="811"/>
      <c r="F2560" s="368"/>
      <c r="G2560" s="368"/>
      <c r="H2560" s="368"/>
      <c r="I2560" s="303"/>
      <c r="J2560" s="221">
        <f>(IF($E2677&lt;&gt;0,$J$2,IF($I2677&lt;&gt;0,$J$2,"")))</f>
        <v>1</v>
      </c>
      <c r="L2560" s="416"/>
      <c r="M2560" s="416"/>
      <c r="N2560" s="344"/>
      <c r="O2560" s="420">
        <f>SUMIF(O2563:O2564,"&lt;0")+SUMIF(O2566:O2570,"&lt;0")+SUMIF(O2572:O2579,"&lt;0")+SUMIF(O2581:O2597,"&lt;0")+SUMIF(O2603:O2607,"&lt;0")+SUMIF(O2609:O2614,"&lt;0")+SUMIF(O2617:O2623,"&lt;0")+SUMIF(O2630:O2631,"&lt;0")+SUMIF(O2634:O2639,"&lt;0")+SUMIF(O2641:O2646,"&lt;0")+SUMIF(O2650,"&lt;0")+SUMIF(O2652:O2658,"&lt;0")+SUMIF(O2660:O2662,"&lt;0")+SUMIF(O2664:O2667,"&lt;0")+SUMIF(O2669:O2670,"&lt;0")+SUMIF(O2673,"&lt;0")</f>
        <v>0</v>
      </c>
      <c r="P2560" s="222"/>
      <c r="Q2560" s="416"/>
      <c r="R2560" s="416"/>
      <c r="S2560" s="344"/>
      <c r="T2560" s="420">
        <f>SUMIF(T2563:T2564,"&lt;0")+SUMIF(T2566:T2570,"&lt;0")+SUMIF(T2572:T2579,"&lt;0")+SUMIF(T2581:T2597,"&lt;0")+SUMIF(T2603:T2607,"&lt;0")+SUMIF(T2609:T2614,"&lt;0")+SUMIF(T2617:T2623,"&lt;0")+SUMIF(T2630:T2631,"&lt;0")+SUMIF(T2634:T2639,"&lt;0")+SUMIF(T2641:T2646,"&lt;0")+SUMIF(T2650,"&lt;0")+SUMIF(T2652:T2658,"&lt;0")+SUMIF(T2660:T2662,"&lt;0")+SUMIF(T2664:T2667,"&lt;0")+SUMIF(T2669:T2670,"&lt;0")+SUMIF(T2673,"&lt;0")</f>
        <v>0</v>
      </c>
      <c r="U2560" s="416"/>
      <c r="V2560" s="344"/>
      <c r="W2560" s="417"/>
      <c r="X2560" s="308"/>
    </row>
    <row r="2561" spans="2:24" ht="18.75">
      <c r="B2561" s="354"/>
      <c r="C2561" s="238"/>
      <c r="D2561" s="292" t="s">
        <v>1078</v>
      </c>
      <c r="E2561" s="811"/>
      <c r="F2561" s="368"/>
      <c r="G2561" s="368"/>
      <c r="H2561" s="368"/>
      <c r="I2561" s="303"/>
      <c r="J2561" s="221">
        <f>(IF($E2677&lt;&gt;0,$J$2,IF($I2677&lt;&gt;0,$J$2,"")))</f>
        <v>1</v>
      </c>
      <c r="L2561" s="416"/>
      <c r="M2561" s="416"/>
      <c r="N2561" s="344"/>
      <c r="O2561" s="417"/>
      <c r="P2561" s="222"/>
      <c r="Q2561" s="416"/>
      <c r="R2561" s="416"/>
      <c r="S2561" s="344"/>
      <c r="T2561" s="417"/>
      <c r="U2561" s="416"/>
      <c r="V2561" s="344"/>
      <c r="W2561" s="417"/>
      <c r="X2561" s="310"/>
    </row>
    <row r="2562" spans="2:24" ht="18.75">
      <c r="B2562" s="790">
        <v>100</v>
      </c>
      <c r="C2562" s="977" t="s">
        <v>1266</v>
      </c>
      <c r="D2562" s="978"/>
      <c r="E2562" s="791"/>
      <c r="F2562" s="792">
        <f>SUM(F2563:F2564)</f>
        <v>8516</v>
      </c>
      <c r="G2562" s="793">
        <f>SUM(G2563:G2564)</f>
        <v>0</v>
      </c>
      <c r="H2562" s="793">
        <f>SUM(H2563:H2564)</f>
        <v>0</v>
      </c>
      <c r="I2562" s="793">
        <f>SUM(I2563:I2564)</f>
        <v>8516</v>
      </c>
      <c r="J2562" s="243">
        <f t="shared" ref="J2562:J2593" si="736">(IF($E2562&lt;&gt;0,$J$2,IF($I2562&lt;&gt;0,$J$2,"")))</f>
        <v>1</v>
      </c>
      <c r="K2562" s="244"/>
      <c r="L2562" s="311">
        <f>SUM(L2563:L2564)</f>
        <v>0</v>
      </c>
      <c r="M2562" s="312">
        <f>SUM(M2563:M2564)</f>
        <v>8516</v>
      </c>
      <c r="N2562" s="421">
        <f>SUM(N2563:N2564)</f>
        <v>8516</v>
      </c>
      <c r="O2562" s="422">
        <f>SUM(O2563:O2564)</f>
        <v>0</v>
      </c>
      <c r="P2562" s="244"/>
      <c r="Q2562" s="815"/>
      <c r="R2562" s="816"/>
      <c r="S2562" s="817"/>
      <c r="T2562" s="816"/>
      <c r="U2562" s="816"/>
      <c r="V2562" s="816"/>
      <c r="W2562" s="818"/>
      <c r="X2562" s="313">
        <f t="shared" ref="X2562:X2593" si="737">T2562-U2562-V2562-W2562</f>
        <v>0</v>
      </c>
    </row>
    <row r="2563" spans="2:24" ht="18.75">
      <c r="B2563" s="140"/>
      <c r="C2563" s="144">
        <v>101</v>
      </c>
      <c r="D2563" s="138" t="s">
        <v>1267</v>
      </c>
      <c r="E2563" s="812"/>
      <c r="F2563" s="449">
        <v>8516</v>
      </c>
      <c r="G2563" s="245"/>
      <c r="H2563" s="245"/>
      <c r="I2563" s="476">
        <f>F2563+G2563+H2563</f>
        <v>8516</v>
      </c>
      <c r="J2563" s="243">
        <f t="shared" si="736"/>
        <v>1</v>
      </c>
      <c r="K2563" s="244"/>
      <c r="L2563" s="423"/>
      <c r="M2563" s="252">
        <v>8516</v>
      </c>
      <c r="N2563" s="315">
        <f>I2563</f>
        <v>8516</v>
      </c>
      <c r="O2563" s="424">
        <f>L2563+M2563-N2563</f>
        <v>0</v>
      </c>
      <c r="P2563" s="244"/>
      <c r="Q2563" s="771"/>
      <c r="R2563" s="775"/>
      <c r="S2563" s="775"/>
      <c r="T2563" s="775"/>
      <c r="U2563" s="775"/>
      <c r="V2563" s="775"/>
      <c r="W2563" s="819"/>
      <c r="X2563" s="313">
        <f t="shared" si="737"/>
        <v>0</v>
      </c>
    </row>
    <row r="2564" spans="2:24" ht="18.75">
      <c r="B2564" s="140"/>
      <c r="C2564" s="137">
        <v>102</v>
      </c>
      <c r="D2564" s="139" t="s">
        <v>1268</v>
      </c>
      <c r="E2564" s="812"/>
      <c r="F2564" s="449"/>
      <c r="G2564" s="245"/>
      <c r="H2564" s="245"/>
      <c r="I2564" s="476">
        <f>F2564+G2564+H2564</f>
        <v>0</v>
      </c>
      <c r="J2564" s="243" t="str">
        <f t="shared" si="736"/>
        <v/>
      </c>
      <c r="K2564" s="244"/>
      <c r="L2564" s="423"/>
      <c r="M2564" s="252"/>
      <c r="N2564" s="315">
        <f>I2564</f>
        <v>0</v>
      </c>
      <c r="O2564" s="424">
        <f>L2564+M2564-N2564</f>
        <v>0</v>
      </c>
      <c r="P2564" s="244"/>
      <c r="Q2564" s="771"/>
      <c r="R2564" s="775"/>
      <c r="S2564" s="775"/>
      <c r="T2564" s="775"/>
      <c r="U2564" s="775"/>
      <c r="V2564" s="775"/>
      <c r="W2564" s="819"/>
      <c r="X2564" s="313">
        <f t="shared" si="737"/>
        <v>0</v>
      </c>
    </row>
    <row r="2565" spans="2:24" ht="18.75">
      <c r="B2565" s="794">
        <v>200</v>
      </c>
      <c r="C2565" s="959" t="s">
        <v>1269</v>
      </c>
      <c r="D2565" s="959"/>
      <c r="E2565" s="795"/>
      <c r="F2565" s="796">
        <f>SUM(F2566:F2570)</f>
        <v>200</v>
      </c>
      <c r="G2565" s="797">
        <f>SUM(G2566:G2570)</f>
        <v>0</v>
      </c>
      <c r="H2565" s="797">
        <f>SUM(H2566:H2570)</f>
        <v>0</v>
      </c>
      <c r="I2565" s="797">
        <f>SUM(I2566:I2570)</f>
        <v>200</v>
      </c>
      <c r="J2565" s="243">
        <f t="shared" si="736"/>
        <v>1</v>
      </c>
      <c r="K2565" s="244"/>
      <c r="L2565" s="316">
        <f>SUM(L2566:L2570)</f>
        <v>0</v>
      </c>
      <c r="M2565" s="317">
        <f>SUM(M2566:M2570)</f>
        <v>200</v>
      </c>
      <c r="N2565" s="425">
        <f>SUM(N2566:N2570)</f>
        <v>200</v>
      </c>
      <c r="O2565" s="426">
        <f>SUM(O2566:O2570)</f>
        <v>0</v>
      </c>
      <c r="P2565" s="244"/>
      <c r="Q2565" s="773"/>
      <c r="R2565" s="774"/>
      <c r="S2565" s="774"/>
      <c r="T2565" s="774"/>
      <c r="U2565" s="774"/>
      <c r="V2565" s="774"/>
      <c r="W2565" s="820"/>
      <c r="X2565" s="313">
        <f t="shared" si="737"/>
        <v>0</v>
      </c>
    </row>
    <row r="2566" spans="2:24" ht="18.75">
      <c r="B2566" s="143"/>
      <c r="C2566" s="144">
        <v>201</v>
      </c>
      <c r="D2566" s="138" t="s">
        <v>1270</v>
      </c>
      <c r="E2566" s="812"/>
      <c r="F2566" s="449"/>
      <c r="G2566" s="245"/>
      <c r="H2566" s="245"/>
      <c r="I2566" s="476">
        <f>F2566+G2566+H2566</f>
        <v>0</v>
      </c>
      <c r="J2566" s="243" t="str">
        <f t="shared" si="736"/>
        <v/>
      </c>
      <c r="K2566" s="244"/>
      <c r="L2566" s="423"/>
      <c r="M2566" s="252"/>
      <c r="N2566" s="315">
        <f>I2566</f>
        <v>0</v>
      </c>
      <c r="O2566" s="424">
        <f>L2566+M2566-N2566</f>
        <v>0</v>
      </c>
      <c r="P2566" s="244"/>
      <c r="Q2566" s="771"/>
      <c r="R2566" s="775"/>
      <c r="S2566" s="775"/>
      <c r="T2566" s="775"/>
      <c r="U2566" s="775"/>
      <c r="V2566" s="775"/>
      <c r="W2566" s="819"/>
      <c r="X2566" s="313">
        <f t="shared" si="737"/>
        <v>0</v>
      </c>
    </row>
    <row r="2567" spans="2:24" ht="18.75">
      <c r="B2567" s="136"/>
      <c r="C2567" s="137">
        <v>202</v>
      </c>
      <c r="D2567" s="145" t="s">
        <v>1271</v>
      </c>
      <c r="E2567" s="812"/>
      <c r="F2567" s="449"/>
      <c r="G2567" s="245"/>
      <c r="H2567" s="245"/>
      <c r="I2567" s="476">
        <f>F2567+G2567+H2567</f>
        <v>0</v>
      </c>
      <c r="J2567" s="243" t="str">
        <f t="shared" si="736"/>
        <v/>
      </c>
      <c r="K2567" s="244"/>
      <c r="L2567" s="423"/>
      <c r="M2567" s="252"/>
      <c r="N2567" s="315">
        <f>I2567</f>
        <v>0</v>
      </c>
      <c r="O2567" s="424">
        <f>L2567+M2567-N2567</f>
        <v>0</v>
      </c>
      <c r="P2567" s="244"/>
      <c r="Q2567" s="771"/>
      <c r="R2567" s="775"/>
      <c r="S2567" s="775"/>
      <c r="T2567" s="775"/>
      <c r="U2567" s="775"/>
      <c r="V2567" s="775"/>
      <c r="W2567" s="819"/>
      <c r="X2567" s="313">
        <f t="shared" si="737"/>
        <v>0</v>
      </c>
    </row>
    <row r="2568" spans="2:24" ht="31.5">
      <c r="B2568" s="152"/>
      <c r="C2568" s="137">
        <v>205</v>
      </c>
      <c r="D2568" s="145" t="s">
        <v>915</v>
      </c>
      <c r="E2568" s="812"/>
      <c r="F2568" s="449">
        <v>200</v>
      </c>
      <c r="G2568" s="245"/>
      <c r="H2568" s="245"/>
      <c r="I2568" s="476">
        <f>F2568+G2568+H2568</f>
        <v>200</v>
      </c>
      <c r="J2568" s="243">
        <f t="shared" si="736"/>
        <v>1</v>
      </c>
      <c r="K2568" s="244"/>
      <c r="L2568" s="423"/>
      <c r="M2568" s="252">
        <v>200</v>
      </c>
      <c r="N2568" s="315">
        <f>I2568</f>
        <v>200</v>
      </c>
      <c r="O2568" s="424">
        <f>L2568+M2568-N2568</f>
        <v>0</v>
      </c>
      <c r="P2568" s="244"/>
      <c r="Q2568" s="771"/>
      <c r="R2568" s="775"/>
      <c r="S2568" s="775"/>
      <c r="T2568" s="775"/>
      <c r="U2568" s="775"/>
      <c r="V2568" s="775"/>
      <c r="W2568" s="819"/>
      <c r="X2568" s="313">
        <f t="shared" si="737"/>
        <v>0</v>
      </c>
    </row>
    <row r="2569" spans="2:24" ht="18.75">
      <c r="B2569" s="152"/>
      <c r="C2569" s="137">
        <v>208</v>
      </c>
      <c r="D2569" s="159" t="s">
        <v>916</v>
      </c>
      <c r="E2569" s="812"/>
      <c r="F2569" s="449"/>
      <c r="G2569" s="245"/>
      <c r="H2569" s="245"/>
      <c r="I2569" s="476">
        <f>F2569+G2569+H2569</f>
        <v>0</v>
      </c>
      <c r="J2569" s="243" t="str">
        <f t="shared" si="736"/>
        <v/>
      </c>
      <c r="K2569" s="244"/>
      <c r="L2569" s="423"/>
      <c r="M2569" s="252"/>
      <c r="N2569" s="315">
        <f>I2569</f>
        <v>0</v>
      </c>
      <c r="O2569" s="424">
        <f>L2569+M2569-N2569</f>
        <v>0</v>
      </c>
      <c r="P2569" s="244"/>
      <c r="Q2569" s="771"/>
      <c r="R2569" s="775"/>
      <c r="S2569" s="775"/>
      <c r="T2569" s="775"/>
      <c r="U2569" s="775"/>
      <c r="V2569" s="775"/>
      <c r="W2569" s="819"/>
      <c r="X2569" s="313">
        <f t="shared" si="737"/>
        <v>0</v>
      </c>
    </row>
    <row r="2570" spans="2:24" ht="18.75">
      <c r="B2570" s="143"/>
      <c r="C2570" s="142">
        <v>209</v>
      </c>
      <c r="D2570" s="148" t="s">
        <v>917</v>
      </c>
      <c r="E2570" s="812"/>
      <c r="F2570" s="449"/>
      <c r="G2570" s="245"/>
      <c r="H2570" s="245"/>
      <c r="I2570" s="476">
        <f>F2570+G2570+H2570</f>
        <v>0</v>
      </c>
      <c r="J2570" s="243" t="str">
        <f t="shared" si="736"/>
        <v/>
      </c>
      <c r="K2570" s="244"/>
      <c r="L2570" s="423"/>
      <c r="M2570" s="252"/>
      <c r="N2570" s="315">
        <f>I2570</f>
        <v>0</v>
      </c>
      <c r="O2570" s="424">
        <f>L2570+M2570-N2570</f>
        <v>0</v>
      </c>
      <c r="P2570" s="244"/>
      <c r="Q2570" s="771"/>
      <c r="R2570" s="775"/>
      <c r="S2570" s="775"/>
      <c r="T2570" s="775"/>
      <c r="U2570" s="775"/>
      <c r="V2570" s="775"/>
      <c r="W2570" s="819"/>
      <c r="X2570" s="313">
        <f t="shared" si="737"/>
        <v>0</v>
      </c>
    </row>
    <row r="2571" spans="2:24" ht="18.75">
      <c r="B2571" s="794">
        <v>500</v>
      </c>
      <c r="C2571" s="960" t="s">
        <v>209</v>
      </c>
      <c r="D2571" s="960"/>
      <c r="E2571" s="795"/>
      <c r="F2571" s="796">
        <f>SUM(F2572:F2578)</f>
        <v>1500</v>
      </c>
      <c r="G2571" s="797">
        <f>SUM(G2572:G2578)</f>
        <v>0</v>
      </c>
      <c r="H2571" s="797">
        <f>SUM(H2572:H2578)</f>
        <v>0</v>
      </c>
      <c r="I2571" s="797">
        <f>SUM(I2572:I2578)</f>
        <v>1500</v>
      </c>
      <c r="J2571" s="243">
        <f t="shared" si="736"/>
        <v>1</v>
      </c>
      <c r="K2571" s="244"/>
      <c r="L2571" s="316">
        <f>SUM(L2572:L2578)</f>
        <v>0</v>
      </c>
      <c r="M2571" s="317">
        <f>SUM(M2572:M2578)</f>
        <v>1500</v>
      </c>
      <c r="N2571" s="425">
        <f>SUM(N2572:N2578)</f>
        <v>1500</v>
      </c>
      <c r="O2571" s="426">
        <f>SUM(O2572:O2578)</f>
        <v>0</v>
      </c>
      <c r="P2571" s="244"/>
      <c r="Q2571" s="773"/>
      <c r="R2571" s="774"/>
      <c r="S2571" s="775"/>
      <c r="T2571" s="774"/>
      <c r="U2571" s="774"/>
      <c r="V2571" s="774"/>
      <c r="W2571" s="820"/>
      <c r="X2571" s="313">
        <f t="shared" si="737"/>
        <v>0</v>
      </c>
    </row>
    <row r="2572" spans="2:24" ht="18.75">
      <c r="B2572" s="143"/>
      <c r="C2572" s="160">
        <v>551</v>
      </c>
      <c r="D2572" s="456" t="s">
        <v>210</v>
      </c>
      <c r="E2572" s="812"/>
      <c r="F2572" s="449">
        <v>700</v>
      </c>
      <c r="G2572" s="245"/>
      <c r="H2572" s="245"/>
      <c r="I2572" s="476">
        <f t="shared" ref="I2572:I2579" si="738">F2572+G2572+H2572</f>
        <v>700</v>
      </c>
      <c r="J2572" s="243">
        <f t="shared" si="736"/>
        <v>1</v>
      </c>
      <c r="K2572" s="244"/>
      <c r="L2572" s="423"/>
      <c r="M2572" s="252">
        <v>700</v>
      </c>
      <c r="N2572" s="315">
        <f t="shared" ref="N2572:N2579" si="739">I2572</f>
        <v>700</v>
      </c>
      <c r="O2572" s="424">
        <f t="shared" ref="O2572:O2579" si="740">L2572+M2572-N2572</f>
        <v>0</v>
      </c>
      <c r="P2572" s="244"/>
      <c r="Q2572" s="771"/>
      <c r="R2572" s="775"/>
      <c r="S2572" s="775"/>
      <c r="T2572" s="775"/>
      <c r="U2572" s="775"/>
      <c r="V2572" s="775"/>
      <c r="W2572" s="819"/>
      <c r="X2572" s="313">
        <f t="shared" si="737"/>
        <v>0</v>
      </c>
    </row>
    <row r="2573" spans="2:24" ht="18.75">
      <c r="B2573" s="143"/>
      <c r="C2573" s="161">
        <v>552</v>
      </c>
      <c r="D2573" s="457" t="s">
        <v>211</v>
      </c>
      <c r="E2573" s="812"/>
      <c r="F2573" s="449"/>
      <c r="G2573" s="245"/>
      <c r="H2573" s="245"/>
      <c r="I2573" s="476">
        <f t="shared" si="738"/>
        <v>0</v>
      </c>
      <c r="J2573" s="243" t="str">
        <f t="shared" si="736"/>
        <v/>
      </c>
      <c r="K2573" s="244"/>
      <c r="L2573" s="423"/>
      <c r="M2573" s="252"/>
      <c r="N2573" s="315">
        <f t="shared" si="739"/>
        <v>0</v>
      </c>
      <c r="O2573" s="424">
        <f t="shared" si="740"/>
        <v>0</v>
      </c>
      <c r="P2573" s="244"/>
      <c r="Q2573" s="771"/>
      <c r="R2573" s="775"/>
      <c r="S2573" s="775"/>
      <c r="T2573" s="775"/>
      <c r="U2573" s="775"/>
      <c r="V2573" s="775"/>
      <c r="W2573" s="819"/>
      <c r="X2573" s="313">
        <f t="shared" si="737"/>
        <v>0</v>
      </c>
    </row>
    <row r="2574" spans="2:24" ht="18.75">
      <c r="B2574" s="143"/>
      <c r="C2574" s="161">
        <v>558</v>
      </c>
      <c r="D2574" s="457" t="s">
        <v>1704</v>
      </c>
      <c r="E2574" s="812"/>
      <c r="F2574" s="700">
        <v>0</v>
      </c>
      <c r="G2574" s="700">
        <v>0</v>
      </c>
      <c r="H2574" s="700">
        <v>0</v>
      </c>
      <c r="I2574" s="476">
        <f t="shared" si="738"/>
        <v>0</v>
      </c>
      <c r="J2574" s="243" t="str">
        <f t="shared" si="736"/>
        <v/>
      </c>
      <c r="K2574" s="244"/>
      <c r="L2574" s="423"/>
      <c r="M2574" s="252"/>
      <c r="N2574" s="315">
        <f t="shared" si="739"/>
        <v>0</v>
      </c>
      <c r="O2574" s="424">
        <f t="shared" si="740"/>
        <v>0</v>
      </c>
      <c r="P2574" s="244"/>
      <c r="Q2574" s="771"/>
      <c r="R2574" s="775"/>
      <c r="S2574" s="775"/>
      <c r="T2574" s="775"/>
      <c r="U2574" s="775"/>
      <c r="V2574" s="775"/>
      <c r="W2574" s="819"/>
      <c r="X2574" s="313">
        <f t="shared" si="737"/>
        <v>0</v>
      </c>
    </row>
    <row r="2575" spans="2:24" ht="18.75">
      <c r="B2575" s="143"/>
      <c r="C2575" s="161">
        <v>560</v>
      </c>
      <c r="D2575" s="458" t="s">
        <v>212</v>
      </c>
      <c r="E2575" s="812"/>
      <c r="F2575" s="449">
        <v>500</v>
      </c>
      <c r="G2575" s="245"/>
      <c r="H2575" s="245"/>
      <c r="I2575" s="476">
        <f t="shared" si="738"/>
        <v>500</v>
      </c>
      <c r="J2575" s="243">
        <f t="shared" si="736"/>
        <v>1</v>
      </c>
      <c r="K2575" s="244"/>
      <c r="L2575" s="423"/>
      <c r="M2575" s="252">
        <v>500</v>
      </c>
      <c r="N2575" s="315">
        <f t="shared" si="739"/>
        <v>500</v>
      </c>
      <c r="O2575" s="424">
        <f t="shared" si="740"/>
        <v>0</v>
      </c>
      <c r="P2575" s="244"/>
      <c r="Q2575" s="771"/>
      <c r="R2575" s="775"/>
      <c r="S2575" s="775"/>
      <c r="T2575" s="775"/>
      <c r="U2575" s="775"/>
      <c r="V2575" s="775"/>
      <c r="W2575" s="819"/>
      <c r="X2575" s="313">
        <f t="shared" si="737"/>
        <v>0</v>
      </c>
    </row>
    <row r="2576" spans="2:24" ht="18.75">
      <c r="B2576" s="143"/>
      <c r="C2576" s="161">
        <v>580</v>
      </c>
      <c r="D2576" s="457" t="s">
        <v>213</v>
      </c>
      <c r="E2576" s="812"/>
      <c r="F2576" s="449">
        <v>300</v>
      </c>
      <c r="G2576" s="245"/>
      <c r="H2576" s="245"/>
      <c r="I2576" s="476">
        <f t="shared" si="738"/>
        <v>300</v>
      </c>
      <c r="J2576" s="243">
        <f t="shared" si="736"/>
        <v>1</v>
      </c>
      <c r="K2576" s="244"/>
      <c r="L2576" s="423"/>
      <c r="M2576" s="252">
        <v>300</v>
      </c>
      <c r="N2576" s="315">
        <f t="shared" si="739"/>
        <v>300</v>
      </c>
      <c r="O2576" s="424">
        <f t="shared" si="740"/>
        <v>0</v>
      </c>
      <c r="P2576" s="244"/>
      <c r="Q2576" s="771"/>
      <c r="R2576" s="775"/>
      <c r="S2576" s="775"/>
      <c r="T2576" s="775"/>
      <c r="U2576" s="775"/>
      <c r="V2576" s="775"/>
      <c r="W2576" s="819"/>
      <c r="X2576" s="313">
        <f t="shared" si="737"/>
        <v>0</v>
      </c>
    </row>
    <row r="2577" spans="2:24" ht="18.75">
      <c r="B2577" s="143"/>
      <c r="C2577" s="161">
        <v>588</v>
      </c>
      <c r="D2577" s="457" t="s">
        <v>1709</v>
      </c>
      <c r="E2577" s="812"/>
      <c r="F2577" s="700">
        <v>0</v>
      </c>
      <c r="G2577" s="700">
        <v>0</v>
      </c>
      <c r="H2577" s="700">
        <v>0</v>
      </c>
      <c r="I2577" s="476">
        <f t="shared" si="738"/>
        <v>0</v>
      </c>
      <c r="J2577" s="243" t="str">
        <f t="shared" si="736"/>
        <v/>
      </c>
      <c r="K2577" s="244"/>
      <c r="L2577" s="423"/>
      <c r="M2577" s="252"/>
      <c r="N2577" s="315">
        <f t="shared" si="739"/>
        <v>0</v>
      </c>
      <c r="O2577" s="424">
        <f t="shared" si="740"/>
        <v>0</v>
      </c>
      <c r="P2577" s="244"/>
      <c r="Q2577" s="771"/>
      <c r="R2577" s="775"/>
      <c r="S2577" s="775"/>
      <c r="T2577" s="775"/>
      <c r="U2577" s="775"/>
      <c r="V2577" s="775"/>
      <c r="W2577" s="819"/>
      <c r="X2577" s="313">
        <f t="shared" si="737"/>
        <v>0</v>
      </c>
    </row>
    <row r="2578" spans="2:24" ht="31.5">
      <c r="B2578" s="143"/>
      <c r="C2578" s="162">
        <v>590</v>
      </c>
      <c r="D2578" s="459" t="s">
        <v>214</v>
      </c>
      <c r="E2578" s="812"/>
      <c r="F2578" s="449"/>
      <c r="G2578" s="245"/>
      <c r="H2578" s="245"/>
      <c r="I2578" s="476">
        <f t="shared" si="738"/>
        <v>0</v>
      </c>
      <c r="J2578" s="243" t="str">
        <f t="shared" si="736"/>
        <v/>
      </c>
      <c r="K2578" s="244"/>
      <c r="L2578" s="423"/>
      <c r="M2578" s="252"/>
      <c r="N2578" s="315">
        <f t="shared" si="739"/>
        <v>0</v>
      </c>
      <c r="O2578" s="424">
        <f t="shared" si="740"/>
        <v>0</v>
      </c>
      <c r="P2578" s="244"/>
      <c r="Q2578" s="771"/>
      <c r="R2578" s="775"/>
      <c r="S2578" s="775"/>
      <c r="T2578" s="775"/>
      <c r="U2578" s="775"/>
      <c r="V2578" s="775"/>
      <c r="W2578" s="819"/>
      <c r="X2578" s="313">
        <f t="shared" si="737"/>
        <v>0</v>
      </c>
    </row>
    <row r="2579" spans="2:24" ht="18.75">
      <c r="B2579" s="794">
        <v>800</v>
      </c>
      <c r="C2579" s="960" t="s">
        <v>1079</v>
      </c>
      <c r="D2579" s="960"/>
      <c r="E2579" s="795"/>
      <c r="F2579" s="798"/>
      <c r="G2579" s="799"/>
      <c r="H2579" s="799"/>
      <c r="I2579" s="800">
        <f t="shared" si="738"/>
        <v>0</v>
      </c>
      <c r="J2579" s="243" t="str">
        <f t="shared" si="736"/>
        <v/>
      </c>
      <c r="K2579" s="244"/>
      <c r="L2579" s="428"/>
      <c r="M2579" s="254"/>
      <c r="N2579" s="315">
        <f t="shared" si="739"/>
        <v>0</v>
      </c>
      <c r="O2579" s="424">
        <f t="shared" si="740"/>
        <v>0</v>
      </c>
      <c r="P2579" s="244"/>
      <c r="Q2579" s="773"/>
      <c r="R2579" s="774"/>
      <c r="S2579" s="775"/>
      <c r="T2579" s="775"/>
      <c r="U2579" s="774"/>
      <c r="V2579" s="775"/>
      <c r="W2579" s="819"/>
      <c r="X2579" s="313">
        <f t="shared" si="737"/>
        <v>0</v>
      </c>
    </row>
    <row r="2580" spans="2:24" ht="18.75">
      <c r="B2580" s="794">
        <v>1000</v>
      </c>
      <c r="C2580" s="962" t="s">
        <v>216</v>
      </c>
      <c r="D2580" s="962"/>
      <c r="E2580" s="795"/>
      <c r="F2580" s="796">
        <f>SUM(F2581:F2597)</f>
        <v>0</v>
      </c>
      <c r="G2580" s="797">
        <f>SUM(G2581:G2597)</f>
        <v>73000</v>
      </c>
      <c r="H2580" s="797">
        <f>SUM(H2581:H2597)</f>
        <v>0</v>
      </c>
      <c r="I2580" s="797">
        <f>SUM(I2581:I2597)</f>
        <v>73000</v>
      </c>
      <c r="J2580" s="243">
        <f t="shared" si="736"/>
        <v>1</v>
      </c>
      <c r="K2580" s="244"/>
      <c r="L2580" s="316">
        <f>SUM(L2581:L2597)</f>
        <v>0</v>
      </c>
      <c r="M2580" s="317">
        <f>SUM(M2581:M2597)</f>
        <v>73000</v>
      </c>
      <c r="N2580" s="425">
        <f>SUM(N2581:N2597)</f>
        <v>73000</v>
      </c>
      <c r="O2580" s="426">
        <f>SUM(O2581:O2597)</f>
        <v>0</v>
      </c>
      <c r="P2580" s="244"/>
      <c r="Q2580" s="316">
        <f t="shared" ref="Q2580:W2580" si="741">SUM(Q2581:Q2597)</f>
        <v>0</v>
      </c>
      <c r="R2580" s="317">
        <f t="shared" si="741"/>
        <v>73000</v>
      </c>
      <c r="S2580" s="317">
        <f t="shared" si="741"/>
        <v>73000</v>
      </c>
      <c r="T2580" s="317">
        <f t="shared" si="741"/>
        <v>0</v>
      </c>
      <c r="U2580" s="317">
        <f t="shared" si="741"/>
        <v>0</v>
      </c>
      <c r="V2580" s="317">
        <f t="shared" si="741"/>
        <v>0</v>
      </c>
      <c r="W2580" s="426">
        <f t="shared" si="741"/>
        <v>0</v>
      </c>
      <c r="X2580" s="313">
        <f t="shared" si="737"/>
        <v>0</v>
      </c>
    </row>
    <row r="2581" spans="2:24" ht="18.75">
      <c r="B2581" s="136"/>
      <c r="C2581" s="144">
        <v>1011</v>
      </c>
      <c r="D2581" s="163" t="s">
        <v>217</v>
      </c>
      <c r="E2581" s="812"/>
      <c r="F2581" s="449"/>
      <c r="G2581" s="245"/>
      <c r="H2581" s="245"/>
      <c r="I2581" s="476">
        <f t="shared" ref="I2581:I2597" si="742">F2581+G2581+H2581</f>
        <v>0</v>
      </c>
      <c r="J2581" s="243" t="str">
        <f t="shared" si="736"/>
        <v/>
      </c>
      <c r="K2581" s="244"/>
      <c r="L2581" s="423"/>
      <c r="M2581" s="252"/>
      <c r="N2581" s="315">
        <f t="shared" ref="N2581:N2597" si="743">I2581</f>
        <v>0</v>
      </c>
      <c r="O2581" s="424">
        <f t="shared" ref="O2581:O2597" si="744">L2581+M2581-N2581</f>
        <v>0</v>
      </c>
      <c r="P2581" s="244"/>
      <c r="Q2581" s="423"/>
      <c r="R2581" s="252"/>
      <c r="S2581" s="429">
        <f t="shared" ref="S2581:S2588" si="745">+IF(+(L2581+M2581)&gt;=I2581,+M2581,+(+I2581-L2581))</f>
        <v>0</v>
      </c>
      <c r="T2581" s="315">
        <f t="shared" ref="T2581:T2588" si="746">Q2581+R2581-S2581</f>
        <v>0</v>
      </c>
      <c r="U2581" s="252"/>
      <c r="V2581" s="252"/>
      <c r="W2581" s="253"/>
      <c r="X2581" s="313">
        <f t="shared" si="737"/>
        <v>0</v>
      </c>
    </row>
    <row r="2582" spans="2:24" ht="18.75">
      <c r="B2582" s="136"/>
      <c r="C2582" s="137">
        <v>1012</v>
      </c>
      <c r="D2582" s="145" t="s">
        <v>218</v>
      </c>
      <c r="E2582" s="812"/>
      <c r="F2582" s="449"/>
      <c r="G2582" s="245"/>
      <c r="H2582" s="245"/>
      <c r="I2582" s="476">
        <f t="shared" si="742"/>
        <v>0</v>
      </c>
      <c r="J2582" s="243" t="str">
        <f t="shared" si="736"/>
        <v/>
      </c>
      <c r="K2582" s="244"/>
      <c r="L2582" s="423"/>
      <c r="M2582" s="252"/>
      <c r="N2582" s="315">
        <f t="shared" si="743"/>
        <v>0</v>
      </c>
      <c r="O2582" s="424">
        <f t="shared" si="744"/>
        <v>0</v>
      </c>
      <c r="P2582" s="244"/>
      <c r="Q2582" s="423"/>
      <c r="R2582" s="252"/>
      <c r="S2582" s="429">
        <f t="shared" si="745"/>
        <v>0</v>
      </c>
      <c r="T2582" s="315">
        <f t="shared" si="746"/>
        <v>0</v>
      </c>
      <c r="U2582" s="252"/>
      <c r="V2582" s="252"/>
      <c r="W2582" s="253"/>
      <c r="X2582" s="313">
        <f t="shared" si="737"/>
        <v>0</v>
      </c>
    </row>
    <row r="2583" spans="2:24" ht="18.75">
      <c r="B2583" s="136"/>
      <c r="C2583" s="137">
        <v>1013</v>
      </c>
      <c r="D2583" s="145" t="s">
        <v>219</v>
      </c>
      <c r="E2583" s="812"/>
      <c r="F2583" s="449"/>
      <c r="G2583" s="245"/>
      <c r="H2583" s="245"/>
      <c r="I2583" s="476">
        <f t="shared" si="742"/>
        <v>0</v>
      </c>
      <c r="J2583" s="243" t="str">
        <f t="shared" si="736"/>
        <v/>
      </c>
      <c r="K2583" s="244"/>
      <c r="L2583" s="423"/>
      <c r="M2583" s="252"/>
      <c r="N2583" s="315">
        <f t="shared" si="743"/>
        <v>0</v>
      </c>
      <c r="O2583" s="424">
        <f t="shared" si="744"/>
        <v>0</v>
      </c>
      <c r="P2583" s="244"/>
      <c r="Q2583" s="423"/>
      <c r="R2583" s="252"/>
      <c r="S2583" s="429">
        <f t="shared" si="745"/>
        <v>0</v>
      </c>
      <c r="T2583" s="315">
        <f t="shared" si="746"/>
        <v>0</v>
      </c>
      <c r="U2583" s="252"/>
      <c r="V2583" s="252"/>
      <c r="W2583" s="253"/>
      <c r="X2583" s="313">
        <f t="shared" si="737"/>
        <v>0</v>
      </c>
    </row>
    <row r="2584" spans="2:24" ht="18.75">
      <c r="B2584" s="136"/>
      <c r="C2584" s="137">
        <v>1014</v>
      </c>
      <c r="D2584" s="145" t="s">
        <v>220</v>
      </c>
      <c r="E2584" s="812"/>
      <c r="F2584" s="449"/>
      <c r="G2584" s="245"/>
      <c r="H2584" s="245"/>
      <c r="I2584" s="476">
        <f t="shared" si="742"/>
        <v>0</v>
      </c>
      <c r="J2584" s="243" t="str">
        <f t="shared" si="736"/>
        <v/>
      </c>
      <c r="K2584" s="244"/>
      <c r="L2584" s="423"/>
      <c r="M2584" s="252"/>
      <c r="N2584" s="315">
        <f t="shared" si="743"/>
        <v>0</v>
      </c>
      <c r="O2584" s="424">
        <f t="shared" si="744"/>
        <v>0</v>
      </c>
      <c r="P2584" s="244"/>
      <c r="Q2584" s="423"/>
      <c r="R2584" s="252"/>
      <c r="S2584" s="429">
        <f t="shared" si="745"/>
        <v>0</v>
      </c>
      <c r="T2584" s="315">
        <f t="shared" si="746"/>
        <v>0</v>
      </c>
      <c r="U2584" s="252"/>
      <c r="V2584" s="252"/>
      <c r="W2584" s="253"/>
      <c r="X2584" s="313">
        <f t="shared" si="737"/>
        <v>0</v>
      </c>
    </row>
    <row r="2585" spans="2:24" ht="18.75">
      <c r="B2585" s="136"/>
      <c r="C2585" s="137">
        <v>1015</v>
      </c>
      <c r="D2585" s="145" t="s">
        <v>221</v>
      </c>
      <c r="E2585" s="812"/>
      <c r="F2585" s="449"/>
      <c r="G2585" s="245">
        <v>8000</v>
      </c>
      <c r="H2585" s="245"/>
      <c r="I2585" s="476">
        <f t="shared" si="742"/>
        <v>8000</v>
      </c>
      <c r="J2585" s="243">
        <f t="shared" si="736"/>
        <v>1</v>
      </c>
      <c r="K2585" s="244"/>
      <c r="L2585" s="423"/>
      <c r="M2585" s="252">
        <v>8000</v>
      </c>
      <c r="N2585" s="315">
        <f t="shared" si="743"/>
        <v>8000</v>
      </c>
      <c r="O2585" s="424">
        <f t="shared" si="744"/>
        <v>0</v>
      </c>
      <c r="P2585" s="244"/>
      <c r="Q2585" s="423"/>
      <c r="R2585" s="252">
        <v>8000</v>
      </c>
      <c r="S2585" s="429">
        <f t="shared" si="745"/>
        <v>8000</v>
      </c>
      <c r="T2585" s="315">
        <f t="shared" si="746"/>
        <v>0</v>
      </c>
      <c r="U2585" s="252"/>
      <c r="V2585" s="252"/>
      <c r="W2585" s="253"/>
      <c r="X2585" s="313">
        <f t="shared" si="737"/>
        <v>0</v>
      </c>
    </row>
    <row r="2586" spans="2:24" ht="18.75">
      <c r="B2586" s="136"/>
      <c r="C2586" s="137">
        <v>1016</v>
      </c>
      <c r="D2586" s="145" t="s">
        <v>222</v>
      </c>
      <c r="E2586" s="812"/>
      <c r="F2586" s="449"/>
      <c r="G2586" s="245">
        <v>53000</v>
      </c>
      <c r="H2586" s="245"/>
      <c r="I2586" s="476">
        <f t="shared" si="742"/>
        <v>53000</v>
      </c>
      <c r="J2586" s="243">
        <f t="shared" si="736"/>
        <v>1</v>
      </c>
      <c r="K2586" s="244"/>
      <c r="L2586" s="423"/>
      <c r="M2586" s="252">
        <v>53000</v>
      </c>
      <c r="N2586" s="315">
        <f t="shared" si="743"/>
        <v>53000</v>
      </c>
      <c r="O2586" s="424">
        <f t="shared" si="744"/>
        <v>0</v>
      </c>
      <c r="P2586" s="244"/>
      <c r="Q2586" s="423"/>
      <c r="R2586" s="252">
        <v>53000</v>
      </c>
      <c r="S2586" s="429">
        <f t="shared" si="745"/>
        <v>53000</v>
      </c>
      <c r="T2586" s="315">
        <f t="shared" si="746"/>
        <v>0</v>
      </c>
      <c r="U2586" s="252"/>
      <c r="V2586" s="252"/>
      <c r="W2586" s="253"/>
      <c r="X2586" s="313">
        <f t="shared" si="737"/>
        <v>0</v>
      </c>
    </row>
    <row r="2587" spans="2:24" ht="18.75">
      <c r="B2587" s="140"/>
      <c r="C2587" s="164">
        <v>1020</v>
      </c>
      <c r="D2587" s="165" t="s">
        <v>223</v>
      </c>
      <c r="E2587" s="812"/>
      <c r="F2587" s="449"/>
      <c r="G2587" s="245">
        <v>12000</v>
      </c>
      <c r="H2587" s="245"/>
      <c r="I2587" s="476">
        <f t="shared" si="742"/>
        <v>12000</v>
      </c>
      <c r="J2587" s="243">
        <f t="shared" si="736"/>
        <v>1</v>
      </c>
      <c r="K2587" s="244"/>
      <c r="L2587" s="423"/>
      <c r="M2587" s="252">
        <v>12000</v>
      </c>
      <c r="N2587" s="315">
        <f t="shared" si="743"/>
        <v>12000</v>
      </c>
      <c r="O2587" s="424">
        <f t="shared" si="744"/>
        <v>0</v>
      </c>
      <c r="P2587" s="244"/>
      <c r="Q2587" s="423"/>
      <c r="R2587" s="252">
        <v>12000</v>
      </c>
      <c r="S2587" s="429">
        <f t="shared" si="745"/>
        <v>12000</v>
      </c>
      <c r="T2587" s="315">
        <f t="shared" si="746"/>
        <v>0</v>
      </c>
      <c r="U2587" s="252"/>
      <c r="V2587" s="252"/>
      <c r="W2587" s="253"/>
      <c r="X2587" s="313">
        <f t="shared" si="737"/>
        <v>0</v>
      </c>
    </row>
    <row r="2588" spans="2:24" ht="18.75">
      <c r="B2588" s="136"/>
      <c r="C2588" s="137">
        <v>1030</v>
      </c>
      <c r="D2588" s="145" t="s">
        <v>224</v>
      </c>
      <c r="E2588" s="812"/>
      <c r="F2588" s="449"/>
      <c r="G2588" s="245"/>
      <c r="H2588" s="245"/>
      <c r="I2588" s="476">
        <f t="shared" si="742"/>
        <v>0</v>
      </c>
      <c r="J2588" s="243" t="str">
        <f t="shared" si="736"/>
        <v/>
      </c>
      <c r="K2588" s="244"/>
      <c r="L2588" s="423"/>
      <c r="M2588" s="252"/>
      <c r="N2588" s="315">
        <f t="shared" si="743"/>
        <v>0</v>
      </c>
      <c r="O2588" s="424">
        <f t="shared" si="744"/>
        <v>0</v>
      </c>
      <c r="P2588" s="244"/>
      <c r="Q2588" s="423"/>
      <c r="R2588" s="252"/>
      <c r="S2588" s="429">
        <f t="shared" si="745"/>
        <v>0</v>
      </c>
      <c r="T2588" s="315">
        <f t="shared" si="746"/>
        <v>0</v>
      </c>
      <c r="U2588" s="252"/>
      <c r="V2588" s="252"/>
      <c r="W2588" s="253"/>
      <c r="X2588" s="313">
        <f t="shared" si="737"/>
        <v>0</v>
      </c>
    </row>
    <row r="2589" spans="2:24" ht="18.75">
      <c r="B2589" s="136"/>
      <c r="C2589" s="164">
        <v>1051</v>
      </c>
      <c r="D2589" s="167" t="s">
        <v>225</v>
      </c>
      <c r="E2589" s="812"/>
      <c r="F2589" s="449"/>
      <c r="G2589" s="245"/>
      <c r="H2589" s="245"/>
      <c r="I2589" s="476">
        <f t="shared" si="742"/>
        <v>0</v>
      </c>
      <c r="J2589" s="243" t="str">
        <f t="shared" si="736"/>
        <v/>
      </c>
      <c r="K2589" s="244"/>
      <c r="L2589" s="423"/>
      <c r="M2589" s="252"/>
      <c r="N2589" s="315">
        <f t="shared" si="743"/>
        <v>0</v>
      </c>
      <c r="O2589" s="424">
        <f t="shared" si="744"/>
        <v>0</v>
      </c>
      <c r="P2589" s="244"/>
      <c r="Q2589" s="771"/>
      <c r="R2589" s="775"/>
      <c r="S2589" s="775"/>
      <c r="T2589" s="775"/>
      <c r="U2589" s="775"/>
      <c r="V2589" s="775"/>
      <c r="W2589" s="819"/>
      <c r="X2589" s="313">
        <f t="shared" si="737"/>
        <v>0</v>
      </c>
    </row>
    <row r="2590" spans="2:24" ht="18.75">
      <c r="B2590" s="136"/>
      <c r="C2590" s="137">
        <v>1052</v>
      </c>
      <c r="D2590" s="145" t="s">
        <v>226</v>
      </c>
      <c r="E2590" s="812"/>
      <c r="F2590" s="449"/>
      <c r="G2590" s="245"/>
      <c r="H2590" s="245"/>
      <c r="I2590" s="476">
        <f t="shared" si="742"/>
        <v>0</v>
      </c>
      <c r="J2590" s="243" t="str">
        <f t="shared" si="736"/>
        <v/>
      </c>
      <c r="K2590" s="244"/>
      <c r="L2590" s="423"/>
      <c r="M2590" s="252"/>
      <c r="N2590" s="315">
        <f t="shared" si="743"/>
        <v>0</v>
      </c>
      <c r="O2590" s="424">
        <f t="shared" si="744"/>
        <v>0</v>
      </c>
      <c r="P2590" s="244"/>
      <c r="Q2590" s="771"/>
      <c r="R2590" s="775"/>
      <c r="S2590" s="775"/>
      <c r="T2590" s="775"/>
      <c r="U2590" s="775"/>
      <c r="V2590" s="775"/>
      <c r="W2590" s="819"/>
      <c r="X2590" s="313">
        <f t="shared" si="737"/>
        <v>0</v>
      </c>
    </row>
    <row r="2591" spans="2:24" ht="18.75">
      <c r="B2591" s="136"/>
      <c r="C2591" s="168">
        <v>1053</v>
      </c>
      <c r="D2591" s="169" t="s">
        <v>1710</v>
      </c>
      <c r="E2591" s="812"/>
      <c r="F2591" s="449"/>
      <c r="G2591" s="245"/>
      <c r="H2591" s="245"/>
      <c r="I2591" s="476">
        <f t="shared" si="742"/>
        <v>0</v>
      </c>
      <c r="J2591" s="243" t="str">
        <f t="shared" si="736"/>
        <v/>
      </c>
      <c r="K2591" s="244"/>
      <c r="L2591" s="423"/>
      <c r="M2591" s="252"/>
      <c r="N2591" s="315">
        <f t="shared" si="743"/>
        <v>0</v>
      </c>
      <c r="O2591" s="424">
        <f t="shared" si="744"/>
        <v>0</v>
      </c>
      <c r="P2591" s="244"/>
      <c r="Q2591" s="771"/>
      <c r="R2591" s="775"/>
      <c r="S2591" s="775"/>
      <c r="T2591" s="775"/>
      <c r="U2591" s="775"/>
      <c r="V2591" s="775"/>
      <c r="W2591" s="819"/>
      <c r="X2591" s="313">
        <f t="shared" si="737"/>
        <v>0</v>
      </c>
    </row>
    <row r="2592" spans="2:24" ht="18.75">
      <c r="B2592" s="136"/>
      <c r="C2592" s="137">
        <v>1062</v>
      </c>
      <c r="D2592" s="139" t="s">
        <v>227</v>
      </c>
      <c r="E2592" s="812"/>
      <c r="F2592" s="449"/>
      <c r="G2592" s="245"/>
      <c r="H2592" s="245"/>
      <c r="I2592" s="476">
        <f t="shared" si="742"/>
        <v>0</v>
      </c>
      <c r="J2592" s="243" t="str">
        <f t="shared" si="736"/>
        <v/>
      </c>
      <c r="K2592" s="244"/>
      <c r="L2592" s="423"/>
      <c r="M2592" s="252"/>
      <c r="N2592" s="315">
        <f t="shared" si="743"/>
        <v>0</v>
      </c>
      <c r="O2592" s="424">
        <f t="shared" si="744"/>
        <v>0</v>
      </c>
      <c r="P2592" s="244"/>
      <c r="Q2592" s="423"/>
      <c r="R2592" s="252"/>
      <c r="S2592" s="429">
        <f>+IF(+(L2592+M2592)&gt;=I2592,+M2592,+(+I2592-L2592))</f>
        <v>0</v>
      </c>
      <c r="T2592" s="315">
        <f>Q2592+R2592-S2592</f>
        <v>0</v>
      </c>
      <c r="U2592" s="252"/>
      <c r="V2592" s="252"/>
      <c r="W2592" s="253"/>
      <c r="X2592" s="313">
        <f t="shared" si="737"/>
        <v>0</v>
      </c>
    </row>
    <row r="2593" spans="2:24" ht="18.75">
      <c r="B2593" s="136"/>
      <c r="C2593" s="137">
        <v>1063</v>
      </c>
      <c r="D2593" s="139" t="s">
        <v>228</v>
      </c>
      <c r="E2593" s="812"/>
      <c r="F2593" s="449"/>
      <c r="G2593" s="245"/>
      <c r="H2593" s="245"/>
      <c r="I2593" s="476">
        <f t="shared" si="742"/>
        <v>0</v>
      </c>
      <c r="J2593" s="243" t="str">
        <f t="shared" si="736"/>
        <v/>
      </c>
      <c r="K2593" s="244"/>
      <c r="L2593" s="423"/>
      <c r="M2593" s="252"/>
      <c r="N2593" s="315">
        <f t="shared" si="743"/>
        <v>0</v>
      </c>
      <c r="O2593" s="424">
        <f t="shared" si="744"/>
        <v>0</v>
      </c>
      <c r="P2593" s="244"/>
      <c r="Q2593" s="771"/>
      <c r="R2593" s="775"/>
      <c r="S2593" s="775"/>
      <c r="T2593" s="775"/>
      <c r="U2593" s="775"/>
      <c r="V2593" s="775"/>
      <c r="W2593" s="819"/>
      <c r="X2593" s="313">
        <f t="shared" si="737"/>
        <v>0</v>
      </c>
    </row>
    <row r="2594" spans="2:24" ht="18.75">
      <c r="B2594" s="136"/>
      <c r="C2594" s="168">
        <v>1069</v>
      </c>
      <c r="D2594" s="170" t="s">
        <v>229</v>
      </c>
      <c r="E2594" s="812"/>
      <c r="F2594" s="449"/>
      <c r="G2594" s="245"/>
      <c r="H2594" s="245"/>
      <c r="I2594" s="476">
        <f t="shared" si="742"/>
        <v>0</v>
      </c>
      <c r="J2594" s="243" t="str">
        <f t="shared" ref="J2594:J2625" si="747">(IF($E2594&lt;&gt;0,$J$2,IF($I2594&lt;&gt;0,$J$2,"")))</f>
        <v/>
      </c>
      <c r="K2594" s="244"/>
      <c r="L2594" s="423"/>
      <c r="M2594" s="252"/>
      <c r="N2594" s="315">
        <f t="shared" si="743"/>
        <v>0</v>
      </c>
      <c r="O2594" s="424">
        <f t="shared" si="744"/>
        <v>0</v>
      </c>
      <c r="P2594" s="244"/>
      <c r="Q2594" s="423"/>
      <c r="R2594" s="252"/>
      <c r="S2594" s="429">
        <f>+IF(+(L2594+M2594)&gt;=I2594,+M2594,+(+I2594-L2594))</f>
        <v>0</v>
      </c>
      <c r="T2594" s="315">
        <f>Q2594+R2594-S2594</f>
        <v>0</v>
      </c>
      <c r="U2594" s="252"/>
      <c r="V2594" s="252"/>
      <c r="W2594" s="253"/>
      <c r="X2594" s="313">
        <f t="shared" ref="X2594:X2625" si="748">T2594-U2594-V2594-W2594</f>
        <v>0</v>
      </c>
    </row>
    <row r="2595" spans="2:24" ht="31.5">
      <c r="B2595" s="140"/>
      <c r="C2595" s="137">
        <v>1091</v>
      </c>
      <c r="D2595" s="145" t="s">
        <v>230</v>
      </c>
      <c r="E2595" s="812"/>
      <c r="F2595" s="449"/>
      <c r="G2595" s="245"/>
      <c r="H2595" s="245"/>
      <c r="I2595" s="476">
        <f t="shared" si="742"/>
        <v>0</v>
      </c>
      <c r="J2595" s="243" t="str">
        <f t="shared" si="747"/>
        <v/>
      </c>
      <c r="K2595" s="244"/>
      <c r="L2595" s="423"/>
      <c r="M2595" s="252"/>
      <c r="N2595" s="315">
        <f t="shared" si="743"/>
        <v>0</v>
      </c>
      <c r="O2595" s="424">
        <f t="shared" si="744"/>
        <v>0</v>
      </c>
      <c r="P2595" s="244"/>
      <c r="Q2595" s="423"/>
      <c r="R2595" s="252"/>
      <c r="S2595" s="429">
        <f>+IF(+(L2595+M2595)&gt;=I2595,+M2595,+(+I2595-L2595))</f>
        <v>0</v>
      </c>
      <c r="T2595" s="315">
        <f>Q2595+R2595-S2595</f>
        <v>0</v>
      </c>
      <c r="U2595" s="252"/>
      <c r="V2595" s="252"/>
      <c r="W2595" s="253"/>
      <c r="X2595" s="313">
        <f t="shared" si="748"/>
        <v>0</v>
      </c>
    </row>
    <row r="2596" spans="2:24" ht="18.75">
      <c r="B2596" s="136"/>
      <c r="C2596" s="137">
        <v>1092</v>
      </c>
      <c r="D2596" s="145" t="s">
        <v>359</v>
      </c>
      <c r="E2596" s="812"/>
      <c r="F2596" s="449"/>
      <c r="G2596" s="245"/>
      <c r="H2596" s="245"/>
      <c r="I2596" s="476">
        <f t="shared" si="742"/>
        <v>0</v>
      </c>
      <c r="J2596" s="243" t="str">
        <f t="shared" si="747"/>
        <v/>
      </c>
      <c r="K2596" s="244"/>
      <c r="L2596" s="423"/>
      <c r="M2596" s="252"/>
      <c r="N2596" s="315">
        <f t="shared" si="743"/>
        <v>0</v>
      </c>
      <c r="O2596" s="424">
        <f t="shared" si="744"/>
        <v>0</v>
      </c>
      <c r="P2596" s="244"/>
      <c r="Q2596" s="771"/>
      <c r="R2596" s="775"/>
      <c r="S2596" s="775"/>
      <c r="T2596" s="775"/>
      <c r="U2596" s="775"/>
      <c r="V2596" s="775"/>
      <c r="W2596" s="819"/>
      <c r="X2596" s="313">
        <f t="shared" si="748"/>
        <v>0</v>
      </c>
    </row>
    <row r="2597" spans="2:24" ht="18.75">
      <c r="B2597" s="136"/>
      <c r="C2597" s="142">
        <v>1098</v>
      </c>
      <c r="D2597" s="146" t="s">
        <v>231</v>
      </c>
      <c r="E2597" s="812"/>
      <c r="F2597" s="449"/>
      <c r="G2597" s="245"/>
      <c r="H2597" s="245"/>
      <c r="I2597" s="476">
        <f t="shared" si="742"/>
        <v>0</v>
      </c>
      <c r="J2597" s="243" t="str">
        <f t="shared" si="747"/>
        <v/>
      </c>
      <c r="K2597" s="244"/>
      <c r="L2597" s="423"/>
      <c r="M2597" s="252"/>
      <c r="N2597" s="315">
        <f t="shared" si="743"/>
        <v>0</v>
      </c>
      <c r="O2597" s="424">
        <f t="shared" si="744"/>
        <v>0</v>
      </c>
      <c r="P2597" s="244"/>
      <c r="Q2597" s="423"/>
      <c r="R2597" s="252"/>
      <c r="S2597" s="429">
        <f>+IF(+(L2597+M2597)&gt;=I2597,+M2597,+(+I2597-L2597))</f>
        <v>0</v>
      </c>
      <c r="T2597" s="315">
        <f>Q2597+R2597-S2597</f>
        <v>0</v>
      </c>
      <c r="U2597" s="252"/>
      <c r="V2597" s="252"/>
      <c r="W2597" s="253"/>
      <c r="X2597" s="313">
        <f t="shared" si="748"/>
        <v>0</v>
      </c>
    </row>
    <row r="2598" spans="2:24" ht="18.75">
      <c r="B2598" s="794">
        <v>1900</v>
      </c>
      <c r="C2598" s="958" t="s">
        <v>293</v>
      </c>
      <c r="D2598" s="958"/>
      <c r="E2598" s="795"/>
      <c r="F2598" s="796">
        <f>SUM(F2599:F2601)</f>
        <v>0</v>
      </c>
      <c r="G2598" s="797">
        <f>SUM(G2599:G2601)</f>
        <v>6000</v>
      </c>
      <c r="H2598" s="797">
        <f>SUM(H2599:H2601)</f>
        <v>0</v>
      </c>
      <c r="I2598" s="797">
        <f>SUM(I2599:I2601)</f>
        <v>6000</v>
      </c>
      <c r="J2598" s="243">
        <f t="shared" si="747"/>
        <v>1</v>
      </c>
      <c r="K2598" s="244"/>
      <c r="L2598" s="316">
        <f>SUM(L2599:L2601)</f>
        <v>0</v>
      </c>
      <c r="M2598" s="317">
        <f>SUM(M2599:M2601)</f>
        <v>6000</v>
      </c>
      <c r="N2598" s="425">
        <f>SUM(N2599:N2601)</f>
        <v>6000</v>
      </c>
      <c r="O2598" s="426">
        <f>SUM(O2599:O2601)</f>
        <v>0</v>
      </c>
      <c r="P2598" s="244"/>
      <c r="Q2598" s="773"/>
      <c r="R2598" s="774"/>
      <c r="S2598" s="774"/>
      <c r="T2598" s="774"/>
      <c r="U2598" s="774"/>
      <c r="V2598" s="774"/>
      <c r="W2598" s="820"/>
      <c r="X2598" s="313">
        <f t="shared" si="748"/>
        <v>0</v>
      </c>
    </row>
    <row r="2599" spans="2:24" ht="18.75">
      <c r="B2599" s="136"/>
      <c r="C2599" s="144">
        <v>1901</v>
      </c>
      <c r="D2599" s="138" t="s">
        <v>294</v>
      </c>
      <c r="E2599" s="812"/>
      <c r="F2599" s="449"/>
      <c r="G2599" s="245"/>
      <c r="H2599" s="245"/>
      <c r="I2599" s="476">
        <f>F2599+G2599+H2599</f>
        <v>0</v>
      </c>
      <c r="J2599" s="243" t="str">
        <f t="shared" si="747"/>
        <v/>
      </c>
      <c r="K2599" s="244"/>
      <c r="L2599" s="423"/>
      <c r="M2599" s="252"/>
      <c r="N2599" s="315">
        <f>I2599</f>
        <v>0</v>
      </c>
      <c r="O2599" s="424">
        <f>L2599+M2599-N2599</f>
        <v>0</v>
      </c>
      <c r="P2599" s="244"/>
      <c r="Q2599" s="771"/>
      <c r="R2599" s="775"/>
      <c r="S2599" s="775"/>
      <c r="T2599" s="775"/>
      <c r="U2599" s="775"/>
      <c r="V2599" s="775"/>
      <c r="W2599" s="819"/>
      <c r="X2599" s="313">
        <f t="shared" si="748"/>
        <v>0</v>
      </c>
    </row>
    <row r="2600" spans="2:24" ht="18.75">
      <c r="B2600" s="136"/>
      <c r="C2600" s="137">
        <v>1981</v>
      </c>
      <c r="D2600" s="139" t="s">
        <v>295</v>
      </c>
      <c r="E2600" s="812"/>
      <c r="F2600" s="449"/>
      <c r="G2600" s="245">
        <v>6000</v>
      </c>
      <c r="H2600" s="245"/>
      <c r="I2600" s="476">
        <f>F2600+G2600+H2600</f>
        <v>6000</v>
      </c>
      <c r="J2600" s="243">
        <f t="shared" si="747"/>
        <v>1</v>
      </c>
      <c r="K2600" s="244"/>
      <c r="L2600" s="423"/>
      <c r="M2600" s="252">
        <v>6000</v>
      </c>
      <c r="N2600" s="315">
        <f>I2600</f>
        <v>6000</v>
      </c>
      <c r="O2600" s="424">
        <f>L2600+M2600-N2600</f>
        <v>0</v>
      </c>
      <c r="P2600" s="244"/>
      <c r="Q2600" s="771"/>
      <c r="R2600" s="775"/>
      <c r="S2600" s="775"/>
      <c r="T2600" s="775"/>
      <c r="U2600" s="775"/>
      <c r="V2600" s="775"/>
      <c r="W2600" s="819"/>
      <c r="X2600" s="313">
        <f t="shared" si="748"/>
        <v>0</v>
      </c>
    </row>
    <row r="2601" spans="2:24" ht="18.75">
      <c r="B2601" s="136"/>
      <c r="C2601" s="142">
        <v>1991</v>
      </c>
      <c r="D2601" s="141" t="s">
        <v>296</v>
      </c>
      <c r="E2601" s="812"/>
      <c r="F2601" s="449"/>
      <c r="G2601" s="245"/>
      <c r="H2601" s="245"/>
      <c r="I2601" s="476">
        <f>F2601+G2601+H2601</f>
        <v>0</v>
      </c>
      <c r="J2601" s="243" t="str">
        <f t="shared" si="747"/>
        <v/>
      </c>
      <c r="K2601" s="244"/>
      <c r="L2601" s="423"/>
      <c r="M2601" s="252"/>
      <c r="N2601" s="315">
        <f>I2601</f>
        <v>0</v>
      </c>
      <c r="O2601" s="424">
        <f>L2601+M2601-N2601</f>
        <v>0</v>
      </c>
      <c r="P2601" s="244"/>
      <c r="Q2601" s="771"/>
      <c r="R2601" s="775"/>
      <c r="S2601" s="775"/>
      <c r="T2601" s="775"/>
      <c r="U2601" s="775"/>
      <c r="V2601" s="775"/>
      <c r="W2601" s="819"/>
      <c r="X2601" s="313">
        <f t="shared" si="748"/>
        <v>0</v>
      </c>
    </row>
    <row r="2602" spans="2:24" ht="18.75">
      <c r="B2602" s="794">
        <v>2100</v>
      </c>
      <c r="C2602" s="958" t="s">
        <v>1088</v>
      </c>
      <c r="D2602" s="958"/>
      <c r="E2602" s="795"/>
      <c r="F2602" s="796">
        <f>SUM(F2603:F2607)</f>
        <v>0</v>
      </c>
      <c r="G2602" s="797">
        <f>SUM(G2603:G2607)</f>
        <v>0</v>
      </c>
      <c r="H2602" s="797">
        <f>SUM(H2603:H2607)</f>
        <v>0</v>
      </c>
      <c r="I2602" s="797">
        <f>SUM(I2603:I2607)</f>
        <v>0</v>
      </c>
      <c r="J2602" s="243" t="str">
        <f t="shared" si="747"/>
        <v/>
      </c>
      <c r="K2602" s="244"/>
      <c r="L2602" s="316">
        <f>SUM(L2603:L2607)</f>
        <v>0</v>
      </c>
      <c r="M2602" s="317">
        <f>SUM(M2603:M2607)</f>
        <v>0</v>
      </c>
      <c r="N2602" s="425">
        <f>SUM(N2603:N2607)</f>
        <v>0</v>
      </c>
      <c r="O2602" s="426">
        <f>SUM(O2603:O2607)</f>
        <v>0</v>
      </c>
      <c r="P2602" s="244"/>
      <c r="Q2602" s="773"/>
      <c r="R2602" s="774"/>
      <c r="S2602" s="774"/>
      <c r="T2602" s="774"/>
      <c r="U2602" s="774"/>
      <c r="V2602" s="774"/>
      <c r="W2602" s="820"/>
      <c r="X2602" s="313">
        <f t="shared" si="748"/>
        <v>0</v>
      </c>
    </row>
    <row r="2603" spans="2:24" ht="18.75">
      <c r="B2603" s="136"/>
      <c r="C2603" s="144">
        <v>2110</v>
      </c>
      <c r="D2603" s="147" t="s">
        <v>232</v>
      </c>
      <c r="E2603" s="812"/>
      <c r="F2603" s="449"/>
      <c r="G2603" s="245"/>
      <c r="H2603" s="245"/>
      <c r="I2603" s="476">
        <f>F2603+G2603+H2603</f>
        <v>0</v>
      </c>
      <c r="J2603" s="243" t="str">
        <f t="shared" si="747"/>
        <v/>
      </c>
      <c r="K2603" s="244"/>
      <c r="L2603" s="423"/>
      <c r="M2603" s="252"/>
      <c r="N2603" s="315">
        <f>I2603</f>
        <v>0</v>
      </c>
      <c r="O2603" s="424">
        <f>L2603+M2603-N2603</f>
        <v>0</v>
      </c>
      <c r="P2603" s="244"/>
      <c r="Q2603" s="771"/>
      <c r="R2603" s="775"/>
      <c r="S2603" s="775"/>
      <c r="T2603" s="775"/>
      <c r="U2603" s="775"/>
      <c r="V2603" s="775"/>
      <c r="W2603" s="819"/>
      <c r="X2603" s="313">
        <f t="shared" si="748"/>
        <v>0</v>
      </c>
    </row>
    <row r="2604" spans="2:24" ht="18.75">
      <c r="B2604" s="171"/>
      <c r="C2604" s="137">
        <v>2120</v>
      </c>
      <c r="D2604" s="159" t="s">
        <v>233</v>
      </c>
      <c r="E2604" s="812"/>
      <c r="F2604" s="449"/>
      <c r="G2604" s="245"/>
      <c r="H2604" s="245"/>
      <c r="I2604" s="476">
        <f>F2604+G2604+H2604</f>
        <v>0</v>
      </c>
      <c r="J2604" s="243" t="str">
        <f t="shared" si="747"/>
        <v/>
      </c>
      <c r="K2604" s="244"/>
      <c r="L2604" s="423"/>
      <c r="M2604" s="252"/>
      <c r="N2604" s="315">
        <f>I2604</f>
        <v>0</v>
      </c>
      <c r="O2604" s="424">
        <f>L2604+M2604-N2604</f>
        <v>0</v>
      </c>
      <c r="P2604" s="244"/>
      <c r="Q2604" s="771"/>
      <c r="R2604" s="775"/>
      <c r="S2604" s="775"/>
      <c r="T2604" s="775"/>
      <c r="U2604" s="775"/>
      <c r="V2604" s="775"/>
      <c r="W2604" s="819"/>
      <c r="X2604" s="313">
        <f t="shared" si="748"/>
        <v>0</v>
      </c>
    </row>
    <row r="2605" spans="2:24" ht="18.75">
      <c r="B2605" s="171"/>
      <c r="C2605" s="137">
        <v>2125</v>
      </c>
      <c r="D2605" s="156" t="s">
        <v>1080</v>
      </c>
      <c r="E2605" s="812"/>
      <c r="F2605" s="700">
        <v>0</v>
      </c>
      <c r="G2605" s="700">
        <v>0</v>
      </c>
      <c r="H2605" s="700">
        <v>0</v>
      </c>
      <c r="I2605" s="476">
        <f>F2605+G2605+H2605</f>
        <v>0</v>
      </c>
      <c r="J2605" s="243" t="str">
        <f t="shared" si="747"/>
        <v/>
      </c>
      <c r="K2605" s="244"/>
      <c r="L2605" s="423"/>
      <c r="M2605" s="252"/>
      <c r="N2605" s="315">
        <f>I2605</f>
        <v>0</v>
      </c>
      <c r="O2605" s="424">
        <f>L2605+M2605-N2605</f>
        <v>0</v>
      </c>
      <c r="P2605" s="244"/>
      <c r="Q2605" s="771"/>
      <c r="R2605" s="775"/>
      <c r="S2605" s="775"/>
      <c r="T2605" s="775"/>
      <c r="U2605" s="775"/>
      <c r="V2605" s="775"/>
      <c r="W2605" s="819"/>
      <c r="X2605" s="313">
        <f t="shared" si="748"/>
        <v>0</v>
      </c>
    </row>
    <row r="2606" spans="2:24" ht="18.75">
      <c r="B2606" s="143"/>
      <c r="C2606" s="137">
        <v>2140</v>
      </c>
      <c r="D2606" s="159" t="s">
        <v>235</v>
      </c>
      <c r="E2606" s="812"/>
      <c r="F2606" s="700">
        <v>0</v>
      </c>
      <c r="G2606" s="700">
        <v>0</v>
      </c>
      <c r="H2606" s="700">
        <v>0</v>
      </c>
      <c r="I2606" s="476">
        <f>F2606+G2606+H2606</f>
        <v>0</v>
      </c>
      <c r="J2606" s="243" t="str">
        <f t="shared" si="747"/>
        <v/>
      </c>
      <c r="K2606" s="244"/>
      <c r="L2606" s="423"/>
      <c r="M2606" s="252"/>
      <c r="N2606" s="315">
        <f>I2606</f>
        <v>0</v>
      </c>
      <c r="O2606" s="424">
        <f>L2606+M2606-N2606</f>
        <v>0</v>
      </c>
      <c r="P2606" s="244"/>
      <c r="Q2606" s="771"/>
      <c r="R2606" s="775"/>
      <c r="S2606" s="775"/>
      <c r="T2606" s="775"/>
      <c r="U2606" s="775"/>
      <c r="V2606" s="775"/>
      <c r="W2606" s="819"/>
      <c r="X2606" s="313">
        <f t="shared" si="748"/>
        <v>0</v>
      </c>
    </row>
    <row r="2607" spans="2:24" ht="18.75">
      <c r="B2607" s="136"/>
      <c r="C2607" s="142">
        <v>2190</v>
      </c>
      <c r="D2607" s="512" t="s">
        <v>236</v>
      </c>
      <c r="E2607" s="812"/>
      <c r="F2607" s="449"/>
      <c r="G2607" s="245"/>
      <c r="H2607" s="245"/>
      <c r="I2607" s="476">
        <f>F2607+G2607+H2607</f>
        <v>0</v>
      </c>
      <c r="J2607" s="243" t="str">
        <f t="shared" si="747"/>
        <v/>
      </c>
      <c r="K2607" s="244"/>
      <c r="L2607" s="423"/>
      <c r="M2607" s="252"/>
      <c r="N2607" s="315">
        <f>I2607</f>
        <v>0</v>
      </c>
      <c r="O2607" s="424">
        <f>L2607+M2607-N2607</f>
        <v>0</v>
      </c>
      <c r="P2607" s="244"/>
      <c r="Q2607" s="771"/>
      <c r="R2607" s="775"/>
      <c r="S2607" s="775"/>
      <c r="T2607" s="775"/>
      <c r="U2607" s="775"/>
      <c r="V2607" s="775"/>
      <c r="W2607" s="819"/>
      <c r="X2607" s="313">
        <f t="shared" si="748"/>
        <v>0</v>
      </c>
    </row>
    <row r="2608" spans="2:24" ht="18.75">
      <c r="B2608" s="794">
        <v>2200</v>
      </c>
      <c r="C2608" s="958" t="s">
        <v>237</v>
      </c>
      <c r="D2608" s="958"/>
      <c r="E2608" s="795"/>
      <c r="F2608" s="796">
        <f>SUM(F2609:F2610)</f>
        <v>0</v>
      </c>
      <c r="G2608" s="797">
        <f>SUM(G2609:G2610)</f>
        <v>0</v>
      </c>
      <c r="H2608" s="797">
        <f>SUM(H2609:H2610)</f>
        <v>0</v>
      </c>
      <c r="I2608" s="797">
        <f>SUM(I2609:I2610)</f>
        <v>0</v>
      </c>
      <c r="J2608" s="243" t="str">
        <f t="shared" si="747"/>
        <v/>
      </c>
      <c r="K2608" s="244"/>
      <c r="L2608" s="316">
        <f>SUM(L2609:L2610)</f>
        <v>0</v>
      </c>
      <c r="M2608" s="317">
        <f>SUM(M2609:M2610)</f>
        <v>0</v>
      </c>
      <c r="N2608" s="425">
        <f>SUM(N2609:N2610)</f>
        <v>0</v>
      </c>
      <c r="O2608" s="426">
        <f>SUM(O2609:O2610)</f>
        <v>0</v>
      </c>
      <c r="P2608" s="244"/>
      <c r="Q2608" s="773"/>
      <c r="R2608" s="774"/>
      <c r="S2608" s="774"/>
      <c r="T2608" s="774"/>
      <c r="U2608" s="774"/>
      <c r="V2608" s="774"/>
      <c r="W2608" s="820"/>
      <c r="X2608" s="313">
        <f t="shared" si="748"/>
        <v>0</v>
      </c>
    </row>
    <row r="2609" spans="2:24" ht="18.75">
      <c r="B2609" s="136"/>
      <c r="C2609" s="137">
        <v>2221</v>
      </c>
      <c r="D2609" s="139" t="s">
        <v>1461</v>
      </c>
      <c r="E2609" s="812"/>
      <c r="F2609" s="449"/>
      <c r="G2609" s="245"/>
      <c r="H2609" s="245"/>
      <c r="I2609" s="476">
        <f t="shared" ref="I2609:I2614" si="749">F2609+G2609+H2609</f>
        <v>0</v>
      </c>
      <c r="J2609" s="243" t="str">
        <f t="shared" si="747"/>
        <v/>
      </c>
      <c r="K2609" s="244"/>
      <c r="L2609" s="423"/>
      <c r="M2609" s="252"/>
      <c r="N2609" s="315">
        <f t="shared" ref="N2609:N2614" si="750">I2609</f>
        <v>0</v>
      </c>
      <c r="O2609" s="424">
        <f t="shared" ref="O2609:O2614" si="751">L2609+M2609-N2609</f>
        <v>0</v>
      </c>
      <c r="P2609" s="244"/>
      <c r="Q2609" s="771"/>
      <c r="R2609" s="775"/>
      <c r="S2609" s="775"/>
      <c r="T2609" s="775"/>
      <c r="U2609" s="775"/>
      <c r="V2609" s="775"/>
      <c r="W2609" s="819"/>
      <c r="X2609" s="313">
        <f t="shared" si="748"/>
        <v>0</v>
      </c>
    </row>
    <row r="2610" spans="2:24" ht="18.75">
      <c r="B2610" s="136"/>
      <c r="C2610" s="142">
        <v>2224</v>
      </c>
      <c r="D2610" s="141" t="s">
        <v>238</v>
      </c>
      <c r="E2610" s="812"/>
      <c r="F2610" s="449"/>
      <c r="G2610" s="245"/>
      <c r="H2610" s="245"/>
      <c r="I2610" s="476">
        <f t="shared" si="749"/>
        <v>0</v>
      </c>
      <c r="J2610" s="243" t="str">
        <f t="shared" si="747"/>
        <v/>
      </c>
      <c r="K2610" s="244"/>
      <c r="L2610" s="423"/>
      <c r="M2610" s="252"/>
      <c r="N2610" s="315">
        <f t="shared" si="750"/>
        <v>0</v>
      </c>
      <c r="O2610" s="424">
        <f t="shared" si="751"/>
        <v>0</v>
      </c>
      <c r="P2610" s="244"/>
      <c r="Q2610" s="771"/>
      <c r="R2610" s="775"/>
      <c r="S2610" s="775"/>
      <c r="T2610" s="775"/>
      <c r="U2610" s="775"/>
      <c r="V2610" s="775"/>
      <c r="W2610" s="819"/>
      <c r="X2610" s="313">
        <f t="shared" si="748"/>
        <v>0</v>
      </c>
    </row>
    <row r="2611" spans="2:24" ht="18.75">
      <c r="B2611" s="794">
        <v>2500</v>
      </c>
      <c r="C2611" s="963" t="s">
        <v>239</v>
      </c>
      <c r="D2611" s="963"/>
      <c r="E2611" s="795"/>
      <c r="F2611" s="798"/>
      <c r="G2611" s="799"/>
      <c r="H2611" s="799"/>
      <c r="I2611" s="800">
        <f t="shared" si="749"/>
        <v>0</v>
      </c>
      <c r="J2611" s="243" t="str">
        <f t="shared" si="747"/>
        <v/>
      </c>
      <c r="K2611" s="244"/>
      <c r="L2611" s="428"/>
      <c r="M2611" s="254"/>
      <c r="N2611" s="315">
        <f t="shared" si="750"/>
        <v>0</v>
      </c>
      <c r="O2611" s="424">
        <f t="shared" si="751"/>
        <v>0</v>
      </c>
      <c r="P2611" s="244"/>
      <c r="Q2611" s="773"/>
      <c r="R2611" s="774"/>
      <c r="S2611" s="775"/>
      <c r="T2611" s="775"/>
      <c r="U2611" s="774"/>
      <c r="V2611" s="775"/>
      <c r="W2611" s="819"/>
      <c r="X2611" s="313">
        <f t="shared" si="748"/>
        <v>0</v>
      </c>
    </row>
    <row r="2612" spans="2:24" ht="18.75">
      <c r="B2612" s="794">
        <v>2600</v>
      </c>
      <c r="C2612" s="969" t="s">
        <v>240</v>
      </c>
      <c r="D2612" s="979"/>
      <c r="E2612" s="795"/>
      <c r="F2612" s="798"/>
      <c r="G2612" s="799"/>
      <c r="H2612" s="799"/>
      <c r="I2612" s="800">
        <f t="shared" si="749"/>
        <v>0</v>
      </c>
      <c r="J2612" s="243" t="str">
        <f t="shared" si="747"/>
        <v/>
      </c>
      <c r="K2612" s="244"/>
      <c r="L2612" s="428"/>
      <c r="M2612" s="254"/>
      <c r="N2612" s="315">
        <f t="shared" si="750"/>
        <v>0</v>
      </c>
      <c r="O2612" s="424">
        <f t="shared" si="751"/>
        <v>0</v>
      </c>
      <c r="P2612" s="244"/>
      <c r="Q2612" s="773"/>
      <c r="R2612" s="774"/>
      <c r="S2612" s="775"/>
      <c r="T2612" s="775"/>
      <c r="U2612" s="774"/>
      <c r="V2612" s="775"/>
      <c r="W2612" s="819"/>
      <c r="X2612" s="313">
        <f t="shared" si="748"/>
        <v>0</v>
      </c>
    </row>
    <row r="2613" spans="2:24" ht="18.75">
      <c r="B2613" s="794">
        <v>2700</v>
      </c>
      <c r="C2613" s="969" t="s">
        <v>241</v>
      </c>
      <c r="D2613" s="979"/>
      <c r="E2613" s="795"/>
      <c r="F2613" s="798"/>
      <c r="G2613" s="799"/>
      <c r="H2613" s="799"/>
      <c r="I2613" s="800">
        <f t="shared" si="749"/>
        <v>0</v>
      </c>
      <c r="J2613" s="243" t="str">
        <f t="shared" si="747"/>
        <v/>
      </c>
      <c r="K2613" s="244"/>
      <c r="L2613" s="428"/>
      <c r="M2613" s="254"/>
      <c r="N2613" s="315">
        <f t="shared" si="750"/>
        <v>0</v>
      </c>
      <c r="O2613" s="424">
        <f t="shared" si="751"/>
        <v>0</v>
      </c>
      <c r="P2613" s="244"/>
      <c r="Q2613" s="773"/>
      <c r="R2613" s="774"/>
      <c r="S2613" s="775"/>
      <c r="T2613" s="775"/>
      <c r="U2613" s="774"/>
      <c r="V2613" s="775"/>
      <c r="W2613" s="819"/>
      <c r="X2613" s="313">
        <f t="shared" si="748"/>
        <v>0</v>
      </c>
    </row>
    <row r="2614" spans="2:24" ht="18.75">
      <c r="B2614" s="794">
        <v>2800</v>
      </c>
      <c r="C2614" s="969" t="s">
        <v>1711</v>
      </c>
      <c r="D2614" s="979"/>
      <c r="E2614" s="795"/>
      <c r="F2614" s="798"/>
      <c r="G2614" s="799"/>
      <c r="H2614" s="799"/>
      <c r="I2614" s="800">
        <f t="shared" si="749"/>
        <v>0</v>
      </c>
      <c r="J2614" s="243" t="str">
        <f t="shared" si="747"/>
        <v/>
      </c>
      <c r="K2614" s="244"/>
      <c r="L2614" s="428"/>
      <c r="M2614" s="254"/>
      <c r="N2614" s="315">
        <f t="shared" si="750"/>
        <v>0</v>
      </c>
      <c r="O2614" s="424">
        <f t="shared" si="751"/>
        <v>0</v>
      </c>
      <c r="P2614" s="244"/>
      <c r="Q2614" s="773"/>
      <c r="R2614" s="774"/>
      <c r="S2614" s="775"/>
      <c r="T2614" s="775"/>
      <c r="U2614" s="774"/>
      <c r="V2614" s="775"/>
      <c r="W2614" s="819"/>
      <c r="X2614" s="313">
        <f t="shared" si="748"/>
        <v>0</v>
      </c>
    </row>
    <row r="2615" spans="2:24" ht="18.75">
      <c r="B2615" s="794">
        <v>2900</v>
      </c>
      <c r="C2615" s="966" t="s">
        <v>242</v>
      </c>
      <c r="D2615" s="983"/>
      <c r="E2615" s="795"/>
      <c r="F2615" s="796">
        <f>SUM(F2616:F2623)</f>
        <v>0</v>
      </c>
      <c r="G2615" s="797">
        <f>SUM(G2616:G2623)</f>
        <v>0</v>
      </c>
      <c r="H2615" s="797">
        <f>SUM(H2616:H2623)</f>
        <v>0</v>
      </c>
      <c r="I2615" s="797">
        <f>SUM(I2616:I2623)</f>
        <v>0</v>
      </c>
      <c r="J2615" s="243" t="str">
        <f t="shared" si="747"/>
        <v/>
      </c>
      <c r="K2615" s="244"/>
      <c r="L2615" s="316">
        <f>SUM(L2616:L2623)</f>
        <v>0</v>
      </c>
      <c r="M2615" s="317">
        <f>SUM(M2616:M2623)</f>
        <v>0</v>
      </c>
      <c r="N2615" s="425">
        <f>SUM(N2616:N2623)</f>
        <v>0</v>
      </c>
      <c r="O2615" s="426">
        <f>SUM(O2616:O2623)</f>
        <v>0</v>
      </c>
      <c r="P2615" s="244"/>
      <c r="Q2615" s="773"/>
      <c r="R2615" s="774"/>
      <c r="S2615" s="774"/>
      <c r="T2615" s="774"/>
      <c r="U2615" s="774"/>
      <c r="V2615" s="774"/>
      <c r="W2615" s="820"/>
      <c r="X2615" s="313">
        <f t="shared" si="748"/>
        <v>0</v>
      </c>
    </row>
    <row r="2616" spans="2:24" ht="18.75">
      <c r="B2616" s="172"/>
      <c r="C2616" s="144">
        <v>2910</v>
      </c>
      <c r="D2616" s="319" t="s">
        <v>1751</v>
      </c>
      <c r="E2616" s="812"/>
      <c r="F2616" s="449"/>
      <c r="G2616" s="245"/>
      <c r="H2616" s="245"/>
      <c r="I2616" s="476">
        <f t="shared" ref="I2616:I2623" si="752">F2616+G2616+H2616</f>
        <v>0</v>
      </c>
      <c r="J2616" s="243" t="str">
        <f t="shared" si="747"/>
        <v/>
      </c>
      <c r="K2616" s="244"/>
      <c r="L2616" s="423"/>
      <c r="M2616" s="252"/>
      <c r="N2616" s="315">
        <f t="shared" ref="N2616:N2623" si="753">I2616</f>
        <v>0</v>
      </c>
      <c r="O2616" s="424">
        <f t="shared" ref="O2616:O2623" si="754">L2616+M2616-N2616</f>
        <v>0</v>
      </c>
      <c r="P2616" s="244"/>
      <c r="Q2616" s="771"/>
      <c r="R2616" s="775"/>
      <c r="S2616" s="775"/>
      <c r="T2616" s="775"/>
      <c r="U2616" s="775"/>
      <c r="V2616" s="775"/>
      <c r="W2616" s="819"/>
      <c r="X2616" s="313">
        <f t="shared" si="748"/>
        <v>0</v>
      </c>
    </row>
    <row r="2617" spans="2:24" ht="18.75">
      <c r="B2617" s="172"/>
      <c r="C2617" s="144">
        <v>2920</v>
      </c>
      <c r="D2617" s="319" t="s">
        <v>243</v>
      </c>
      <c r="E2617" s="812"/>
      <c r="F2617" s="449"/>
      <c r="G2617" s="245"/>
      <c r="H2617" s="245"/>
      <c r="I2617" s="476">
        <f t="shared" si="752"/>
        <v>0</v>
      </c>
      <c r="J2617" s="243" t="str">
        <f t="shared" si="747"/>
        <v/>
      </c>
      <c r="K2617" s="244"/>
      <c r="L2617" s="423"/>
      <c r="M2617" s="252"/>
      <c r="N2617" s="315">
        <f t="shared" si="753"/>
        <v>0</v>
      </c>
      <c r="O2617" s="424">
        <f t="shared" si="754"/>
        <v>0</v>
      </c>
      <c r="P2617" s="244"/>
      <c r="Q2617" s="771"/>
      <c r="R2617" s="775"/>
      <c r="S2617" s="775"/>
      <c r="T2617" s="775"/>
      <c r="U2617" s="775"/>
      <c r="V2617" s="775"/>
      <c r="W2617" s="819"/>
      <c r="X2617" s="313">
        <f t="shared" si="748"/>
        <v>0</v>
      </c>
    </row>
    <row r="2618" spans="2:24" ht="31.5">
      <c r="B2618" s="172"/>
      <c r="C2618" s="168">
        <v>2969</v>
      </c>
      <c r="D2618" s="320" t="s">
        <v>244</v>
      </c>
      <c r="E2618" s="812"/>
      <c r="F2618" s="449"/>
      <c r="G2618" s="245"/>
      <c r="H2618" s="245"/>
      <c r="I2618" s="476">
        <f t="shared" si="752"/>
        <v>0</v>
      </c>
      <c r="J2618" s="243" t="str">
        <f t="shared" si="747"/>
        <v/>
      </c>
      <c r="K2618" s="244"/>
      <c r="L2618" s="423"/>
      <c r="M2618" s="252"/>
      <c r="N2618" s="315">
        <f t="shared" si="753"/>
        <v>0</v>
      </c>
      <c r="O2618" s="424">
        <f t="shared" si="754"/>
        <v>0</v>
      </c>
      <c r="P2618" s="244"/>
      <c r="Q2618" s="771"/>
      <c r="R2618" s="775"/>
      <c r="S2618" s="775"/>
      <c r="T2618" s="775"/>
      <c r="U2618" s="775"/>
      <c r="V2618" s="775"/>
      <c r="W2618" s="819"/>
      <c r="X2618" s="313">
        <f t="shared" si="748"/>
        <v>0</v>
      </c>
    </row>
    <row r="2619" spans="2:24" ht="31.5">
      <c r="B2619" s="172"/>
      <c r="C2619" s="168">
        <v>2970</v>
      </c>
      <c r="D2619" s="320" t="s">
        <v>245</v>
      </c>
      <c r="E2619" s="812"/>
      <c r="F2619" s="449"/>
      <c r="G2619" s="245"/>
      <c r="H2619" s="245"/>
      <c r="I2619" s="476">
        <f t="shared" si="752"/>
        <v>0</v>
      </c>
      <c r="J2619" s="243" t="str">
        <f t="shared" si="747"/>
        <v/>
      </c>
      <c r="K2619" s="244"/>
      <c r="L2619" s="423"/>
      <c r="M2619" s="252"/>
      <c r="N2619" s="315">
        <f t="shared" si="753"/>
        <v>0</v>
      </c>
      <c r="O2619" s="424">
        <f t="shared" si="754"/>
        <v>0</v>
      </c>
      <c r="P2619" s="244"/>
      <c r="Q2619" s="771"/>
      <c r="R2619" s="775"/>
      <c r="S2619" s="775"/>
      <c r="T2619" s="775"/>
      <c r="U2619" s="775"/>
      <c r="V2619" s="775"/>
      <c r="W2619" s="819"/>
      <c r="X2619" s="313">
        <f t="shared" si="748"/>
        <v>0</v>
      </c>
    </row>
    <row r="2620" spans="2:24" ht="18.75">
      <c r="B2620" s="172"/>
      <c r="C2620" s="166">
        <v>2989</v>
      </c>
      <c r="D2620" s="321" t="s">
        <v>246</v>
      </c>
      <c r="E2620" s="812"/>
      <c r="F2620" s="449"/>
      <c r="G2620" s="245"/>
      <c r="H2620" s="245"/>
      <c r="I2620" s="476">
        <f t="shared" si="752"/>
        <v>0</v>
      </c>
      <c r="J2620" s="243" t="str">
        <f t="shared" si="747"/>
        <v/>
      </c>
      <c r="K2620" s="244"/>
      <c r="L2620" s="423"/>
      <c r="M2620" s="252"/>
      <c r="N2620" s="315">
        <f t="shared" si="753"/>
        <v>0</v>
      </c>
      <c r="O2620" s="424">
        <f t="shared" si="754"/>
        <v>0</v>
      </c>
      <c r="P2620" s="244"/>
      <c r="Q2620" s="771"/>
      <c r="R2620" s="775"/>
      <c r="S2620" s="775"/>
      <c r="T2620" s="775"/>
      <c r="U2620" s="775"/>
      <c r="V2620" s="775"/>
      <c r="W2620" s="819"/>
      <c r="X2620" s="313">
        <f t="shared" si="748"/>
        <v>0</v>
      </c>
    </row>
    <row r="2621" spans="2:24" ht="31.5">
      <c r="B2621" s="136"/>
      <c r="C2621" s="137">
        <v>2990</v>
      </c>
      <c r="D2621" s="322" t="s">
        <v>1732</v>
      </c>
      <c r="E2621" s="812"/>
      <c r="F2621" s="449"/>
      <c r="G2621" s="245"/>
      <c r="H2621" s="245"/>
      <c r="I2621" s="476">
        <f t="shared" si="752"/>
        <v>0</v>
      </c>
      <c r="J2621" s="243" t="str">
        <f t="shared" si="747"/>
        <v/>
      </c>
      <c r="K2621" s="244"/>
      <c r="L2621" s="423"/>
      <c r="M2621" s="252"/>
      <c r="N2621" s="315">
        <f t="shared" si="753"/>
        <v>0</v>
      </c>
      <c r="O2621" s="424">
        <f t="shared" si="754"/>
        <v>0</v>
      </c>
      <c r="P2621" s="244"/>
      <c r="Q2621" s="771"/>
      <c r="R2621" s="775"/>
      <c r="S2621" s="775"/>
      <c r="T2621" s="775"/>
      <c r="U2621" s="775"/>
      <c r="V2621" s="775"/>
      <c r="W2621" s="819"/>
      <c r="X2621" s="313">
        <f t="shared" si="748"/>
        <v>0</v>
      </c>
    </row>
    <row r="2622" spans="2:24" ht="18.75">
      <c r="B2622" s="136"/>
      <c r="C2622" s="137">
        <v>2991</v>
      </c>
      <c r="D2622" s="322" t="s">
        <v>247</v>
      </c>
      <c r="E2622" s="812"/>
      <c r="F2622" s="449"/>
      <c r="G2622" s="245"/>
      <c r="H2622" s="245"/>
      <c r="I2622" s="476">
        <f t="shared" si="752"/>
        <v>0</v>
      </c>
      <c r="J2622" s="243" t="str">
        <f t="shared" si="747"/>
        <v/>
      </c>
      <c r="K2622" s="244"/>
      <c r="L2622" s="423"/>
      <c r="M2622" s="252"/>
      <c r="N2622" s="315">
        <f t="shared" si="753"/>
        <v>0</v>
      </c>
      <c r="O2622" s="424">
        <f t="shared" si="754"/>
        <v>0</v>
      </c>
      <c r="P2622" s="244"/>
      <c r="Q2622" s="771"/>
      <c r="R2622" s="775"/>
      <c r="S2622" s="775"/>
      <c r="T2622" s="775"/>
      <c r="U2622" s="775"/>
      <c r="V2622" s="775"/>
      <c r="W2622" s="819"/>
      <c r="X2622" s="313">
        <f t="shared" si="748"/>
        <v>0</v>
      </c>
    </row>
    <row r="2623" spans="2:24" ht="18.75">
      <c r="B2623" s="136"/>
      <c r="C2623" s="142">
        <v>2992</v>
      </c>
      <c r="D2623" s="154" t="s">
        <v>248</v>
      </c>
      <c r="E2623" s="812"/>
      <c r="F2623" s="449"/>
      <c r="G2623" s="245"/>
      <c r="H2623" s="245"/>
      <c r="I2623" s="476">
        <f t="shared" si="752"/>
        <v>0</v>
      </c>
      <c r="J2623" s="243" t="str">
        <f t="shared" si="747"/>
        <v/>
      </c>
      <c r="K2623" s="244"/>
      <c r="L2623" s="423"/>
      <c r="M2623" s="252"/>
      <c r="N2623" s="315">
        <f t="shared" si="753"/>
        <v>0</v>
      </c>
      <c r="O2623" s="424">
        <f t="shared" si="754"/>
        <v>0</v>
      </c>
      <c r="P2623" s="244"/>
      <c r="Q2623" s="771"/>
      <c r="R2623" s="775"/>
      <c r="S2623" s="775"/>
      <c r="T2623" s="775"/>
      <c r="U2623" s="775"/>
      <c r="V2623" s="775"/>
      <c r="W2623" s="819"/>
      <c r="X2623" s="313">
        <f t="shared" si="748"/>
        <v>0</v>
      </c>
    </row>
    <row r="2624" spans="2:24" ht="18.75">
      <c r="B2624" s="794">
        <v>3300</v>
      </c>
      <c r="C2624" s="966" t="s">
        <v>1773</v>
      </c>
      <c r="D2624" s="966"/>
      <c r="E2624" s="795"/>
      <c r="F2624" s="781">
        <v>0</v>
      </c>
      <c r="G2624" s="781">
        <v>0</v>
      </c>
      <c r="H2624" s="781">
        <v>0</v>
      </c>
      <c r="I2624" s="797">
        <f>SUM(I2625:I2629)</f>
        <v>0</v>
      </c>
      <c r="J2624" s="243" t="str">
        <f t="shared" si="747"/>
        <v/>
      </c>
      <c r="K2624" s="244"/>
      <c r="L2624" s="773"/>
      <c r="M2624" s="774"/>
      <c r="N2624" s="774"/>
      <c r="O2624" s="820"/>
      <c r="P2624" s="244"/>
      <c r="Q2624" s="773"/>
      <c r="R2624" s="774"/>
      <c r="S2624" s="774"/>
      <c r="T2624" s="774"/>
      <c r="U2624" s="774"/>
      <c r="V2624" s="774"/>
      <c r="W2624" s="820"/>
      <c r="X2624" s="313">
        <f t="shared" si="748"/>
        <v>0</v>
      </c>
    </row>
    <row r="2625" spans="2:24" ht="18.75">
      <c r="B2625" s="143"/>
      <c r="C2625" s="144">
        <v>3301</v>
      </c>
      <c r="D2625" s="460" t="s">
        <v>249</v>
      </c>
      <c r="E2625" s="812"/>
      <c r="F2625" s="700">
        <v>0</v>
      </c>
      <c r="G2625" s="700">
        <v>0</v>
      </c>
      <c r="H2625" s="700">
        <v>0</v>
      </c>
      <c r="I2625" s="476">
        <f t="shared" ref="I2625:I2632" si="755">F2625+G2625+H2625</f>
        <v>0</v>
      </c>
      <c r="J2625" s="243" t="str">
        <f t="shared" si="747"/>
        <v/>
      </c>
      <c r="K2625" s="244"/>
      <c r="L2625" s="771"/>
      <c r="M2625" s="775"/>
      <c r="N2625" s="775"/>
      <c r="O2625" s="819"/>
      <c r="P2625" s="244"/>
      <c r="Q2625" s="771"/>
      <c r="R2625" s="775"/>
      <c r="S2625" s="775"/>
      <c r="T2625" s="775"/>
      <c r="U2625" s="775"/>
      <c r="V2625" s="775"/>
      <c r="W2625" s="819"/>
      <c r="X2625" s="313">
        <f t="shared" si="748"/>
        <v>0</v>
      </c>
    </row>
    <row r="2626" spans="2:24" ht="18.75">
      <c r="B2626" s="143"/>
      <c r="C2626" s="168">
        <v>3302</v>
      </c>
      <c r="D2626" s="461" t="s">
        <v>1081</v>
      </c>
      <c r="E2626" s="812"/>
      <c r="F2626" s="700">
        <v>0</v>
      </c>
      <c r="G2626" s="700">
        <v>0</v>
      </c>
      <c r="H2626" s="700">
        <v>0</v>
      </c>
      <c r="I2626" s="476">
        <f t="shared" si="755"/>
        <v>0</v>
      </c>
      <c r="J2626" s="243" t="str">
        <f t="shared" ref="J2626:J2657" si="756">(IF($E2626&lt;&gt;0,$J$2,IF($I2626&lt;&gt;0,$J$2,"")))</f>
        <v/>
      </c>
      <c r="K2626" s="244"/>
      <c r="L2626" s="771"/>
      <c r="M2626" s="775"/>
      <c r="N2626" s="775"/>
      <c r="O2626" s="819"/>
      <c r="P2626" s="244"/>
      <c r="Q2626" s="771"/>
      <c r="R2626" s="775"/>
      <c r="S2626" s="775"/>
      <c r="T2626" s="775"/>
      <c r="U2626" s="775"/>
      <c r="V2626" s="775"/>
      <c r="W2626" s="819"/>
      <c r="X2626" s="313">
        <f t="shared" ref="X2626:X2657" si="757">T2626-U2626-V2626-W2626</f>
        <v>0</v>
      </c>
    </row>
    <row r="2627" spans="2:24" ht="18.75">
      <c r="B2627" s="143"/>
      <c r="C2627" s="168">
        <v>3303</v>
      </c>
      <c r="D2627" s="461" t="s">
        <v>251</v>
      </c>
      <c r="E2627" s="812"/>
      <c r="F2627" s="700">
        <v>0</v>
      </c>
      <c r="G2627" s="700">
        <v>0</v>
      </c>
      <c r="H2627" s="700">
        <v>0</v>
      </c>
      <c r="I2627" s="476">
        <f t="shared" si="755"/>
        <v>0</v>
      </c>
      <c r="J2627" s="243" t="str">
        <f t="shared" si="756"/>
        <v/>
      </c>
      <c r="K2627" s="244"/>
      <c r="L2627" s="771"/>
      <c r="M2627" s="775"/>
      <c r="N2627" s="775"/>
      <c r="O2627" s="819"/>
      <c r="P2627" s="244"/>
      <c r="Q2627" s="771"/>
      <c r="R2627" s="775"/>
      <c r="S2627" s="775"/>
      <c r="T2627" s="775"/>
      <c r="U2627" s="775"/>
      <c r="V2627" s="775"/>
      <c r="W2627" s="819"/>
      <c r="X2627" s="313">
        <f t="shared" si="757"/>
        <v>0</v>
      </c>
    </row>
    <row r="2628" spans="2:24" ht="18.75">
      <c r="B2628" s="143"/>
      <c r="C2628" s="166">
        <v>3304</v>
      </c>
      <c r="D2628" s="462" t="s">
        <v>252</v>
      </c>
      <c r="E2628" s="812"/>
      <c r="F2628" s="700">
        <v>0</v>
      </c>
      <c r="G2628" s="700">
        <v>0</v>
      </c>
      <c r="H2628" s="700">
        <v>0</v>
      </c>
      <c r="I2628" s="476">
        <f t="shared" si="755"/>
        <v>0</v>
      </c>
      <c r="J2628" s="243" t="str">
        <f t="shared" si="756"/>
        <v/>
      </c>
      <c r="K2628" s="244"/>
      <c r="L2628" s="771"/>
      <c r="M2628" s="775"/>
      <c r="N2628" s="775"/>
      <c r="O2628" s="819"/>
      <c r="P2628" s="244"/>
      <c r="Q2628" s="771"/>
      <c r="R2628" s="775"/>
      <c r="S2628" s="775"/>
      <c r="T2628" s="775"/>
      <c r="U2628" s="775"/>
      <c r="V2628" s="775"/>
      <c r="W2628" s="819"/>
      <c r="X2628" s="313">
        <f t="shared" si="757"/>
        <v>0</v>
      </c>
    </row>
    <row r="2629" spans="2:24" ht="31.5">
      <c r="B2629" s="143"/>
      <c r="C2629" s="142">
        <v>3306</v>
      </c>
      <c r="D2629" s="463" t="s">
        <v>1712</v>
      </c>
      <c r="E2629" s="812"/>
      <c r="F2629" s="700">
        <v>0</v>
      </c>
      <c r="G2629" s="700">
        <v>0</v>
      </c>
      <c r="H2629" s="700">
        <v>0</v>
      </c>
      <c r="I2629" s="476">
        <f t="shared" si="755"/>
        <v>0</v>
      </c>
      <c r="J2629" s="243" t="str">
        <f t="shared" si="756"/>
        <v/>
      </c>
      <c r="K2629" s="244"/>
      <c r="L2629" s="771"/>
      <c r="M2629" s="775"/>
      <c r="N2629" s="775"/>
      <c r="O2629" s="819"/>
      <c r="P2629" s="244"/>
      <c r="Q2629" s="771"/>
      <c r="R2629" s="775"/>
      <c r="S2629" s="775"/>
      <c r="T2629" s="775"/>
      <c r="U2629" s="775"/>
      <c r="V2629" s="775"/>
      <c r="W2629" s="819"/>
      <c r="X2629" s="313">
        <f t="shared" si="757"/>
        <v>0</v>
      </c>
    </row>
    <row r="2630" spans="2:24" ht="18.75">
      <c r="B2630" s="794">
        <v>3900</v>
      </c>
      <c r="C2630" s="963" t="s">
        <v>253</v>
      </c>
      <c r="D2630" s="967"/>
      <c r="E2630" s="795"/>
      <c r="F2630" s="781">
        <v>0</v>
      </c>
      <c r="G2630" s="781">
        <v>0</v>
      </c>
      <c r="H2630" s="781">
        <v>0</v>
      </c>
      <c r="I2630" s="800">
        <f t="shared" si="755"/>
        <v>0</v>
      </c>
      <c r="J2630" s="243" t="str">
        <f t="shared" si="756"/>
        <v/>
      </c>
      <c r="K2630" s="244"/>
      <c r="L2630" s="428"/>
      <c r="M2630" s="254"/>
      <c r="N2630" s="317">
        <f>I2630</f>
        <v>0</v>
      </c>
      <c r="O2630" s="424">
        <f>L2630+M2630-N2630</f>
        <v>0</v>
      </c>
      <c r="P2630" s="244"/>
      <c r="Q2630" s="428"/>
      <c r="R2630" s="254"/>
      <c r="S2630" s="429">
        <f>+IF(+(L2630+M2630)&gt;=I2630,+M2630,+(+I2630-L2630))</f>
        <v>0</v>
      </c>
      <c r="T2630" s="315">
        <f>Q2630+R2630-S2630</f>
        <v>0</v>
      </c>
      <c r="U2630" s="254"/>
      <c r="V2630" s="254"/>
      <c r="W2630" s="253"/>
      <c r="X2630" s="313">
        <f t="shared" si="757"/>
        <v>0</v>
      </c>
    </row>
    <row r="2631" spans="2:24" ht="18.75">
      <c r="B2631" s="794">
        <v>4000</v>
      </c>
      <c r="C2631" s="968" t="s">
        <v>254</v>
      </c>
      <c r="D2631" s="968"/>
      <c r="E2631" s="795"/>
      <c r="F2631" s="798"/>
      <c r="G2631" s="799"/>
      <c r="H2631" s="799"/>
      <c r="I2631" s="800">
        <f t="shared" si="755"/>
        <v>0</v>
      </c>
      <c r="J2631" s="243" t="str">
        <f t="shared" si="756"/>
        <v/>
      </c>
      <c r="K2631" s="244"/>
      <c r="L2631" s="428"/>
      <c r="M2631" s="254"/>
      <c r="N2631" s="317">
        <f>I2631</f>
        <v>0</v>
      </c>
      <c r="O2631" s="424">
        <f>L2631+M2631-N2631</f>
        <v>0</v>
      </c>
      <c r="P2631" s="244"/>
      <c r="Q2631" s="773"/>
      <c r="R2631" s="774"/>
      <c r="S2631" s="774"/>
      <c r="T2631" s="775"/>
      <c r="U2631" s="774"/>
      <c r="V2631" s="774"/>
      <c r="W2631" s="819"/>
      <c r="X2631" s="313">
        <f t="shared" si="757"/>
        <v>0</v>
      </c>
    </row>
    <row r="2632" spans="2:24" ht="18.75">
      <c r="B2632" s="794">
        <v>4100</v>
      </c>
      <c r="C2632" s="968" t="s">
        <v>255</v>
      </c>
      <c r="D2632" s="968"/>
      <c r="E2632" s="795"/>
      <c r="F2632" s="781">
        <v>0</v>
      </c>
      <c r="G2632" s="781">
        <v>0</v>
      </c>
      <c r="H2632" s="781">
        <v>0</v>
      </c>
      <c r="I2632" s="800">
        <f t="shared" si="755"/>
        <v>0</v>
      </c>
      <c r="J2632" s="243" t="str">
        <f t="shared" si="756"/>
        <v/>
      </c>
      <c r="K2632" s="244"/>
      <c r="L2632" s="773"/>
      <c r="M2632" s="774"/>
      <c r="N2632" s="774"/>
      <c r="O2632" s="820"/>
      <c r="P2632" s="244"/>
      <c r="Q2632" s="773"/>
      <c r="R2632" s="774"/>
      <c r="S2632" s="774"/>
      <c r="T2632" s="774"/>
      <c r="U2632" s="774"/>
      <c r="V2632" s="774"/>
      <c r="W2632" s="820"/>
      <c r="X2632" s="313">
        <f t="shared" si="757"/>
        <v>0</v>
      </c>
    </row>
    <row r="2633" spans="2:24" ht="18.75">
      <c r="B2633" s="794">
        <v>4200</v>
      </c>
      <c r="C2633" s="966" t="s">
        <v>256</v>
      </c>
      <c r="D2633" s="983"/>
      <c r="E2633" s="795"/>
      <c r="F2633" s="796">
        <f>SUM(F2634:F2639)</f>
        <v>0</v>
      </c>
      <c r="G2633" s="797">
        <f>SUM(G2634:G2639)</f>
        <v>0</v>
      </c>
      <c r="H2633" s="797">
        <f>SUM(H2634:H2639)</f>
        <v>0</v>
      </c>
      <c r="I2633" s="797">
        <f>SUM(I2634:I2639)</f>
        <v>0</v>
      </c>
      <c r="J2633" s="243" t="str">
        <f t="shared" si="756"/>
        <v/>
      </c>
      <c r="K2633" s="244"/>
      <c r="L2633" s="316">
        <f>SUM(L2634:L2639)</f>
        <v>0</v>
      </c>
      <c r="M2633" s="317">
        <f>SUM(M2634:M2639)</f>
        <v>0</v>
      </c>
      <c r="N2633" s="425">
        <f>SUM(N2634:N2639)</f>
        <v>0</v>
      </c>
      <c r="O2633" s="426">
        <f>SUM(O2634:O2639)</f>
        <v>0</v>
      </c>
      <c r="P2633" s="244"/>
      <c r="Q2633" s="316">
        <f t="shared" ref="Q2633:W2633" si="758">SUM(Q2634:Q2639)</f>
        <v>0</v>
      </c>
      <c r="R2633" s="317">
        <f t="shared" si="758"/>
        <v>0</v>
      </c>
      <c r="S2633" s="317">
        <f t="shared" si="758"/>
        <v>0</v>
      </c>
      <c r="T2633" s="317">
        <f t="shared" si="758"/>
        <v>0</v>
      </c>
      <c r="U2633" s="317">
        <f t="shared" si="758"/>
        <v>0</v>
      </c>
      <c r="V2633" s="317">
        <f t="shared" si="758"/>
        <v>0</v>
      </c>
      <c r="W2633" s="426">
        <f t="shared" si="758"/>
        <v>0</v>
      </c>
      <c r="X2633" s="313">
        <f t="shared" si="757"/>
        <v>0</v>
      </c>
    </row>
    <row r="2634" spans="2:24" ht="18.75">
      <c r="B2634" s="173"/>
      <c r="C2634" s="144">
        <v>4201</v>
      </c>
      <c r="D2634" s="138" t="s">
        <v>257</v>
      </c>
      <c r="E2634" s="812"/>
      <c r="F2634" s="449"/>
      <c r="G2634" s="245"/>
      <c r="H2634" s="245"/>
      <c r="I2634" s="476">
        <f t="shared" ref="I2634:I2639" si="759">F2634+G2634+H2634</f>
        <v>0</v>
      </c>
      <c r="J2634" s="243" t="str">
        <f t="shared" si="756"/>
        <v/>
      </c>
      <c r="K2634" s="244"/>
      <c r="L2634" s="423"/>
      <c r="M2634" s="252"/>
      <c r="N2634" s="315">
        <f t="shared" ref="N2634:N2639" si="760">I2634</f>
        <v>0</v>
      </c>
      <c r="O2634" s="424">
        <f t="shared" ref="O2634:O2639" si="761">L2634+M2634-N2634</f>
        <v>0</v>
      </c>
      <c r="P2634" s="244"/>
      <c r="Q2634" s="423"/>
      <c r="R2634" s="252"/>
      <c r="S2634" s="429">
        <f t="shared" ref="S2634:S2639" si="762">+IF(+(L2634+M2634)&gt;=I2634,+M2634,+(+I2634-L2634))</f>
        <v>0</v>
      </c>
      <c r="T2634" s="315">
        <f t="shared" ref="T2634:T2639" si="763">Q2634+R2634-S2634</f>
        <v>0</v>
      </c>
      <c r="U2634" s="252"/>
      <c r="V2634" s="252"/>
      <c r="W2634" s="253"/>
      <c r="X2634" s="313">
        <f t="shared" si="757"/>
        <v>0</v>
      </c>
    </row>
    <row r="2635" spans="2:24" ht="18.75">
      <c r="B2635" s="173"/>
      <c r="C2635" s="137">
        <v>4202</v>
      </c>
      <c r="D2635" s="139" t="s">
        <v>258</v>
      </c>
      <c r="E2635" s="812"/>
      <c r="F2635" s="449"/>
      <c r="G2635" s="245"/>
      <c r="H2635" s="245"/>
      <c r="I2635" s="476">
        <f t="shared" si="759"/>
        <v>0</v>
      </c>
      <c r="J2635" s="243" t="str">
        <f t="shared" si="756"/>
        <v/>
      </c>
      <c r="K2635" s="244"/>
      <c r="L2635" s="423"/>
      <c r="M2635" s="252"/>
      <c r="N2635" s="315">
        <f t="shared" si="760"/>
        <v>0</v>
      </c>
      <c r="O2635" s="424">
        <f t="shared" si="761"/>
        <v>0</v>
      </c>
      <c r="P2635" s="244"/>
      <c r="Q2635" s="423"/>
      <c r="R2635" s="252"/>
      <c r="S2635" s="429">
        <f t="shared" si="762"/>
        <v>0</v>
      </c>
      <c r="T2635" s="315">
        <f t="shared" si="763"/>
        <v>0</v>
      </c>
      <c r="U2635" s="252"/>
      <c r="V2635" s="252"/>
      <c r="W2635" s="253"/>
      <c r="X2635" s="313">
        <f t="shared" si="757"/>
        <v>0</v>
      </c>
    </row>
    <row r="2636" spans="2:24" ht="18.75">
      <c r="B2636" s="173"/>
      <c r="C2636" s="137">
        <v>4214</v>
      </c>
      <c r="D2636" s="139" t="s">
        <v>259</v>
      </c>
      <c r="E2636" s="812"/>
      <c r="F2636" s="449"/>
      <c r="G2636" s="245"/>
      <c r="H2636" s="245"/>
      <c r="I2636" s="476">
        <f t="shared" si="759"/>
        <v>0</v>
      </c>
      <c r="J2636" s="243" t="str">
        <f t="shared" si="756"/>
        <v/>
      </c>
      <c r="K2636" s="244"/>
      <c r="L2636" s="423"/>
      <c r="M2636" s="252"/>
      <c r="N2636" s="315">
        <f t="shared" si="760"/>
        <v>0</v>
      </c>
      <c r="O2636" s="424">
        <f t="shared" si="761"/>
        <v>0</v>
      </c>
      <c r="P2636" s="244"/>
      <c r="Q2636" s="423"/>
      <c r="R2636" s="252"/>
      <c r="S2636" s="429">
        <f t="shared" si="762"/>
        <v>0</v>
      </c>
      <c r="T2636" s="315">
        <f t="shared" si="763"/>
        <v>0</v>
      </c>
      <c r="U2636" s="252"/>
      <c r="V2636" s="252"/>
      <c r="W2636" s="253"/>
      <c r="X2636" s="313">
        <f t="shared" si="757"/>
        <v>0</v>
      </c>
    </row>
    <row r="2637" spans="2:24" ht="18.75">
      <c r="B2637" s="173"/>
      <c r="C2637" s="137">
        <v>4217</v>
      </c>
      <c r="D2637" s="139" t="s">
        <v>260</v>
      </c>
      <c r="E2637" s="812"/>
      <c r="F2637" s="449"/>
      <c r="G2637" s="245"/>
      <c r="H2637" s="245"/>
      <c r="I2637" s="476">
        <f t="shared" si="759"/>
        <v>0</v>
      </c>
      <c r="J2637" s="243" t="str">
        <f t="shared" si="756"/>
        <v/>
      </c>
      <c r="K2637" s="244"/>
      <c r="L2637" s="423"/>
      <c r="M2637" s="252"/>
      <c r="N2637" s="315">
        <f t="shared" si="760"/>
        <v>0</v>
      </c>
      <c r="O2637" s="424">
        <f t="shared" si="761"/>
        <v>0</v>
      </c>
      <c r="P2637" s="244"/>
      <c r="Q2637" s="423"/>
      <c r="R2637" s="252"/>
      <c r="S2637" s="429">
        <f t="shared" si="762"/>
        <v>0</v>
      </c>
      <c r="T2637" s="315">
        <f t="shared" si="763"/>
        <v>0</v>
      </c>
      <c r="U2637" s="252"/>
      <c r="V2637" s="252"/>
      <c r="W2637" s="253"/>
      <c r="X2637" s="313">
        <f t="shared" si="757"/>
        <v>0</v>
      </c>
    </row>
    <row r="2638" spans="2:24" ht="18.75">
      <c r="B2638" s="173"/>
      <c r="C2638" s="137">
        <v>4218</v>
      </c>
      <c r="D2638" s="145" t="s">
        <v>261</v>
      </c>
      <c r="E2638" s="812"/>
      <c r="F2638" s="449"/>
      <c r="G2638" s="245"/>
      <c r="H2638" s="245"/>
      <c r="I2638" s="476">
        <f t="shared" si="759"/>
        <v>0</v>
      </c>
      <c r="J2638" s="243" t="str">
        <f t="shared" si="756"/>
        <v/>
      </c>
      <c r="K2638" s="244"/>
      <c r="L2638" s="423"/>
      <c r="M2638" s="252"/>
      <c r="N2638" s="315">
        <f t="shared" si="760"/>
        <v>0</v>
      </c>
      <c r="O2638" s="424">
        <f t="shared" si="761"/>
        <v>0</v>
      </c>
      <c r="P2638" s="244"/>
      <c r="Q2638" s="423"/>
      <c r="R2638" s="252"/>
      <c r="S2638" s="429">
        <f t="shared" si="762"/>
        <v>0</v>
      </c>
      <c r="T2638" s="315">
        <f t="shared" si="763"/>
        <v>0</v>
      </c>
      <c r="U2638" s="252"/>
      <c r="V2638" s="252"/>
      <c r="W2638" s="253"/>
      <c r="X2638" s="313">
        <f t="shared" si="757"/>
        <v>0</v>
      </c>
    </row>
    <row r="2639" spans="2:24" ht="18.75">
      <c r="B2639" s="173"/>
      <c r="C2639" s="137">
        <v>4219</v>
      </c>
      <c r="D2639" s="156" t="s">
        <v>262</v>
      </c>
      <c r="E2639" s="812"/>
      <c r="F2639" s="449"/>
      <c r="G2639" s="245"/>
      <c r="H2639" s="245"/>
      <c r="I2639" s="476">
        <f t="shared" si="759"/>
        <v>0</v>
      </c>
      <c r="J2639" s="243" t="str">
        <f t="shared" si="756"/>
        <v/>
      </c>
      <c r="K2639" s="244"/>
      <c r="L2639" s="423"/>
      <c r="M2639" s="252"/>
      <c r="N2639" s="315">
        <f t="shared" si="760"/>
        <v>0</v>
      </c>
      <c r="O2639" s="424">
        <f t="shared" si="761"/>
        <v>0</v>
      </c>
      <c r="P2639" s="244"/>
      <c r="Q2639" s="423"/>
      <c r="R2639" s="252"/>
      <c r="S2639" s="429">
        <f t="shared" si="762"/>
        <v>0</v>
      </c>
      <c r="T2639" s="315">
        <f t="shared" si="763"/>
        <v>0</v>
      </c>
      <c r="U2639" s="252"/>
      <c r="V2639" s="252"/>
      <c r="W2639" s="253"/>
      <c r="X2639" s="313">
        <f t="shared" si="757"/>
        <v>0</v>
      </c>
    </row>
    <row r="2640" spans="2:24" ht="18.75">
      <c r="B2640" s="794">
        <v>4300</v>
      </c>
      <c r="C2640" s="958" t="s">
        <v>1713</v>
      </c>
      <c r="D2640" s="958"/>
      <c r="E2640" s="795"/>
      <c r="F2640" s="796">
        <f>SUM(F2641:F2643)</f>
        <v>0</v>
      </c>
      <c r="G2640" s="797">
        <f>SUM(G2641:G2643)</f>
        <v>0</v>
      </c>
      <c r="H2640" s="797">
        <f>SUM(H2641:H2643)</f>
        <v>0</v>
      </c>
      <c r="I2640" s="797">
        <f>SUM(I2641:I2643)</f>
        <v>0</v>
      </c>
      <c r="J2640" s="243" t="str">
        <f t="shared" si="756"/>
        <v/>
      </c>
      <c r="K2640" s="244"/>
      <c r="L2640" s="316">
        <f>SUM(L2641:L2643)</f>
        <v>0</v>
      </c>
      <c r="M2640" s="317">
        <f>SUM(M2641:M2643)</f>
        <v>0</v>
      </c>
      <c r="N2640" s="425">
        <f>SUM(N2641:N2643)</f>
        <v>0</v>
      </c>
      <c r="O2640" s="426">
        <f>SUM(O2641:O2643)</f>
        <v>0</v>
      </c>
      <c r="P2640" s="244"/>
      <c r="Q2640" s="316">
        <f t="shared" ref="Q2640:W2640" si="764">SUM(Q2641:Q2643)</f>
        <v>0</v>
      </c>
      <c r="R2640" s="317">
        <f t="shared" si="764"/>
        <v>0</v>
      </c>
      <c r="S2640" s="317">
        <f t="shared" si="764"/>
        <v>0</v>
      </c>
      <c r="T2640" s="317">
        <f t="shared" si="764"/>
        <v>0</v>
      </c>
      <c r="U2640" s="317">
        <f t="shared" si="764"/>
        <v>0</v>
      </c>
      <c r="V2640" s="317">
        <f t="shared" si="764"/>
        <v>0</v>
      </c>
      <c r="W2640" s="426">
        <f t="shared" si="764"/>
        <v>0</v>
      </c>
      <c r="X2640" s="313">
        <f t="shared" si="757"/>
        <v>0</v>
      </c>
    </row>
    <row r="2641" spans="2:24" ht="18.75">
      <c r="B2641" s="173"/>
      <c r="C2641" s="144">
        <v>4301</v>
      </c>
      <c r="D2641" s="163" t="s">
        <v>263</v>
      </c>
      <c r="E2641" s="812"/>
      <c r="F2641" s="449"/>
      <c r="G2641" s="245"/>
      <c r="H2641" s="245"/>
      <c r="I2641" s="476">
        <f t="shared" ref="I2641:I2646" si="765">F2641+G2641+H2641</f>
        <v>0</v>
      </c>
      <c r="J2641" s="243" t="str">
        <f t="shared" si="756"/>
        <v/>
      </c>
      <c r="K2641" s="244"/>
      <c r="L2641" s="423"/>
      <c r="M2641" s="252"/>
      <c r="N2641" s="315">
        <f t="shared" ref="N2641:N2646" si="766">I2641</f>
        <v>0</v>
      </c>
      <c r="O2641" s="424">
        <f t="shared" ref="O2641:O2646" si="767">L2641+M2641-N2641</f>
        <v>0</v>
      </c>
      <c r="P2641" s="244"/>
      <c r="Q2641" s="423"/>
      <c r="R2641" s="252"/>
      <c r="S2641" s="429">
        <f t="shared" ref="S2641:S2646" si="768">+IF(+(L2641+M2641)&gt;=I2641,+M2641,+(+I2641-L2641))</f>
        <v>0</v>
      </c>
      <c r="T2641" s="315">
        <f t="shared" ref="T2641:T2646" si="769">Q2641+R2641-S2641</f>
        <v>0</v>
      </c>
      <c r="U2641" s="252"/>
      <c r="V2641" s="252"/>
      <c r="W2641" s="253"/>
      <c r="X2641" s="313">
        <f t="shared" si="757"/>
        <v>0</v>
      </c>
    </row>
    <row r="2642" spans="2:24" ht="18.75">
      <c r="B2642" s="173"/>
      <c r="C2642" s="137">
        <v>4302</v>
      </c>
      <c r="D2642" s="139" t="s">
        <v>1082</v>
      </c>
      <c r="E2642" s="812"/>
      <c r="F2642" s="449"/>
      <c r="G2642" s="245"/>
      <c r="H2642" s="245"/>
      <c r="I2642" s="476">
        <f t="shared" si="765"/>
        <v>0</v>
      </c>
      <c r="J2642" s="243" t="str">
        <f t="shared" si="756"/>
        <v/>
      </c>
      <c r="K2642" s="244"/>
      <c r="L2642" s="423"/>
      <c r="M2642" s="252"/>
      <c r="N2642" s="315">
        <f t="shared" si="766"/>
        <v>0</v>
      </c>
      <c r="O2642" s="424">
        <f t="shared" si="767"/>
        <v>0</v>
      </c>
      <c r="P2642" s="244"/>
      <c r="Q2642" s="423"/>
      <c r="R2642" s="252"/>
      <c r="S2642" s="429">
        <f t="shared" si="768"/>
        <v>0</v>
      </c>
      <c r="T2642" s="315">
        <f t="shared" si="769"/>
        <v>0</v>
      </c>
      <c r="U2642" s="252"/>
      <c r="V2642" s="252"/>
      <c r="W2642" s="253"/>
      <c r="X2642" s="313">
        <f t="shared" si="757"/>
        <v>0</v>
      </c>
    </row>
    <row r="2643" spans="2:24" ht="18.75">
      <c r="B2643" s="173"/>
      <c r="C2643" s="142">
        <v>4309</v>
      </c>
      <c r="D2643" s="148" t="s">
        <v>265</v>
      </c>
      <c r="E2643" s="812"/>
      <c r="F2643" s="449"/>
      <c r="G2643" s="245"/>
      <c r="H2643" s="245"/>
      <c r="I2643" s="476">
        <f t="shared" si="765"/>
        <v>0</v>
      </c>
      <c r="J2643" s="243" t="str">
        <f t="shared" si="756"/>
        <v/>
      </c>
      <c r="K2643" s="244"/>
      <c r="L2643" s="423"/>
      <c r="M2643" s="252"/>
      <c r="N2643" s="315">
        <f t="shared" si="766"/>
        <v>0</v>
      </c>
      <c r="O2643" s="424">
        <f t="shared" si="767"/>
        <v>0</v>
      </c>
      <c r="P2643" s="244"/>
      <c r="Q2643" s="423"/>
      <c r="R2643" s="252"/>
      <c r="S2643" s="429">
        <f t="shared" si="768"/>
        <v>0</v>
      </c>
      <c r="T2643" s="315">
        <f t="shared" si="769"/>
        <v>0</v>
      </c>
      <c r="U2643" s="252"/>
      <c r="V2643" s="252"/>
      <c r="W2643" s="253"/>
      <c r="X2643" s="313">
        <f t="shared" si="757"/>
        <v>0</v>
      </c>
    </row>
    <row r="2644" spans="2:24" ht="18.75">
      <c r="B2644" s="794">
        <v>4400</v>
      </c>
      <c r="C2644" s="963" t="s">
        <v>1714</v>
      </c>
      <c r="D2644" s="963"/>
      <c r="E2644" s="795"/>
      <c r="F2644" s="798"/>
      <c r="G2644" s="799"/>
      <c r="H2644" s="799"/>
      <c r="I2644" s="800">
        <f t="shared" si="765"/>
        <v>0</v>
      </c>
      <c r="J2644" s="243" t="str">
        <f t="shared" si="756"/>
        <v/>
      </c>
      <c r="K2644" s="244"/>
      <c r="L2644" s="428"/>
      <c r="M2644" s="254"/>
      <c r="N2644" s="317">
        <f t="shared" si="766"/>
        <v>0</v>
      </c>
      <c r="O2644" s="424">
        <f t="shared" si="767"/>
        <v>0</v>
      </c>
      <c r="P2644" s="244"/>
      <c r="Q2644" s="428"/>
      <c r="R2644" s="254"/>
      <c r="S2644" s="429">
        <f t="shared" si="768"/>
        <v>0</v>
      </c>
      <c r="T2644" s="315">
        <f t="shared" si="769"/>
        <v>0</v>
      </c>
      <c r="U2644" s="254"/>
      <c r="V2644" s="254"/>
      <c r="W2644" s="253"/>
      <c r="X2644" s="313">
        <f t="shared" si="757"/>
        <v>0</v>
      </c>
    </row>
    <row r="2645" spans="2:24" ht="18.75">
      <c r="B2645" s="794">
        <v>4500</v>
      </c>
      <c r="C2645" s="968" t="s">
        <v>1715</v>
      </c>
      <c r="D2645" s="968"/>
      <c r="E2645" s="795"/>
      <c r="F2645" s="798"/>
      <c r="G2645" s="799"/>
      <c r="H2645" s="799"/>
      <c r="I2645" s="800">
        <f t="shared" si="765"/>
        <v>0</v>
      </c>
      <c r="J2645" s="243" t="str">
        <f t="shared" si="756"/>
        <v/>
      </c>
      <c r="K2645" s="244"/>
      <c r="L2645" s="428"/>
      <c r="M2645" s="254"/>
      <c r="N2645" s="317">
        <f t="shared" si="766"/>
        <v>0</v>
      </c>
      <c r="O2645" s="424">
        <f t="shared" si="767"/>
        <v>0</v>
      </c>
      <c r="P2645" s="244"/>
      <c r="Q2645" s="428"/>
      <c r="R2645" s="254"/>
      <c r="S2645" s="429">
        <f t="shared" si="768"/>
        <v>0</v>
      </c>
      <c r="T2645" s="315">
        <f t="shared" si="769"/>
        <v>0</v>
      </c>
      <c r="U2645" s="254"/>
      <c r="V2645" s="254"/>
      <c r="W2645" s="253"/>
      <c r="X2645" s="313">
        <f t="shared" si="757"/>
        <v>0</v>
      </c>
    </row>
    <row r="2646" spans="2:24" ht="18.75">
      <c r="B2646" s="794">
        <v>4600</v>
      </c>
      <c r="C2646" s="969" t="s">
        <v>266</v>
      </c>
      <c r="D2646" s="970"/>
      <c r="E2646" s="795"/>
      <c r="F2646" s="798"/>
      <c r="G2646" s="799"/>
      <c r="H2646" s="799"/>
      <c r="I2646" s="800">
        <f t="shared" si="765"/>
        <v>0</v>
      </c>
      <c r="J2646" s="243" t="str">
        <f t="shared" si="756"/>
        <v/>
      </c>
      <c r="K2646" s="244"/>
      <c r="L2646" s="428"/>
      <c r="M2646" s="254"/>
      <c r="N2646" s="317">
        <f t="shared" si="766"/>
        <v>0</v>
      </c>
      <c r="O2646" s="424">
        <f t="shared" si="767"/>
        <v>0</v>
      </c>
      <c r="P2646" s="244"/>
      <c r="Q2646" s="428"/>
      <c r="R2646" s="254"/>
      <c r="S2646" s="429">
        <f t="shared" si="768"/>
        <v>0</v>
      </c>
      <c r="T2646" s="315">
        <f t="shared" si="769"/>
        <v>0</v>
      </c>
      <c r="U2646" s="254"/>
      <c r="V2646" s="254"/>
      <c r="W2646" s="253"/>
      <c r="X2646" s="313">
        <f t="shared" si="757"/>
        <v>0</v>
      </c>
    </row>
    <row r="2647" spans="2:24" ht="18.75">
      <c r="B2647" s="794">
        <v>4900</v>
      </c>
      <c r="C2647" s="966" t="s">
        <v>297</v>
      </c>
      <c r="D2647" s="966"/>
      <c r="E2647" s="795"/>
      <c r="F2647" s="796">
        <f>+F2648+F2649</f>
        <v>0</v>
      </c>
      <c r="G2647" s="797">
        <f>+G2648+G2649</f>
        <v>0</v>
      </c>
      <c r="H2647" s="797">
        <f>+H2648+H2649</f>
        <v>0</v>
      </c>
      <c r="I2647" s="797">
        <f>+I2648+I2649</f>
        <v>0</v>
      </c>
      <c r="J2647" s="243" t="str">
        <f t="shared" si="756"/>
        <v/>
      </c>
      <c r="K2647" s="244"/>
      <c r="L2647" s="773"/>
      <c r="M2647" s="774"/>
      <c r="N2647" s="774"/>
      <c r="O2647" s="820"/>
      <c r="P2647" s="244"/>
      <c r="Q2647" s="773"/>
      <c r="R2647" s="774"/>
      <c r="S2647" s="774"/>
      <c r="T2647" s="774"/>
      <c r="U2647" s="774"/>
      <c r="V2647" s="774"/>
      <c r="W2647" s="820"/>
      <c r="X2647" s="313">
        <f t="shared" si="757"/>
        <v>0</v>
      </c>
    </row>
    <row r="2648" spans="2:24" ht="18.75">
      <c r="B2648" s="173"/>
      <c r="C2648" s="144">
        <v>4901</v>
      </c>
      <c r="D2648" s="174" t="s">
        <v>298</v>
      </c>
      <c r="E2648" s="812"/>
      <c r="F2648" s="449"/>
      <c r="G2648" s="245"/>
      <c r="H2648" s="245"/>
      <c r="I2648" s="476">
        <f>F2648+G2648+H2648</f>
        <v>0</v>
      </c>
      <c r="J2648" s="243" t="str">
        <f t="shared" si="756"/>
        <v/>
      </c>
      <c r="K2648" s="244"/>
      <c r="L2648" s="771"/>
      <c r="M2648" s="775"/>
      <c r="N2648" s="775"/>
      <c r="O2648" s="819"/>
      <c r="P2648" s="244"/>
      <c r="Q2648" s="771"/>
      <c r="R2648" s="775"/>
      <c r="S2648" s="775"/>
      <c r="T2648" s="775"/>
      <c r="U2648" s="775"/>
      <c r="V2648" s="775"/>
      <c r="W2648" s="819"/>
      <c r="X2648" s="313">
        <f t="shared" si="757"/>
        <v>0</v>
      </c>
    </row>
    <row r="2649" spans="2:24" ht="18.75">
      <c r="B2649" s="173"/>
      <c r="C2649" s="142">
        <v>4902</v>
      </c>
      <c r="D2649" s="148" t="s">
        <v>299</v>
      </c>
      <c r="E2649" s="812"/>
      <c r="F2649" s="449"/>
      <c r="G2649" s="245"/>
      <c r="H2649" s="245"/>
      <c r="I2649" s="476">
        <f>F2649+G2649+H2649</f>
        <v>0</v>
      </c>
      <c r="J2649" s="243" t="str">
        <f t="shared" si="756"/>
        <v/>
      </c>
      <c r="K2649" s="244"/>
      <c r="L2649" s="771"/>
      <c r="M2649" s="775"/>
      <c r="N2649" s="775"/>
      <c r="O2649" s="819"/>
      <c r="P2649" s="244"/>
      <c r="Q2649" s="771"/>
      <c r="R2649" s="775"/>
      <c r="S2649" s="775"/>
      <c r="T2649" s="775"/>
      <c r="U2649" s="775"/>
      <c r="V2649" s="775"/>
      <c r="W2649" s="819"/>
      <c r="X2649" s="313">
        <f t="shared" si="757"/>
        <v>0</v>
      </c>
    </row>
    <row r="2650" spans="2:24" ht="18.75">
      <c r="B2650" s="801">
        <v>5100</v>
      </c>
      <c r="C2650" s="980" t="s">
        <v>267</v>
      </c>
      <c r="D2650" s="980"/>
      <c r="E2650" s="802"/>
      <c r="F2650" s="803"/>
      <c r="G2650" s="804"/>
      <c r="H2650" s="804"/>
      <c r="I2650" s="800">
        <f>F2650+G2650+H2650</f>
        <v>0</v>
      </c>
      <c r="J2650" s="243" t="str">
        <f t="shared" si="756"/>
        <v/>
      </c>
      <c r="K2650" s="244"/>
      <c r="L2650" s="430"/>
      <c r="M2650" s="431"/>
      <c r="N2650" s="327">
        <f>I2650</f>
        <v>0</v>
      </c>
      <c r="O2650" s="424">
        <f>L2650+M2650-N2650</f>
        <v>0</v>
      </c>
      <c r="P2650" s="244"/>
      <c r="Q2650" s="430"/>
      <c r="R2650" s="431"/>
      <c r="S2650" s="429">
        <f>+IF(+(L2650+M2650)&gt;=I2650,+M2650,+(+I2650-L2650))</f>
        <v>0</v>
      </c>
      <c r="T2650" s="315">
        <f>Q2650+R2650-S2650</f>
        <v>0</v>
      </c>
      <c r="U2650" s="431"/>
      <c r="V2650" s="431"/>
      <c r="W2650" s="253"/>
      <c r="X2650" s="313">
        <f t="shared" si="757"/>
        <v>0</v>
      </c>
    </row>
    <row r="2651" spans="2:24" ht="18.75">
      <c r="B2651" s="801">
        <v>5200</v>
      </c>
      <c r="C2651" s="965" t="s">
        <v>268</v>
      </c>
      <c r="D2651" s="965"/>
      <c r="E2651" s="802"/>
      <c r="F2651" s="805">
        <f>SUM(F2652:F2658)</f>
        <v>0</v>
      </c>
      <c r="G2651" s="806">
        <f>SUM(G2652:G2658)</f>
        <v>0</v>
      </c>
      <c r="H2651" s="806">
        <f>SUM(H2652:H2658)</f>
        <v>0</v>
      </c>
      <c r="I2651" s="806">
        <f>SUM(I2652:I2658)</f>
        <v>0</v>
      </c>
      <c r="J2651" s="243" t="str">
        <f t="shared" si="756"/>
        <v/>
      </c>
      <c r="K2651" s="244"/>
      <c r="L2651" s="326">
        <f>SUM(L2652:L2658)</f>
        <v>0</v>
      </c>
      <c r="M2651" s="327">
        <f>SUM(M2652:M2658)</f>
        <v>0</v>
      </c>
      <c r="N2651" s="432">
        <f>SUM(N2652:N2658)</f>
        <v>0</v>
      </c>
      <c r="O2651" s="433">
        <f>SUM(O2652:O2658)</f>
        <v>0</v>
      </c>
      <c r="P2651" s="244"/>
      <c r="Q2651" s="326">
        <f t="shared" ref="Q2651:W2651" si="770">SUM(Q2652:Q2658)</f>
        <v>0</v>
      </c>
      <c r="R2651" s="327">
        <f t="shared" si="770"/>
        <v>0</v>
      </c>
      <c r="S2651" s="327">
        <f t="shared" si="770"/>
        <v>0</v>
      </c>
      <c r="T2651" s="327">
        <f t="shared" si="770"/>
        <v>0</v>
      </c>
      <c r="U2651" s="327">
        <f t="shared" si="770"/>
        <v>0</v>
      </c>
      <c r="V2651" s="327">
        <f t="shared" si="770"/>
        <v>0</v>
      </c>
      <c r="W2651" s="433">
        <f t="shared" si="770"/>
        <v>0</v>
      </c>
      <c r="X2651" s="313">
        <f t="shared" si="757"/>
        <v>0</v>
      </c>
    </row>
    <row r="2652" spans="2:24" ht="18.75">
      <c r="B2652" s="175"/>
      <c r="C2652" s="176">
        <v>5201</v>
      </c>
      <c r="D2652" s="177" t="s">
        <v>269</v>
      </c>
      <c r="E2652" s="813"/>
      <c r="F2652" s="473"/>
      <c r="G2652" s="434"/>
      <c r="H2652" s="434"/>
      <c r="I2652" s="476">
        <f t="shared" ref="I2652:I2658" si="771">F2652+G2652+H2652</f>
        <v>0</v>
      </c>
      <c r="J2652" s="243" t="str">
        <f t="shared" si="756"/>
        <v/>
      </c>
      <c r="K2652" s="244"/>
      <c r="L2652" s="435"/>
      <c r="M2652" s="436"/>
      <c r="N2652" s="330">
        <f t="shared" ref="N2652:N2658" si="772">I2652</f>
        <v>0</v>
      </c>
      <c r="O2652" s="424">
        <f t="shared" ref="O2652:O2658" si="773">L2652+M2652-N2652</f>
        <v>0</v>
      </c>
      <c r="P2652" s="244"/>
      <c r="Q2652" s="435"/>
      <c r="R2652" s="436"/>
      <c r="S2652" s="429">
        <f t="shared" ref="S2652:S2658" si="774">+IF(+(L2652+M2652)&gt;=I2652,+M2652,+(+I2652-L2652))</f>
        <v>0</v>
      </c>
      <c r="T2652" s="315">
        <f t="shared" ref="T2652:T2658" si="775">Q2652+R2652-S2652</f>
        <v>0</v>
      </c>
      <c r="U2652" s="436"/>
      <c r="V2652" s="436"/>
      <c r="W2652" s="253"/>
      <c r="X2652" s="313">
        <f t="shared" si="757"/>
        <v>0</v>
      </c>
    </row>
    <row r="2653" spans="2:24" ht="18.75">
      <c r="B2653" s="175"/>
      <c r="C2653" s="178">
        <v>5202</v>
      </c>
      <c r="D2653" s="179" t="s">
        <v>270</v>
      </c>
      <c r="E2653" s="813"/>
      <c r="F2653" s="473"/>
      <c r="G2653" s="434"/>
      <c r="H2653" s="434"/>
      <c r="I2653" s="476">
        <f t="shared" si="771"/>
        <v>0</v>
      </c>
      <c r="J2653" s="243" t="str">
        <f t="shared" si="756"/>
        <v/>
      </c>
      <c r="K2653" s="244"/>
      <c r="L2653" s="435"/>
      <c r="M2653" s="436"/>
      <c r="N2653" s="330">
        <f t="shared" si="772"/>
        <v>0</v>
      </c>
      <c r="O2653" s="424">
        <f t="shared" si="773"/>
        <v>0</v>
      </c>
      <c r="P2653" s="244"/>
      <c r="Q2653" s="435"/>
      <c r="R2653" s="436"/>
      <c r="S2653" s="429">
        <f t="shared" si="774"/>
        <v>0</v>
      </c>
      <c r="T2653" s="315">
        <f t="shared" si="775"/>
        <v>0</v>
      </c>
      <c r="U2653" s="436"/>
      <c r="V2653" s="436"/>
      <c r="W2653" s="253"/>
      <c r="X2653" s="313">
        <f t="shared" si="757"/>
        <v>0</v>
      </c>
    </row>
    <row r="2654" spans="2:24" ht="18.75">
      <c r="B2654" s="175"/>
      <c r="C2654" s="178">
        <v>5203</v>
      </c>
      <c r="D2654" s="179" t="s">
        <v>938</v>
      </c>
      <c r="E2654" s="813"/>
      <c r="F2654" s="473"/>
      <c r="G2654" s="434"/>
      <c r="H2654" s="434"/>
      <c r="I2654" s="476">
        <f t="shared" si="771"/>
        <v>0</v>
      </c>
      <c r="J2654" s="243" t="str">
        <f t="shared" si="756"/>
        <v/>
      </c>
      <c r="K2654" s="244"/>
      <c r="L2654" s="435"/>
      <c r="M2654" s="436"/>
      <c r="N2654" s="330">
        <f t="shared" si="772"/>
        <v>0</v>
      </c>
      <c r="O2654" s="424">
        <f t="shared" si="773"/>
        <v>0</v>
      </c>
      <c r="P2654" s="244"/>
      <c r="Q2654" s="435"/>
      <c r="R2654" s="436"/>
      <c r="S2654" s="429">
        <f t="shared" si="774"/>
        <v>0</v>
      </c>
      <c r="T2654" s="315">
        <f t="shared" si="775"/>
        <v>0</v>
      </c>
      <c r="U2654" s="436"/>
      <c r="V2654" s="436"/>
      <c r="W2654" s="253"/>
      <c r="X2654" s="313">
        <f t="shared" si="757"/>
        <v>0</v>
      </c>
    </row>
    <row r="2655" spans="2:24" ht="18.75">
      <c r="B2655" s="175"/>
      <c r="C2655" s="178">
        <v>5204</v>
      </c>
      <c r="D2655" s="179" t="s">
        <v>939</v>
      </c>
      <c r="E2655" s="813"/>
      <c r="F2655" s="473"/>
      <c r="G2655" s="434"/>
      <c r="H2655" s="434"/>
      <c r="I2655" s="476">
        <f t="shared" si="771"/>
        <v>0</v>
      </c>
      <c r="J2655" s="243" t="str">
        <f t="shared" si="756"/>
        <v/>
      </c>
      <c r="K2655" s="244"/>
      <c r="L2655" s="435"/>
      <c r="M2655" s="436"/>
      <c r="N2655" s="330">
        <f t="shared" si="772"/>
        <v>0</v>
      </c>
      <c r="O2655" s="424">
        <f t="shared" si="773"/>
        <v>0</v>
      </c>
      <c r="P2655" s="244"/>
      <c r="Q2655" s="435"/>
      <c r="R2655" s="436"/>
      <c r="S2655" s="429">
        <f t="shared" si="774"/>
        <v>0</v>
      </c>
      <c r="T2655" s="315">
        <f t="shared" si="775"/>
        <v>0</v>
      </c>
      <c r="U2655" s="436"/>
      <c r="V2655" s="436"/>
      <c r="W2655" s="253"/>
      <c r="X2655" s="313">
        <f t="shared" si="757"/>
        <v>0</v>
      </c>
    </row>
    <row r="2656" spans="2:24" ht="18.75">
      <c r="B2656" s="175"/>
      <c r="C2656" s="178">
        <v>5205</v>
      </c>
      <c r="D2656" s="179" t="s">
        <v>940</v>
      </c>
      <c r="E2656" s="813"/>
      <c r="F2656" s="473"/>
      <c r="G2656" s="434"/>
      <c r="H2656" s="434"/>
      <c r="I2656" s="476">
        <f t="shared" si="771"/>
        <v>0</v>
      </c>
      <c r="J2656" s="243" t="str">
        <f t="shared" si="756"/>
        <v/>
      </c>
      <c r="K2656" s="244"/>
      <c r="L2656" s="435"/>
      <c r="M2656" s="436"/>
      <c r="N2656" s="330">
        <f t="shared" si="772"/>
        <v>0</v>
      </c>
      <c r="O2656" s="424">
        <f t="shared" si="773"/>
        <v>0</v>
      </c>
      <c r="P2656" s="244"/>
      <c r="Q2656" s="435"/>
      <c r="R2656" s="436"/>
      <c r="S2656" s="429">
        <f t="shared" si="774"/>
        <v>0</v>
      </c>
      <c r="T2656" s="315">
        <f t="shared" si="775"/>
        <v>0</v>
      </c>
      <c r="U2656" s="436"/>
      <c r="V2656" s="436"/>
      <c r="W2656" s="253"/>
      <c r="X2656" s="313">
        <f t="shared" si="757"/>
        <v>0</v>
      </c>
    </row>
    <row r="2657" spans="2:24" ht="18.75">
      <c r="B2657" s="175"/>
      <c r="C2657" s="178">
        <v>5206</v>
      </c>
      <c r="D2657" s="179" t="s">
        <v>941</v>
      </c>
      <c r="E2657" s="813"/>
      <c r="F2657" s="473"/>
      <c r="G2657" s="434"/>
      <c r="H2657" s="434"/>
      <c r="I2657" s="476">
        <f t="shared" si="771"/>
        <v>0</v>
      </c>
      <c r="J2657" s="243" t="str">
        <f t="shared" si="756"/>
        <v/>
      </c>
      <c r="K2657" s="244"/>
      <c r="L2657" s="435"/>
      <c r="M2657" s="436"/>
      <c r="N2657" s="330">
        <f t="shared" si="772"/>
        <v>0</v>
      </c>
      <c r="O2657" s="424">
        <f t="shared" si="773"/>
        <v>0</v>
      </c>
      <c r="P2657" s="244"/>
      <c r="Q2657" s="435"/>
      <c r="R2657" s="436"/>
      <c r="S2657" s="429">
        <f t="shared" si="774"/>
        <v>0</v>
      </c>
      <c r="T2657" s="315">
        <f t="shared" si="775"/>
        <v>0</v>
      </c>
      <c r="U2657" s="436"/>
      <c r="V2657" s="436"/>
      <c r="W2657" s="253"/>
      <c r="X2657" s="313">
        <f t="shared" si="757"/>
        <v>0</v>
      </c>
    </row>
    <row r="2658" spans="2:24" ht="18.75">
      <c r="B2658" s="175"/>
      <c r="C2658" s="180">
        <v>5219</v>
      </c>
      <c r="D2658" s="181" t="s">
        <v>942</v>
      </c>
      <c r="E2658" s="813"/>
      <c r="F2658" s="473"/>
      <c r="G2658" s="434"/>
      <c r="H2658" s="434"/>
      <c r="I2658" s="476">
        <f t="shared" si="771"/>
        <v>0</v>
      </c>
      <c r="J2658" s="243" t="str">
        <f t="shared" ref="J2658:J2677" si="776">(IF($E2658&lt;&gt;0,$J$2,IF($I2658&lt;&gt;0,$J$2,"")))</f>
        <v/>
      </c>
      <c r="K2658" s="244"/>
      <c r="L2658" s="435"/>
      <c r="M2658" s="436"/>
      <c r="N2658" s="330">
        <f t="shared" si="772"/>
        <v>0</v>
      </c>
      <c r="O2658" s="424">
        <f t="shared" si="773"/>
        <v>0</v>
      </c>
      <c r="P2658" s="244"/>
      <c r="Q2658" s="435"/>
      <c r="R2658" s="436"/>
      <c r="S2658" s="429">
        <f t="shared" si="774"/>
        <v>0</v>
      </c>
      <c r="T2658" s="315">
        <f t="shared" si="775"/>
        <v>0</v>
      </c>
      <c r="U2658" s="436"/>
      <c r="V2658" s="436"/>
      <c r="W2658" s="253"/>
      <c r="X2658" s="313">
        <f t="shared" ref="X2658:X2671" si="777">T2658-U2658-V2658-W2658</f>
        <v>0</v>
      </c>
    </row>
    <row r="2659" spans="2:24" ht="18.75">
      <c r="B2659" s="801">
        <v>5300</v>
      </c>
      <c r="C2659" s="971" t="s">
        <v>943</v>
      </c>
      <c r="D2659" s="971"/>
      <c r="E2659" s="802"/>
      <c r="F2659" s="805">
        <f>SUM(F2660:F2661)</f>
        <v>0</v>
      </c>
      <c r="G2659" s="806">
        <f>SUM(G2660:G2661)</f>
        <v>0</v>
      </c>
      <c r="H2659" s="806">
        <f>SUM(H2660:H2661)</f>
        <v>0</v>
      </c>
      <c r="I2659" s="806">
        <f>SUM(I2660:I2661)</f>
        <v>0</v>
      </c>
      <c r="J2659" s="243" t="str">
        <f t="shared" si="776"/>
        <v/>
      </c>
      <c r="K2659" s="244"/>
      <c r="L2659" s="326">
        <f>SUM(L2660:L2661)</f>
        <v>0</v>
      </c>
      <c r="M2659" s="327">
        <f>SUM(M2660:M2661)</f>
        <v>0</v>
      </c>
      <c r="N2659" s="432">
        <f>SUM(N2660:N2661)</f>
        <v>0</v>
      </c>
      <c r="O2659" s="433">
        <f>SUM(O2660:O2661)</f>
        <v>0</v>
      </c>
      <c r="P2659" s="244"/>
      <c r="Q2659" s="326">
        <f t="shared" ref="Q2659:W2659" si="778">SUM(Q2660:Q2661)</f>
        <v>0</v>
      </c>
      <c r="R2659" s="327">
        <f t="shared" si="778"/>
        <v>0</v>
      </c>
      <c r="S2659" s="327">
        <f t="shared" si="778"/>
        <v>0</v>
      </c>
      <c r="T2659" s="327">
        <f t="shared" si="778"/>
        <v>0</v>
      </c>
      <c r="U2659" s="327">
        <f t="shared" si="778"/>
        <v>0</v>
      </c>
      <c r="V2659" s="327">
        <f t="shared" si="778"/>
        <v>0</v>
      </c>
      <c r="W2659" s="433">
        <f t="shared" si="778"/>
        <v>0</v>
      </c>
      <c r="X2659" s="313">
        <f t="shared" si="777"/>
        <v>0</v>
      </c>
    </row>
    <row r="2660" spans="2:24" ht="18.75">
      <c r="B2660" s="175"/>
      <c r="C2660" s="176">
        <v>5301</v>
      </c>
      <c r="D2660" s="177" t="s">
        <v>1462</v>
      </c>
      <c r="E2660" s="813"/>
      <c r="F2660" s="473"/>
      <c r="G2660" s="434"/>
      <c r="H2660" s="434"/>
      <c r="I2660" s="476">
        <f>F2660+G2660+H2660</f>
        <v>0</v>
      </c>
      <c r="J2660" s="243" t="str">
        <f t="shared" si="776"/>
        <v/>
      </c>
      <c r="K2660" s="244"/>
      <c r="L2660" s="435"/>
      <c r="M2660" s="436"/>
      <c r="N2660" s="330">
        <f>I2660</f>
        <v>0</v>
      </c>
      <c r="O2660" s="424">
        <f>L2660+M2660-N2660</f>
        <v>0</v>
      </c>
      <c r="P2660" s="244"/>
      <c r="Q2660" s="435"/>
      <c r="R2660" s="436"/>
      <c r="S2660" s="429">
        <f>+IF(+(L2660+M2660)&gt;=I2660,+M2660,+(+I2660-L2660))</f>
        <v>0</v>
      </c>
      <c r="T2660" s="315">
        <f>Q2660+R2660-S2660</f>
        <v>0</v>
      </c>
      <c r="U2660" s="436"/>
      <c r="V2660" s="436"/>
      <c r="W2660" s="253"/>
      <c r="X2660" s="313">
        <f t="shared" si="777"/>
        <v>0</v>
      </c>
    </row>
    <row r="2661" spans="2:24" ht="18.75">
      <c r="B2661" s="175"/>
      <c r="C2661" s="180">
        <v>5309</v>
      </c>
      <c r="D2661" s="181" t="s">
        <v>944</v>
      </c>
      <c r="E2661" s="813"/>
      <c r="F2661" s="473"/>
      <c r="G2661" s="434"/>
      <c r="H2661" s="434"/>
      <c r="I2661" s="476">
        <f>F2661+G2661+H2661</f>
        <v>0</v>
      </c>
      <c r="J2661" s="243" t="str">
        <f t="shared" si="776"/>
        <v/>
      </c>
      <c r="K2661" s="244"/>
      <c r="L2661" s="435"/>
      <c r="M2661" s="436"/>
      <c r="N2661" s="330">
        <f>I2661</f>
        <v>0</v>
      </c>
      <c r="O2661" s="424">
        <f>L2661+M2661-N2661</f>
        <v>0</v>
      </c>
      <c r="P2661" s="244"/>
      <c r="Q2661" s="435"/>
      <c r="R2661" s="436"/>
      <c r="S2661" s="429">
        <f>+IF(+(L2661+M2661)&gt;=I2661,+M2661,+(+I2661-L2661))</f>
        <v>0</v>
      </c>
      <c r="T2661" s="315">
        <f>Q2661+R2661-S2661</f>
        <v>0</v>
      </c>
      <c r="U2661" s="436"/>
      <c r="V2661" s="436"/>
      <c r="W2661" s="253"/>
      <c r="X2661" s="313">
        <f t="shared" si="777"/>
        <v>0</v>
      </c>
    </row>
    <row r="2662" spans="2:24" ht="18.75">
      <c r="B2662" s="801">
        <v>5400</v>
      </c>
      <c r="C2662" s="980" t="s">
        <v>1031</v>
      </c>
      <c r="D2662" s="980"/>
      <c r="E2662" s="802"/>
      <c r="F2662" s="803"/>
      <c r="G2662" s="804"/>
      <c r="H2662" s="804"/>
      <c r="I2662" s="800">
        <f>F2662+G2662+H2662</f>
        <v>0</v>
      </c>
      <c r="J2662" s="243" t="str">
        <f t="shared" si="776"/>
        <v/>
      </c>
      <c r="K2662" s="244"/>
      <c r="L2662" s="430"/>
      <c r="M2662" s="431"/>
      <c r="N2662" s="327">
        <f>I2662</f>
        <v>0</v>
      </c>
      <c r="O2662" s="424">
        <f>L2662+M2662-N2662</f>
        <v>0</v>
      </c>
      <c r="P2662" s="244"/>
      <c r="Q2662" s="430"/>
      <c r="R2662" s="431"/>
      <c r="S2662" s="429">
        <f>+IF(+(L2662+M2662)&gt;=I2662,+M2662,+(+I2662-L2662))</f>
        <v>0</v>
      </c>
      <c r="T2662" s="315">
        <f>Q2662+R2662-S2662</f>
        <v>0</v>
      </c>
      <c r="U2662" s="431"/>
      <c r="V2662" s="431"/>
      <c r="W2662" s="253"/>
      <c r="X2662" s="313">
        <f t="shared" si="777"/>
        <v>0</v>
      </c>
    </row>
    <row r="2663" spans="2:24" ht="18.75">
      <c r="B2663" s="794">
        <v>5500</v>
      </c>
      <c r="C2663" s="966" t="s">
        <v>1032</v>
      </c>
      <c r="D2663" s="966"/>
      <c r="E2663" s="795"/>
      <c r="F2663" s="796">
        <f>SUM(F2664:F2667)</f>
        <v>0</v>
      </c>
      <c r="G2663" s="797">
        <f>SUM(G2664:G2667)</f>
        <v>0</v>
      </c>
      <c r="H2663" s="797">
        <f>SUM(H2664:H2667)</f>
        <v>0</v>
      </c>
      <c r="I2663" s="797">
        <f>SUM(I2664:I2667)</f>
        <v>0</v>
      </c>
      <c r="J2663" s="243" t="str">
        <f t="shared" si="776"/>
        <v/>
      </c>
      <c r="K2663" s="244"/>
      <c r="L2663" s="316">
        <f>SUM(L2664:L2667)</f>
        <v>0</v>
      </c>
      <c r="M2663" s="317">
        <f>SUM(M2664:M2667)</f>
        <v>0</v>
      </c>
      <c r="N2663" s="425">
        <f>SUM(N2664:N2667)</f>
        <v>0</v>
      </c>
      <c r="O2663" s="426">
        <f>SUM(O2664:O2667)</f>
        <v>0</v>
      </c>
      <c r="P2663" s="244"/>
      <c r="Q2663" s="316">
        <f t="shared" ref="Q2663:W2663" si="779">SUM(Q2664:Q2667)</f>
        <v>0</v>
      </c>
      <c r="R2663" s="317">
        <f t="shared" si="779"/>
        <v>0</v>
      </c>
      <c r="S2663" s="317">
        <f t="shared" si="779"/>
        <v>0</v>
      </c>
      <c r="T2663" s="317">
        <f t="shared" si="779"/>
        <v>0</v>
      </c>
      <c r="U2663" s="317">
        <f t="shared" si="779"/>
        <v>0</v>
      </c>
      <c r="V2663" s="317">
        <f t="shared" si="779"/>
        <v>0</v>
      </c>
      <c r="W2663" s="426">
        <f t="shared" si="779"/>
        <v>0</v>
      </c>
      <c r="X2663" s="313">
        <f t="shared" si="777"/>
        <v>0</v>
      </c>
    </row>
    <row r="2664" spans="2:24" ht="18.75">
      <c r="B2664" s="173"/>
      <c r="C2664" s="144">
        <v>5501</v>
      </c>
      <c r="D2664" s="163" t="s">
        <v>1033</v>
      </c>
      <c r="E2664" s="812"/>
      <c r="F2664" s="449"/>
      <c r="G2664" s="245"/>
      <c r="H2664" s="245"/>
      <c r="I2664" s="476">
        <f>F2664+G2664+H2664</f>
        <v>0</v>
      </c>
      <c r="J2664" s="243" t="str">
        <f t="shared" si="776"/>
        <v/>
      </c>
      <c r="K2664" s="244"/>
      <c r="L2664" s="423"/>
      <c r="M2664" s="252"/>
      <c r="N2664" s="315">
        <f>I2664</f>
        <v>0</v>
      </c>
      <c r="O2664" s="424">
        <f>L2664+M2664-N2664</f>
        <v>0</v>
      </c>
      <c r="P2664" s="244"/>
      <c r="Q2664" s="423"/>
      <c r="R2664" s="252"/>
      <c r="S2664" s="429">
        <f>+IF(+(L2664+M2664)&gt;=I2664,+M2664,+(+I2664-L2664))</f>
        <v>0</v>
      </c>
      <c r="T2664" s="315">
        <f>Q2664+R2664-S2664</f>
        <v>0</v>
      </c>
      <c r="U2664" s="252"/>
      <c r="V2664" s="252"/>
      <c r="W2664" s="253"/>
      <c r="X2664" s="313">
        <f t="shared" si="777"/>
        <v>0</v>
      </c>
    </row>
    <row r="2665" spans="2:24" ht="18.75">
      <c r="B2665" s="173"/>
      <c r="C2665" s="137">
        <v>5502</v>
      </c>
      <c r="D2665" s="145" t="s">
        <v>1034</v>
      </c>
      <c r="E2665" s="812"/>
      <c r="F2665" s="449"/>
      <c r="G2665" s="245"/>
      <c r="H2665" s="245"/>
      <c r="I2665" s="476">
        <f>F2665+G2665+H2665</f>
        <v>0</v>
      </c>
      <c r="J2665" s="243" t="str">
        <f t="shared" si="776"/>
        <v/>
      </c>
      <c r="K2665" s="244"/>
      <c r="L2665" s="423"/>
      <c r="M2665" s="252"/>
      <c r="N2665" s="315">
        <f>I2665</f>
        <v>0</v>
      </c>
      <c r="O2665" s="424">
        <f>L2665+M2665-N2665</f>
        <v>0</v>
      </c>
      <c r="P2665" s="244"/>
      <c r="Q2665" s="423"/>
      <c r="R2665" s="252"/>
      <c r="S2665" s="429">
        <f>+IF(+(L2665+M2665)&gt;=I2665,+M2665,+(+I2665-L2665))</f>
        <v>0</v>
      </c>
      <c r="T2665" s="315">
        <f>Q2665+R2665-S2665</f>
        <v>0</v>
      </c>
      <c r="U2665" s="252"/>
      <c r="V2665" s="252"/>
      <c r="W2665" s="253"/>
      <c r="X2665" s="313">
        <f t="shared" si="777"/>
        <v>0</v>
      </c>
    </row>
    <row r="2666" spans="2:24" ht="18.75">
      <c r="B2666" s="173"/>
      <c r="C2666" s="137">
        <v>5503</v>
      </c>
      <c r="D2666" s="139" t="s">
        <v>1035</v>
      </c>
      <c r="E2666" s="812"/>
      <c r="F2666" s="449"/>
      <c r="G2666" s="245"/>
      <c r="H2666" s="245"/>
      <c r="I2666" s="476">
        <f>F2666+G2666+H2666</f>
        <v>0</v>
      </c>
      <c r="J2666" s="243" t="str">
        <f t="shared" si="776"/>
        <v/>
      </c>
      <c r="K2666" s="244"/>
      <c r="L2666" s="423"/>
      <c r="M2666" s="252"/>
      <c r="N2666" s="315">
        <f>I2666</f>
        <v>0</v>
      </c>
      <c r="O2666" s="424">
        <f>L2666+M2666-N2666</f>
        <v>0</v>
      </c>
      <c r="P2666" s="244"/>
      <c r="Q2666" s="423"/>
      <c r="R2666" s="252"/>
      <c r="S2666" s="429">
        <f>+IF(+(L2666+M2666)&gt;=I2666,+M2666,+(+I2666-L2666))</f>
        <v>0</v>
      </c>
      <c r="T2666" s="315">
        <f>Q2666+R2666-S2666</f>
        <v>0</v>
      </c>
      <c r="U2666" s="252"/>
      <c r="V2666" s="252"/>
      <c r="W2666" s="253"/>
      <c r="X2666" s="313">
        <f t="shared" si="777"/>
        <v>0</v>
      </c>
    </row>
    <row r="2667" spans="2:24" ht="18.75">
      <c r="B2667" s="173"/>
      <c r="C2667" s="137">
        <v>5504</v>
      </c>
      <c r="D2667" s="145" t="s">
        <v>1036</v>
      </c>
      <c r="E2667" s="812"/>
      <c r="F2667" s="449"/>
      <c r="G2667" s="245"/>
      <c r="H2667" s="245"/>
      <c r="I2667" s="476">
        <f>F2667+G2667+H2667</f>
        <v>0</v>
      </c>
      <c r="J2667" s="243" t="str">
        <f t="shared" si="776"/>
        <v/>
      </c>
      <c r="K2667" s="244"/>
      <c r="L2667" s="423"/>
      <c r="M2667" s="252"/>
      <c r="N2667" s="315">
        <f>I2667</f>
        <v>0</v>
      </c>
      <c r="O2667" s="424">
        <f>L2667+M2667-N2667</f>
        <v>0</v>
      </c>
      <c r="P2667" s="244"/>
      <c r="Q2667" s="423"/>
      <c r="R2667" s="252"/>
      <c r="S2667" s="429">
        <f>+IF(+(L2667+M2667)&gt;=I2667,+M2667,+(+I2667-L2667))</f>
        <v>0</v>
      </c>
      <c r="T2667" s="315">
        <f>Q2667+R2667-S2667</f>
        <v>0</v>
      </c>
      <c r="U2667" s="252"/>
      <c r="V2667" s="252"/>
      <c r="W2667" s="253"/>
      <c r="X2667" s="313">
        <f t="shared" si="777"/>
        <v>0</v>
      </c>
    </row>
    <row r="2668" spans="2:24" ht="18.75">
      <c r="B2668" s="794">
        <v>5700</v>
      </c>
      <c r="C2668" s="981" t="s">
        <v>1037</v>
      </c>
      <c r="D2668" s="982"/>
      <c r="E2668" s="802"/>
      <c r="F2668" s="781">
        <v>0</v>
      </c>
      <c r="G2668" s="781">
        <v>0</v>
      </c>
      <c r="H2668" s="781">
        <v>0</v>
      </c>
      <c r="I2668" s="806">
        <f>SUM(I2669:I2671)</f>
        <v>0</v>
      </c>
      <c r="J2668" s="243" t="str">
        <f t="shared" si="776"/>
        <v/>
      </c>
      <c r="K2668" s="244"/>
      <c r="L2668" s="326">
        <f>SUM(L2669:L2671)</f>
        <v>0</v>
      </c>
      <c r="M2668" s="327">
        <f>SUM(M2669:M2671)</f>
        <v>0</v>
      </c>
      <c r="N2668" s="432">
        <f>SUM(N2669:N2670)</f>
        <v>0</v>
      </c>
      <c r="O2668" s="433">
        <f>SUM(O2669:O2671)</f>
        <v>0</v>
      </c>
      <c r="P2668" s="244"/>
      <c r="Q2668" s="326">
        <f>SUM(Q2669:Q2671)</f>
        <v>0</v>
      </c>
      <c r="R2668" s="327">
        <f>SUM(R2669:R2671)</f>
        <v>0</v>
      </c>
      <c r="S2668" s="327">
        <f>SUM(S2669:S2671)</f>
        <v>0</v>
      </c>
      <c r="T2668" s="327">
        <f>SUM(T2669:T2671)</f>
        <v>0</v>
      </c>
      <c r="U2668" s="327">
        <f>SUM(U2669:U2671)</f>
        <v>0</v>
      </c>
      <c r="V2668" s="327">
        <f>SUM(V2669:V2670)</f>
        <v>0</v>
      </c>
      <c r="W2668" s="433">
        <f>SUM(W2669:W2671)</f>
        <v>0</v>
      </c>
      <c r="X2668" s="313">
        <f t="shared" si="777"/>
        <v>0</v>
      </c>
    </row>
    <row r="2669" spans="2:24" ht="18.75">
      <c r="B2669" s="175"/>
      <c r="C2669" s="176">
        <v>5701</v>
      </c>
      <c r="D2669" s="177" t="s">
        <v>1038</v>
      </c>
      <c r="E2669" s="813"/>
      <c r="F2669" s="700">
        <v>0</v>
      </c>
      <c r="G2669" s="700">
        <v>0</v>
      </c>
      <c r="H2669" s="700">
        <v>0</v>
      </c>
      <c r="I2669" s="476">
        <f>F2669+G2669+H2669</f>
        <v>0</v>
      </c>
      <c r="J2669" s="243" t="str">
        <f t="shared" si="776"/>
        <v/>
      </c>
      <c r="K2669" s="244"/>
      <c r="L2669" s="435"/>
      <c r="M2669" s="436"/>
      <c r="N2669" s="330">
        <f>I2669</f>
        <v>0</v>
      </c>
      <c r="O2669" s="424">
        <f>L2669+M2669-N2669</f>
        <v>0</v>
      </c>
      <c r="P2669" s="244"/>
      <c r="Q2669" s="435"/>
      <c r="R2669" s="436"/>
      <c r="S2669" s="429">
        <f>+IF(+(L2669+M2669)&gt;=I2669,+M2669,+(+I2669-L2669))</f>
        <v>0</v>
      </c>
      <c r="T2669" s="315">
        <f>Q2669+R2669-S2669</f>
        <v>0</v>
      </c>
      <c r="U2669" s="436"/>
      <c r="V2669" s="436"/>
      <c r="W2669" s="253"/>
      <c r="X2669" s="313">
        <f t="shared" si="777"/>
        <v>0</v>
      </c>
    </row>
    <row r="2670" spans="2:24" ht="18.75">
      <c r="B2670" s="175"/>
      <c r="C2670" s="180">
        <v>5702</v>
      </c>
      <c r="D2670" s="181" t="s">
        <v>1039</v>
      </c>
      <c r="E2670" s="813"/>
      <c r="F2670" s="700">
        <v>0</v>
      </c>
      <c r="G2670" s="700">
        <v>0</v>
      </c>
      <c r="H2670" s="700">
        <v>0</v>
      </c>
      <c r="I2670" s="476">
        <f>F2670+G2670+H2670</f>
        <v>0</v>
      </c>
      <c r="J2670" s="243" t="str">
        <f t="shared" si="776"/>
        <v/>
      </c>
      <c r="K2670" s="244"/>
      <c r="L2670" s="435"/>
      <c r="M2670" s="436"/>
      <c r="N2670" s="330">
        <f>I2670</f>
        <v>0</v>
      </c>
      <c r="O2670" s="424">
        <f>L2670+M2670-N2670</f>
        <v>0</v>
      </c>
      <c r="P2670" s="244"/>
      <c r="Q2670" s="435"/>
      <c r="R2670" s="436"/>
      <c r="S2670" s="429">
        <f>+IF(+(L2670+M2670)&gt;=I2670,+M2670,+(+I2670-L2670))</f>
        <v>0</v>
      </c>
      <c r="T2670" s="315">
        <f>Q2670+R2670-S2670</f>
        <v>0</v>
      </c>
      <c r="U2670" s="436"/>
      <c r="V2670" s="436"/>
      <c r="W2670" s="253"/>
      <c r="X2670" s="313">
        <f t="shared" si="777"/>
        <v>0</v>
      </c>
    </row>
    <row r="2671" spans="2:24" ht="18.75">
      <c r="B2671" s="136"/>
      <c r="C2671" s="182">
        <v>4071</v>
      </c>
      <c r="D2671" s="464" t="s">
        <v>1040</v>
      </c>
      <c r="E2671" s="812"/>
      <c r="F2671" s="700">
        <v>0</v>
      </c>
      <c r="G2671" s="700">
        <v>0</v>
      </c>
      <c r="H2671" s="700">
        <v>0</v>
      </c>
      <c r="I2671" s="476">
        <f>F2671+G2671+H2671</f>
        <v>0</v>
      </c>
      <c r="J2671" s="243" t="str">
        <f t="shared" si="776"/>
        <v/>
      </c>
      <c r="K2671" s="244"/>
      <c r="L2671" s="821"/>
      <c r="M2671" s="775"/>
      <c r="N2671" s="775"/>
      <c r="O2671" s="822"/>
      <c r="P2671" s="244"/>
      <c r="Q2671" s="771"/>
      <c r="R2671" s="775"/>
      <c r="S2671" s="775"/>
      <c r="T2671" s="775"/>
      <c r="U2671" s="775"/>
      <c r="V2671" s="775"/>
      <c r="W2671" s="819"/>
      <c r="X2671" s="313">
        <f t="shared" si="777"/>
        <v>0</v>
      </c>
    </row>
    <row r="2672" spans="2:24">
      <c r="B2672" s="173"/>
      <c r="C2672" s="183"/>
      <c r="D2672" s="334"/>
      <c r="E2672" s="814"/>
      <c r="F2672" s="248"/>
      <c r="G2672" s="248"/>
      <c r="H2672" s="248"/>
      <c r="I2672" s="249"/>
      <c r="J2672" s="243" t="str">
        <f t="shared" si="776"/>
        <v/>
      </c>
      <c r="K2672" s="244"/>
      <c r="L2672" s="437"/>
      <c r="M2672" s="438"/>
      <c r="N2672" s="323"/>
      <c r="O2672" s="324"/>
      <c r="P2672" s="244"/>
      <c r="Q2672" s="437"/>
      <c r="R2672" s="438"/>
      <c r="S2672" s="323"/>
      <c r="T2672" s="323"/>
      <c r="U2672" s="438"/>
      <c r="V2672" s="323"/>
      <c r="W2672" s="324"/>
      <c r="X2672" s="324"/>
    </row>
    <row r="2673" spans="2:24" ht="18.75">
      <c r="B2673" s="807">
        <v>98</v>
      </c>
      <c r="C2673" s="964" t="s">
        <v>1041</v>
      </c>
      <c r="D2673" s="958"/>
      <c r="E2673" s="795"/>
      <c r="F2673" s="798"/>
      <c r="G2673" s="799"/>
      <c r="H2673" s="799"/>
      <c r="I2673" s="800">
        <f>F2673+G2673+H2673</f>
        <v>0</v>
      </c>
      <c r="J2673" s="243" t="str">
        <f t="shared" si="776"/>
        <v/>
      </c>
      <c r="K2673" s="244"/>
      <c r="L2673" s="428"/>
      <c r="M2673" s="254"/>
      <c r="N2673" s="317">
        <f>I2673</f>
        <v>0</v>
      </c>
      <c r="O2673" s="424">
        <f>L2673+M2673-N2673</f>
        <v>0</v>
      </c>
      <c r="P2673" s="244"/>
      <c r="Q2673" s="428"/>
      <c r="R2673" s="254"/>
      <c r="S2673" s="429">
        <f>+IF(+(L2673+M2673)&gt;=I2673,+M2673,+(+I2673-L2673))</f>
        <v>0</v>
      </c>
      <c r="T2673" s="315">
        <f>Q2673+R2673-S2673</f>
        <v>0</v>
      </c>
      <c r="U2673" s="254"/>
      <c r="V2673" s="254"/>
      <c r="W2673" s="253"/>
      <c r="X2673" s="313">
        <f>T2673-U2673-V2673-W2673</f>
        <v>0</v>
      </c>
    </row>
    <row r="2674" spans="2:24">
      <c r="B2674" s="184"/>
      <c r="C2674" s="335" t="s">
        <v>1042</v>
      </c>
      <c r="D2674" s="336"/>
      <c r="E2674" s="395"/>
      <c r="F2674" s="395"/>
      <c r="G2674" s="395"/>
      <c r="H2674" s="395"/>
      <c r="I2674" s="337"/>
      <c r="J2674" s="243" t="str">
        <f t="shared" si="776"/>
        <v/>
      </c>
      <c r="K2674" s="244"/>
      <c r="L2674" s="338"/>
      <c r="M2674" s="339"/>
      <c r="N2674" s="339"/>
      <c r="O2674" s="340"/>
      <c r="P2674" s="244"/>
      <c r="Q2674" s="338"/>
      <c r="R2674" s="339"/>
      <c r="S2674" s="339"/>
      <c r="T2674" s="339"/>
      <c r="U2674" s="339"/>
      <c r="V2674" s="339"/>
      <c r="W2674" s="340"/>
      <c r="X2674" s="340"/>
    </row>
    <row r="2675" spans="2:24">
      <c r="B2675" s="184"/>
      <c r="C2675" s="341" t="s">
        <v>1043</v>
      </c>
      <c r="D2675" s="334"/>
      <c r="E2675" s="384"/>
      <c r="F2675" s="384"/>
      <c r="G2675" s="384"/>
      <c r="H2675" s="384"/>
      <c r="I2675" s="307"/>
      <c r="J2675" s="243" t="str">
        <f t="shared" si="776"/>
        <v/>
      </c>
      <c r="K2675" s="244"/>
      <c r="L2675" s="342"/>
      <c r="M2675" s="343"/>
      <c r="N2675" s="343"/>
      <c r="O2675" s="344"/>
      <c r="P2675" s="244"/>
      <c r="Q2675" s="342"/>
      <c r="R2675" s="343"/>
      <c r="S2675" s="343"/>
      <c r="T2675" s="343"/>
      <c r="U2675" s="343"/>
      <c r="V2675" s="343"/>
      <c r="W2675" s="344"/>
      <c r="X2675" s="344"/>
    </row>
    <row r="2676" spans="2:24">
      <c r="B2676" s="185"/>
      <c r="C2676" s="345" t="s">
        <v>1716</v>
      </c>
      <c r="D2676" s="346"/>
      <c r="E2676" s="396"/>
      <c r="F2676" s="396"/>
      <c r="G2676" s="396"/>
      <c r="H2676" s="396"/>
      <c r="I2676" s="309"/>
      <c r="J2676" s="243" t="str">
        <f t="shared" si="776"/>
        <v/>
      </c>
      <c r="K2676" s="244"/>
      <c r="L2676" s="347"/>
      <c r="M2676" s="348"/>
      <c r="N2676" s="348"/>
      <c r="O2676" s="349"/>
      <c r="P2676" s="244"/>
      <c r="Q2676" s="347"/>
      <c r="R2676" s="348"/>
      <c r="S2676" s="348"/>
      <c r="T2676" s="348"/>
      <c r="U2676" s="348"/>
      <c r="V2676" s="348"/>
      <c r="W2676" s="349"/>
      <c r="X2676" s="349"/>
    </row>
    <row r="2677" spans="2:24" ht="18.75">
      <c r="B2677" s="715"/>
      <c r="C2677" s="716" t="s">
        <v>1263</v>
      </c>
      <c r="D2677" s="717" t="s">
        <v>1044</v>
      </c>
      <c r="E2677" s="808"/>
      <c r="F2677" s="808">
        <f>SUM(F2562,F2565,F2571,F2579,F2580,F2598,F2602,F2608,F2611,F2612,F2613,F2614,F2615,F2624,F2630,F2631,F2632,F2633,F2640,F2644,F2645,F2646,F2647,F2650,F2651,F2659,F2662,F2663,F2668)+F2673</f>
        <v>10216</v>
      </c>
      <c r="G2677" s="808">
        <f>SUM(G2562,G2565,G2571,G2579,G2580,G2598,G2602,G2608,G2611,G2612,G2613,G2614,G2615,G2624,G2630,G2631,G2632,G2633,G2640,G2644,G2645,G2646,G2647,G2650,G2651,G2659,G2662,G2663,G2668)+G2673</f>
        <v>79000</v>
      </c>
      <c r="H2677" s="808">
        <f>SUM(H2562,H2565,H2571,H2579,H2580,H2598,H2602,H2608,H2611,H2612,H2613,H2614,H2615,H2624,H2630,H2631,H2632,H2633,H2640,H2644,H2645,H2646,H2647,H2650,H2651,H2659,H2662,H2663,H2668)+H2673</f>
        <v>0</v>
      </c>
      <c r="I2677" s="808">
        <f>SUM(I2562,I2565,I2571,I2579,I2580,I2598,I2602,I2608,I2611,I2612,I2613,I2614,I2615,I2624,I2630,I2631,I2632,I2633,I2640,I2644,I2645,I2646,I2647,I2650,I2651,I2659,I2662,I2663,I2668)+I2673</f>
        <v>89216</v>
      </c>
      <c r="J2677" s="243">
        <f t="shared" si="776"/>
        <v>1</v>
      </c>
      <c r="K2677" s="439" t="str">
        <f>LEFT(C2559,1)</f>
        <v>4</v>
      </c>
      <c r="L2677" s="276">
        <f>SUM(L2562,L2565,L2571,L2579,L2580,L2598,L2602,L2608,L2611,L2612,L2613,L2614,L2615,L2624,L2630,L2631,L2632,L2633,L2640,L2644,L2645,L2646,L2647,L2650,L2651,L2659,L2662,L2663,L2668)+L2673</f>
        <v>0</v>
      </c>
      <c r="M2677" s="276">
        <f>SUM(M2562,M2565,M2571,M2579,M2580,M2598,M2602,M2608,M2611,M2612,M2613,M2614,M2615,M2624,M2630,M2631,M2632,M2633,M2640,M2644,M2645,M2646,M2647,M2650,M2651,M2659,M2662,M2663,M2668)+M2673</f>
        <v>89216</v>
      </c>
      <c r="N2677" s="276">
        <f>SUM(N2562,N2565,N2571,N2579,N2580,N2598,N2602,N2608,N2611,N2612,N2613,N2614,N2615,N2624,N2630,N2631,N2632,N2633,N2640,N2644,N2645,N2646,N2647,N2650,N2651,N2659,N2662,N2663,N2668)+N2673</f>
        <v>89216</v>
      </c>
      <c r="O2677" s="276">
        <f>SUM(O2562,O2565,O2571,O2579,O2580,O2598,O2602,O2608,O2611,O2612,O2613,O2614,O2615,O2624,O2630,O2631,O2632,O2633,O2640,O2644,O2645,O2646,O2647,O2650,O2651,O2659,O2662,O2663,O2668)+O2673</f>
        <v>0</v>
      </c>
      <c r="P2677" s="222"/>
      <c r="Q2677" s="276">
        <f t="shared" ref="Q2677:W2677" si="780">SUM(Q2562,Q2565,Q2571,Q2579,Q2580,Q2598,Q2602,Q2608,Q2611,Q2612,Q2613,Q2614,Q2615,Q2624,Q2630,Q2631,Q2632,Q2633,Q2640,Q2644,Q2645,Q2646,Q2647,Q2650,Q2651,Q2659,Q2662,Q2663,Q2668)+Q2673</f>
        <v>0</v>
      </c>
      <c r="R2677" s="276">
        <f t="shared" si="780"/>
        <v>73000</v>
      </c>
      <c r="S2677" s="276">
        <f t="shared" si="780"/>
        <v>73000</v>
      </c>
      <c r="T2677" s="276">
        <f t="shared" si="780"/>
        <v>0</v>
      </c>
      <c r="U2677" s="276">
        <f t="shared" si="780"/>
        <v>0</v>
      </c>
      <c r="V2677" s="276">
        <f t="shared" si="780"/>
        <v>0</v>
      </c>
      <c r="W2677" s="276">
        <f t="shared" si="780"/>
        <v>0</v>
      </c>
      <c r="X2677" s="313">
        <f>T2677-U2677-V2677-W2677</f>
        <v>0</v>
      </c>
    </row>
    <row r="2678" spans="2:24">
      <c r="B2678" s="660" t="s">
        <v>32</v>
      </c>
      <c r="C2678" s="186"/>
      <c r="I2678" s="219"/>
      <c r="J2678" s="221">
        <f>J2677</f>
        <v>1</v>
      </c>
      <c r="P2678"/>
    </row>
    <row r="2679" spans="2:24">
      <c r="B2679" s="392"/>
      <c r="C2679" s="392"/>
      <c r="D2679" s="393"/>
      <c r="E2679" s="392"/>
      <c r="F2679" s="392"/>
      <c r="G2679" s="392"/>
      <c r="H2679" s="392"/>
      <c r="I2679" s="394"/>
      <c r="J2679" s="221">
        <f>J2677</f>
        <v>1</v>
      </c>
      <c r="L2679" s="392"/>
      <c r="M2679" s="392"/>
      <c r="N2679" s="394"/>
      <c r="O2679" s="394"/>
      <c r="P2679" s="394"/>
      <c r="Q2679" s="392"/>
      <c r="R2679" s="392"/>
      <c r="S2679" s="394"/>
      <c r="T2679" s="394"/>
      <c r="U2679" s="392"/>
      <c r="V2679" s="394"/>
      <c r="W2679" s="394"/>
      <c r="X2679" s="394"/>
    </row>
    <row r="2680" spans="2:24" ht="18.75">
      <c r="B2680" s="402"/>
      <c r="C2680" s="402"/>
      <c r="D2680" s="402"/>
      <c r="E2680" s="402"/>
      <c r="F2680" s="402"/>
      <c r="G2680" s="402"/>
      <c r="H2680" s="402"/>
      <c r="I2680" s="484"/>
      <c r="J2680" s="440">
        <f>(IF(E2677&lt;&gt;0,$G$2,IF(I2677&lt;&gt;0,$G$2,"")))</f>
        <v>0</v>
      </c>
    </row>
    <row r="2681" spans="2:24" ht="18.75">
      <c r="B2681" s="402"/>
      <c r="C2681" s="402"/>
      <c r="D2681" s="474"/>
      <c r="E2681" s="402"/>
      <c r="F2681" s="402"/>
      <c r="G2681" s="402"/>
      <c r="H2681" s="402"/>
      <c r="I2681" s="484"/>
      <c r="J2681" s="440" t="str">
        <f>(IF(E2678&lt;&gt;0,$G$2,IF(I2678&lt;&gt;0,$G$2,"")))</f>
        <v/>
      </c>
    </row>
    <row r="2682" spans="2:24">
      <c r="E2682" s="278"/>
      <c r="F2682" s="278"/>
      <c r="G2682" s="278"/>
      <c r="H2682" s="278"/>
      <c r="I2682" s="282"/>
      <c r="J2682" s="221">
        <f>(IF($E2815&lt;&gt;0,$J$2,IF($I2815&lt;&gt;0,$J$2,"")))</f>
        <v>1</v>
      </c>
      <c r="L2682" s="278"/>
      <c r="M2682" s="278"/>
      <c r="N2682" s="282"/>
      <c r="O2682" s="282"/>
      <c r="P2682" s="282"/>
      <c r="Q2682" s="278"/>
      <c r="R2682" s="278"/>
      <c r="S2682" s="282"/>
      <c r="T2682" s="282"/>
      <c r="U2682" s="278"/>
      <c r="V2682" s="282"/>
      <c r="W2682" s="282"/>
    </row>
    <row r="2683" spans="2:24">
      <c r="C2683" s="227"/>
      <c r="D2683" s="228"/>
      <c r="E2683" s="278"/>
      <c r="F2683" s="278"/>
      <c r="G2683" s="278"/>
      <c r="H2683" s="278"/>
      <c r="I2683" s="282"/>
      <c r="J2683" s="221">
        <f>(IF($E2815&lt;&gt;0,$J$2,IF($I2815&lt;&gt;0,$J$2,"")))</f>
        <v>1</v>
      </c>
      <c r="L2683" s="278"/>
      <c r="M2683" s="278"/>
      <c r="N2683" s="282"/>
      <c r="O2683" s="282"/>
      <c r="P2683" s="282"/>
      <c r="Q2683" s="278"/>
      <c r="R2683" s="278"/>
      <c r="S2683" s="282"/>
      <c r="T2683" s="282"/>
      <c r="U2683" s="278"/>
      <c r="V2683" s="282"/>
      <c r="W2683" s="282"/>
    </row>
    <row r="2684" spans="2:24">
      <c r="B2684" s="896" t="str">
        <f>$B$7</f>
        <v>БЮДЖЕТ - НАЧАЛЕН ПЛАН
ПО ПЪЛНА ЕДИННА БЮДЖЕТНА КЛАСИФИКАЦИЯ</v>
      </c>
      <c r="C2684" s="897"/>
      <c r="D2684" s="897"/>
      <c r="E2684" s="278"/>
      <c r="F2684" s="278"/>
      <c r="G2684" s="278"/>
      <c r="H2684" s="278"/>
      <c r="I2684" s="282"/>
      <c r="J2684" s="221">
        <f>(IF($E2815&lt;&gt;0,$J$2,IF($I2815&lt;&gt;0,$J$2,"")))</f>
        <v>1</v>
      </c>
      <c r="L2684" s="278"/>
      <c r="M2684" s="278"/>
      <c r="N2684" s="282"/>
      <c r="O2684" s="282"/>
      <c r="P2684" s="282"/>
      <c r="Q2684" s="278"/>
      <c r="R2684" s="278"/>
      <c r="S2684" s="282"/>
      <c r="T2684" s="282"/>
      <c r="U2684" s="278"/>
      <c r="V2684" s="282"/>
      <c r="W2684" s="282"/>
    </row>
    <row r="2685" spans="2:24">
      <c r="C2685" s="227"/>
      <c r="D2685" s="228"/>
      <c r="E2685" s="279" t="s">
        <v>1684</v>
      </c>
      <c r="F2685" s="279" t="s">
        <v>1550</v>
      </c>
      <c r="G2685" s="278"/>
      <c r="H2685" s="278"/>
      <c r="I2685" s="282"/>
      <c r="J2685" s="221">
        <f>(IF($E2815&lt;&gt;0,$J$2,IF($I2815&lt;&gt;0,$J$2,"")))</f>
        <v>1</v>
      </c>
      <c r="L2685" s="278"/>
      <c r="M2685" s="278"/>
      <c r="N2685" s="282"/>
      <c r="O2685" s="282"/>
      <c r="P2685" s="282"/>
      <c r="Q2685" s="278"/>
      <c r="R2685" s="278"/>
      <c r="S2685" s="282"/>
      <c r="T2685" s="282"/>
      <c r="U2685" s="278"/>
      <c r="V2685" s="282"/>
      <c r="W2685" s="282"/>
    </row>
    <row r="2686" spans="2:24" ht="18.75">
      <c r="B2686" s="898" t="str">
        <f>$B$9</f>
        <v>Несебър</v>
      </c>
      <c r="C2686" s="899"/>
      <c r="D2686" s="900"/>
      <c r="E2686" s="686">
        <f>$E$9</f>
        <v>43831</v>
      </c>
      <c r="F2686" s="687">
        <f>$F$9</f>
        <v>44196</v>
      </c>
      <c r="G2686" s="278"/>
      <c r="H2686" s="278"/>
      <c r="I2686" s="282"/>
      <c r="J2686" s="221">
        <f>(IF($E2815&lt;&gt;0,$J$2,IF($I2815&lt;&gt;0,$J$2,"")))</f>
        <v>1</v>
      </c>
      <c r="L2686" s="278"/>
      <c r="M2686" s="278"/>
      <c r="N2686" s="282"/>
      <c r="O2686" s="282"/>
      <c r="P2686" s="282"/>
      <c r="Q2686" s="278"/>
      <c r="R2686" s="278"/>
      <c r="S2686" s="282"/>
      <c r="T2686" s="282"/>
      <c r="U2686" s="278"/>
      <c r="V2686" s="282"/>
      <c r="W2686" s="282"/>
    </row>
    <row r="2687" spans="2:24">
      <c r="B2687" s="230" t="str">
        <f>$B$10</f>
        <v>(наименование на разпоредителя с бюджет)</v>
      </c>
      <c r="E2687" s="278"/>
      <c r="F2687" s="280">
        <f>$F$10</f>
        <v>0</v>
      </c>
      <c r="G2687" s="278"/>
      <c r="H2687" s="278"/>
      <c r="I2687" s="282"/>
      <c r="J2687" s="221">
        <f>(IF($E2815&lt;&gt;0,$J$2,IF($I2815&lt;&gt;0,$J$2,"")))</f>
        <v>1</v>
      </c>
      <c r="L2687" s="278"/>
      <c r="M2687" s="278"/>
      <c r="N2687" s="282"/>
      <c r="O2687" s="282"/>
      <c r="P2687" s="282"/>
      <c r="Q2687" s="278"/>
      <c r="R2687" s="278"/>
      <c r="S2687" s="282"/>
      <c r="T2687" s="282"/>
      <c r="U2687" s="278"/>
      <c r="V2687" s="282"/>
      <c r="W2687" s="282"/>
    </row>
    <row r="2688" spans="2:24">
      <c r="B2688" s="230"/>
      <c r="E2688" s="281"/>
      <c r="F2688" s="278"/>
      <c r="G2688" s="278"/>
      <c r="H2688" s="278"/>
      <c r="I2688" s="282"/>
      <c r="J2688" s="221">
        <f>(IF($E2815&lt;&gt;0,$J$2,IF($I2815&lt;&gt;0,$J$2,"")))</f>
        <v>1</v>
      </c>
      <c r="L2688" s="278"/>
      <c r="M2688" s="278"/>
      <c r="N2688" s="282"/>
      <c r="O2688" s="282"/>
      <c r="P2688" s="282"/>
      <c r="Q2688" s="278"/>
      <c r="R2688" s="278"/>
      <c r="S2688" s="282"/>
      <c r="T2688" s="282"/>
      <c r="U2688" s="278"/>
      <c r="V2688" s="282"/>
      <c r="W2688" s="282"/>
    </row>
    <row r="2689" spans="2:24" ht="19.5">
      <c r="B2689" s="901" t="str">
        <f>$B$12</f>
        <v>Несебър</v>
      </c>
      <c r="C2689" s="902"/>
      <c r="D2689" s="903"/>
      <c r="E2689" s="229" t="s">
        <v>1685</v>
      </c>
      <c r="F2689" s="688" t="str">
        <f>$F$12</f>
        <v>5206</v>
      </c>
      <c r="G2689" s="278"/>
      <c r="H2689" s="278"/>
      <c r="I2689" s="282"/>
      <c r="J2689" s="221">
        <f>(IF($E2815&lt;&gt;0,$J$2,IF($I2815&lt;&gt;0,$J$2,"")))</f>
        <v>1</v>
      </c>
      <c r="L2689" s="278"/>
      <c r="M2689" s="278"/>
      <c r="N2689" s="282"/>
      <c r="O2689" s="282"/>
      <c r="P2689" s="282"/>
      <c r="Q2689" s="278"/>
      <c r="R2689" s="278"/>
      <c r="S2689" s="282"/>
      <c r="T2689" s="282"/>
      <c r="U2689" s="278"/>
      <c r="V2689" s="282"/>
      <c r="W2689" s="282"/>
    </row>
    <row r="2690" spans="2:24">
      <c r="B2690" s="689" t="str">
        <f>$B$13</f>
        <v>(наименование на първостепенния разпоредител с бюджет)</v>
      </c>
      <c r="E2690" s="281" t="s">
        <v>1686</v>
      </c>
      <c r="F2690" s="278"/>
      <c r="G2690" s="278"/>
      <c r="H2690" s="278"/>
      <c r="I2690" s="282"/>
      <c r="J2690" s="221">
        <f>(IF($E2815&lt;&gt;0,$J$2,IF($I2815&lt;&gt;0,$J$2,"")))</f>
        <v>1</v>
      </c>
      <c r="L2690" s="278"/>
      <c r="M2690" s="278"/>
      <c r="N2690" s="282"/>
      <c r="O2690" s="282"/>
      <c r="P2690" s="282"/>
      <c r="Q2690" s="278"/>
      <c r="R2690" s="278"/>
      <c r="S2690" s="282"/>
      <c r="T2690" s="282"/>
      <c r="U2690" s="278"/>
      <c r="V2690" s="282"/>
      <c r="W2690" s="282"/>
    </row>
    <row r="2691" spans="2:24" ht="18.75">
      <c r="B2691" s="230"/>
      <c r="D2691" s="441"/>
      <c r="E2691" s="277"/>
      <c r="F2691" s="277"/>
      <c r="G2691" s="277"/>
      <c r="H2691" s="277"/>
      <c r="I2691" s="384"/>
      <c r="J2691" s="221">
        <f>(IF($E2815&lt;&gt;0,$J$2,IF($I2815&lt;&gt;0,$J$2,"")))</f>
        <v>1</v>
      </c>
      <c r="L2691" s="278"/>
      <c r="M2691" s="278"/>
      <c r="N2691" s="282"/>
      <c r="O2691" s="282"/>
      <c r="P2691" s="282"/>
      <c r="Q2691" s="278"/>
      <c r="R2691" s="278"/>
      <c r="S2691" s="282"/>
      <c r="T2691" s="282"/>
      <c r="U2691" s="278"/>
      <c r="V2691" s="282"/>
      <c r="W2691" s="282"/>
    </row>
    <row r="2692" spans="2:24">
      <c r="C2692" s="227"/>
      <c r="D2692" s="228"/>
      <c r="E2692" s="278"/>
      <c r="F2692" s="281"/>
      <c r="G2692" s="281"/>
      <c r="H2692" s="281"/>
      <c r="I2692" s="284" t="s">
        <v>1687</v>
      </c>
      <c r="J2692" s="221">
        <f>(IF($E2815&lt;&gt;0,$J$2,IF($I2815&lt;&gt;0,$J$2,"")))</f>
        <v>1</v>
      </c>
      <c r="L2692" s="283" t="s">
        <v>93</v>
      </c>
      <c r="M2692" s="278"/>
      <c r="N2692" s="282"/>
      <c r="O2692" s="284" t="s">
        <v>1687</v>
      </c>
      <c r="P2692" s="282"/>
      <c r="Q2692" s="283" t="s">
        <v>94</v>
      </c>
      <c r="R2692" s="278"/>
      <c r="S2692" s="282"/>
      <c r="T2692" s="284" t="s">
        <v>1687</v>
      </c>
      <c r="U2692" s="278"/>
      <c r="V2692" s="282"/>
      <c r="W2692" s="284" t="s">
        <v>1687</v>
      </c>
    </row>
    <row r="2693" spans="2:24" ht="18.75">
      <c r="B2693" s="782"/>
      <c r="C2693" s="783"/>
      <c r="D2693" s="784" t="s">
        <v>1075</v>
      </c>
      <c r="E2693" s="785"/>
      <c r="F2693" s="973" t="s">
        <v>1486</v>
      </c>
      <c r="G2693" s="974"/>
      <c r="H2693" s="975"/>
      <c r="I2693" s="976"/>
      <c r="J2693" s="221">
        <f>(IF($E2815&lt;&gt;0,$J$2,IF($I2815&lt;&gt;0,$J$2,"")))</f>
        <v>1</v>
      </c>
      <c r="L2693" s="920" t="s">
        <v>1804</v>
      </c>
      <c r="M2693" s="920" t="s">
        <v>1805</v>
      </c>
      <c r="N2693" s="922" t="s">
        <v>1806</v>
      </c>
      <c r="O2693" s="922" t="s">
        <v>95</v>
      </c>
      <c r="P2693" s="222"/>
      <c r="Q2693" s="922" t="s">
        <v>1807</v>
      </c>
      <c r="R2693" s="922" t="s">
        <v>1808</v>
      </c>
      <c r="S2693" s="922" t="s">
        <v>1776</v>
      </c>
      <c r="T2693" s="922" t="s">
        <v>96</v>
      </c>
      <c r="U2693" s="409" t="s">
        <v>97</v>
      </c>
      <c r="V2693" s="410"/>
      <c r="W2693" s="411"/>
      <c r="X2693" s="291"/>
    </row>
    <row r="2694" spans="2:24" ht="31.5">
      <c r="B2694" s="786" t="s">
        <v>1601</v>
      </c>
      <c r="C2694" s="787" t="s">
        <v>1688</v>
      </c>
      <c r="D2694" s="788" t="s">
        <v>1076</v>
      </c>
      <c r="E2694" s="789"/>
      <c r="F2694" s="713" t="s">
        <v>1487</v>
      </c>
      <c r="G2694" s="713" t="s">
        <v>1488</v>
      </c>
      <c r="H2694" s="713" t="s">
        <v>1485</v>
      </c>
      <c r="I2694" s="713" t="s">
        <v>1069</v>
      </c>
      <c r="J2694" s="221">
        <f>(IF($E2815&lt;&gt;0,$J$2,IF($I2815&lt;&gt;0,$J$2,"")))</f>
        <v>1</v>
      </c>
      <c r="L2694" s="961"/>
      <c r="M2694" s="972"/>
      <c r="N2694" s="961"/>
      <c r="O2694" s="972"/>
      <c r="P2694" s="222"/>
      <c r="Q2694" s="957"/>
      <c r="R2694" s="957"/>
      <c r="S2694" s="957"/>
      <c r="T2694" s="957"/>
      <c r="U2694" s="412">
        <v>2020</v>
      </c>
      <c r="V2694" s="412">
        <v>2021</v>
      </c>
      <c r="W2694" s="412" t="s">
        <v>1809</v>
      </c>
      <c r="X2694" s="413" t="s">
        <v>98</v>
      </c>
    </row>
    <row r="2695" spans="2:24" ht="18.75">
      <c r="B2695" s="612"/>
      <c r="C2695" s="397"/>
      <c r="D2695" s="295" t="s">
        <v>1265</v>
      </c>
      <c r="E2695" s="809"/>
      <c r="F2695" s="296"/>
      <c r="G2695" s="296"/>
      <c r="H2695" s="296"/>
      <c r="I2695" s="483"/>
      <c r="J2695" s="221">
        <f>(IF($E2815&lt;&gt;0,$J$2,IF($I2815&lt;&gt;0,$J$2,"")))</f>
        <v>1</v>
      </c>
      <c r="L2695" s="297" t="s">
        <v>99</v>
      </c>
      <c r="M2695" s="297" t="s">
        <v>100</v>
      </c>
      <c r="N2695" s="298" t="s">
        <v>101</v>
      </c>
      <c r="O2695" s="298" t="s">
        <v>102</v>
      </c>
      <c r="P2695" s="222"/>
      <c r="Q2695" s="610" t="s">
        <v>103</v>
      </c>
      <c r="R2695" s="610" t="s">
        <v>104</v>
      </c>
      <c r="S2695" s="610" t="s">
        <v>105</v>
      </c>
      <c r="T2695" s="610" t="s">
        <v>106</v>
      </c>
      <c r="U2695" s="610" t="s">
        <v>1046</v>
      </c>
      <c r="V2695" s="610" t="s">
        <v>1047</v>
      </c>
      <c r="W2695" s="610" t="s">
        <v>1048</v>
      </c>
      <c r="X2695" s="414" t="s">
        <v>1049</v>
      </c>
    </row>
    <row r="2696" spans="2:24" ht="131.25">
      <c r="B2696" s="236"/>
      <c r="C2696" s="617" t="e">
        <f>VLOOKUP(D2696,OP_LIST2,2,FALSE)</f>
        <v>#N/A</v>
      </c>
      <c r="D2696" s="618" t="s">
        <v>958</v>
      </c>
      <c r="E2696" s="810"/>
      <c r="F2696" s="368"/>
      <c r="G2696" s="368"/>
      <c r="H2696" s="368"/>
      <c r="I2696" s="303"/>
      <c r="J2696" s="221">
        <f>(IF($E2815&lt;&gt;0,$J$2,IF($I2815&lt;&gt;0,$J$2,"")))</f>
        <v>1</v>
      </c>
      <c r="L2696" s="415" t="s">
        <v>1050</v>
      </c>
      <c r="M2696" s="415" t="s">
        <v>1050</v>
      </c>
      <c r="N2696" s="415" t="s">
        <v>1051</v>
      </c>
      <c r="O2696" s="415" t="s">
        <v>1052</v>
      </c>
      <c r="P2696" s="222"/>
      <c r="Q2696" s="415" t="s">
        <v>1050</v>
      </c>
      <c r="R2696" s="415" t="s">
        <v>1050</v>
      </c>
      <c r="S2696" s="415" t="s">
        <v>1077</v>
      </c>
      <c r="T2696" s="415" t="s">
        <v>1054</v>
      </c>
      <c r="U2696" s="415" t="s">
        <v>1050</v>
      </c>
      <c r="V2696" s="415" t="s">
        <v>1050</v>
      </c>
      <c r="W2696" s="415" t="s">
        <v>1050</v>
      </c>
      <c r="X2696" s="306" t="s">
        <v>1055</v>
      </c>
    </row>
    <row r="2697" spans="2:24" ht="18.75">
      <c r="B2697" s="616"/>
      <c r="C2697" s="619">
        <f>VLOOKUP(D2698,EBK_DEIN2,2,FALSE)</f>
        <v>5524</v>
      </c>
      <c r="D2697" s="611" t="s">
        <v>1465</v>
      </c>
      <c r="E2697" s="811"/>
      <c r="F2697" s="368"/>
      <c r="G2697" s="368"/>
      <c r="H2697" s="368"/>
      <c r="I2697" s="303"/>
      <c r="J2697" s="221">
        <f>(IF($E2815&lt;&gt;0,$J$2,IF($I2815&lt;&gt;0,$J$2,"")))</f>
        <v>1</v>
      </c>
      <c r="L2697" s="416"/>
      <c r="M2697" s="416"/>
      <c r="N2697" s="344"/>
      <c r="O2697" s="417"/>
      <c r="P2697" s="222"/>
      <c r="Q2697" s="416"/>
      <c r="R2697" s="416"/>
      <c r="S2697" s="344"/>
      <c r="T2697" s="417"/>
      <c r="U2697" s="416"/>
      <c r="V2697" s="344"/>
      <c r="W2697" s="417"/>
      <c r="X2697" s="418"/>
    </row>
    <row r="2698" spans="2:24" ht="18.75">
      <c r="B2698" s="419"/>
      <c r="C2698" s="238"/>
      <c r="D2698" s="523" t="s">
        <v>876</v>
      </c>
      <c r="E2698" s="811"/>
      <c r="F2698" s="368"/>
      <c r="G2698" s="368"/>
      <c r="H2698" s="368"/>
      <c r="I2698" s="303"/>
      <c r="J2698" s="221">
        <f>(IF($E2815&lt;&gt;0,$J$2,IF($I2815&lt;&gt;0,$J$2,"")))</f>
        <v>1</v>
      </c>
      <c r="L2698" s="416"/>
      <c r="M2698" s="416"/>
      <c r="N2698" s="344"/>
      <c r="O2698" s="420">
        <f>SUMIF(O2701:O2702,"&lt;0")+SUMIF(O2704:O2708,"&lt;0")+SUMIF(O2710:O2717,"&lt;0")+SUMIF(O2719:O2735,"&lt;0")+SUMIF(O2741:O2745,"&lt;0")+SUMIF(O2747:O2752,"&lt;0")+SUMIF(O2755:O2761,"&lt;0")+SUMIF(O2768:O2769,"&lt;0")+SUMIF(O2772:O2777,"&lt;0")+SUMIF(O2779:O2784,"&lt;0")+SUMIF(O2788,"&lt;0")+SUMIF(O2790:O2796,"&lt;0")+SUMIF(O2798:O2800,"&lt;0")+SUMIF(O2802:O2805,"&lt;0")+SUMIF(O2807:O2808,"&lt;0")+SUMIF(O2811,"&lt;0")</f>
        <v>0</v>
      </c>
      <c r="P2698" s="222"/>
      <c r="Q2698" s="416"/>
      <c r="R2698" s="416"/>
      <c r="S2698" s="344"/>
      <c r="T2698" s="420">
        <f>SUMIF(T2701:T2702,"&lt;0")+SUMIF(T2704:T2708,"&lt;0")+SUMIF(T2710:T2717,"&lt;0")+SUMIF(T2719:T2735,"&lt;0")+SUMIF(T2741:T2745,"&lt;0")+SUMIF(T2747:T2752,"&lt;0")+SUMIF(T2755:T2761,"&lt;0")+SUMIF(T2768:T2769,"&lt;0")+SUMIF(T2772:T2777,"&lt;0")+SUMIF(T2779:T2784,"&lt;0")+SUMIF(T2788,"&lt;0")+SUMIF(T2790:T2796,"&lt;0")+SUMIF(T2798:T2800,"&lt;0")+SUMIF(T2802:T2805,"&lt;0")+SUMIF(T2807:T2808,"&lt;0")+SUMIF(T2811,"&lt;0")</f>
        <v>0</v>
      </c>
      <c r="U2698" s="416"/>
      <c r="V2698" s="344"/>
      <c r="W2698" s="417"/>
      <c r="X2698" s="308"/>
    </row>
    <row r="2699" spans="2:24" ht="18.75">
      <c r="B2699" s="354"/>
      <c r="C2699" s="238"/>
      <c r="D2699" s="292" t="s">
        <v>1078</v>
      </c>
      <c r="E2699" s="811"/>
      <c r="F2699" s="368"/>
      <c r="G2699" s="368"/>
      <c r="H2699" s="368"/>
      <c r="I2699" s="303"/>
      <c r="J2699" s="221">
        <f>(IF($E2815&lt;&gt;0,$J$2,IF($I2815&lt;&gt;0,$J$2,"")))</f>
        <v>1</v>
      </c>
      <c r="L2699" s="416"/>
      <c r="M2699" s="416"/>
      <c r="N2699" s="344"/>
      <c r="O2699" s="417"/>
      <c r="P2699" s="222"/>
      <c r="Q2699" s="416"/>
      <c r="R2699" s="416"/>
      <c r="S2699" s="344"/>
      <c r="T2699" s="417"/>
      <c r="U2699" s="416"/>
      <c r="V2699" s="344"/>
      <c r="W2699" s="417"/>
      <c r="X2699" s="310"/>
    </row>
    <row r="2700" spans="2:24" ht="18.75">
      <c r="B2700" s="790">
        <v>100</v>
      </c>
      <c r="C2700" s="977" t="s">
        <v>1266</v>
      </c>
      <c r="D2700" s="978"/>
      <c r="E2700" s="791"/>
      <c r="F2700" s="792">
        <f>SUM(F2701:F2702)</f>
        <v>0</v>
      </c>
      <c r="G2700" s="793">
        <f>SUM(G2701:G2702)</f>
        <v>367700</v>
      </c>
      <c r="H2700" s="793">
        <f>SUM(H2701:H2702)</f>
        <v>0</v>
      </c>
      <c r="I2700" s="793">
        <f>SUM(I2701:I2702)</f>
        <v>367700</v>
      </c>
      <c r="J2700" s="243">
        <f t="shared" ref="J2700:J2731" si="781">(IF($E2700&lt;&gt;0,$J$2,IF($I2700&lt;&gt;0,$J$2,"")))</f>
        <v>1</v>
      </c>
      <c r="K2700" s="244"/>
      <c r="L2700" s="311">
        <f>SUM(L2701:L2702)</f>
        <v>0</v>
      </c>
      <c r="M2700" s="312">
        <f>SUM(M2701:M2702)</f>
        <v>367700</v>
      </c>
      <c r="N2700" s="421">
        <f>SUM(N2701:N2702)</f>
        <v>367700</v>
      </c>
      <c r="O2700" s="422">
        <f>SUM(O2701:O2702)</f>
        <v>0</v>
      </c>
      <c r="P2700" s="244"/>
      <c r="Q2700" s="815"/>
      <c r="R2700" s="816"/>
      <c r="S2700" s="817"/>
      <c r="T2700" s="816"/>
      <c r="U2700" s="816"/>
      <c r="V2700" s="816"/>
      <c r="W2700" s="818"/>
      <c r="X2700" s="313">
        <f t="shared" ref="X2700:X2731" si="782">T2700-U2700-V2700-W2700</f>
        <v>0</v>
      </c>
    </row>
    <row r="2701" spans="2:24" ht="18.75">
      <c r="B2701" s="140"/>
      <c r="C2701" s="144">
        <v>101</v>
      </c>
      <c r="D2701" s="138" t="s">
        <v>1267</v>
      </c>
      <c r="E2701" s="812"/>
      <c r="F2701" s="449"/>
      <c r="G2701" s="245">
        <v>367700</v>
      </c>
      <c r="H2701" s="245"/>
      <c r="I2701" s="476">
        <f>F2701+G2701+H2701</f>
        <v>367700</v>
      </c>
      <c r="J2701" s="243">
        <f t="shared" si="781"/>
        <v>1</v>
      </c>
      <c r="K2701" s="244"/>
      <c r="L2701" s="423"/>
      <c r="M2701" s="252">
        <v>367700</v>
      </c>
      <c r="N2701" s="315">
        <f>I2701</f>
        <v>367700</v>
      </c>
      <c r="O2701" s="424">
        <f>L2701+M2701-N2701</f>
        <v>0</v>
      </c>
      <c r="P2701" s="244"/>
      <c r="Q2701" s="771"/>
      <c r="R2701" s="775"/>
      <c r="S2701" s="775"/>
      <c r="T2701" s="775"/>
      <c r="U2701" s="775"/>
      <c r="V2701" s="775"/>
      <c r="W2701" s="819"/>
      <c r="X2701" s="313">
        <f t="shared" si="782"/>
        <v>0</v>
      </c>
    </row>
    <row r="2702" spans="2:24" ht="18.75">
      <c r="B2702" s="140"/>
      <c r="C2702" s="137">
        <v>102</v>
      </c>
      <c r="D2702" s="139" t="s">
        <v>1268</v>
      </c>
      <c r="E2702" s="812"/>
      <c r="F2702" s="449"/>
      <c r="G2702" s="245"/>
      <c r="H2702" s="245"/>
      <c r="I2702" s="476">
        <f>F2702+G2702+H2702</f>
        <v>0</v>
      </c>
      <c r="J2702" s="243" t="str">
        <f t="shared" si="781"/>
        <v/>
      </c>
      <c r="K2702" s="244"/>
      <c r="L2702" s="423"/>
      <c r="M2702" s="252"/>
      <c r="N2702" s="315">
        <f>I2702</f>
        <v>0</v>
      </c>
      <c r="O2702" s="424">
        <f>L2702+M2702-N2702</f>
        <v>0</v>
      </c>
      <c r="P2702" s="244"/>
      <c r="Q2702" s="771"/>
      <c r="R2702" s="775"/>
      <c r="S2702" s="775"/>
      <c r="T2702" s="775"/>
      <c r="U2702" s="775"/>
      <c r="V2702" s="775"/>
      <c r="W2702" s="819"/>
      <c r="X2702" s="313">
        <f t="shared" si="782"/>
        <v>0</v>
      </c>
    </row>
    <row r="2703" spans="2:24" ht="18.75">
      <c r="B2703" s="794">
        <v>200</v>
      </c>
      <c r="C2703" s="959" t="s">
        <v>1269</v>
      </c>
      <c r="D2703" s="959"/>
      <c r="E2703" s="795"/>
      <c r="F2703" s="796">
        <f>SUM(F2704:F2708)</f>
        <v>0</v>
      </c>
      <c r="G2703" s="797">
        <f>SUM(G2704:G2708)</f>
        <v>24110</v>
      </c>
      <c r="H2703" s="797">
        <f>SUM(H2704:H2708)</f>
        <v>0</v>
      </c>
      <c r="I2703" s="797">
        <f>SUM(I2704:I2708)</f>
        <v>24110</v>
      </c>
      <c r="J2703" s="243">
        <f t="shared" si="781"/>
        <v>1</v>
      </c>
      <c r="K2703" s="244"/>
      <c r="L2703" s="316">
        <f>SUM(L2704:L2708)</f>
        <v>0</v>
      </c>
      <c r="M2703" s="317">
        <f>SUM(M2704:M2708)</f>
        <v>24110</v>
      </c>
      <c r="N2703" s="425">
        <f>SUM(N2704:N2708)</f>
        <v>24110</v>
      </c>
      <c r="O2703" s="426">
        <f>SUM(O2704:O2708)</f>
        <v>0</v>
      </c>
      <c r="P2703" s="244"/>
      <c r="Q2703" s="773"/>
      <c r="R2703" s="774"/>
      <c r="S2703" s="774"/>
      <c r="T2703" s="774"/>
      <c r="U2703" s="774"/>
      <c r="V2703" s="774"/>
      <c r="W2703" s="820"/>
      <c r="X2703" s="313">
        <f t="shared" si="782"/>
        <v>0</v>
      </c>
    </row>
    <row r="2704" spans="2:24" ht="18.75">
      <c r="B2704" s="143"/>
      <c r="C2704" s="144">
        <v>201</v>
      </c>
      <c r="D2704" s="138" t="s">
        <v>1270</v>
      </c>
      <c r="E2704" s="812"/>
      <c r="F2704" s="449"/>
      <c r="G2704" s="245"/>
      <c r="H2704" s="245"/>
      <c r="I2704" s="476">
        <f>F2704+G2704+H2704</f>
        <v>0</v>
      </c>
      <c r="J2704" s="243" t="str">
        <f t="shared" si="781"/>
        <v/>
      </c>
      <c r="K2704" s="244"/>
      <c r="L2704" s="423"/>
      <c r="M2704" s="252"/>
      <c r="N2704" s="315">
        <f>I2704</f>
        <v>0</v>
      </c>
      <c r="O2704" s="424">
        <f>L2704+M2704-N2704</f>
        <v>0</v>
      </c>
      <c r="P2704" s="244"/>
      <c r="Q2704" s="771"/>
      <c r="R2704" s="775"/>
      <c r="S2704" s="775"/>
      <c r="T2704" s="775"/>
      <c r="U2704" s="775"/>
      <c r="V2704" s="775"/>
      <c r="W2704" s="819"/>
      <c r="X2704" s="313">
        <f t="shared" si="782"/>
        <v>0</v>
      </c>
    </row>
    <row r="2705" spans="2:24" ht="18.75">
      <c r="B2705" s="136"/>
      <c r="C2705" s="137">
        <v>202</v>
      </c>
      <c r="D2705" s="145" t="s">
        <v>1271</v>
      </c>
      <c r="E2705" s="812"/>
      <c r="F2705" s="449"/>
      <c r="G2705" s="245"/>
      <c r="H2705" s="245"/>
      <c r="I2705" s="476">
        <f>F2705+G2705+H2705</f>
        <v>0</v>
      </c>
      <c r="J2705" s="243" t="str">
        <f t="shared" si="781"/>
        <v/>
      </c>
      <c r="K2705" s="244"/>
      <c r="L2705" s="423"/>
      <c r="M2705" s="252"/>
      <c r="N2705" s="315">
        <f>I2705</f>
        <v>0</v>
      </c>
      <c r="O2705" s="424">
        <f>L2705+M2705-N2705</f>
        <v>0</v>
      </c>
      <c r="P2705" s="244"/>
      <c r="Q2705" s="771"/>
      <c r="R2705" s="775"/>
      <c r="S2705" s="775"/>
      <c r="T2705" s="775"/>
      <c r="U2705" s="775"/>
      <c r="V2705" s="775"/>
      <c r="W2705" s="819"/>
      <c r="X2705" s="313">
        <f t="shared" si="782"/>
        <v>0</v>
      </c>
    </row>
    <row r="2706" spans="2:24" ht="31.5">
      <c r="B2706" s="152"/>
      <c r="C2706" s="137">
        <v>205</v>
      </c>
      <c r="D2706" s="145" t="s">
        <v>915</v>
      </c>
      <c r="E2706" s="812"/>
      <c r="F2706" s="449"/>
      <c r="G2706" s="245">
        <v>9510</v>
      </c>
      <c r="H2706" s="245"/>
      <c r="I2706" s="476">
        <f>F2706+G2706+H2706</f>
        <v>9510</v>
      </c>
      <c r="J2706" s="243">
        <f t="shared" si="781"/>
        <v>1</v>
      </c>
      <c r="K2706" s="244"/>
      <c r="L2706" s="423"/>
      <c r="M2706" s="252">
        <v>9510</v>
      </c>
      <c r="N2706" s="315">
        <f>I2706</f>
        <v>9510</v>
      </c>
      <c r="O2706" s="424">
        <f>L2706+M2706-N2706</f>
        <v>0</v>
      </c>
      <c r="P2706" s="244"/>
      <c r="Q2706" s="771"/>
      <c r="R2706" s="775"/>
      <c r="S2706" s="775"/>
      <c r="T2706" s="775"/>
      <c r="U2706" s="775"/>
      <c r="V2706" s="775"/>
      <c r="W2706" s="819"/>
      <c r="X2706" s="313">
        <f t="shared" si="782"/>
        <v>0</v>
      </c>
    </row>
    <row r="2707" spans="2:24" ht="18.75">
      <c r="B2707" s="152"/>
      <c r="C2707" s="137">
        <v>208</v>
      </c>
      <c r="D2707" s="159" t="s">
        <v>916</v>
      </c>
      <c r="E2707" s="812"/>
      <c r="F2707" s="449"/>
      <c r="G2707" s="245">
        <v>14600</v>
      </c>
      <c r="H2707" s="245"/>
      <c r="I2707" s="476">
        <f>F2707+G2707+H2707</f>
        <v>14600</v>
      </c>
      <c r="J2707" s="243">
        <f t="shared" si="781"/>
        <v>1</v>
      </c>
      <c r="K2707" s="244"/>
      <c r="L2707" s="423"/>
      <c r="M2707" s="252">
        <v>14600</v>
      </c>
      <c r="N2707" s="315">
        <f>I2707</f>
        <v>14600</v>
      </c>
      <c r="O2707" s="424">
        <f>L2707+M2707-N2707</f>
        <v>0</v>
      </c>
      <c r="P2707" s="244"/>
      <c r="Q2707" s="771"/>
      <c r="R2707" s="775"/>
      <c r="S2707" s="775"/>
      <c r="T2707" s="775"/>
      <c r="U2707" s="775"/>
      <c r="V2707" s="775"/>
      <c r="W2707" s="819"/>
      <c r="X2707" s="313">
        <f t="shared" si="782"/>
        <v>0</v>
      </c>
    </row>
    <row r="2708" spans="2:24" ht="18.75">
      <c r="B2708" s="143"/>
      <c r="C2708" s="142">
        <v>209</v>
      </c>
      <c r="D2708" s="148" t="s">
        <v>917</v>
      </c>
      <c r="E2708" s="812"/>
      <c r="F2708" s="449"/>
      <c r="G2708" s="245"/>
      <c r="H2708" s="245"/>
      <c r="I2708" s="476">
        <f>F2708+G2708+H2708</f>
        <v>0</v>
      </c>
      <c r="J2708" s="243" t="str">
        <f t="shared" si="781"/>
        <v/>
      </c>
      <c r="K2708" s="244"/>
      <c r="L2708" s="423"/>
      <c r="M2708" s="252"/>
      <c r="N2708" s="315">
        <f>I2708</f>
        <v>0</v>
      </c>
      <c r="O2708" s="424">
        <f>L2708+M2708-N2708</f>
        <v>0</v>
      </c>
      <c r="P2708" s="244"/>
      <c r="Q2708" s="771"/>
      <c r="R2708" s="775"/>
      <c r="S2708" s="775"/>
      <c r="T2708" s="775"/>
      <c r="U2708" s="775"/>
      <c r="V2708" s="775"/>
      <c r="W2708" s="819"/>
      <c r="X2708" s="313">
        <f t="shared" si="782"/>
        <v>0</v>
      </c>
    </row>
    <row r="2709" spans="2:24" ht="18.75">
      <c r="B2709" s="794">
        <v>500</v>
      </c>
      <c r="C2709" s="960" t="s">
        <v>209</v>
      </c>
      <c r="D2709" s="960"/>
      <c r="E2709" s="795"/>
      <c r="F2709" s="796">
        <f>SUM(F2710:F2716)</f>
        <v>0</v>
      </c>
      <c r="G2709" s="797">
        <f>SUM(G2710:G2716)</f>
        <v>71050</v>
      </c>
      <c r="H2709" s="797">
        <f>SUM(H2710:H2716)</f>
        <v>0</v>
      </c>
      <c r="I2709" s="797">
        <f>SUM(I2710:I2716)</f>
        <v>71050</v>
      </c>
      <c r="J2709" s="243">
        <f t="shared" si="781"/>
        <v>1</v>
      </c>
      <c r="K2709" s="244"/>
      <c r="L2709" s="316">
        <f>SUM(L2710:L2716)</f>
        <v>0</v>
      </c>
      <c r="M2709" s="317">
        <f>SUM(M2710:M2716)</f>
        <v>71050</v>
      </c>
      <c r="N2709" s="425">
        <f>SUM(N2710:N2716)</f>
        <v>71050</v>
      </c>
      <c r="O2709" s="426">
        <f>SUM(O2710:O2716)</f>
        <v>0</v>
      </c>
      <c r="P2709" s="244"/>
      <c r="Q2709" s="773"/>
      <c r="R2709" s="774"/>
      <c r="S2709" s="775"/>
      <c r="T2709" s="774"/>
      <c r="U2709" s="774"/>
      <c r="V2709" s="774"/>
      <c r="W2709" s="820"/>
      <c r="X2709" s="313">
        <f t="shared" si="782"/>
        <v>0</v>
      </c>
    </row>
    <row r="2710" spans="2:24" ht="18.75">
      <c r="B2710" s="143"/>
      <c r="C2710" s="160">
        <v>551</v>
      </c>
      <c r="D2710" s="456" t="s">
        <v>210</v>
      </c>
      <c r="E2710" s="812"/>
      <c r="F2710" s="449"/>
      <c r="G2710" s="245">
        <v>43700</v>
      </c>
      <c r="H2710" s="245"/>
      <c r="I2710" s="476">
        <f t="shared" ref="I2710:I2717" si="783">F2710+G2710+H2710</f>
        <v>43700</v>
      </c>
      <c r="J2710" s="243">
        <f t="shared" si="781"/>
        <v>1</v>
      </c>
      <c r="K2710" s="244"/>
      <c r="L2710" s="423"/>
      <c r="M2710" s="252">
        <v>43700</v>
      </c>
      <c r="N2710" s="315">
        <f t="shared" ref="N2710:N2717" si="784">I2710</f>
        <v>43700</v>
      </c>
      <c r="O2710" s="424">
        <f t="shared" ref="O2710:O2717" si="785">L2710+M2710-N2710</f>
        <v>0</v>
      </c>
      <c r="P2710" s="244"/>
      <c r="Q2710" s="771"/>
      <c r="R2710" s="775"/>
      <c r="S2710" s="775"/>
      <c r="T2710" s="775"/>
      <c r="U2710" s="775"/>
      <c r="V2710" s="775"/>
      <c r="W2710" s="819"/>
      <c r="X2710" s="313">
        <f t="shared" si="782"/>
        <v>0</v>
      </c>
    </row>
    <row r="2711" spans="2:24" ht="18.75">
      <c r="B2711" s="143"/>
      <c r="C2711" s="161">
        <v>552</v>
      </c>
      <c r="D2711" s="457" t="s">
        <v>211</v>
      </c>
      <c r="E2711" s="812"/>
      <c r="F2711" s="449"/>
      <c r="G2711" s="245"/>
      <c r="H2711" s="245"/>
      <c r="I2711" s="476">
        <f t="shared" si="783"/>
        <v>0</v>
      </c>
      <c r="J2711" s="243" t="str">
        <f t="shared" si="781"/>
        <v/>
      </c>
      <c r="K2711" s="244"/>
      <c r="L2711" s="423"/>
      <c r="M2711" s="252"/>
      <c r="N2711" s="315">
        <f t="shared" si="784"/>
        <v>0</v>
      </c>
      <c r="O2711" s="424">
        <f t="shared" si="785"/>
        <v>0</v>
      </c>
      <c r="P2711" s="244"/>
      <c r="Q2711" s="771"/>
      <c r="R2711" s="775"/>
      <c r="S2711" s="775"/>
      <c r="T2711" s="775"/>
      <c r="U2711" s="775"/>
      <c r="V2711" s="775"/>
      <c r="W2711" s="819"/>
      <c r="X2711" s="313">
        <f t="shared" si="782"/>
        <v>0</v>
      </c>
    </row>
    <row r="2712" spans="2:24" ht="18.75">
      <c r="B2712" s="143"/>
      <c r="C2712" s="161">
        <v>558</v>
      </c>
      <c r="D2712" s="457" t="s">
        <v>1704</v>
      </c>
      <c r="E2712" s="812"/>
      <c r="F2712" s="700">
        <v>0</v>
      </c>
      <c r="G2712" s="700">
        <v>0</v>
      </c>
      <c r="H2712" s="700">
        <v>0</v>
      </c>
      <c r="I2712" s="476">
        <f t="shared" si="783"/>
        <v>0</v>
      </c>
      <c r="J2712" s="243" t="str">
        <f t="shared" si="781"/>
        <v/>
      </c>
      <c r="K2712" s="244"/>
      <c r="L2712" s="423"/>
      <c r="M2712" s="252"/>
      <c r="N2712" s="315">
        <f t="shared" si="784"/>
        <v>0</v>
      </c>
      <c r="O2712" s="424">
        <f t="shared" si="785"/>
        <v>0</v>
      </c>
      <c r="P2712" s="244"/>
      <c r="Q2712" s="771"/>
      <c r="R2712" s="775"/>
      <c r="S2712" s="775"/>
      <c r="T2712" s="775"/>
      <c r="U2712" s="775"/>
      <c r="V2712" s="775"/>
      <c r="W2712" s="819"/>
      <c r="X2712" s="313">
        <f t="shared" si="782"/>
        <v>0</v>
      </c>
    </row>
    <row r="2713" spans="2:24" ht="18.75">
      <c r="B2713" s="143"/>
      <c r="C2713" s="161">
        <v>560</v>
      </c>
      <c r="D2713" s="458" t="s">
        <v>212</v>
      </c>
      <c r="E2713" s="812"/>
      <c r="F2713" s="449"/>
      <c r="G2713" s="245">
        <v>17600</v>
      </c>
      <c r="H2713" s="245"/>
      <c r="I2713" s="476">
        <f t="shared" si="783"/>
        <v>17600</v>
      </c>
      <c r="J2713" s="243">
        <f t="shared" si="781"/>
        <v>1</v>
      </c>
      <c r="K2713" s="244"/>
      <c r="L2713" s="423"/>
      <c r="M2713" s="252">
        <v>17600</v>
      </c>
      <c r="N2713" s="315">
        <f t="shared" si="784"/>
        <v>17600</v>
      </c>
      <c r="O2713" s="424">
        <f t="shared" si="785"/>
        <v>0</v>
      </c>
      <c r="P2713" s="244"/>
      <c r="Q2713" s="771"/>
      <c r="R2713" s="775"/>
      <c r="S2713" s="775"/>
      <c r="T2713" s="775"/>
      <c r="U2713" s="775"/>
      <c r="V2713" s="775"/>
      <c r="W2713" s="819"/>
      <c r="X2713" s="313">
        <f t="shared" si="782"/>
        <v>0</v>
      </c>
    </row>
    <row r="2714" spans="2:24" ht="18.75">
      <c r="B2714" s="143"/>
      <c r="C2714" s="161">
        <v>580</v>
      </c>
      <c r="D2714" s="457" t="s">
        <v>213</v>
      </c>
      <c r="E2714" s="812"/>
      <c r="F2714" s="449"/>
      <c r="G2714" s="245">
        <v>9750</v>
      </c>
      <c r="H2714" s="245"/>
      <c r="I2714" s="476">
        <f t="shared" si="783"/>
        <v>9750</v>
      </c>
      <c r="J2714" s="243">
        <f t="shared" si="781"/>
        <v>1</v>
      </c>
      <c r="K2714" s="244"/>
      <c r="L2714" s="423"/>
      <c r="M2714" s="252">
        <v>9750</v>
      </c>
      <c r="N2714" s="315">
        <f t="shared" si="784"/>
        <v>9750</v>
      </c>
      <c r="O2714" s="424">
        <f t="shared" si="785"/>
        <v>0</v>
      </c>
      <c r="P2714" s="244"/>
      <c r="Q2714" s="771"/>
      <c r="R2714" s="775"/>
      <c r="S2714" s="775"/>
      <c r="T2714" s="775"/>
      <c r="U2714" s="775"/>
      <c r="V2714" s="775"/>
      <c r="W2714" s="819"/>
      <c r="X2714" s="313">
        <f t="shared" si="782"/>
        <v>0</v>
      </c>
    </row>
    <row r="2715" spans="2:24" ht="18.75">
      <c r="B2715" s="143"/>
      <c r="C2715" s="161">
        <v>588</v>
      </c>
      <c r="D2715" s="457" t="s">
        <v>1709</v>
      </c>
      <c r="E2715" s="812"/>
      <c r="F2715" s="700">
        <v>0</v>
      </c>
      <c r="G2715" s="700">
        <v>0</v>
      </c>
      <c r="H2715" s="700">
        <v>0</v>
      </c>
      <c r="I2715" s="476">
        <f t="shared" si="783"/>
        <v>0</v>
      </c>
      <c r="J2715" s="243" t="str">
        <f t="shared" si="781"/>
        <v/>
      </c>
      <c r="K2715" s="244"/>
      <c r="L2715" s="423"/>
      <c r="M2715" s="252"/>
      <c r="N2715" s="315">
        <f t="shared" si="784"/>
        <v>0</v>
      </c>
      <c r="O2715" s="424">
        <f t="shared" si="785"/>
        <v>0</v>
      </c>
      <c r="P2715" s="244"/>
      <c r="Q2715" s="771"/>
      <c r="R2715" s="775"/>
      <c r="S2715" s="775"/>
      <c r="T2715" s="775"/>
      <c r="U2715" s="775"/>
      <c r="V2715" s="775"/>
      <c r="W2715" s="819"/>
      <c r="X2715" s="313">
        <f t="shared" si="782"/>
        <v>0</v>
      </c>
    </row>
    <row r="2716" spans="2:24" ht="31.5">
      <c r="B2716" s="143"/>
      <c r="C2716" s="162">
        <v>590</v>
      </c>
      <c r="D2716" s="459" t="s">
        <v>214</v>
      </c>
      <c r="E2716" s="812"/>
      <c r="F2716" s="449"/>
      <c r="G2716" s="245"/>
      <c r="H2716" s="245"/>
      <c r="I2716" s="476">
        <f t="shared" si="783"/>
        <v>0</v>
      </c>
      <c r="J2716" s="243" t="str">
        <f t="shared" si="781"/>
        <v/>
      </c>
      <c r="K2716" s="244"/>
      <c r="L2716" s="423"/>
      <c r="M2716" s="252"/>
      <c r="N2716" s="315">
        <f t="shared" si="784"/>
        <v>0</v>
      </c>
      <c r="O2716" s="424">
        <f t="shared" si="785"/>
        <v>0</v>
      </c>
      <c r="P2716" s="244"/>
      <c r="Q2716" s="771"/>
      <c r="R2716" s="775"/>
      <c r="S2716" s="775"/>
      <c r="T2716" s="775"/>
      <c r="U2716" s="775"/>
      <c r="V2716" s="775"/>
      <c r="W2716" s="819"/>
      <c r="X2716" s="313">
        <f t="shared" si="782"/>
        <v>0</v>
      </c>
    </row>
    <row r="2717" spans="2:24" ht="18.75">
      <c r="B2717" s="794">
        <v>800</v>
      </c>
      <c r="C2717" s="960" t="s">
        <v>1079</v>
      </c>
      <c r="D2717" s="960"/>
      <c r="E2717" s="795"/>
      <c r="F2717" s="798"/>
      <c r="G2717" s="799"/>
      <c r="H2717" s="799"/>
      <c r="I2717" s="800">
        <f t="shared" si="783"/>
        <v>0</v>
      </c>
      <c r="J2717" s="243" t="str">
        <f t="shared" si="781"/>
        <v/>
      </c>
      <c r="K2717" s="244"/>
      <c r="L2717" s="428"/>
      <c r="M2717" s="254"/>
      <c r="N2717" s="315">
        <f t="shared" si="784"/>
        <v>0</v>
      </c>
      <c r="O2717" s="424">
        <f t="shared" si="785"/>
        <v>0</v>
      </c>
      <c r="P2717" s="244"/>
      <c r="Q2717" s="773"/>
      <c r="R2717" s="774"/>
      <c r="S2717" s="775"/>
      <c r="T2717" s="775"/>
      <c r="U2717" s="774"/>
      <c r="V2717" s="775"/>
      <c r="W2717" s="819"/>
      <c r="X2717" s="313">
        <f t="shared" si="782"/>
        <v>0</v>
      </c>
    </row>
    <row r="2718" spans="2:24" ht="18.75">
      <c r="B2718" s="794">
        <v>1000</v>
      </c>
      <c r="C2718" s="962" t="s">
        <v>216</v>
      </c>
      <c r="D2718" s="962"/>
      <c r="E2718" s="795"/>
      <c r="F2718" s="796">
        <f>SUM(F2719:F2735)</f>
        <v>0</v>
      </c>
      <c r="G2718" s="797">
        <f>SUM(G2719:G2735)</f>
        <v>253200</v>
      </c>
      <c r="H2718" s="797">
        <f>SUM(H2719:H2735)</f>
        <v>0</v>
      </c>
      <c r="I2718" s="797">
        <f>SUM(I2719:I2735)</f>
        <v>253200</v>
      </c>
      <c r="J2718" s="243">
        <f t="shared" si="781"/>
        <v>1</v>
      </c>
      <c r="K2718" s="244"/>
      <c r="L2718" s="316">
        <f>SUM(L2719:L2735)</f>
        <v>0</v>
      </c>
      <c r="M2718" s="317">
        <f>SUM(M2719:M2735)</f>
        <v>253200</v>
      </c>
      <c r="N2718" s="425">
        <f>SUM(N2719:N2735)</f>
        <v>253200</v>
      </c>
      <c r="O2718" s="426">
        <f>SUM(O2719:O2735)</f>
        <v>0</v>
      </c>
      <c r="P2718" s="244"/>
      <c r="Q2718" s="316">
        <f t="shared" ref="Q2718:W2718" si="786">SUM(Q2719:Q2735)</f>
        <v>0</v>
      </c>
      <c r="R2718" s="317">
        <f t="shared" si="786"/>
        <v>246200</v>
      </c>
      <c r="S2718" s="317">
        <f t="shared" si="786"/>
        <v>246200</v>
      </c>
      <c r="T2718" s="317">
        <f t="shared" si="786"/>
        <v>0</v>
      </c>
      <c r="U2718" s="317">
        <f t="shared" si="786"/>
        <v>0</v>
      </c>
      <c r="V2718" s="317">
        <f t="shared" si="786"/>
        <v>0</v>
      </c>
      <c r="W2718" s="426">
        <f t="shared" si="786"/>
        <v>0</v>
      </c>
      <c r="X2718" s="313">
        <f t="shared" si="782"/>
        <v>0</v>
      </c>
    </row>
    <row r="2719" spans="2:24" ht="18.75">
      <c r="B2719" s="136"/>
      <c r="C2719" s="144">
        <v>1011</v>
      </c>
      <c r="D2719" s="163" t="s">
        <v>217</v>
      </c>
      <c r="E2719" s="812"/>
      <c r="F2719" s="449"/>
      <c r="G2719" s="245">
        <v>128000</v>
      </c>
      <c r="H2719" s="245"/>
      <c r="I2719" s="476">
        <f t="shared" ref="I2719:I2735" si="787">F2719+G2719+H2719</f>
        <v>128000</v>
      </c>
      <c r="J2719" s="243">
        <f t="shared" si="781"/>
        <v>1</v>
      </c>
      <c r="K2719" s="244"/>
      <c r="L2719" s="423"/>
      <c r="M2719" s="252">
        <v>128000</v>
      </c>
      <c r="N2719" s="315">
        <f t="shared" ref="N2719:N2735" si="788">I2719</f>
        <v>128000</v>
      </c>
      <c r="O2719" s="424">
        <f t="shared" ref="O2719:O2735" si="789">L2719+M2719-N2719</f>
        <v>0</v>
      </c>
      <c r="P2719" s="244"/>
      <c r="Q2719" s="423"/>
      <c r="R2719" s="252">
        <v>128000</v>
      </c>
      <c r="S2719" s="429">
        <f t="shared" ref="S2719:S2726" si="790">+IF(+(L2719+M2719)&gt;=I2719,+M2719,+(+I2719-L2719))</f>
        <v>128000</v>
      </c>
      <c r="T2719" s="315">
        <f t="shared" ref="T2719:T2726" si="791">Q2719+R2719-S2719</f>
        <v>0</v>
      </c>
      <c r="U2719" s="252"/>
      <c r="V2719" s="252"/>
      <c r="W2719" s="253"/>
      <c r="X2719" s="313">
        <f t="shared" si="782"/>
        <v>0</v>
      </c>
    </row>
    <row r="2720" spans="2:24" ht="18.75">
      <c r="B2720" s="136"/>
      <c r="C2720" s="137">
        <v>1012</v>
      </c>
      <c r="D2720" s="145" t="s">
        <v>218</v>
      </c>
      <c r="E2720" s="812"/>
      <c r="F2720" s="449"/>
      <c r="G2720" s="245"/>
      <c r="H2720" s="245"/>
      <c r="I2720" s="476">
        <f t="shared" si="787"/>
        <v>0</v>
      </c>
      <c r="J2720" s="243" t="str">
        <f t="shared" si="781"/>
        <v/>
      </c>
      <c r="K2720" s="244"/>
      <c r="L2720" s="423"/>
      <c r="M2720" s="252"/>
      <c r="N2720" s="315">
        <f t="shared" si="788"/>
        <v>0</v>
      </c>
      <c r="O2720" s="424">
        <f t="shared" si="789"/>
        <v>0</v>
      </c>
      <c r="P2720" s="244"/>
      <c r="Q2720" s="423"/>
      <c r="R2720" s="252"/>
      <c r="S2720" s="429">
        <f t="shared" si="790"/>
        <v>0</v>
      </c>
      <c r="T2720" s="315">
        <f t="shared" si="791"/>
        <v>0</v>
      </c>
      <c r="U2720" s="252"/>
      <c r="V2720" s="252"/>
      <c r="W2720" s="253"/>
      <c r="X2720" s="313">
        <f t="shared" si="782"/>
        <v>0</v>
      </c>
    </row>
    <row r="2721" spans="2:24" ht="18.75">
      <c r="B2721" s="136"/>
      <c r="C2721" s="137">
        <v>1013</v>
      </c>
      <c r="D2721" s="145" t="s">
        <v>219</v>
      </c>
      <c r="E2721" s="812"/>
      <c r="F2721" s="449"/>
      <c r="G2721" s="245"/>
      <c r="H2721" s="245"/>
      <c r="I2721" s="476">
        <f t="shared" si="787"/>
        <v>0</v>
      </c>
      <c r="J2721" s="243" t="str">
        <f t="shared" si="781"/>
        <v/>
      </c>
      <c r="K2721" s="244"/>
      <c r="L2721" s="423"/>
      <c r="M2721" s="252"/>
      <c r="N2721" s="315">
        <f t="shared" si="788"/>
        <v>0</v>
      </c>
      <c r="O2721" s="424">
        <f t="shared" si="789"/>
        <v>0</v>
      </c>
      <c r="P2721" s="244"/>
      <c r="Q2721" s="423"/>
      <c r="R2721" s="252"/>
      <c r="S2721" s="429">
        <f t="shared" si="790"/>
        <v>0</v>
      </c>
      <c r="T2721" s="315">
        <f t="shared" si="791"/>
        <v>0</v>
      </c>
      <c r="U2721" s="252"/>
      <c r="V2721" s="252"/>
      <c r="W2721" s="253"/>
      <c r="X2721" s="313">
        <f t="shared" si="782"/>
        <v>0</v>
      </c>
    </row>
    <row r="2722" spans="2:24" ht="18.75">
      <c r="B2722" s="136"/>
      <c r="C2722" s="137">
        <v>1014</v>
      </c>
      <c r="D2722" s="145" t="s">
        <v>220</v>
      </c>
      <c r="E2722" s="812"/>
      <c r="F2722" s="449"/>
      <c r="G2722" s="245"/>
      <c r="H2722" s="245"/>
      <c r="I2722" s="476">
        <f t="shared" si="787"/>
        <v>0</v>
      </c>
      <c r="J2722" s="243" t="str">
        <f t="shared" si="781"/>
        <v/>
      </c>
      <c r="K2722" s="244"/>
      <c r="L2722" s="423"/>
      <c r="M2722" s="252"/>
      <c r="N2722" s="315">
        <f t="shared" si="788"/>
        <v>0</v>
      </c>
      <c r="O2722" s="424">
        <f t="shared" si="789"/>
        <v>0</v>
      </c>
      <c r="P2722" s="244"/>
      <c r="Q2722" s="423"/>
      <c r="R2722" s="252"/>
      <c r="S2722" s="429">
        <f t="shared" si="790"/>
        <v>0</v>
      </c>
      <c r="T2722" s="315">
        <f t="shared" si="791"/>
        <v>0</v>
      </c>
      <c r="U2722" s="252"/>
      <c r="V2722" s="252"/>
      <c r="W2722" s="253"/>
      <c r="X2722" s="313">
        <f t="shared" si="782"/>
        <v>0</v>
      </c>
    </row>
    <row r="2723" spans="2:24" ht="18.75">
      <c r="B2723" s="136"/>
      <c r="C2723" s="137">
        <v>1015</v>
      </c>
      <c r="D2723" s="145" t="s">
        <v>221</v>
      </c>
      <c r="E2723" s="812"/>
      <c r="F2723" s="449"/>
      <c r="G2723" s="245">
        <v>38000</v>
      </c>
      <c r="H2723" s="245"/>
      <c r="I2723" s="476">
        <f t="shared" si="787"/>
        <v>38000</v>
      </c>
      <c r="J2723" s="243">
        <f t="shared" si="781"/>
        <v>1</v>
      </c>
      <c r="K2723" s="244"/>
      <c r="L2723" s="423"/>
      <c r="M2723" s="252">
        <v>38000</v>
      </c>
      <c r="N2723" s="315">
        <f t="shared" si="788"/>
        <v>38000</v>
      </c>
      <c r="O2723" s="424">
        <f t="shared" si="789"/>
        <v>0</v>
      </c>
      <c r="P2723" s="244"/>
      <c r="Q2723" s="423"/>
      <c r="R2723" s="252">
        <v>38000</v>
      </c>
      <c r="S2723" s="429">
        <f t="shared" si="790"/>
        <v>38000</v>
      </c>
      <c r="T2723" s="315">
        <f t="shared" si="791"/>
        <v>0</v>
      </c>
      <c r="U2723" s="252"/>
      <c r="V2723" s="252"/>
      <c r="W2723" s="253"/>
      <c r="X2723" s="313">
        <f t="shared" si="782"/>
        <v>0</v>
      </c>
    </row>
    <row r="2724" spans="2:24" ht="18.75">
      <c r="B2724" s="136"/>
      <c r="C2724" s="137">
        <v>1016</v>
      </c>
      <c r="D2724" s="145" t="s">
        <v>222</v>
      </c>
      <c r="E2724" s="812"/>
      <c r="F2724" s="449"/>
      <c r="G2724" s="245">
        <v>37000</v>
      </c>
      <c r="H2724" s="245"/>
      <c r="I2724" s="476">
        <f t="shared" si="787"/>
        <v>37000</v>
      </c>
      <c r="J2724" s="243">
        <f t="shared" si="781"/>
        <v>1</v>
      </c>
      <c r="K2724" s="244"/>
      <c r="L2724" s="423"/>
      <c r="M2724" s="252">
        <v>37000</v>
      </c>
      <c r="N2724" s="315">
        <f t="shared" si="788"/>
        <v>37000</v>
      </c>
      <c r="O2724" s="424">
        <f t="shared" si="789"/>
        <v>0</v>
      </c>
      <c r="P2724" s="244"/>
      <c r="Q2724" s="423"/>
      <c r="R2724" s="252">
        <v>37000</v>
      </c>
      <c r="S2724" s="429">
        <f t="shared" si="790"/>
        <v>37000</v>
      </c>
      <c r="T2724" s="315">
        <f t="shared" si="791"/>
        <v>0</v>
      </c>
      <c r="U2724" s="252"/>
      <c r="V2724" s="252"/>
      <c r="W2724" s="253"/>
      <c r="X2724" s="313">
        <f t="shared" si="782"/>
        <v>0</v>
      </c>
    </row>
    <row r="2725" spans="2:24" ht="18.75">
      <c r="B2725" s="140"/>
      <c r="C2725" s="164">
        <v>1020</v>
      </c>
      <c r="D2725" s="165" t="s">
        <v>223</v>
      </c>
      <c r="E2725" s="812"/>
      <c r="F2725" s="449"/>
      <c r="G2725" s="245">
        <v>42000</v>
      </c>
      <c r="H2725" s="245"/>
      <c r="I2725" s="476">
        <f t="shared" si="787"/>
        <v>42000</v>
      </c>
      <c r="J2725" s="243">
        <f t="shared" si="781"/>
        <v>1</v>
      </c>
      <c r="K2725" s="244"/>
      <c r="L2725" s="423"/>
      <c r="M2725" s="252">
        <v>42000</v>
      </c>
      <c r="N2725" s="315">
        <f t="shared" si="788"/>
        <v>42000</v>
      </c>
      <c r="O2725" s="424">
        <f t="shared" si="789"/>
        <v>0</v>
      </c>
      <c r="P2725" s="244"/>
      <c r="Q2725" s="423"/>
      <c r="R2725" s="252">
        <v>42000</v>
      </c>
      <c r="S2725" s="429">
        <f t="shared" si="790"/>
        <v>42000</v>
      </c>
      <c r="T2725" s="315">
        <f t="shared" si="791"/>
        <v>0</v>
      </c>
      <c r="U2725" s="252"/>
      <c r="V2725" s="252"/>
      <c r="W2725" s="253"/>
      <c r="X2725" s="313">
        <f t="shared" si="782"/>
        <v>0</v>
      </c>
    </row>
    <row r="2726" spans="2:24" ht="18.75">
      <c r="B2726" s="136"/>
      <c r="C2726" s="137">
        <v>1030</v>
      </c>
      <c r="D2726" s="145" t="s">
        <v>224</v>
      </c>
      <c r="E2726" s="812"/>
      <c r="F2726" s="449"/>
      <c r="G2726" s="245"/>
      <c r="H2726" s="245"/>
      <c r="I2726" s="476">
        <f t="shared" si="787"/>
        <v>0</v>
      </c>
      <c r="J2726" s="243" t="str">
        <f t="shared" si="781"/>
        <v/>
      </c>
      <c r="K2726" s="244"/>
      <c r="L2726" s="423"/>
      <c r="M2726" s="252"/>
      <c r="N2726" s="315">
        <f t="shared" si="788"/>
        <v>0</v>
      </c>
      <c r="O2726" s="424">
        <f t="shared" si="789"/>
        <v>0</v>
      </c>
      <c r="P2726" s="244"/>
      <c r="Q2726" s="423"/>
      <c r="R2726" s="252"/>
      <c r="S2726" s="429">
        <f t="shared" si="790"/>
        <v>0</v>
      </c>
      <c r="T2726" s="315">
        <f t="shared" si="791"/>
        <v>0</v>
      </c>
      <c r="U2726" s="252"/>
      <c r="V2726" s="252"/>
      <c r="W2726" s="253"/>
      <c r="X2726" s="313">
        <f t="shared" si="782"/>
        <v>0</v>
      </c>
    </row>
    <row r="2727" spans="2:24" ht="18.75">
      <c r="B2727" s="136"/>
      <c r="C2727" s="164">
        <v>1051</v>
      </c>
      <c r="D2727" s="167" t="s">
        <v>225</v>
      </c>
      <c r="E2727" s="812"/>
      <c r="F2727" s="449"/>
      <c r="G2727" s="245">
        <v>7000</v>
      </c>
      <c r="H2727" s="245"/>
      <c r="I2727" s="476">
        <f t="shared" si="787"/>
        <v>7000</v>
      </c>
      <c r="J2727" s="243">
        <f t="shared" si="781"/>
        <v>1</v>
      </c>
      <c r="K2727" s="244"/>
      <c r="L2727" s="423"/>
      <c r="M2727" s="252">
        <v>7000</v>
      </c>
      <c r="N2727" s="315">
        <f t="shared" si="788"/>
        <v>7000</v>
      </c>
      <c r="O2727" s="424">
        <f t="shared" si="789"/>
        <v>0</v>
      </c>
      <c r="P2727" s="244"/>
      <c r="Q2727" s="771"/>
      <c r="R2727" s="775"/>
      <c r="S2727" s="775"/>
      <c r="T2727" s="775"/>
      <c r="U2727" s="775"/>
      <c r="V2727" s="775"/>
      <c r="W2727" s="819"/>
      <c r="X2727" s="313">
        <f t="shared" si="782"/>
        <v>0</v>
      </c>
    </row>
    <row r="2728" spans="2:24" ht="18.75">
      <c r="B2728" s="136"/>
      <c r="C2728" s="137">
        <v>1052</v>
      </c>
      <c r="D2728" s="145" t="s">
        <v>226</v>
      </c>
      <c r="E2728" s="812"/>
      <c r="F2728" s="449"/>
      <c r="G2728" s="245"/>
      <c r="H2728" s="245"/>
      <c r="I2728" s="476">
        <f t="shared" si="787"/>
        <v>0</v>
      </c>
      <c r="J2728" s="243" t="str">
        <f t="shared" si="781"/>
        <v/>
      </c>
      <c r="K2728" s="244"/>
      <c r="L2728" s="423"/>
      <c r="M2728" s="252"/>
      <c r="N2728" s="315">
        <f t="shared" si="788"/>
        <v>0</v>
      </c>
      <c r="O2728" s="424">
        <f t="shared" si="789"/>
        <v>0</v>
      </c>
      <c r="P2728" s="244"/>
      <c r="Q2728" s="771"/>
      <c r="R2728" s="775"/>
      <c r="S2728" s="775"/>
      <c r="T2728" s="775"/>
      <c r="U2728" s="775"/>
      <c r="V2728" s="775"/>
      <c r="W2728" s="819"/>
      <c r="X2728" s="313">
        <f t="shared" si="782"/>
        <v>0</v>
      </c>
    </row>
    <row r="2729" spans="2:24" ht="18.75">
      <c r="B2729" s="136"/>
      <c r="C2729" s="168">
        <v>1053</v>
      </c>
      <c r="D2729" s="169" t="s">
        <v>1710</v>
      </c>
      <c r="E2729" s="812"/>
      <c r="F2729" s="449"/>
      <c r="G2729" s="245"/>
      <c r="H2729" s="245"/>
      <c r="I2729" s="476">
        <f t="shared" si="787"/>
        <v>0</v>
      </c>
      <c r="J2729" s="243" t="str">
        <f t="shared" si="781"/>
        <v/>
      </c>
      <c r="K2729" s="244"/>
      <c r="L2729" s="423"/>
      <c r="M2729" s="252"/>
      <c r="N2729" s="315">
        <f t="shared" si="788"/>
        <v>0</v>
      </c>
      <c r="O2729" s="424">
        <f t="shared" si="789"/>
        <v>0</v>
      </c>
      <c r="P2729" s="244"/>
      <c r="Q2729" s="771"/>
      <c r="R2729" s="775"/>
      <c r="S2729" s="775"/>
      <c r="T2729" s="775"/>
      <c r="U2729" s="775"/>
      <c r="V2729" s="775"/>
      <c r="W2729" s="819"/>
      <c r="X2729" s="313">
        <f t="shared" si="782"/>
        <v>0</v>
      </c>
    </row>
    <row r="2730" spans="2:24" ht="18.75">
      <c r="B2730" s="136"/>
      <c r="C2730" s="137">
        <v>1062</v>
      </c>
      <c r="D2730" s="139" t="s">
        <v>227</v>
      </c>
      <c r="E2730" s="812"/>
      <c r="F2730" s="449"/>
      <c r="G2730" s="245">
        <v>1200</v>
      </c>
      <c r="H2730" s="245"/>
      <c r="I2730" s="476">
        <f t="shared" si="787"/>
        <v>1200</v>
      </c>
      <c r="J2730" s="243">
        <f t="shared" si="781"/>
        <v>1</v>
      </c>
      <c r="K2730" s="244"/>
      <c r="L2730" s="423"/>
      <c r="M2730" s="252">
        <v>1200</v>
      </c>
      <c r="N2730" s="315">
        <f t="shared" si="788"/>
        <v>1200</v>
      </c>
      <c r="O2730" s="424">
        <f t="shared" si="789"/>
        <v>0</v>
      </c>
      <c r="P2730" s="244"/>
      <c r="Q2730" s="423"/>
      <c r="R2730" s="252">
        <v>1200</v>
      </c>
      <c r="S2730" s="429">
        <f>+IF(+(L2730+M2730)&gt;=I2730,+M2730,+(+I2730-L2730))</f>
        <v>1200</v>
      </c>
      <c r="T2730" s="315">
        <f>Q2730+R2730-S2730</f>
        <v>0</v>
      </c>
      <c r="U2730" s="252"/>
      <c r="V2730" s="252"/>
      <c r="W2730" s="253"/>
      <c r="X2730" s="313">
        <f t="shared" si="782"/>
        <v>0</v>
      </c>
    </row>
    <row r="2731" spans="2:24" ht="18.75">
      <c r="B2731" s="136"/>
      <c r="C2731" s="137">
        <v>1063</v>
      </c>
      <c r="D2731" s="139" t="s">
        <v>228</v>
      </c>
      <c r="E2731" s="812"/>
      <c r="F2731" s="449"/>
      <c r="G2731" s="245"/>
      <c r="H2731" s="245"/>
      <c r="I2731" s="476">
        <f t="shared" si="787"/>
        <v>0</v>
      </c>
      <c r="J2731" s="243" t="str">
        <f t="shared" si="781"/>
        <v/>
      </c>
      <c r="K2731" s="244"/>
      <c r="L2731" s="423"/>
      <c r="M2731" s="252"/>
      <c r="N2731" s="315">
        <f t="shared" si="788"/>
        <v>0</v>
      </c>
      <c r="O2731" s="424">
        <f t="shared" si="789"/>
        <v>0</v>
      </c>
      <c r="P2731" s="244"/>
      <c r="Q2731" s="771"/>
      <c r="R2731" s="775"/>
      <c r="S2731" s="775"/>
      <c r="T2731" s="775"/>
      <c r="U2731" s="775"/>
      <c r="V2731" s="775"/>
      <c r="W2731" s="819"/>
      <c r="X2731" s="313">
        <f t="shared" si="782"/>
        <v>0</v>
      </c>
    </row>
    <row r="2732" spans="2:24" ht="18.75">
      <c r="B2732" s="136"/>
      <c r="C2732" s="168">
        <v>1069</v>
      </c>
      <c r="D2732" s="170" t="s">
        <v>229</v>
      </c>
      <c r="E2732" s="812"/>
      <c r="F2732" s="449"/>
      <c r="G2732" s="245"/>
      <c r="H2732" s="245"/>
      <c r="I2732" s="476">
        <f t="shared" si="787"/>
        <v>0</v>
      </c>
      <c r="J2732" s="243" t="str">
        <f t="shared" ref="J2732:J2763" si="792">(IF($E2732&lt;&gt;0,$J$2,IF($I2732&lt;&gt;0,$J$2,"")))</f>
        <v/>
      </c>
      <c r="K2732" s="244"/>
      <c r="L2732" s="423"/>
      <c r="M2732" s="252"/>
      <c r="N2732" s="315">
        <f t="shared" si="788"/>
        <v>0</v>
      </c>
      <c r="O2732" s="424">
        <f t="shared" si="789"/>
        <v>0</v>
      </c>
      <c r="P2732" s="244"/>
      <c r="Q2732" s="423"/>
      <c r="R2732" s="252"/>
      <c r="S2732" s="429">
        <f>+IF(+(L2732+M2732)&gt;=I2732,+M2732,+(+I2732-L2732))</f>
        <v>0</v>
      </c>
      <c r="T2732" s="315">
        <f>Q2732+R2732-S2732</f>
        <v>0</v>
      </c>
      <c r="U2732" s="252"/>
      <c r="V2732" s="252"/>
      <c r="W2732" s="253"/>
      <c r="X2732" s="313">
        <f t="shared" ref="X2732:X2763" si="793">T2732-U2732-V2732-W2732</f>
        <v>0</v>
      </c>
    </row>
    <row r="2733" spans="2:24" ht="31.5">
      <c r="B2733" s="140"/>
      <c r="C2733" s="137">
        <v>1091</v>
      </c>
      <c r="D2733" s="145" t="s">
        <v>230</v>
      </c>
      <c r="E2733" s="812"/>
      <c r="F2733" s="449"/>
      <c r="G2733" s="245"/>
      <c r="H2733" s="245"/>
      <c r="I2733" s="476">
        <f t="shared" si="787"/>
        <v>0</v>
      </c>
      <c r="J2733" s="243" t="str">
        <f t="shared" si="792"/>
        <v/>
      </c>
      <c r="K2733" s="244"/>
      <c r="L2733" s="423"/>
      <c r="M2733" s="252"/>
      <c r="N2733" s="315">
        <f t="shared" si="788"/>
        <v>0</v>
      </c>
      <c r="O2733" s="424">
        <f t="shared" si="789"/>
        <v>0</v>
      </c>
      <c r="P2733" s="244"/>
      <c r="Q2733" s="423"/>
      <c r="R2733" s="252"/>
      <c r="S2733" s="429">
        <f>+IF(+(L2733+M2733)&gt;=I2733,+M2733,+(+I2733-L2733))</f>
        <v>0</v>
      </c>
      <c r="T2733" s="315">
        <f>Q2733+R2733-S2733</f>
        <v>0</v>
      </c>
      <c r="U2733" s="252"/>
      <c r="V2733" s="252"/>
      <c r="W2733" s="253"/>
      <c r="X2733" s="313">
        <f t="shared" si="793"/>
        <v>0</v>
      </c>
    </row>
    <row r="2734" spans="2:24" ht="18.75">
      <c r="B2734" s="136"/>
      <c r="C2734" s="137">
        <v>1092</v>
      </c>
      <c r="D2734" s="145" t="s">
        <v>359</v>
      </c>
      <c r="E2734" s="812"/>
      <c r="F2734" s="449"/>
      <c r="G2734" s="245"/>
      <c r="H2734" s="245"/>
      <c r="I2734" s="476">
        <f t="shared" si="787"/>
        <v>0</v>
      </c>
      <c r="J2734" s="243" t="str">
        <f t="shared" si="792"/>
        <v/>
      </c>
      <c r="K2734" s="244"/>
      <c r="L2734" s="423"/>
      <c r="M2734" s="252"/>
      <c r="N2734" s="315">
        <f t="shared" si="788"/>
        <v>0</v>
      </c>
      <c r="O2734" s="424">
        <f t="shared" si="789"/>
        <v>0</v>
      </c>
      <c r="P2734" s="244"/>
      <c r="Q2734" s="771"/>
      <c r="R2734" s="775"/>
      <c r="S2734" s="775"/>
      <c r="T2734" s="775"/>
      <c r="U2734" s="775"/>
      <c r="V2734" s="775"/>
      <c r="W2734" s="819"/>
      <c r="X2734" s="313">
        <f t="shared" si="793"/>
        <v>0</v>
      </c>
    </row>
    <row r="2735" spans="2:24" ht="18.75">
      <c r="B2735" s="136"/>
      <c r="C2735" s="142">
        <v>1098</v>
      </c>
      <c r="D2735" s="146" t="s">
        <v>231</v>
      </c>
      <c r="E2735" s="812"/>
      <c r="F2735" s="449"/>
      <c r="G2735" s="245"/>
      <c r="H2735" s="245"/>
      <c r="I2735" s="476">
        <f t="shared" si="787"/>
        <v>0</v>
      </c>
      <c r="J2735" s="243" t="str">
        <f t="shared" si="792"/>
        <v/>
      </c>
      <c r="K2735" s="244"/>
      <c r="L2735" s="423"/>
      <c r="M2735" s="252"/>
      <c r="N2735" s="315">
        <f t="shared" si="788"/>
        <v>0</v>
      </c>
      <c r="O2735" s="424">
        <f t="shared" si="789"/>
        <v>0</v>
      </c>
      <c r="P2735" s="244"/>
      <c r="Q2735" s="423"/>
      <c r="R2735" s="252"/>
      <c r="S2735" s="429">
        <f>+IF(+(L2735+M2735)&gt;=I2735,+M2735,+(+I2735-L2735))</f>
        <v>0</v>
      </c>
      <c r="T2735" s="315">
        <f>Q2735+R2735-S2735</f>
        <v>0</v>
      </c>
      <c r="U2735" s="252"/>
      <c r="V2735" s="252"/>
      <c r="W2735" s="253"/>
      <c r="X2735" s="313">
        <f t="shared" si="793"/>
        <v>0</v>
      </c>
    </row>
    <row r="2736" spans="2:24" ht="18.75">
      <c r="B2736" s="794">
        <v>1900</v>
      </c>
      <c r="C2736" s="958" t="s">
        <v>293</v>
      </c>
      <c r="D2736" s="958"/>
      <c r="E2736" s="795"/>
      <c r="F2736" s="796">
        <f>SUM(F2737:F2739)</f>
        <v>0</v>
      </c>
      <c r="G2736" s="797">
        <f>SUM(G2737:G2739)</f>
        <v>3000</v>
      </c>
      <c r="H2736" s="797">
        <f>SUM(H2737:H2739)</f>
        <v>0</v>
      </c>
      <c r="I2736" s="797">
        <f>SUM(I2737:I2739)</f>
        <v>3000</v>
      </c>
      <c r="J2736" s="243">
        <f t="shared" si="792"/>
        <v>1</v>
      </c>
      <c r="K2736" s="244"/>
      <c r="L2736" s="316">
        <f>SUM(L2737:L2739)</f>
        <v>0</v>
      </c>
      <c r="M2736" s="317">
        <f>SUM(M2737:M2739)</f>
        <v>3000</v>
      </c>
      <c r="N2736" s="425">
        <f>SUM(N2737:N2739)</f>
        <v>3000</v>
      </c>
      <c r="O2736" s="426">
        <f>SUM(O2737:O2739)</f>
        <v>0</v>
      </c>
      <c r="P2736" s="244"/>
      <c r="Q2736" s="773"/>
      <c r="R2736" s="774"/>
      <c r="S2736" s="774"/>
      <c r="T2736" s="774"/>
      <c r="U2736" s="774"/>
      <c r="V2736" s="774"/>
      <c r="W2736" s="820"/>
      <c r="X2736" s="313">
        <f t="shared" si="793"/>
        <v>0</v>
      </c>
    </row>
    <row r="2737" spans="2:24" ht="18.75">
      <c r="B2737" s="136"/>
      <c r="C2737" s="144">
        <v>1901</v>
      </c>
      <c r="D2737" s="138" t="s">
        <v>294</v>
      </c>
      <c r="E2737" s="812"/>
      <c r="F2737" s="449"/>
      <c r="G2737" s="245">
        <v>1000</v>
      </c>
      <c r="H2737" s="245"/>
      <c r="I2737" s="476">
        <f>F2737+G2737+H2737</f>
        <v>1000</v>
      </c>
      <c r="J2737" s="243">
        <f t="shared" si="792"/>
        <v>1</v>
      </c>
      <c r="K2737" s="244"/>
      <c r="L2737" s="423"/>
      <c r="M2737" s="252">
        <v>1000</v>
      </c>
      <c r="N2737" s="315">
        <f>I2737</f>
        <v>1000</v>
      </c>
      <c r="O2737" s="424">
        <f>L2737+M2737-N2737</f>
        <v>0</v>
      </c>
      <c r="P2737" s="244"/>
      <c r="Q2737" s="771"/>
      <c r="R2737" s="775"/>
      <c r="S2737" s="775"/>
      <c r="T2737" s="775"/>
      <c r="U2737" s="775"/>
      <c r="V2737" s="775"/>
      <c r="W2737" s="819"/>
      <c r="X2737" s="313">
        <f t="shared" si="793"/>
        <v>0</v>
      </c>
    </row>
    <row r="2738" spans="2:24" ht="18.75">
      <c r="B2738" s="136"/>
      <c r="C2738" s="137">
        <v>1981</v>
      </c>
      <c r="D2738" s="139" t="s">
        <v>295</v>
      </c>
      <c r="E2738" s="812"/>
      <c r="F2738" s="449"/>
      <c r="G2738" s="245">
        <v>2000</v>
      </c>
      <c r="H2738" s="245"/>
      <c r="I2738" s="476">
        <f>F2738+G2738+H2738</f>
        <v>2000</v>
      </c>
      <c r="J2738" s="243">
        <f t="shared" si="792"/>
        <v>1</v>
      </c>
      <c r="K2738" s="244"/>
      <c r="L2738" s="423"/>
      <c r="M2738" s="252">
        <v>2000</v>
      </c>
      <c r="N2738" s="315">
        <f>I2738</f>
        <v>2000</v>
      </c>
      <c r="O2738" s="424">
        <f>L2738+M2738-N2738</f>
        <v>0</v>
      </c>
      <c r="P2738" s="244"/>
      <c r="Q2738" s="771"/>
      <c r="R2738" s="775"/>
      <c r="S2738" s="775"/>
      <c r="T2738" s="775"/>
      <c r="U2738" s="775"/>
      <c r="V2738" s="775"/>
      <c r="W2738" s="819"/>
      <c r="X2738" s="313">
        <f t="shared" si="793"/>
        <v>0</v>
      </c>
    </row>
    <row r="2739" spans="2:24" ht="18.75">
      <c r="B2739" s="136"/>
      <c r="C2739" s="142">
        <v>1991</v>
      </c>
      <c r="D2739" s="141" t="s">
        <v>296</v>
      </c>
      <c r="E2739" s="812"/>
      <c r="F2739" s="449"/>
      <c r="G2739" s="245"/>
      <c r="H2739" s="245"/>
      <c r="I2739" s="476">
        <f>F2739+G2739+H2739</f>
        <v>0</v>
      </c>
      <c r="J2739" s="243" t="str">
        <f t="shared" si="792"/>
        <v/>
      </c>
      <c r="K2739" s="244"/>
      <c r="L2739" s="423"/>
      <c r="M2739" s="252"/>
      <c r="N2739" s="315">
        <f>I2739</f>
        <v>0</v>
      </c>
      <c r="O2739" s="424">
        <f>L2739+M2739-N2739</f>
        <v>0</v>
      </c>
      <c r="P2739" s="244"/>
      <c r="Q2739" s="771"/>
      <c r="R2739" s="775"/>
      <c r="S2739" s="775"/>
      <c r="T2739" s="775"/>
      <c r="U2739" s="775"/>
      <c r="V2739" s="775"/>
      <c r="W2739" s="819"/>
      <c r="X2739" s="313">
        <f t="shared" si="793"/>
        <v>0</v>
      </c>
    </row>
    <row r="2740" spans="2:24" ht="18.75">
      <c r="B2740" s="794">
        <v>2100</v>
      </c>
      <c r="C2740" s="958" t="s">
        <v>1088</v>
      </c>
      <c r="D2740" s="958"/>
      <c r="E2740" s="795"/>
      <c r="F2740" s="796">
        <f>SUM(F2741:F2745)</f>
        <v>0</v>
      </c>
      <c r="G2740" s="797">
        <f>SUM(G2741:G2745)</f>
        <v>0</v>
      </c>
      <c r="H2740" s="797">
        <f>SUM(H2741:H2745)</f>
        <v>0</v>
      </c>
      <c r="I2740" s="797">
        <f>SUM(I2741:I2745)</f>
        <v>0</v>
      </c>
      <c r="J2740" s="243" t="str">
        <f t="shared" si="792"/>
        <v/>
      </c>
      <c r="K2740" s="244"/>
      <c r="L2740" s="316">
        <f>SUM(L2741:L2745)</f>
        <v>0</v>
      </c>
      <c r="M2740" s="317">
        <f>SUM(M2741:M2745)</f>
        <v>0</v>
      </c>
      <c r="N2740" s="425">
        <f>SUM(N2741:N2745)</f>
        <v>0</v>
      </c>
      <c r="O2740" s="426">
        <f>SUM(O2741:O2745)</f>
        <v>0</v>
      </c>
      <c r="P2740" s="244"/>
      <c r="Q2740" s="773"/>
      <c r="R2740" s="774"/>
      <c r="S2740" s="774"/>
      <c r="T2740" s="774"/>
      <c r="U2740" s="774"/>
      <c r="V2740" s="774"/>
      <c r="W2740" s="820"/>
      <c r="X2740" s="313">
        <f t="shared" si="793"/>
        <v>0</v>
      </c>
    </row>
    <row r="2741" spans="2:24" ht="18.75">
      <c r="B2741" s="136"/>
      <c r="C2741" s="144">
        <v>2110</v>
      </c>
      <c r="D2741" s="147" t="s">
        <v>232</v>
      </c>
      <c r="E2741" s="812"/>
      <c r="F2741" s="449"/>
      <c r="G2741" s="245"/>
      <c r="H2741" s="245"/>
      <c r="I2741" s="476">
        <f>F2741+G2741+H2741</f>
        <v>0</v>
      </c>
      <c r="J2741" s="243" t="str">
        <f t="shared" si="792"/>
        <v/>
      </c>
      <c r="K2741" s="244"/>
      <c r="L2741" s="423"/>
      <c r="M2741" s="252"/>
      <c r="N2741" s="315">
        <f>I2741</f>
        <v>0</v>
      </c>
      <c r="O2741" s="424">
        <f>L2741+M2741-N2741</f>
        <v>0</v>
      </c>
      <c r="P2741" s="244"/>
      <c r="Q2741" s="771"/>
      <c r="R2741" s="775"/>
      <c r="S2741" s="775"/>
      <c r="T2741" s="775"/>
      <c r="U2741" s="775"/>
      <c r="V2741" s="775"/>
      <c r="W2741" s="819"/>
      <c r="X2741" s="313">
        <f t="shared" si="793"/>
        <v>0</v>
      </c>
    </row>
    <row r="2742" spans="2:24" ht="18.75">
      <c r="B2742" s="171"/>
      <c r="C2742" s="137">
        <v>2120</v>
      </c>
      <c r="D2742" s="159" t="s">
        <v>233</v>
      </c>
      <c r="E2742" s="812"/>
      <c r="F2742" s="449"/>
      <c r="G2742" s="245"/>
      <c r="H2742" s="245"/>
      <c r="I2742" s="476">
        <f>F2742+G2742+H2742</f>
        <v>0</v>
      </c>
      <c r="J2742" s="243" t="str">
        <f t="shared" si="792"/>
        <v/>
      </c>
      <c r="K2742" s="244"/>
      <c r="L2742" s="423"/>
      <c r="M2742" s="252"/>
      <c r="N2742" s="315">
        <f>I2742</f>
        <v>0</v>
      </c>
      <c r="O2742" s="424">
        <f>L2742+M2742-N2742</f>
        <v>0</v>
      </c>
      <c r="P2742" s="244"/>
      <c r="Q2742" s="771"/>
      <c r="R2742" s="775"/>
      <c r="S2742" s="775"/>
      <c r="T2742" s="775"/>
      <c r="U2742" s="775"/>
      <c r="V2742" s="775"/>
      <c r="W2742" s="819"/>
      <c r="X2742" s="313">
        <f t="shared" si="793"/>
        <v>0</v>
      </c>
    </row>
    <row r="2743" spans="2:24" ht="18.75">
      <c r="B2743" s="171"/>
      <c r="C2743" s="137">
        <v>2125</v>
      </c>
      <c r="D2743" s="156" t="s">
        <v>1080</v>
      </c>
      <c r="E2743" s="812"/>
      <c r="F2743" s="700">
        <v>0</v>
      </c>
      <c r="G2743" s="700">
        <v>0</v>
      </c>
      <c r="H2743" s="700">
        <v>0</v>
      </c>
      <c r="I2743" s="476">
        <f>F2743+G2743+H2743</f>
        <v>0</v>
      </c>
      <c r="J2743" s="243" t="str">
        <f t="shared" si="792"/>
        <v/>
      </c>
      <c r="K2743" s="244"/>
      <c r="L2743" s="423"/>
      <c r="M2743" s="252"/>
      <c r="N2743" s="315">
        <f>I2743</f>
        <v>0</v>
      </c>
      <c r="O2743" s="424">
        <f>L2743+M2743-N2743</f>
        <v>0</v>
      </c>
      <c r="P2743" s="244"/>
      <c r="Q2743" s="771"/>
      <c r="R2743" s="775"/>
      <c r="S2743" s="775"/>
      <c r="T2743" s="775"/>
      <c r="U2743" s="775"/>
      <c r="V2743" s="775"/>
      <c r="W2743" s="819"/>
      <c r="X2743" s="313">
        <f t="shared" si="793"/>
        <v>0</v>
      </c>
    </row>
    <row r="2744" spans="2:24" ht="18.75">
      <c r="B2744" s="143"/>
      <c r="C2744" s="137">
        <v>2140</v>
      </c>
      <c r="D2744" s="159" t="s">
        <v>235</v>
      </c>
      <c r="E2744" s="812"/>
      <c r="F2744" s="700">
        <v>0</v>
      </c>
      <c r="G2744" s="700">
        <v>0</v>
      </c>
      <c r="H2744" s="700">
        <v>0</v>
      </c>
      <c r="I2744" s="476">
        <f>F2744+G2744+H2744</f>
        <v>0</v>
      </c>
      <c r="J2744" s="243" t="str">
        <f t="shared" si="792"/>
        <v/>
      </c>
      <c r="K2744" s="244"/>
      <c r="L2744" s="423"/>
      <c r="M2744" s="252"/>
      <c r="N2744" s="315">
        <f>I2744</f>
        <v>0</v>
      </c>
      <c r="O2744" s="424">
        <f>L2744+M2744-N2744</f>
        <v>0</v>
      </c>
      <c r="P2744" s="244"/>
      <c r="Q2744" s="771"/>
      <c r="R2744" s="775"/>
      <c r="S2744" s="775"/>
      <c r="T2744" s="775"/>
      <c r="U2744" s="775"/>
      <c r="V2744" s="775"/>
      <c r="W2744" s="819"/>
      <c r="X2744" s="313">
        <f t="shared" si="793"/>
        <v>0</v>
      </c>
    </row>
    <row r="2745" spans="2:24" ht="18.75">
      <c r="B2745" s="136"/>
      <c r="C2745" s="142">
        <v>2190</v>
      </c>
      <c r="D2745" s="512" t="s">
        <v>236</v>
      </c>
      <c r="E2745" s="812"/>
      <c r="F2745" s="449"/>
      <c r="G2745" s="245"/>
      <c r="H2745" s="245"/>
      <c r="I2745" s="476">
        <f>F2745+G2745+H2745</f>
        <v>0</v>
      </c>
      <c r="J2745" s="243" t="str">
        <f t="shared" si="792"/>
        <v/>
      </c>
      <c r="K2745" s="244"/>
      <c r="L2745" s="423"/>
      <c r="M2745" s="252"/>
      <c r="N2745" s="315">
        <f>I2745</f>
        <v>0</v>
      </c>
      <c r="O2745" s="424">
        <f>L2745+M2745-N2745</f>
        <v>0</v>
      </c>
      <c r="P2745" s="244"/>
      <c r="Q2745" s="771"/>
      <c r="R2745" s="775"/>
      <c r="S2745" s="775"/>
      <c r="T2745" s="775"/>
      <c r="U2745" s="775"/>
      <c r="V2745" s="775"/>
      <c r="W2745" s="819"/>
      <c r="X2745" s="313">
        <f t="shared" si="793"/>
        <v>0</v>
      </c>
    </row>
    <row r="2746" spans="2:24" ht="18.75">
      <c r="B2746" s="794">
        <v>2200</v>
      </c>
      <c r="C2746" s="958" t="s">
        <v>237</v>
      </c>
      <c r="D2746" s="958"/>
      <c r="E2746" s="795"/>
      <c r="F2746" s="796">
        <f>SUM(F2747:F2748)</f>
        <v>0</v>
      </c>
      <c r="G2746" s="797">
        <f>SUM(G2747:G2748)</f>
        <v>0</v>
      </c>
      <c r="H2746" s="797">
        <f>SUM(H2747:H2748)</f>
        <v>0</v>
      </c>
      <c r="I2746" s="797">
        <f>SUM(I2747:I2748)</f>
        <v>0</v>
      </c>
      <c r="J2746" s="243" t="str">
        <f t="shared" si="792"/>
        <v/>
      </c>
      <c r="K2746" s="244"/>
      <c r="L2746" s="316">
        <f>SUM(L2747:L2748)</f>
        <v>0</v>
      </c>
      <c r="M2746" s="317">
        <f>SUM(M2747:M2748)</f>
        <v>0</v>
      </c>
      <c r="N2746" s="425">
        <f>SUM(N2747:N2748)</f>
        <v>0</v>
      </c>
      <c r="O2746" s="426">
        <f>SUM(O2747:O2748)</f>
        <v>0</v>
      </c>
      <c r="P2746" s="244"/>
      <c r="Q2746" s="773"/>
      <c r="R2746" s="774"/>
      <c r="S2746" s="774"/>
      <c r="T2746" s="774"/>
      <c r="U2746" s="774"/>
      <c r="V2746" s="774"/>
      <c r="W2746" s="820"/>
      <c r="X2746" s="313">
        <f t="shared" si="793"/>
        <v>0</v>
      </c>
    </row>
    <row r="2747" spans="2:24" ht="18.75">
      <c r="B2747" s="136"/>
      <c r="C2747" s="137">
        <v>2221</v>
      </c>
      <c r="D2747" s="139" t="s">
        <v>1461</v>
      </c>
      <c r="E2747" s="812"/>
      <c r="F2747" s="449"/>
      <c r="G2747" s="245"/>
      <c r="H2747" s="245"/>
      <c r="I2747" s="476">
        <f t="shared" ref="I2747:I2752" si="794">F2747+G2747+H2747</f>
        <v>0</v>
      </c>
      <c r="J2747" s="243" t="str">
        <f t="shared" si="792"/>
        <v/>
      </c>
      <c r="K2747" s="244"/>
      <c r="L2747" s="423"/>
      <c r="M2747" s="252"/>
      <c r="N2747" s="315">
        <f t="shared" ref="N2747:N2752" si="795">I2747</f>
        <v>0</v>
      </c>
      <c r="O2747" s="424">
        <f t="shared" ref="O2747:O2752" si="796">L2747+M2747-N2747</f>
        <v>0</v>
      </c>
      <c r="P2747" s="244"/>
      <c r="Q2747" s="771"/>
      <c r="R2747" s="775"/>
      <c r="S2747" s="775"/>
      <c r="T2747" s="775"/>
      <c r="U2747" s="775"/>
      <c r="V2747" s="775"/>
      <c r="W2747" s="819"/>
      <c r="X2747" s="313">
        <f t="shared" si="793"/>
        <v>0</v>
      </c>
    </row>
    <row r="2748" spans="2:24" ht="18.75">
      <c r="B2748" s="136"/>
      <c r="C2748" s="142">
        <v>2224</v>
      </c>
      <c r="D2748" s="141" t="s">
        <v>238</v>
      </c>
      <c r="E2748" s="812"/>
      <c r="F2748" s="449"/>
      <c r="G2748" s="245"/>
      <c r="H2748" s="245"/>
      <c r="I2748" s="476">
        <f t="shared" si="794"/>
        <v>0</v>
      </c>
      <c r="J2748" s="243" t="str">
        <f t="shared" si="792"/>
        <v/>
      </c>
      <c r="K2748" s="244"/>
      <c r="L2748" s="423"/>
      <c r="M2748" s="252"/>
      <c r="N2748" s="315">
        <f t="shared" si="795"/>
        <v>0</v>
      </c>
      <c r="O2748" s="424">
        <f t="shared" si="796"/>
        <v>0</v>
      </c>
      <c r="P2748" s="244"/>
      <c r="Q2748" s="771"/>
      <c r="R2748" s="775"/>
      <c r="S2748" s="775"/>
      <c r="T2748" s="775"/>
      <c r="U2748" s="775"/>
      <c r="V2748" s="775"/>
      <c r="W2748" s="819"/>
      <c r="X2748" s="313">
        <f t="shared" si="793"/>
        <v>0</v>
      </c>
    </row>
    <row r="2749" spans="2:24" ht="18.75">
      <c r="B2749" s="794">
        <v>2500</v>
      </c>
      <c r="C2749" s="963" t="s">
        <v>239</v>
      </c>
      <c r="D2749" s="963"/>
      <c r="E2749" s="795"/>
      <c r="F2749" s="798"/>
      <c r="G2749" s="799"/>
      <c r="H2749" s="799"/>
      <c r="I2749" s="800">
        <f t="shared" si="794"/>
        <v>0</v>
      </c>
      <c r="J2749" s="243" t="str">
        <f t="shared" si="792"/>
        <v/>
      </c>
      <c r="K2749" s="244"/>
      <c r="L2749" s="428"/>
      <c r="M2749" s="254"/>
      <c r="N2749" s="315">
        <f t="shared" si="795"/>
        <v>0</v>
      </c>
      <c r="O2749" s="424">
        <f t="shared" si="796"/>
        <v>0</v>
      </c>
      <c r="P2749" s="244"/>
      <c r="Q2749" s="773"/>
      <c r="R2749" s="774"/>
      <c r="S2749" s="775"/>
      <c r="T2749" s="775"/>
      <c r="U2749" s="774"/>
      <c r="V2749" s="775"/>
      <c r="W2749" s="819"/>
      <c r="X2749" s="313">
        <f t="shared" si="793"/>
        <v>0</v>
      </c>
    </row>
    <row r="2750" spans="2:24" ht="18.75">
      <c r="B2750" s="794">
        <v>2600</v>
      </c>
      <c r="C2750" s="969" t="s">
        <v>240</v>
      </c>
      <c r="D2750" s="979"/>
      <c r="E2750" s="795"/>
      <c r="F2750" s="798"/>
      <c r="G2750" s="799"/>
      <c r="H2750" s="799"/>
      <c r="I2750" s="800">
        <f t="shared" si="794"/>
        <v>0</v>
      </c>
      <c r="J2750" s="243" t="str">
        <f t="shared" si="792"/>
        <v/>
      </c>
      <c r="K2750" s="244"/>
      <c r="L2750" s="428"/>
      <c r="M2750" s="254"/>
      <c r="N2750" s="315">
        <f t="shared" si="795"/>
        <v>0</v>
      </c>
      <c r="O2750" s="424">
        <f t="shared" si="796"/>
        <v>0</v>
      </c>
      <c r="P2750" s="244"/>
      <c r="Q2750" s="773"/>
      <c r="R2750" s="774"/>
      <c r="S2750" s="775"/>
      <c r="T2750" s="775"/>
      <c r="U2750" s="774"/>
      <c r="V2750" s="775"/>
      <c r="W2750" s="819"/>
      <c r="X2750" s="313">
        <f t="shared" si="793"/>
        <v>0</v>
      </c>
    </row>
    <row r="2751" spans="2:24" ht="18.75">
      <c r="B2751" s="794">
        <v>2700</v>
      </c>
      <c r="C2751" s="969" t="s">
        <v>241</v>
      </c>
      <c r="D2751" s="979"/>
      <c r="E2751" s="795"/>
      <c r="F2751" s="798"/>
      <c r="G2751" s="799"/>
      <c r="H2751" s="799"/>
      <c r="I2751" s="800">
        <f t="shared" si="794"/>
        <v>0</v>
      </c>
      <c r="J2751" s="243" t="str">
        <f t="shared" si="792"/>
        <v/>
      </c>
      <c r="K2751" s="244"/>
      <c r="L2751" s="428"/>
      <c r="M2751" s="254"/>
      <c r="N2751" s="315">
        <f t="shared" si="795"/>
        <v>0</v>
      </c>
      <c r="O2751" s="424">
        <f t="shared" si="796"/>
        <v>0</v>
      </c>
      <c r="P2751" s="244"/>
      <c r="Q2751" s="773"/>
      <c r="R2751" s="774"/>
      <c r="S2751" s="775"/>
      <c r="T2751" s="775"/>
      <c r="U2751" s="774"/>
      <c r="V2751" s="775"/>
      <c r="W2751" s="819"/>
      <c r="X2751" s="313">
        <f t="shared" si="793"/>
        <v>0</v>
      </c>
    </row>
    <row r="2752" spans="2:24" ht="18.75">
      <c r="B2752" s="794">
        <v>2800</v>
      </c>
      <c r="C2752" s="969" t="s">
        <v>1711</v>
      </c>
      <c r="D2752" s="979"/>
      <c r="E2752" s="795"/>
      <c r="F2752" s="798"/>
      <c r="G2752" s="799"/>
      <c r="H2752" s="799"/>
      <c r="I2752" s="800">
        <f t="shared" si="794"/>
        <v>0</v>
      </c>
      <c r="J2752" s="243" t="str">
        <f t="shared" si="792"/>
        <v/>
      </c>
      <c r="K2752" s="244"/>
      <c r="L2752" s="428"/>
      <c r="M2752" s="254"/>
      <c r="N2752" s="315">
        <f t="shared" si="795"/>
        <v>0</v>
      </c>
      <c r="O2752" s="424">
        <f t="shared" si="796"/>
        <v>0</v>
      </c>
      <c r="P2752" s="244"/>
      <c r="Q2752" s="773"/>
      <c r="R2752" s="774"/>
      <c r="S2752" s="775"/>
      <c r="T2752" s="775"/>
      <c r="U2752" s="774"/>
      <c r="V2752" s="775"/>
      <c r="W2752" s="819"/>
      <c r="X2752" s="313">
        <f t="shared" si="793"/>
        <v>0</v>
      </c>
    </row>
    <row r="2753" spans="2:24" ht="18.75">
      <c r="B2753" s="794">
        <v>2900</v>
      </c>
      <c r="C2753" s="966" t="s">
        <v>242</v>
      </c>
      <c r="D2753" s="983"/>
      <c r="E2753" s="795"/>
      <c r="F2753" s="796">
        <f>SUM(F2754:F2761)</f>
        <v>0</v>
      </c>
      <c r="G2753" s="797">
        <f>SUM(G2754:G2761)</f>
        <v>0</v>
      </c>
      <c r="H2753" s="797">
        <f>SUM(H2754:H2761)</f>
        <v>0</v>
      </c>
      <c r="I2753" s="797">
        <f>SUM(I2754:I2761)</f>
        <v>0</v>
      </c>
      <c r="J2753" s="243" t="str">
        <f t="shared" si="792"/>
        <v/>
      </c>
      <c r="K2753" s="244"/>
      <c r="L2753" s="316">
        <f>SUM(L2754:L2761)</f>
        <v>0</v>
      </c>
      <c r="M2753" s="317">
        <f>SUM(M2754:M2761)</f>
        <v>0</v>
      </c>
      <c r="N2753" s="425">
        <f>SUM(N2754:N2761)</f>
        <v>0</v>
      </c>
      <c r="O2753" s="426">
        <f>SUM(O2754:O2761)</f>
        <v>0</v>
      </c>
      <c r="P2753" s="244"/>
      <c r="Q2753" s="773"/>
      <c r="R2753" s="774"/>
      <c r="S2753" s="774"/>
      <c r="T2753" s="774"/>
      <c r="U2753" s="774"/>
      <c r="V2753" s="774"/>
      <c r="W2753" s="820"/>
      <c r="X2753" s="313">
        <f t="shared" si="793"/>
        <v>0</v>
      </c>
    </row>
    <row r="2754" spans="2:24" ht="18.75">
      <c r="B2754" s="172"/>
      <c r="C2754" s="144">
        <v>2910</v>
      </c>
      <c r="D2754" s="319" t="s">
        <v>1751</v>
      </c>
      <c r="E2754" s="812"/>
      <c r="F2754" s="449"/>
      <c r="G2754" s="245"/>
      <c r="H2754" s="245"/>
      <c r="I2754" s="476">
        <f t="shared" ref="I2754:I2761" si="797">F2754+G2754+H2754</f>
        <v>0</v>
      </c>
      <c r="J2754" s="243" t="str">
        <f t="shared" si="792"/>
        <v/>
      </c>
      <c r="K2754" s="244"/>
      <c r="L2754" s="423"/>
      <c r="M2754" s="252"/>
      <c r="N2754" s="315">
        <f t="shared" ref="N2754:N2761" si="798">I2754</f>
        <v>0</v>
      </c>
      <c r="O2754" s="424">
        <f t="shared" ref="O2754:O2761" si="799">L2754+M2754-N2754</f>
        <v>0</v>
      </c>
      <c r="P2754" s="244"/>
      <c r="Q2754" s="771"/>
      <c r="R2754" s="775"/>
      <c r="S2754" s="775"/>
      <c r="T2754" s="775"/>
      <c r="U2754" s="775"/>
      <c r="V2754" s="775"/>
      <c r="W2754" s="819"/>
      <c r="X2754" s="313">
        <f t="shared" si="793"/>
        <v>0</v>
      </c>
    </row>
    <row r="2755" spans="2:24" ht="18.75">
      <c r="B2755" s="172"/>
      <c r="C2755" s="144">
        <v>2920</v>
      </c>
      <c r="D2755" s="319" t="s">
        <v>243</v>
      </c>
      <c r="E2755" s="812"/>
      <c r="F2755" s="449"/>
      <c r="G2755" s="245"/>
      <c r="H2755" s="245"/>
      <c r="I2755" s="476">
        <f t="shared" si="797"/>
        <v>0</v>
      </c>
      <c r="J2755" s="243" t="str">
        <f t="shared" si="792"/>
        <v/>
      </c>
      <c r="K2755" s="244"/>
      <c r="L2755" s="423"/>
      <c r="M2755" s="252"/>
      <c r="N2755" s="315">
        <f t="shared" si="798"/>
        <v>0</v>
      </c>
      <c r="O2755" s="424">
        <f t="shared" si="799"/>
        <v>0</v>
      </c>
      <c r="P2755" s="244"/>
      <c r="Q2755" s="771"/>
      <c r="R2755" s="775"/>
      <c r="S2755" s="775"/>
      <c r="T2755" s="775"/>
      <c r="U2755" s="775"/>
      <c r="V2755" s="775"/>
      <c r="W2755" s="819"/>
      <c r="X2755" s="313">
        <f t="shared" si="793"/>
        <v>0</v>
      </c>
    </row>
    <row r="2756" spans="2:24" ht="31.5">
      <c r="B2756" s="172"/>
      <c r="C2756" s="168">
        <v>2969</v>
      </c>
      <c r="D2756" s="320" t="s">
        <v>244</v>
      </c>
      <c r="E2756" s="812"/>
      <c r="F2756" s="449"/>
      <c r="G2756" s="245"/>
      <c r="H2756" s="245"/>
      <c r="I2756" s="476">
        <f t="shared" si="797"/>
        <v>0</v>
      </c>
      <c r="J2756" s="243" t="str">
        <f t="shared" si="792"/>
        <v/>
      </c>
      <c r="K2756" s="244"/>
      <c r="L2756" s="423"/>
      <c r="M2756" s="252"/>
      <c r="N2756" s="315">
        <f t="shared" si="798"/>
        <v>0</v>
      </c>
      <c r="O2756" s="424">
        <f t="shared" si="799"/>
        <v>0</v>
      </c>
      <c r="P2756" s="244"/>
      <c r="Q2756" s="771"/>
      <c r="R2756" s="775"/>
      <c r="S2756" s="775"/>
      <c r="T2756" s="775"/>
      <c r="U2756" s="775"/>
      <c r="V2756" s="775"/>
      <c r="W2756" s="819"/>
      <c r="X2756" s="313">
        <f t="shared" si="793"/>
        <v>0</v>
      </c>
    </row>
    <row r="2757" spans="2:24" ht="31.5">
      <c r="B2757" s="172"/>
      <c r="C2757" s="168">
        <v>2970</v>
      </c>
      <c r="D2757" s="320" t="s">
        <v>245</v>
      </c>
      <c r="E2757" s="812"/>
      <c r="F2757" s="449"/>
      <c r="G2757" s="245"/>
      <c r="H2757" s="245"/>
      <c r="I2757" s="476">
        <f t="shared" si="797"/>
        <v>0</v>
      </c>
      <c r="J2757" s="243" t="str">
        <f t="shared" si="792"/>
        <v/>
      </c>
      <c r="K2757" s="244"/>
      <c r="L2757" s="423"/>
      <c r="M2757" s="252"/>
      <c r="N2757" s="315">
        <f t="shared" si="798"/>
        <v>0</v>
      </c>
      <c r="O2757" s="424">
        <f t="shared" si="799"/>
        <v>0</v>
      </c>
      <c r="P2757" s="244"/>
      <c r="Q2757" s="771"/>
      <c r="R2757" s="775"/>
      <c r="S2757" s="775"/>
      <c r="T2757" s="775"/>
      <c r="U2757" s="775"/>
      <c r="V2757" s="775"/>
      <c r="W2757" s="819"/>
      <c r="X2757" s="313">
        <f t="shared" si="793"/>
        <v>0</v>
      </c>
    </row>
    <row r="2758" spans="2:24" ht="18.75">
      <c r="B2758" s="172"/>
      <c r="C2758" s="166">
        <v>2989</v>
      </c>
      <c r="D2758" s="321" t="s">
        <v>246</v>
      </c>
      <c r="E2758" s="812"/>
      <c r="F2758" s="449"/>
      <c r="G2758" s="245"/>
      <c r="H2758" s="245"/>
      <c r="I2758" s="476">
        <f t="shared" si="797"/>
        <v>0</v>
      </c>
      <c r="J2758" s="243" t="str">
        <f t="shared" si="792"/>
        <v/>
      </c>
      <c r="K2758" s="244"/>
      <c r="L2758" s="423"/>
      <c r="M2758" s="252"/>
      <c r="N2758" s="315">
        <f t="shared" si="798"/>
        <v>0</v>
      </c>
      <c r="O2758" s="424">
        <f t="shared" si="799"/>
        <v>0</v>
      </c>
      <c r="P2758" s="244"/>
      <c r="Q2758" s="771"/>
      <c r="R2758" s="775"/>
      <c r="S2758" s="775"/>
      <c r="T2758" s="775"/>
      <c r="U2758" s="775"/>
      <c r="V2758" s="775"/>
      <c r="W2758" s="819"/>
      <c r="X2758" s="313">
        <f t="shared" si="793"/>
        <v>0</v>
      </c>
    </row>
    <row r="2759" spans="2:24" ht="31.5">
      <c r="B2759" s="136"/>
      <c r="C2759" s="137">
        <v>2990</v>
      </c>
      <c r="D2759" s="322" t="s">
        <v>1732</v>
      </c>
      <c r="E2759" s="812"/>
      <c r="F2759" s="449"/>
      <c r="G2759" s="245"/>
      <c r="H2759" s="245"/>
      <c r="I2759" s="476">
        <f t="shared" si="797"/>
        <v>0</v>
      </c>
      <c r="J2759" s="243" t="str">
        <f t="shared" si="792"/>
        <v/>
      </c>
      <c r="K2759" s="244"/>
      <c r="L2759" s="423"/>
      <c r="M2759" s="252"/>
      <c r="N2759" s="315">
        <f t="shared" si="798"/>
        <v>0</v>
      </c>
      <c r="O2759" s="424">
        <f t="shared" si="799"/>
        <v>0</v>
      </c>
      <c r="P2759" s="244"/>
      <c r="Q2759" s="771"/>
      <c r="R2759" s="775"/>
      <c r="S2759" s="775"/>
      <c r="T2759" s="775"/>
      <c r="U2759" s="775"/>
      <c r="V2759" s="775"/>
      <c r="W2759" s="819"/>
      <c r="X2759" s="313">
        <f t="shared" si="793"/>
        <v>0</v>
      </c>
    </row>
    <row r="2760" spans="2:24" ht="18.75">
      <c r="B2760" s="136"/>
      <c r="C2760" s="137">
        <v>2991</v>
      </c>
      <c r="D2760" s="322" t="s">
        <v>247</v>
      </c>
      <c r="E2760" s="812"/>
      <c r="F2760" s="449"/>
      <c r="G2760" s="245"/>
      <c r="H2760" s="245"/>
      <c r="I2760" s="476">
        <f t="shared" si="797"/>
        <v>0</v>
      </c>
      <c r="J2760" s="243" t="str">
        <f t="shared" si="792"/>
        <v/>
      </c>
      <c r="K2760" s="244"/>
      <c r="L2760" s="423"/>
      <c r="M2760" s="252"/>
      <c r="N2760" s="315">
        <f t="shared" si="798"/>
        <v>0</v>
      </c>
      <c r="O2760" s="424">
        <f t="shared" si="799"/>
        <v>0</v>
      </c>
      <c r="P2760" s="244"/>
      <c r="Q2760" s="771"/>
      <c r="R2760" s="775"/>
      <c r="S2760" s="775"/>
      <c r="T2760" s="775"/>
      <c r="U2760" s="775"/>
      <c r="V2760" s="775"/>
      <c r="W2760" s="819"/>
      <c r="X2760" s="313">
        <f t="shared" si="793"/>
        <v>0</v>
      </c>
    </row>
    <row r="2761" spans="2:24" ht="18.75">
      <c r="B2761" s="136"/>
      <c r="C2761" s="142">
        <v>2992</v>
      </c>
      <c r="D2761" s="154" t="s">
        <v>248</v>
      </c>
      <c r="E2761" s="812"/>
      <c r="F2761" s="449"/>
      <c r="G2761" s="245"/>
      <c r="H2761" s="245"/>
      <c r="I2761" s="476">
        <f t="shared" si="797"/>
        <v>0</v>
      </c>
      <c r="J2761" s="243" t="str">
        <f t="shared" si="792"/>
        <v/>
      </c>
      <c r="K2761" s="244"/>
      <c r="L2761" s="423"/>
      <c r="M2761" s="252"/>
      <c r="N2761" s="315">
        <f t="shared" si="798"/>
        <v>0</v>
      </c>
      <c r="O2761" s="424">
        <f t="shared" si="799"/>
        <v>0</v>
      </c>
      <c r="P2761" s="244"/>
      <c r="Q2761" s="771"/>
      <c r="R2761" s="775"/>
      <c r="S2761" s="775"/>
      <c r="T2761" s="775"/>
      <c r="U2761" s="775"/>
      <c r="V2761" s="775"/>
      <c r="W2761" s="819"/>
      <c r="X2761" s="313">
        <f t="shared" si="793"/>
        <v>0</v>
      </c>
    </row>
    <row r="2762" spans="2:24" ht="18.75">
      <c r="B2762" s="794">
        <v>3300</v>
      </c>
      <c r="C2762" s="966" t="s">
        <v>1773</v>
      </c>
      <c r="D2762" s="966"/>
      <c r="E2762" s="795"/>
      <c r="F2762" s="781">
        <v>0</v>
      </c>
      <c r="G2762" s="781">
        <v>0</v>
      </c>
      <c r="H2762" s="781">
        <v>0</v>
      </c>
      <c r="I2762" s="797">
        <f>SUM(I2763:I2767)</f>
        <v>0</v>
      </c>
      <c r="J2762" s="243" t="str">
        <f t="shared" si="792"/>
        <v/>
      </c>
      <c r="K2762" s="244"/>
      <c r="L2762" s="773"/>
      <c r="M2762" s="774"/>
      <c r="N2762" s="774"/>
      <c r="O2762" s="820"/>
      <c r="P2762" s="244"/>
      <c r="Q2762" s="773"/>
      <c r="R2762" s="774"/>
      <c r="S2762" s="774"/>
      <c r="T2762" s="774"/>
      <c r="U2762" s="774"/>
      <c r="V2762" s="774"/>
      <c r="W2762" s="820"/>
      <c r="X2762" s="313">
        <f t="shared" si="793"/>
        <v>0</v>
      </c>
    </row>
    <row r="2763" spans="2:24" ht="18.75">
      <c r="B2763" s="143"/>
      <c r="C2763" s="144">
        <v>3301</v>
      </c>
      <c r="D2763" s="460" t="s">
        <v>249</v>
      </c>
      <c r="E2763" s="812"/>
      <c r="F2763" s="700">
        <v>0</v>
      </c>
      <c r="G2763" s="700">
        <v>0</v>
      </c>
      <c r="H2763" s="700">
        <v>0</v>
      </c>
      <c r="I2763" s="476">
        <f t="shared" ref="I2763:I2770" si="800">F2763+G2763+H2763</f>
        <v>0</v>
      </c>
      <c r="J2763" s="243" t="str">
        <f t="shared" si="792"/>
        <v/>
      </c>
      <c r="K2763" s="244"/>
      <c r="L2763" s="771"/>
      <c r="M2763" s="775"/>
      <c r="N2763" s="775"/>
      <c r="O2763" s="819"/>
      <c r="P2763" s="244"/>
      <c r="Q2763" s="771"/>
      <c r="R2763" s="775"/>
      <c r="S2763" s="775"/>
      <c r="T2763" s="775"/>
      <c r="U2763" s="775"/>
      <c r="V2763" s="775"/>
      <c r="W2763" s="819"/>
      <c r="X2763" s="313">
        <f t="shared" si="793"/>
        <v>0</v>
      </c>
    </row>
    <row r="2764" spans="2:24" ht="18.75">
      <c r="B2764" s="143"/>
      <c r="C2764" s="168">
        <v>3302</v>
      </c>
      <c r="D2764" s="461" t="s">
        <v>1081</v>
      </c>
      <c r="E2764" s="812"/>
      <c r="F2764" s="700">
        <v>0</v>
      </c>
      <c r="G2764" s="700">
        <v>0</v>
      </c>
      <c r="H2764" s="700">
        <v>0</v>
      </c>
      <c r="I2764" s="476">
        <f t="shared" si="800"/>
        <v>0</v>
      </c>
      <c r="J2764" s="243" t="str">
        <f t="shared" ref="J2764:J2795" si="801">(IF($E2764&lt;&gt;0,$J$2,IF($I2764&lt;&gt;0,$J$2,"")))</f>
        <v/>
      </c>
      <c r="K2764" s="244"/>
      <c r="L2764" s="771"/>
      <c r="M2764" s="775"/>
      <c r="N2764" s="775"/>
      <c r="O2764" s="819"/>
      <c r="P2764" s="244"/>
      <c r="Q2764" s="771"/>
      <c r="R2764" s="775"/>
      <c r="S2764" s="775"/>
      <c r="T2764" s="775"/>
      <c r="U2764" s="775"/>
      <c r="V2764" s="775"/>
      <c r="W2764" s="819"/>
      <c r="X2764" s="313">
        <f t="shared" ref="X2764:X2795" si="802">T2764-U2764-V2764-W2764</f>
        <v>0</v>
      </c>
    </row>
    <row r="2765" spans="2:24" ht="18.75">
      <c r="B2765" s="143"/>
      <c r="C2765" s="168">
        <v>3303</v>
      </c>
      <c r="D2765" s="461" t="s">
        <v>251</v>
      </c>
      <c r="E2765" s="812"/>
      <c r="F2765" s="700">
        <v>0</v>
      </c>
      <c r="G2765" s="700">
        <v>0</v>
      </c>
      <c r="H2765" s="700">
        <v>0</v>
      </c>
      <c r="I2765" s="476">
        <f t="shared" si="800"/>
        <v>0</v>
      </c>
      <c r="J2765" s="243" t="str">
        <f t="shared" si="801"/>
        <v/>
      </c>
      <c r="K2765" s="244"/>
      <c r="L2765" s="771"/>
      <c r="M2765" s="775"/>
      <c r="N2765" s="775"/>
      <c r="O2765" s="819"/>
      <c r="P2765" s="244"/>
      <c r="Q2765" s="771"/>
      <c r="R2765" s="775"/>
      <c r="S2765" s="775"/>
      <c r="T2765" s="775"/>
      <c r="U2765" s="775"/>
      <c r="V2765" s="775"/>
      <c r="W2765" s="819"/>
      <c r="X2765" s="313">
        <f t="shared" si="802"/>
        <v>0</v>
      </c>
    </row>
    <row r="2766" spans="2:24" ht="18.75">
      <c r="B2766" s="143"/>
      <c r="C2766" s="166">
        <v>3304</v>
      </c>
      <c r="D2766" s="462" t="s">
        <v>252</v>
      </c>
      <c r="E2766" s="812"/>
      <c r="F2766" s="700">
        <v>0</v>
      </c>
      <c r="G2766" s="700">
        <v>0</v>
      </c>
      <c r="H2766" s="700">
        <v>0</v>
      </c>
      <c r="I2766" s="476">
        <f t="shared" si="800"/>
        <v>0</v>
      </c>
      <c r="J2766" s="243" t="str">
        <f t="shared" si="801"/>
        <v/>
      </c>
      <c r="K2766" s="244"/>
      <c r="L2766" s="771"/>
      <c r="M2766" s="775"/>
      <c r="N2766" s="775"/>
      <c r="O2766" s="819"/>
      <c r="P2766" s="244"/>
      <c r="Q2766" s="771"/>
      <c r="R2766" s="775"/>
      <c r="S2766" s="775"/>
      <c r="T2766" s="775"/>
      <c r="U2766" s="775"/>
      <c r="V2766" s="775"/>
      <c r="W2766" s="819"/>
      <c r="X2766" s="313">
        <f t="shared" si="802"/>
        <v>0</v>
      </c>
    </row>
    <row r="2767" spans="2:24" ht="31.5">
      <c r="B2767" s="143"/>
      <c r="C2767" s="142">
        <v>3306</v>
      </c>
      <c r="D2767" s="463" t="s">
        <v>1712</v>
      </c>
      <c r="E2767" s="812"/>
      <c r="F2767" s="700">
        <v>0</v>
      </c>
      <c r="G2767" s="700">
        <v>0</v>
      </c>
      <c r="H2767" s="700">
        <v>0</v>
      </c>
      <c r="I2767" s="476">
        <f t="shared" si="800"/>
        <v>0</v>
      </c>
      <c r="J2767" s="243" t="str">
        <f t="shared" si="801"/>
        <v/>
      </c>
      <c r="K2767" s="244"/>
      <c r="L2767" s="771"/>
      <c r="M2767" s="775"/>
      <c r="N2767" s="775"/>
      <c r="O2767" s="819"/>
      <c r="P2767" s="244"/>
      <c r="Q2767" s="771"/>
      <c r="R2767" s="775"/>
      <c r="S2767" s="775"/>
      <c r="T2767" s="775"/>
      <c r="U2767" s="775"/>
      <c r="V2767" s="775"/>
      <c r="W2767" s="819"/>
      <c r="X2767" s="313">
        <f t="shared" si="802"/>
        <v>0</v>
      </c>
    </row>
    <row r="2768" spans="2:24" ht="18.75">
      <c r="B2768" s="794">
        <v>3900</v>
      </c>
      <c r="C2768" s="963" t="s">
        <v>253</v>
      </c>
      <c r="D2768" s="967"/>
      <c r="E2768" s="795"/>
      <c r="F2768" s="781">
        <v>0</v>
      </c>
      <c r="G2768" s="781">
        <v>0</v>
      </c>
      <c r="H2768" s="781">
        <v>0</v>
      </c>
      <c r="I2768" s="800">
        <f t="shared" si="800"/>
        <v>0</v>
      </c>
      <c r="J2768" s="243" t="str">
        <f t="shared" si="801"/>
        <v/>
      </c>
      <c r="K2768" s="244"/>
      <c r="L2768" s="428"/>
      <c r="M2768" s="254"/>
      <c r="N2768" s="317">
        <f>I2768</f>
        <v>0</v>
      </c>
      <c r="O2768" s="424">
        <f>L2768+M2768-N2768</f>
        <v>0</v>
      </c>
      <c r="P2768" s="244"/>
      <c r="Q2768" s="428"/>
      <c r="R2768" s="254"/>
      <c r="S2768" s="429">
        <f>+IF(+(L2768+M2768)&gt;=I2768,+M2768,+(+I2768-L2768))</f>
        <v>0</v>
      </c>
      <c r="T2768" s="315">
        <f>Q2768+R2768-S2768</f>
        <v>0</v>
      </c>
      <c r="U2768" s="254"/>
      <c r="V2768" s="254"/>
      <c r="W2768" s="253"/>
      <c r="X2768" s="313">
        <f t="shared" si="802"/>
        <v>0</v>
      </c>
    </row>
    <row r="2769" spans="2:24" ht="18.75">
      <c r="B2769" s="794">
        <v>4000</v>
      </c>
      <c r="C2769" s="968" t="s">
        <v>254</v>
      </c>
      <c r="D2769" s="968"/>
      <c r="E2769" s="795"/>
      <c r="F2769" s="798"/>
      <c r="G2769" s="799"/>
      <c r="H2769" s="799"/>
      <c r="I2769" s="800">
        <f t="shared" si="800"/>
        <v>0</v>
      </c>
      <c r="J2769" s="243" t="str">
        <f t="shared" si="801"/>
        <v/>
      </c>
      <c r="K2769" s="244"/>
      <c r="L2769" s="428"/>
      <c r="M2769" s="254"/>
      <c r="N2769" s="317">
        <f>I2769</f>
        <v>0</v>
      </c>
      <c r="O2769" s="424">
        <f>L2769+M2769-N2769</f>
        <v>0</v>
      </c>
      <c r="P2769" s="244"/>
      <c r="Q2769" s="773"/>
      <c r="R2769" s="774"/>
      <c r="S2769" s="774"/>
      <c r="T2769" s="775"/>
      <c r="U2769" s="774"/>
      <c r="V2769" s="774"/>
      <c r="W2769" s="819"/>
      <c r="X2769" s="313">
        <f t="shared" si="802"/>
        <v>0</v>
      </c>
    </row>
    <row r="2770" spans="2:24" ht="18.75">
      <c r="B2770" s="794">
        <v>4100</v>
      </c>
      <c r="C2770" s="968" t="s">
        <v>255</v>
      </c>
      <c r="D2770" s="968"/>
      <c r="E2770" s="795"/>
      <c r="F2770" s="781">
        <v>0</v>
      </c>
      <c r="G2770" s="781">
        <v>0</v>
      </c>
      <c r="H2770" s="781">
        <v>0</v>
      </c>
      <c r="I2770" s="800">
        <f t="shared" si="800"/>
        <v>0</v>
      </c>
      <c r="J2770" s="243" t="str">
        <f t="shared" si="801"/>
        <v/>
      </c>
      <c r="K2770" s="244"/>
      <c r="L2770" s="773"/>
      <c r="M2770" s="774"/>
      <c r="N2770" s="774"/>
      <c r="O2770" s="820"/>
      <c r="P2770" s="244"/>
      <c r="Q2770" s="773"/>
      <c r="R2770" s="774"/>
      <c r="S2770" s="774"/>
      <c r="T2770" s="774"/>
      <c r="U2770" s="774"/>
      <c r="V2770" s="774"/>
      <c r="W2770" s="820"/>
      <c r="X2770" s="313">
        <f t="shared" si="802"/>
        <v>0</v>
      </c>
    </row>
    <row r="2771" spans="2:24" ht="18.75">
      <c r="B2771" s="794">
        <v>4200</v>
      </c>
      <c r="C2771" s="966" t="s">
        <v>256</v>
      </c>
      <c r="D2771" s="983"/>
      <c r="E2771" s="795"/>
      <c r="F2771" s="796">
        <f>SUM(F2772:F2777)</f>
        <v>0</v>
      </c>
      <c r="G2771" s="797">
        <f>SUM(G2772:G2777)</f>
        <v>0</v>
      </c>
      <c r="H2771" s="797">
        <f>SUM(H2772:H2777)</f>
        <v>0</v>
      </c>
      <c r="I2771" s="797">
        <f>SUM(I2772:I2777)</f>
        <v>0</v>
      </c>
      <c r="J2771" s="243" t="str">
        <f t="shared" si="801"/>
        <v/>
      </c>
      <c r="K2771" s="244"/>
      <c r="L2771" s="316">
        <f>SUM(L2772:L2777)</f>
        <v>0</v>
      </c>
      <c r="M2771" s="317">
        <f>SUM(M2772:M2777)</f>
        <v>0</v>
      </c>
      <c r="N2771" s="425">
        <f>SUM(N2772:N2777)</f>
        <v>0</v>
      </c>
      <c r="O2771" s="426">
        <f>SUM(O2772:O2777)</f>
        <v>0</v>
      </c>
      <c r="P2771" s="244"/>
      <c r="Q2771" s="316">
        <f t="shared" ref="Q2771:W2771" si="803">SUM(Q2772:Q2777)</f>
        <v>0</v>
      </c>
      <c r="R2771" s="317">
        <f t="shared" si="803"/>
        <v>0</v>
      </c>
      <c r="S2771" s="317">
        <f t="shared" si="803"/>
        <v>0</v>
      </c>
      <c r="T2771" s="317">
        <f t="shared" si="803"/>
        <v>0</v>
      </c>
      <c r="U2771" s="317">
        <f t="shared" si="803"/>
        <v>0</v>
      </c>
      <c r="V2771" s="317">
        <f t="shared" si="803"/>
        <v>0</v>
      </c>
      <c r="W2771" s="426">
        <f t="shared" si="803"/>
        <v>0</v>
      </c>
      <c r="X2771" s="313">
        <f t="shared" si="802"/>
        <v>0</v>
      </c>
    </row>
    <row r="2772" spans="2:24" ht="18.75">
      <c r="B2772" s="173"/>
      <c r="C2772" s="144">
        <v>4201</v>
      </c>
      <c r="D2772" s="138" t="s">
        <v>257</v>
      </c>
      <c r="E2772" s="812"/>
      <c r="F2772" s="449"/>
      <c r="G2772" s="245"/>
      <c r="H2772" s="245"/>
      <c r="I2772" s="476">
        <f t="shared" ref="I2772:I2777" si="804">F2772+G2772+H2772</f>
        <v>0</v>
      </c>
      <c r="J2772" s="243" t="str">
        <f t="shared" si="801"/>
        <v/>
      </c>
      <c r="K2772" s="244"/>
      <c r="L2772" s="423"/>
      <c r="M2772" s="252"/>
      <c r="N2772" s="315">
        <f t="shared" ref="N2772:N2777" si="805">I2772</f>
        <v>0</v>
      </c>
      <c r="O2772" s="424">
        <f t="shared" ref="O2772:O2777" si="806">L2772+M2772-N2772</f>
        <v>0</v>
      </c>
      <c r="P2772" s="244"/>
      <c r="Q2772" s="423"/>
      <c r="R2772" s="252"/>
      <c r="S2772" s="429">
        <f t="shared" ref="S2772:S2777" si="807">+IF(+(L2772+M2772)&gt;=I2772,+M2772,+(+I2772-L2772))</f>
        <v>0</v>
      </c>
      <c r="T2772" s="315">
        <f t="shared" ref="T2772:T2777" si="808">Q2772+R2772-S2772</f>
        <v>0</v>
      </c>
      <c r="U2772" s="252"/>
      <c r="V2772" s="252"/>
      <c r="W2772" s="253"/>
      <c r="X2772" s="313">
        <f t="shared" si="802"/>
        <v>0</v>
      </c>
    </row>
    <row r="2773" spans="2:24" ht="18.75">
      <c r="B2773" s="173"/>
      <c r="C2773" s="137">
        <v>4202</v>
      </c>
      <c r="D2773" s="139" t="s">
        <v>258</v>
      </c>
      <c r="E2773" s="812"/>
      <c r="F2773" s="449"/>
      <c r="G2773" s="245"/>
      <c r="H2773" s="245"/>
      <c r="I2773" s="476">
        <f t="shared" si="804"/>
        <v>0</v>
      </c>
      <c r="J2773" s="243" t="str">
        <f t="shared" si="801"/>
        <v/>
      </c>
      <c r="K2773" s="244"/>
      <c r="L2773" s="423"/>
      <c r="M2773" s="252"/>
      <c r="N2773" s="315">
        <f t="shared" si="805"/>
        <v>0</v>
      </c>
      <c r="O2773" s="424">
        <f t="shared" si="806"/>
        <v>0</v>
      </c>
      <c r="P2773" s="244"/>
      <c r="Q2773" s="423"/>
      <c r="R2773" s="252"/>
      <c r="S2773" s="429">
        <f t="shared" si="807"/>
        <v>0</v>
      </c>
      <c r="T2773" s="315">
        <f t="shared" si="808"/>
        <v>0</v>
      </c>
      <c r="U2773" s="252"/>
      <c r="V2773" s="252"/>
      <c r="W2773" s="253"/>
      <c r="X2773" s="313">
        <f t="shared" si="802"/>
        <v>0</v>
      </c>
    </row>
    <row r="2774" spans="2:24" ht="18.75">
      <c r="B2774" s="173"/>
      <c r="C2774" s="137">
        <v>4214</v>
      </c>
      <c r="D2774" s="139" t="s">
        <v>259</v>
      </c>
      <c r="E2774" s="812"/>
      <c r="F2774" s="449"/>
      <c r="G2774" s="245"/>
      <c r="H2774" s="245"/>
      <c r="I2774" s="476">
        <f t="shared" si="804"/>
        <v>0</v>
      </c>
      <c r="J2774" s="243" t="str">
        <f t="shared" si="801"/>
        <v/>
      </c>
      <c r="K2774" s="244"/>
      <c r="L2774" s="423"/>
      <c r="M2774" s="252"/>
      <c r="N2774" s="315">
        <f t="shared" si="805"/>
        <v>0</v>
      </c>
      <c r="O2774" s="424">
        <f t="shared" si="806"/>
        <v>0</v>
      </c>
      <c r="P2774" s="244"/>
      <c r="Q2774" s="423"/>
      <c r="R2774" s="252"/>
      <c r="S2774" s="429">
        <f t="shared" si="807"/>
        <v>0</v>
      </c>
      <c r="T2774" s="315">
        <f t="shared" si="808"/>
        <v>0</v>
      </c>
      <c r="U2774" s="252"/>
      <c r="V2774" s="252"/>
      <c r="W2774" s="253"/>
      <c r="X2774" s="313">
        <f t="shared" si="802"/>
        <v>0</v>
      </c>
    </row>
    <row r="2775" spans="2:24" ht="18.75">
      <c r="B2775" s="173"/>
      <c r="C2775" s="137">
        <v>4217</v>
      </c>
      <c r="D2775" s="139" t="s">
        <v>260</v>
      </c>
      <c r="E2775" s="812"/>
      <c r="F2775" s="449"/>
      <c r="G2775" s="245"/>
      <c r="H2775" s="245"/>
      <c r="I2775" s="476">
        <f t="shared" si="804"/>
        <v>0</v>
      </c>
      <c r="J2775" s="243" t="str">
        <f t="shared" si="801"/>
        <v/>
      </c>
      <c r="K2775" s="244"/>
      <c r="L2775" s="423"/>
      <c r="M2775" s="252"/>
      <c r="N2775" s="315">
        <f t="shared" si="805"/>
        <v>0</v>
      </c>
      <c r="O2775" s="424">
        <f t="shared" si="806"/>
        <v>0</v>
      </c>
      <c r="P2775" s="244"/>
      <c r="Q2775" s="423"/>
      <c r="R2775" s="252"/>
      <c r="S2775" s="429">
        <f t="shared" si="807"/>
        <v>0</v>
      </c>
      <c r="T2775" s="315">
        <f t="shared" si="808"/>
        <v>0</v>
      </c>
      <c r="U2775" s="252"/>
      <c r="V2775" s="252"/>
      <c r="W2775" s="253"/>
      <c r="X2775" s="313">
        <f t="shared" si="802"/>
        <v>0</v>
      </c>
    </row>
    <row r="2776" spans="2:24" ht="18.75">
      <c r="B2776" s="173"/>
      <c r="C2776" s="137">
        <v>4218</v>
      </c>
      <c r="D2776" s="145" t="s">
        <v>261</v>
      </c>
      <c r="E2776" s="812"/>
      <c r="F2776" s="449"/>
      <c r="G2776" s="245"/>
      <c r="H2776" s="245"/>
      <c r="I2776" s="476">
        <f t="shared" si="804"/>
        <v>0</v>
      </c>
      <c r="J2776" s="243" t="str">
        <f t="shared" si="801"/>
        <v/>
      </c>
      <c r="K2776" s="244"/>
      <c r="L2776" s="423"/>
      <c r="M2776" s="252"/>
      <c r="N2776" s="315">
        <f t="shared" si="805"/>
        <v>0</v>
      </c>
      <c r="O2776" s="424">
        <f t="shared" si="806"/>
        <v>0</v>
      </c>
      <c r="P2776" s="244"/>
      <c r="Q2776" s="423"/>
      <c r="R2776" s="252"/>
      <c r="S2776" s="429">
        <f t="shared" si="807"/>
        <v>0</v>
      </c>
      <c r="T2776" s="315">
        <f t="shared" si="808"/>
        <v>0</v>
      </c>
      <c r="U2776" s="252"/>
      <c r="V2776" s="252"/>
      <c r="W2776" s="253"/>
      <c r="X2776" s="313">
        <f t="shared" si="802"/>
        <v>0</v>
      </c>
    </row>
    <row r="2777" spans="2:24" ht="18.75">
      <c r="B2777" s="173"/>
      <c r="C2777" s="137">
        <v>4219</v>
      </c>
      <c r="D2777" s="156" t="s">
        <v>262</v>
      </c>
      <c r="E2777" s="812"/>
      <c r="F2777" s="449"/>
      <c r="G2777" s="245"/>
      <c r="H2777" s="245"/>
      <c r="I2777" s="476">
        <f t="shared" si="804"/>
        <v>0</v>
      </c>
      <c r="J2777" s="243" t="str">
        <f t="shared" si="801"/>
        <v/>
      </c>
      <c r="K2777" s="244"/>
      <c r="L2777" s="423"/>
      <c r="M2777" s="252"/>
      <c r="N2777" s="315">
        <f t="shared" si="805"/>
        <v>0</v>
      </c>
      <c r="O2777" s="424">
        <f t="shared" si="806"/>
        <v>0</v>
      </c>
      <c r="P2777" s="244"/>
      <c r="Q2777" s="423"/>
      <c r="R2777" s="252"/>
      <c r="S2777" s="429">
        <f t="shared" si="807"/>
        <v>0</v>
      </c>
      <c r="T2777" s="315">
        <f t="shared" si="808"/>
        <v>0</v>
      </c>
      <c r="U2777" s="252"/>
      <c r="V2777" s="252"/>
      <c r="W2777" s="253"/>
      <c r="X2777" s="313">
        <f t="shared" si="802"/>
        <v>0</v>
      </c>
    </row>
    <row r="2778" spans="2:24" ht="18.75">
      <c r="B2778" s="794">
        <v>4300</v>
      </c>
      <c r="C2778" s="958" t="s">
        <v>1713</v>
      </c>
      <c r="D2778" s="958"/>
      <c r="E2778" s="795"/>
      <c r="F2778" s="796">
        <f>SUM(F2779:F2781)</f>
        <v>0</v>
      </c>
      <c r="G2778" s="797">
        <f>SUM(G2779:G2781)</f>
        <v>0</v>
      </c>
      <c r="H2778" s="797">
        <f>SUM(H2779:H2781)</f>
        <v>0</v>
      </c>
      <c r="I2778" s="797">
        <f>SUM(I2779:I2781)</f>
        <v>0</v>
      </c>
      <c r="J2778" s="243" t="str">
        <f t="shared" si="801"/>
        <v/>
      </c>
      <c r="K2778" s="244"/>
      <c r="L2778" s="316">
        <f>SUM(L2779:L2781)</f>
        <v>0</v>
      </c>
      <c r="M2778" s="317">
        <f>SUM(M2779:M2781)</f>
        <v>0</v>
      </c>
      <c r="N2778" s="425">
        <f>SUM(N2779:N2781)</f>
        <v>0</v>
      </c>
      <c r="O2778" s="426">
        <f>SUM(O2779:O2781)</f>
        <v>0</v>
      </c>
      <c r="P2778" s="244"/>
      <c r="Q2778" s="316">
        <f t="shared" ref="Q2778:W2778" si="809">SUM(Q2779:Q2781)</f>
        <v>0</v>
      </c>
      <c r="R2778" s="317">
        <f t="shared" si="809"/>
        <v>0</v>
      </c>
      <c r="S2778" s="317">
        <f t="shared" si="809"/>
        <v>0</v>
      </c>
      <c r="T2778" s="317">
        <f t="shared" si="809"/>
        <v>0</v>
      </c>
      <c r="U2778" s="317">
        <f t="shared" si="809"/>
        <v>0</v>
      </c>
      <c r="V2778" s="317">
        <f t="shared" si="809"/>
        <v>0</v>
      </c>
      <c r="W2778" s="426">
        <f t="shared" si="809"/>
        <v>0</v>
      </c>
      <c r="X2778" s="313">
        <f t="shared" si="802"/>
        <v>0</v>
      </c>
    </row>
    <row r="2779" spans="2:24" ht="18.75">
      <c r="B2779" s="173"/>
      <c r="C2779" s="144">
        <v>4301</v>
      </c>
      <c r="D2779" s="163" t="s">
        <v>263</v>
      </c>
      <c r="E2779" s="812"/>
      <c r="F2779" s="449"/>
      <c r="G2779" s="245"/>
      <c r="H2779" s="245"/>
      <c r="I2779" s="476">
        <f t="shared" ref="I2779:I2784" si="810">F2779+G2779+H2779</f>
        <v>0</v>
      </c>
      <c r="J2779" s="243" t="str">
        <f t="shared" si="801"/>
        <v/>
      </c>
      <c r="K2779" s="244"/>
      <c r="L2779" s="423"/>
      <c r="M2779" s="252"/>
      <c r="N2779" s="315">
        <f t="shared" ref="N2779:N2784" si="811">I2779</f>
        <v>0</v>
      </c>
      <c r="O2779" s="424">
        <f t="shared" ref="O2779:O2784" si="812">L2779+M2779-N2779</f>
        <v>0</v>
      </c>
      <c r="P2779" s="244"/>
      <c r="Q2779" s="423"/>
      <c r="R2779" s="252"/>
      <c r="S2779" s="429">
        <f t="shared" ref="S2779:S2784" si="813">+IF(+(L2779+M2779)&gt;=I2779,+M2779,+(+I2779-L2779))</f>
        <v>0</v>
      </c>
      <c r="T2779" s="315">
        <f t="shared" ref="T2779:T2784" si="814">Q2779+R2779-S2779</f>
        <v>0</v>
      </c>
      <c r="U2779" s="252"/>
      <c r="V2779" s="252"/>
      <c r="W2779" s="253"/>
      <c r="X2779" s="313">
        <f t="shared" si="802"/>
        <v>0</v>
      </c>
    </row>
    <row r="2780" spans="2:24" ht="18.75">
      <c r="B2780" s="173"/>
      <c r="C2780" s="137">
        <v>4302</v>
      </c>
      <c r="D2780" s="139" t="s">
        <v>1082</v>
      </c>
      <c r="E2780" s="812"/>
      <c r="F2780" s="449"/>
      <c r="G2780" s="245"/>
      <c r="H2780" s="245"/>
      <c r="I2780" s="476">
        <f t="shared" si="810"/>
        <v>0</v>
      </c>
      <c r="J2780" s="243" t="str">
        <f t="shared" si="801"/>
        <v/>
      </c>
      <c r="K2780" s="244"/>
      <c r="L2780" s="423"/>
      <c r="M2780" s="252"/>
      <c r="N2780" s="315">
        <f t="shared" si="811"/>
        <v>0</v>
      </c>
      <c r="O2780" s="424">
        <f t="shared" si="812"/>
        <v>0</v>
      </c>
      <c r="P2780" s="244"/>
      <c r="Q2780" s="423"/>
      <c r="R2780" s="252"/>
      <c r="S2780" s="429">
        <f t="shared" si="813"/>
        <v>0</v>
      </c>
      <c r="T2780" s="315">
        <f t="shared" si="814"/>
        <v>0</v>
      </c>
      <c r="U2780" s="252"/>
      <c r="V2780" s="252"/>
      <c r="W2780" s="253"/>
      <c r="X2780" s="313">
        <f t="shared" si="802"/>
        <v>0</v>
      </c>
    </row>
    <row r="2781" spans="2:24" ht="18.75">
      <c r="B2781" s="173"/>
      <c r="C2781" s="142">
        <v>4309</v>
      </c>
      <c r="D2781" s="148" t="s">
        <v>265</v>
      </c>
      <c r="E2781" s="812"/>
      <c r="F2781" s="449"/>
      <c r="G2781" s="245"/>
      <c r="H2781" s="245"/>
      <c r="I2781" s="476">
        <f t="shared" si="810"/>
        <v>0</v>
      </c>
      <c r="J2781" s="243" t="str">
        <f t="shared" si="801"/>
        <v/>
      </c>
      <c r="K2781" s="244"/>
      <c r="L2781" s="423"/>
      <c r="M2781" s="252"/>
      <c r="N2781" s="315">
        <f t="shared" si="811"/>
        <v>0</v>
      </c>
      <c r="O2781" s="424">
        <f t="shared" si="812"/>
        <v>0</v>
      </c>
      <c r="P2781" s="244"/>
      <c r="Q2781" s="423"/>
      <c r="R2781" s="252"/>
      <c r="S2781" s="429">
        <f t="shared" si="813"/>
        <v>0</v>
      </c>
      <c r="T2781" s="315">
        <f t="shared" si="814"/>
        <v>0</v>
      </c>
      <c r="U2781" s="252"/>
      <c r="V2781" s="252"/>
      <c r="W2781" s="253"/>
      <c r="X2781" s="313">
        <f t="shared" si="802"/>
        <v>0</v>
      </c>
    </row>
    <row r="2782" spans="2:24" ht="18.75">
      <c r="B2782" s="794">
        <v>4400</v>
      </c>
      <c r="C2782" s="963" t="s">
        <v>1714</v>
      </c>
      <c r="D2782" s="963"/>
      <c r="E2782" s="795"/>
      <c r="F2782" s="798"/>
      <c r="G2782" s="799"/>
      <c r="H2782" s="799"/>
      <c r="I2782" s="800">
        <f t="shared" si="810"/>
        <v>0</v>
      </c>
      <c r="J2782" s="243" t="str">
        <f t="shared" si="801"/>
        <v/>
      </c>
      <c r="K2782" s="244"/>
      <c r="L2782" s="428"/>
      <c r="M2782" s="254"/>
      <c r="N2782" s="317">
        <f t="shared" si="811"/>
        <v>0</v>
      </c>
      <c r="O2782" s="424">
        <f t="shared" si="812"/>
        <v>0</v>
      </c>
      <c r="P2782" s="244"/>
      <c r="Q2782" s="428"/>
      <c r="R2782" s="254"/>
      <c r="S2782" s="429">
        <f t="shared" si="813"/>
        <v>0</v>
      </c>
      <c r="T2782" s="315">
        <f t="shared" si="814"/>
        <v>0</v>
      </c>
      <c r="U2782" s="254"/>
      <c r="V2782" s="254"/>
      <c r="W2782" s="253"/>
      <c r="X2782" s="313">
        <f t="shared" si="802"/>
        <v>0</v>
      </c>
    </row>
    <row r="2783" spans="2:24" ht="18.75">
      <c r="B2783" s="794">
        <v>4500</v>
      </c>
      <c r="C2783" s="968" t="s">
        <v>1715</v>
      </c>
      <c r="D2783" s="968"/>
      <c r="E2783" s="795"/>
      <c r="F2783" s="798"/>
      <c r="G2783" s="799"/>
      <c r="H2783" s="799"/>
      <c r="I2783" s="800">
        <f t="shared" si="810"/>
        <v>0</v>
      </c>
      <c r="J2783" s="243" t="str">
        <f t="shared" si="801"/>
        <v/>
      </c>
      <c r="K2783" s="244"/>
      <c r="L2783" s="428"/>
      <c r="M2783" s="254"/>
      <c r="N2783" s="317">
        <f t="shared" si="811"/>
        <v>0</v>
      </c>
      <c r="O2783" s="424">
        <f t="shared" si="812"/>
        <v>0</v>
      </c>
      <c r="P2783" s="244"/>
      <c r="Q2783" s="428"/>
      <c r="R2783" s="254"/>
      <c r="S2783" s="429">
        <f t="shared" si="813"/>
        <v>0</v>
      </c>
      <c r="T2783" s="315">
        <f t="shared" si="814"/>
        <v>0</v>
      </c>
      <c r="U2783" s="254"/>
      <c r="V2783" s="254"/>
      <c r="W2783" s="253"/>
      <c r="X2783" s="313">
        <f t="shared" si="802"/>
        <v>0</v>
      </c>
    </row>
    <row r="2784" spans="2:24" ht="18.75">
      <c r="B2784" s="794">
        <v>4600</v>
      </c>
      <c r="C2784" s="969" t="s">
        <v>266</v>
      </c>
      <c r="D2784" s="970"/>
      <c r="E2784" s="795"/>
      <c r="F2784" s="798"/>
      <c r="G2784" s="799"/>
      <c r="H2784" s="799"/>
      <c r="I2784" s="800">
        <f t="shared" si="810"/>
        <v>0</v>
      </c>
      <c r="J2784" s="243" t="str">
        <f t="shared" si="801"/>
        <v/>
      </c>
      <c r="K2784" s="244"/>
      <c r="L2784" s="428"/>
      <c r="M2784" s="254"/>
      <c r="N2784" s="317">
        <f t="shared" si="811"/>
        <v>0</v>
      </c>
      <c r="O2784" s="424">
        <f t="shared" si="812"/>
        <v>0</v>
      </c>
      <c r="P2784" s="244"/>
      <c r="Q2784" s="428"/>
      <c r="R2784" s="254"/>
      <c r="S2784" s="429">
        <f t="shared" si="813"/>
        <v>0</v>
      </c>
      <c r="T2784" s="315">
        <f t="shared" si="814"/>
        <v>0</v>
      </c>
      <c r="U2784" s="254"/>
      <c r="V2784" s="254"/>
      <c r="W2784" s="253"/>
      <c r="X2784" s="313">
        <f t="shared" si="802"/>
        <v>0</v>
      </c>
    </row>
    <row r="2785" spans="2:24" ht="18.75">
      <c r="B2785" s="794">
        <v>4900</v>
      </c>
      <c r="C2785" s="966" t="s">
        <v>297</v>
      </c>
      <c r="D2785" s="966"/>
      <c r="E2785" s="795"/>
      <c r="F2785" s="796">
        <f>+F2786+F2787</f>
        <v>0</v>
      </c>
      <c r="G2785" s="797">
        <f>+G2786+G2787</f>
        <v>0</v>
      </c>
      <c r="H2785" s="797">
        <f>+H2786+H2787</f>
        <v>0</v>
      </c>
      <c r="I2785" s="797">
        <f>+I2786+I2787</f>
        <v>0</v>
      </c>
      <c r="J2785" s="243" t="str">
        <f t="shared" si="801"/>
        <v/>
      </c>
      <c r="K2785" s="244"/>
      <c r="L2785" s="773"/>
      <c r="M2785" s="774"/>
      <c r="N2785" s="774"/>
      <c r="O2785" s="820"/>
      <c r="P2785" s="244"/>
      <c r="Q2785" s="773"/>
      <c r="R2785" s="774"/>
      <c r="S2785" s="774"/>
      <c r="T2785" s="774"/>
      <c r="U2785" s="774"/>
      <c r="V2785" s="774"/>
      <c r="W2785" s="820"/>
      <c r="X2785" s="313">
        <f t="shared" si="802"/>
        <v>0</v>
      </c>
    </row>
    <row r="2786" spans="2:24" ht="18.75">
      <c r="B2786" s="173"/>
      <c r="C2786" s="144">
        <v>4901</v>
      </c>
      <c r="D2786" s="174" t="s">
        <v>298</v>
      </c>
      <c r="E2786" s="812"/>
      <c r="F2786" s="449"/>
      <c r="G2786" s="245"/>
      <c r="H2786" s="245"/>
      <c r="I2786" s="476">
        <f>F2786+G2786+H2786</f>
        <v>0</v>
      </c>
      <c r="J2786" s="243" t="str">
        <f t="shared" si="801"/>
        <v/>
      </c>
      <c r="K2786" s="244"/>
      <c r="L2786" s="771"/>
      <c r="M2786" s="775"/>
      <c r="N2786" s="775"/>
      <c r="O2786" s="819"/>
      <c r="P2786" s="244"/>
      <c r="Q2786" s="771"/>
      <c r="R2786" s="775"/>
      <c r="S2786" s="775"/>
      <c r="T2786" s="775"/>
      <c r="U2786" s="775"/>
      <c r="V2786" s="775"/>
      <c r="W2786" s="819"/>
      <c r="X2786" s="313">
        <f t="shared" si="802"/>
        <v>0</v>
      </c>
    </row>
    <row r="2787" spans="2:24" ht="18.75">
      <c r="B2787" s="173"/>
      <c r="C2787" s="142">
        <v>4902</v>
      </c>
      <c r="D2787" s="148" t="s">
        <v>299</v>
      </c>
      <c r="E2787" s="812"/>
      <c r="F2787" s="449"/>
      <c r="G2787" s="245"/>
      <c r="H2787" s="245"/>
      <c r="I2787" s="476">
        <f>F2787+G2787+H2787</f>
        <v>0</v>
      </c>
      <c r="J2787" s="243" t="str">
        <f t="shared" si="801"/>
        <v/>
      </c>
      <c r="K2787" s="244"/>
      <c r="L2787" s="771"/>
      <c r="M2787" s="775"/>
      <c r="N2787" s="775"/>
      <c r="O2787" s="819"/>
      <c r="P2787" s="244"/>
      <c r="Q2787" s="771"/>
      <c r="R2787" s="775"/>
      <c r="S2787" s="775"/>
      <c r="T2787" s="775"/>
      <c r="U2787" s="775"/>
      <c r="V2787" s="775"/>
      <c r="W2787" s="819"/>
      <c r="X2787" s="313">
        <f t="shared" si="802"/>
        <v>0</v>
      </c>
    </row>
    <row r="2788" spans="2:24" ht="18.75">
      <c r="B2788" s="801">
        <v>5100</v>
      </c>
      <c r="C2788" s="980" t="s">
        <v>267</v>
      </c>
      <c r="D2788" s="980"/>
      <c r="E2788" s="802"/>
      <c r="F2788" s="803"/>
      <c r="G2788" s="804"/>
      <c r="H2788" s="804"/>
      <c r="I2788" s="800">
        <f>F2788+G2788+H2788</f>
        <v>0</v>
      </c>
      <c r="J2788" s="243" t="str">
        <f t="shared" si="801"/>
        <v/>
      </c>
      <c r="K2788" s="244"/>
      <c r="L2788" s="430"/>
      <c r="M2788" s="431"/>
      <c r="N2788" s="327">
        <f>I2788</f>
        <v>0</v>
      </c>
      <c r="O2788" s="424">
        <f>L2788+M2788-N2788</f>
        <v>0</v>
      </c>
      <c r="P2788" s="244"/>
      <c r="Q2788" s="430"/>
      <c r="R2788" s="431"/>
      <c r="S2788" s="429">
        <f>+IF(+(L2788+M2788)&gt;=I2788,+M2788,+(+I2788-L2788))</f>
        <v>0</v>
      </c>
      <c r="T2788" s="315">
        <f>Q2788+R2788-S2788</f>
        <v>0</v>
      </c>
      <c r="U2788" s="431"/>
      <c r="V2788" s="431"/>
      <c r="W2788" s="253"/>
      <c r="X2788" s="313">
        <f t="shared" si="802"/>
        <v>0</v>
      </c>
    </row>
    <row r="2789" spans="2:24" ht="18.75">
      <c r="B2789" s="801">
        <v>5200</v>
      </c>
      <c r="C2789" s="965" t="s">
        <v>268</v>
      </c>
      <c r="D2789" s="965"/>
      <c r="E2789" s="802"/>
      <c r="F2789" s="805">
        <f>SUM(F2790:F2796)</f>
        <v>0</v>
      </c>
      <c r="G2789" s="806">
        <f>SUM(G2790:G2796)</f>
        <v>0</v>
      </c>
      <c r="H2789" s="806">
        <f>SUM(H2790:H2796)</f>
        <v>0</v>
      </c>
      <c r="I2789" s="806">
        <f>SUM(I2790:I2796)</f>
        <v>0</v>
      </c>
      <c r="J2789" s="243" t="str">
        <f t="shared" si="801"/>
        <v/>
      </c>
      <c r="K2789" s="244"/>
      <c r="L2789" s="326">
        <f>SUM(L2790:L2796)</f>
        <v>0</v>
      </c>
      <c r="M2789" s="327">
        <f>SUM(M2790:M2796)</f>
        <v>0</v>
      </c>
      <c r="N2789" s="432">
        <f>SUM(N2790:N2796)</f>
        <v>0</v>
      </c>
      <c r="O2789" s="433">
        <f>SUM(O2790:O2796)</f>
        <v>0</v>
      </c>
      <c r="P2789" s="244"/>
      <c r="Q2789" s="326">
        <f t="shared" ref="Q2789:W2789" si="815">SUM(Q2790:Q2796)</f>
        <v>0</v>
      </c>
      <c r="R2789" s="327">
        <f t="shared" si="815"/>
        <v>0</v>
      </c>
      <c r="S2789" s="327">
        <f t="shared" si="815"/>
        <v>0</v>
      </c>
      <c r="T2789" s="327">
        <f t="shared" si="815"/>
        <v>0</v>
      </c>
      <c r="U2789" s="327">
        <f t="shared" si="815"/>
        <v>0</v>
      </c>
      <c r="V2789" s="327">
        <f t="shared" si="815"/>
        <v>0</v>
      </c>
      <c r="W2789" s="433">
        <f t="shared" si="815"/>
        <v>0</v>
      </c>
      <c r="X2789" s="313">
        <f t="shared" si="802"/>
        <v>0</v>
      </c>
    </row>
    <row r="2790" spans="2:24" ht="18.75">
      <c r="B2790" s="175"/>
      <c r="C2790" s="176">
        <v>5201</v>
      </c>
      <c r="D2790" s="177" t="s">
        <v>269</v>
      </c>
      <c r="E2790" s="813"/>
      <c r="F2790" s="473"/>
      <c r="G2790" s="434"/>
      <c r="H2790" s="434"/>
      <c r="I2790" s="476">
        <f t="shared" ref="I2790:I2796" si="816">F2790+G2790+H2790</f>
        <v>0</v>
      </c>
      <c r="J2790" s="243" t="str">
        <f t="shared" si="801"/>
        <v/>
      </c>
      <c r="K2790" s="244"/>
      <c r="L2790" s="435"/>
      <c r="M2790" s="436"/>
      <c r="N2790" s="330">
        <f t="shared" ref="N2790:N2796" si="817">I2790</f>
        <v>0</v>
      </c>
      <c r="O2790" s="424">
        <f t="shared" ref="O2790:O2796" si="818">L2790+M2790-N2790</f>
        <v>0</v>
      </c>
      <c r="P2790" s="244"/>
      <c r="Q2790" s="435"/>
      <c r="R2790" s="436"/>
      <c r="S2790" s="429">
        <f t="shared" ref="S2790:S2796" si="819">+IF(+(L2790+M2790)&gt;=I2790,+M2790,+(+I2790-L2790))</f>
        <v>0</v>
      </c>
      <c r="T2790" s="315">
        <f t="shared" ref="T2790:T2796" si="820">Q2790+R2790-S2790</f>
        <v>0</v>
      </c>
      <c r="U2790" s="436"/>
      <c r="V2790" s="436"/>
      <c r="W2790" s="253"/>
      <c r="X2790" s="313">
        <f t="shared" si="802"/>
        <v>0</v>
      </c>
    </row>
    <row r="2791" spans="2:24" ht="18.75">
      <c r="B2791" s="175"/>
      <c r="C2791" s="178">
        <v>5202</v>
      </c>
      <c r="D2791" s="179" t="s">
        <v>270</v>
      </c>
      <c r="E2791" s="813"/>
      <c r="F2791" s="473"/>
      <c r="G2791" s="434"/>
      <c r="H2791" s="434"/>
      <c r="I2791" s="476">
        <f t="shared" si="816"/>
        <v>0</v>
      </c>
      <c r="J2791" s="243" t="str">
        <f t="shared" si="801"/>
        <v/>
      </c>
      <c r="K2791" s="244"/>
      <c r="L2791" s="435"/>
      <c r="M2791" s="436"/>
      <c r="N2791" s="330">
        <f t="shared" si="817"/>
        <v>0</v>
      </c>
      <c r="O2791" s="424">
        <f t="shared" si="818"/>
        <v>0</v>
      </c>
      <c r="P2791" s="244"/>
      <c r="Q2791" s="435"/>
      <c r="R2791" s="436"/>
      <c r="S2791" s="429">
        <f t="shared" si="819"/>
        <v>0</v>
      </c>
      <c r="T2791" s="315">
        <f t="shared" si="820"/>
        <v>0</v>
      </c>
      <c r="U2791" s="436"/>
      <c r="V2791" s="436"/>
      <c r="W2791" s="253"/>
      <c r="X2791" s="313">
        <f t="shared" si="802"/>
        <v>0</v>
      </c>
    </row>
    <row r="2792" spans="2:24" ht="18.75">
      <c r="B2792" s="175"/>
      <c r="C2792" s="178">
        <v>5203</v>
      </c>
      <c r="D2792" s="179" t="s">
        <v>938</v>
      </c>
      <c r="E2792" s="813"/>
      <c r="F2792" s="473"/>
      <c r="G2792" s="434"/>
      <c r="H2792" s="434"/>
      <c r="I2792" s="476">
        <f t="shared" si="816"/>
        <v>0</v>
      </c>
      <c r="J2792" s="243" t="str">
        <f t="shared" si="801"/>
        <v/>
      </c>
      <c r="K2792" s="244"/>
      <c r="L2792" s="435"/>
      <c r="M2792" s="436"/>
      <c r="N2792" s="330">
        <f t="shared" si="817"/>
        <v>0</v>
      </c>
      <c r="O2792" s="424">
        <f t="shared" si="818"/>
        <v>0</v>
      </c>
      <c r="P2792" s="244"/>
      <c r="Q2792" s="435"/>
      <c r="R2792" s="436"/>
      <c r="S2792" s="429">
        <f t="shared" si="819"/>
        <v>0</v>
      </c>
      <c r="T2792" s="315">
        <f t="shared" si="820"/>
        <v>0</v>
      </c>
      <c r="U2792" s="436"/>
      <c r="V2792" s="436"/>
      <c r="W2792" s="253"/>
      <c r="X2792" s="313">
        <f t="shared" si="802"/>
        <v>0</v>
      </c>
    </row>
    <row r="2793" spans="2:24" ht="18.75">
      <c r="B2793" s="175"/>
      <c r="C2793" s="178">
        <v>5204</v>
      </c>
      <c r="D2793" s="179" t="s">
        <v>939</v>
      </c>
      <c r="E2793" s="813"/>
      <c r="F2793" s="473"/>
      <c r="G2793" s="434"/>
      <c r="H2793" s="434"/>
      <c r="I2793" s="476">
        <f t="shared" si="816"/>
        <v>0</v>
      </c>
      <c r="J2793" s="243" t="str">
        <f t="shared" si="801"/>
        <v/>
      </c>
      <c r="K2793" s="244"/>
      <c r="L2793" s="435"/>
      <c r="M2793" s="436"/>
      <c r="N2793" s="330">
        <f t="shared" si="817"/>
        <v>0</v>
      </c>
      <c r="O2793" s="424">
        <f t="shared" si="818"/>
        <v>0</v>
      </c>
      <c r="P2793" s="244"/>
      <c r="Q2793" s="435"/>
      <c r="R2793" s="436"/>
      <c r="S2793" s="429">
        <f t="shared" si="819"/>
        <v>0</v>
      </c>
      <c r="T2793" s="315">
        <f t="shared" si="820"/>
        <v>0</v>
      </c>
      <c r="U2793" s="436"/>
      <c r="V2793" s="436"/>
      <c r="W2793" s="253"/>
      <c r="X2793" s="313">
        <f t="shared" si="802"/>
        <v>0</v>
      </c>
    </row>
    <row r="2794" spans="2:24" ht="18.75">
      <c r="B2794" s="175"/>
      <c r="C2794" s="178">
        <v>5205</v>
      </c>
      <c r="D2794" s="179" t="s">
        <v>940</v>
      </c>
      <c r="E2794" s="813"/>
      <c r="F2794" s="473"/>
      <c r="G2794" s="434"/>
      <c r="H2794" s="434"/>
      <c r="I2794" s="476">
        <f t="shared" si="816"/>
        <v>0</v>
      </c>
      <c r="J2794" s="243" t="str">
        <f t="shared" si="801"/>
        <v/>
      </c>
      <c r="K2794" s="244"/>
      <c r="L2794" s="435"/>
      <c r="M2794" s="436"/>
      <c r="N2794" s="330">
        <f t="shared" si="817"/>
        <v>0</v>
      </c>
      <c r="O2794" s="424">
        <f t="shared" si="818"/>
        <v>0</v>
      </c>
      <c r="P2794" s="244"/>
      <c r="Q2794" s="435"/>
      <c r="R2794" s="436"/>
      <c r="S2794" s="429">
        <f t="shared" si="819"/>
        <v>0</v>
      </c>
      <c r="T2794" s="315">
        <f t="shared" si="820"/>
        <v>0</v>
      </c>
      <c r="U2794" s="436"/>
      <c r="V2794" s="436"/>
      <c r="W2794" s="253"/>
      <c r="X2794" s="313">
        <f t="shared" si="802"/>
        <v>0</v>
      </c>
    </row>
    <row r="2795" spans="2:24" ht="18.75">
      <c r="B2795" s="175"/>
      <c r="C2795" s="178">
        <v>5206</v>
      </c>
      <c r="D2795" s="179" t="s">
        <v>941</v>
      </c>
      <c r="E2795" s="813"/>
      <c r="F2795" s="473"/>
      <c r="G2795" s="434"/>
      <c r="H2795" s="434"/>
      <c r="I2795" s="476">
        <f t="shared" si="816"/>
        <v>0</v>
      </c>
      <c r="J2795" s="243" t="str">
        <f t="shared" si="801"/>
        <v/>
      </c>
      <c r="K2795" s="244"/>
      <c r="L2795" s="435"/>
      <c r="M2795" s="436"/>
      <c r="N2795" s="330">
        <f t="shared" si="817"/>
        <v>0</v>
      </c>
      <c r="O2795" s="424">
        <f t="shared" si="818"/>
        <v>0</v>
      </c>
      <c r="P2795" s="244"/>
      <c r="Q2795" s="435"/>
      <c r="R2795" s="436"/>
      <c r="S2795" s="429">
        <f t="shared" si="819"/>
        <v>0</v>
      </c>
      <c r="T2795" s="315">
        <f t="shared" si="820"/>
        <v>0</v>
      </c>
      <c r="U2795" s="436"/>
      <c r="V2795" s="436"/>
      <c r="W2795" s="253"/>
      <c r="X2795" s="313">
        <f t="shared" si="802"/>
        <v>0</v>
      </c>
    </row>
    <row r="2796" spans="2:24" ht="18.75">
      <c r="B2796" s="175"/>
      <c r="C2796" s="180">
        <v>5219</v>
      </c>
      <c r="D2796" s="181" t="s">
        <v>942</v>
      </c>
      <c r="E2796" s="813"/>
      <c r="F2796" s="473"/>
      <c r="G2796" s="434"/>
      <c r="H2796" s="434"/>
      <c r="I2796" s="476">
        <f t="shared" si="816"/>
        <v>0</v>
      </c>
      <c r="J2796" s="243" t="str">
        <f t="shared" ref="J2796:J2815" si="821">(IF($E2796&lt;&gt;0,$J$2,IF($I2796&lt;&gt;0,$J$2,"")))</f>
        <v/>
      </c>
      <c r="K2796" s="244"/>
      <c r="L2796" s="435"/>
      <c r="M2796" s="436"/>
      <c r="N2796" s="330">
        <f t="shared" si="817"/>
        <v>0</v>
      </c>
      <c r="O2796" s="424">
        <f t="shared" si="818"/>
        <v>0</v>
      </c>
      <c r="P2796" s="244"/>
      <c r="Q2796" s="435"/>
      <c r="R2796" s="436"/>
      <c r="S2796" s="429">
        <f t="shared" si="819"/>
        <v>0</v>
      </c>
      <c r="T2796" s="315">
        <f t="shared" si="820"/>
        <v>0</v>
      </c>
      <c r="U2796" s="436"/>
      <c r="V2796" s="436"/>
      <c r="W2796" s="253"/>
      <c r="X2796" s="313">
        <f t="shared" ref="X2796:X2809" si="822">T2796-U2796-V2796-W2796</f>
        <v>0</v>
      </c>
    </row>
    <row r="2797" spans="2:24" ht="18.75">
      <c r="B2797" s="801">
        <v>5300</v>
      </c>
      <c r="C2797" s="971" t="s">
        <v>943</v>
      </c>
      <c r="D2797" s="971"/>
      <c r="E2797" s="802"/>
      <c r="F2797" s="805">
        <f>SUM(F2798:F2799)</f>
        <v>0</v>
      </c>
      <c r="G2797" s="806">
        <f>SUM(G2798:G2799)</f>
        <v>0</v>
      </c>
      <c r="H2797" s="806">
        <f>SUM(H2798:H2799)</f>
        <v>0</v>
      </c>
      <c r="I2797" s="806">
        <f>SUM(I2798:I2799)</f>
        <v>0</v>
      </c>
      <c r="J2797" s="243" t="str">
        <f t="shared" si="821"/>
        <v/>
      </c>
      <c r="K2797" s="244"/>
      <c r="L2797" s="326">
        <f>SUM(L2798:L2799)</f>
        <v>0</v>
      </c>
      <c r="M2797" s="327">
        <f>SUM(M2798:M2799)</f>
        <v>0</v>
      </c>
      <c r="N2797" s="432">
        <f>SUM(N2798:N2799)</f>
        <v>0</v>
      </c>
      <c r="O2797" s="433">
        <f>SUM(O2798:O2799)</f>
        <v>0</v>
      </c>
      <c r="P2797" s="244"/>
      <c r="Q2797" s="326">
        <f t="shared" ref="Q2797:W2797" si="823">SUM(Q2798:Q2799)</f>
        <v>0</v>
      </c>
      <c r="R2797" s="327">
        <f t="shared" si="823"/>
        <v>0</v>
      </c>
      <c r="S2797" s="327">
        <f t="shared" si="823"/>
        <v>0</v>
      </c>
      <c r="T2797" s="327">
        <f t="shared" si="823"/>
        <v>0</v>
      </c>
      <c r="U2797" s="327">
        <f t="shared" si="823"/>
        <v>0</v>
      </c>
      <c r="V2797" s="327">
        <f t="shared" si="823"/>
        <v>0</v>
      </c>
      <c r="W2797" s="433">
        <f t="shared" si="823"/>
        <v>0</v>
      </c>
      <c r="X2797" s="313">
        <f t="shared" si="822"/>
        <v>0</v>
      </c>
    </row>
    <row r="2798" spans="2:24" ht="18.75">
      <c r="B2798" s="175"/>
      <c r="C2798" s="176">
        <v>5301</v>
      </c>
      <c r="D2798" s="177" t="s">
        <v>1462</v>
      </c>
      <c r="E2798" s="813"/>
      <c r="F2798" s="473"/>
      <c r="G2798" s="434"/>
      <c r="H2798" s="434"/>
      <c r="I2798" s="476">
        <f>F2798+G2798+H2798</f>
        <v>0</v>
      </c>
      <c r="J2798" s="243" t="str">
        <f t="shared" si="821"/>
        <v/>
      </c>
      <c r="K2798" s="244"/>
      <c r="L2798" s="435"/>
      <c r="M2798" s="436"/>
      <c r="N2798" s="330">
        <f>I2798</f>
        <v>0</v>
      </c>
      <c r="O2798" s="424">
        <f>L2798+M2798-N2798</f>
        <v>0</v>
      </c>
      <c r="P2798" s="244"/>
      <c r="Q2798" s="435"/>
      <c r="R2798" s="436"/>
      <c r="S2798" s="429">
        <f>+IF(+(L2798+M2798)&gt;=I2798,+M2798,+(+I2798-L2798))</f>
        <v>0</v>
      </c>
      <c r="T2798" s="315">
        <f>Q2798+R2798-S2798</f>
        <v>0</v>
      </c>
      <c r="U2798" s="436"/>
      <c r="V2798" s="436"/>
      <c r="W2798" s="253"/>
      <c r="X2798" s="313">
        <f t="shared" si="822"/>
        <v>0</v>
      </c>
    </row>
    <row r="2799" spans="2:24" ht="18.75">
      <c r="B2799" s="175"/>
      <c r="C2799" s="180">
        <v>5309</v>
      </c>
      <c r="D2799" s="181" t="s">
        <v>944</v>
      </c>
      <c r="E2799" s="813"/>
      <c r="F2799" s="473"/>
      <c r="G2799" s="434"/>
      <c r="H2799" s="434"/>
      <c r="I2799" s="476">
        <f>F2799+G2799+H2799</f>
        <v>0</v>
      </c>
      <c r="J2799" s="243" t="str">
        <f t="shared" si="821"/>
        <v/>
      </c>
      <c r="K2799" s="244"/>
      <c r="L2799" s="435"/>
      <c r="M2799" s="436"/>
      <c r="N2799" s="330">
        <f>I2799</f>
        <v>0</v>
      </c>
      <c r="O2799" s="424">
        <f>L2799+M2799-N2799</f>
        <v>0</v>
      </c>
      <c r="P2799" s="244"/>
      <c r="Q2799" s="435"/>
      <c r="R2799" s="436"/>
      <c r="S2799" s="429">
        <f>+IF(+(L2799+M2799)&gt;=I2799,+M2799,+(+I2799-L2799))</f>
        <v>0</v>
      </c>
      <c r="T2799" s="315">
        <f>Q2799+R2799-S2799</f>
        <v>0</v>
      </c>
      <c r="U2799" s="436"/>
      <c r="V2799" s="436"/>
      <c r="W2799" s="253"/>
      <c r="X2799" s="313">
        <f t="shared" si="822"/>
        <v>0</v>
      </c>
    </row>
    <row r="2800" spans="2:24" ht="18.75">
      <c r="B2800" s="801">
        <v>5400</v>
      </c>
      <c r="C2800" s="980" t="s">
        <v>1031</v>
      </c>
      <c r="D2800" s="980"/>
      <c r="E2800" s="802"/>
      <c r="F2800" s="803"/>
      <c r="G2800" s="804"/>
      <c r="H2800" s="804"/>
      <c r="I2800" s="800">
        <f>F2800+G2800+H2800</f>
        <v>0</v>
      </c>
      <c r="J2800" s="243" t="str">
        <f t="shared" si="821"/>
        <v/>
      </c>
      <c r="K2800" s="244"/>
      <c r="L2800" s="430"/>
      <c r="M2800" s="431"/>
      <c r="N2800" s="327">
        <f>I2800</f>
        <v>0</v>
      </c>
      <c r="O2800" s="424">
        <f>L2800+M2800-N2800</f>
        <v>0</v>
      </c>
      <c r="P2800" s="244"/>
      <c r="Q2800" s="430"/>
      <c r="R2800" s="431"/>
      <c r="S2800" s="429">
        <f>+IF(+(L2800+M2800)&gt;=I2800,+M2800,+(+I2800-L2800))</f>
        <v>0</v>
      </c>
      <c r="T2800" s="315">
        <f>Q2800+R2800-S2800</f>
        <v>0</v>
      </c>
      <c r="U2800" s="431"/>
      <c r="V2800" s="431"/>
      <c r="W2800" s="253"/>
      <c r="X2800" s="313">
        <f t="shared" si="822"/>
        <v>0</v>
      </c>
    </row>
    <row r="2801" spans="2:24" ht="18.75">
      <c r="B2801" s="794">
        <v>5500</v>
      </c>
      <c r="C2801" s="966" t="s">
        <v>1032</v>
      </c>
      <c r="D2801" s="966"/>
      <c r="E2801" s="795"/>
      <c r="F2801" s="796">
        <f>SUM(F2802:F2805)</f>
        <v>0</v>
      </c>
      <c r="G2801" s="797">
        <f>SUM(G2802:G2805)</f>
        <v>0</v>
      </c>
      <c r="H2801" s="797">
        <f>SUM(H2802:H2805)</f>
        <v>0</v>
      </c>
      <c r="I2801" s="797">
        <f>SUM(I2802:I2805)</f>
        <v>0</v>
      </c>
      <c r="J2801" s="243" t="str">
        <f t="shared" si="821"/>
        <v/>
      </c>
      <c r="K2801" s="244"/>
      <c r="L2801" s="316">
        <f>SUM(L2802:L2805)</f>
        <v>0</v>
      </c>
      <c r="M2801" s="317">
        <f>SUM(M2802:M2805)</f>
        <v>0</v>
      </c>
      <c r="N2801" s="425">
        <f>SUM(N2802:N2805)</f>
        <v>0</v>
      </c>
      <c r="O2801" s="426">
        <f>SUM(O2802:O2805)</f>
        <v>0</v>
      </c>
      <c r="P2801" s="244"/>
      <c r="Q2801" s="316">
        <f t="shared" ref="Q2801:W2801" si="824">SUM(Q2802:Q2805)</f>
        <v>0</v>
      </c>
      <c r="R2801" s="317">
        <f t="shared" si="824"/>
        <v>0</v>
      </c>
      <c r="S2801" s="317">
        <f t="shared" si="824"/>
        <v>0</v>
      </c>
      <c r="T2801" s="317">
        <f t="shared" si="824"/>
        <v>0</v>
      </c>
      <c r="U2801" s="317">
        <f t="shared" si="824"/>
        <v>0</v>
      </c>
      <c r="V2801" s="317">
        <f t="shared" si="824"/>
        <v>0</v>
      </c>
      <c r="W2801" s="426">
        <f t="shared" si="824"/>
        <v>0</v>
      </c>
      <c r="X2801" s="313">
        <f t="shared" si="822"/>
        <v>0</v>
      </c>
    </row>
    <row r="2802" spans="2:24" ht="18.75">
      <c r="B2802" s="173"/>
      <c r="C2802" s="144">
        <v>5501</v>
      </c>
      <c r="D2802" s="163" t="s">
        <v>1033</v>
      </c>
      <c r="E2802" s="812"/>
      <c r="F2802" s="449"/>
      <c r="G2802" s="245"/>
      <c r="H2802" s="245"/>
      <c r="I2802" s="476">
        <f>F2802+G2802+H2802</f>
        <v>0</v>
      </c>
      <c r="J2802" s="243" t="str">
        <f t="shared" si="821"/>
        <v/>
      </c>
      <c r="K2802" s="244"/>
      <c r="L2802" s="423"/>
      <c r="M2802" s="252"/>
      <c r="N2802" s="315">
        <f>I2802</f>
        <v>0</v>
      </c>
      <c r="O2802" s="424">
        <f>L2802+M2802-N2802</f>
        <v>0</v>
      </c>
      <c r="P2802" s="244"/>
      <c r="Q2802" s="423"/>
      <c r="R2802" s="252"/>
      <c r="S2802" s="429">
        <f>+IF(+(L2802+M2802)&gt;=I2802,+M2802,+(+I2802-L2802))</f>
        <v>0</v>
      </c>
      <c r="T2802" s="315">
        <f>Q2802+R2802-S2802</f>
        <v>0</v>
      </c>
      <c r="U2802" s="252"/>
      <c r="V2802" s="252"/>
      <c r="W2802" s="253"/>
      <c r="X2802" s="313">
        <f t="shared" si="822"/>
        <v>0</v>
      </c>
    </row>
    <row r="2803" spans="2:24" ht="18.75">
      <c r="B2803" s="173"/>
      <c r="C2803" s="137">
        <v>5502</v>
      </c>
      <c r="D2803" s="145" t="s">
        <v>1034</v>
      </c>
      <c r="E2803" s="812"/>
      <c r="F2803" s="449"/>
      <c r="G2803" s="245"/>
      <c r="H2803" s="245"/>
      <c r="I2803" s="476">
        <f>F2803+G2803+H2803</f>
        <v>0</v>
      </c>
      <c r="J2803" s="243" t="str">
        <f t="shared" si="821"/>
        <v/>
      </c>
      <c r="K2803" s="244"/>
      <c r="L2803" s="423"/>
      <c r="M2803" s="252"/>
      <c r="N2803" s="315">
        <f>I2803</f>
        <v>0</v>
      </c>
      <c r="O2803" s="424">
        <f>L2803+M2803-N2803</f>
        <v>0</v>
      </c>
      <c r="P2803" s="244"/>
      <c r="Q2803" s="423"/>
      <c r="R2803" s="252"/>
      <c r="S2803" s="429">
        <f>+IF(+(L2803+M2803)&gt;=I2803,+M2803,+(+I2803-L2803))</f>
        <v>0</v>
      </c>
      <c r="T2803" s="315">
        <f>Q2803+R2803-S2803</f>
        <v>0</v>
      </c>
      <c r="U2803" s="252"/>
      <c r="V2803" s="252"/>
      <c r="W2803" s="253"/>
      <c r="X2803" s="313">
        <f t="shared" si="822"/>
        <v>0</v>
      </c>
    </row>
    <row r="2804" spans="2:24" ht="18.75">
      <c r="B2804" s="173"/>
      <c r="C2804" s="137">
        <v>5503</v>
      </c>
      <c r="D2804" s="139" t="s">
        <v>1035</v>
      </c>
      <c r="E2804" s="812"/>
      <c r="F2804" s="449"/>
      <c r="G2804" s="245"/>
      <c r="H2804" s="245"/>
      <c r="I2804" s="476">
        <f>F2804+G2804+H2804</f>
        <v>0</v>
      </c>
      <c r="J2804" s="243" t="str">
        <f t="shared" si="821"/>
        <v/>
      </c>
      <c r="K2804" s="244"/>
      <c r="L2804" s="423"/>
      <c r="M2804" s="252"/>
      <c r="N2804" s="315">
        <f>I2804</f>
        <v>0</v>
      </c>
      <c r="O2804" s="424">
        <f>L2804+M2804-N2804</f>
        <v>0</v>
      </c>
      <c r="P2804" s="244"/>
      <c r="Q2804" s="423"/>
      <c r="R2804" s="252"/>
      <c r="S2804" s="429">
        <f>+IF(+(L2804+M2804)&gt;=I2804,+M2804,+(+I2804-L2804))</f>
        <v>0</v>
      </c>
      <c r="T2804" s="315">
        <f>Q2804+R2804-S2804</f>
        <v>0</v>
      </c>
      <c r="U2804" s="252"/>
      <c r="V2804" s="252"/>
      <c r="W2804" s="253"/>
      <c r="X2804" s="313">
        <f t="shared" si="822"/>
        <v>0</v>
      </c>
    </row>
    <row r="2805" spans="2:24" ht="18.75">
      <c r="B2805" s="173"/>
      <c r="C2805" s="137">
        <v>5504</v>
      </c>
      <c r="D2805" s="145" t="s">
        <v>1036</v>
      </c>
      <c r="E2805" s="812"/>
      <c r="F2805" s="449"/>
      <c r="G2805" s="245"/>
      <c r="H2805" s="245"/>
      <c r="I2805" s="476">
        <f>F2805+G2805+H2805</f>
        <v>0</v>
      </c>
      <c r="J2805" s="243" t="str">
        <f t="shared" si="821"/>
        <v/>
      </c>
      <c r="K2805" s="244"/>
      <c r="L2805" s="423"/>
      <c r="M2805" s="252"/>
      <c r="N2805" s="315">
        <f>I2805</f>
        <v>0</v>
      </c>
      <c r="O2805" s="424">
        <f>L2805+M2805-N2805</f>
        <v>0</v>
      </c>
      <c r="P2805" s="244"/>
      <c r="Q2805" s="423"/>
      <c r="R2805" s="252"/>
      <c r="S2805" s="429">
        <f>+IF(+(L2805+M2805)&gt;=I2805,+M2805,+(+I2805-L2805))</f>
        <v>0</v>
      </c>
      <c r="T2805" s="315">
        <f>Q2805+R2805-S2805</f>
        <v>0</v>
      </c>
      <c r="U2805" s="252"/>
      <c r="V2805" s="252"/>
      <c r="W2805" s="253"/>
      <c r="X2805" s="313">
        <f t="shared" si="822"/>
        <v>0</v>
      </c>
    </row>
    <row r="2806" spans="2:24" ht="18.75">
      <c r="B2806" s="794">
        <v>5700</v>
      </c>
      <c r="C2806" s="981" t="s">
        <v>1037</v>
      </c>
      <c r="D2806" s="982"/>
      <c r="E2806" s="802"/>
      <c r="F2806" s="781">
        <v>0</v>
      </c>
      <c r="G2806" s="781">
        <v>0</v>
      </c>
      <c r="H2806" s="781">
        <v>0</v>
      </c>
      <c r="I2806" s="806">
        <f>SUM(I2807:I2809)</f>
        <v>0</v>
      </c>
      <c r="J2806" s="243" t="str">
        <f t="shared" si="821"/>
        <v/>
      </c>
      <c r="K2806" s="244"/>
      <c r="L2806" s="326">
        <f>SUM(L2807:L2809)</f>
        <v>0</v>
      </c>
      <c r="M2806" s="327">
        <f>SUM(M2807:M2809)</f>
        <v>0</v>
      </c>
      <c r="N2806" s="432">
        <f>SUM(N2807:N2808)</f>
        <v>0</v>
      </c>
      <c r="O2806" s="433">
        <f>SUM(O2807:O2809)</f>
        <v>0</v>
      </c>
      <c r="P2806" s="244"/>
      <c r="Q2806" s="326">
        <f>SUM(Q2807:Q2809)</f>
        <v>0</v>
      </c>
      <c r="R2806" s="327">
        <f>SUM(R2807:R2809)</f>
        <v>0</v>
      </c>
      <c r="S2806" s="327">
        <f>SUM(S2807:S2809)</f>
        <v>0</v>
      </c>
      <c r="T2806" s="327">
        <f>SUM(T2807:T2809)</f>
        <v>0</v>
      </c>
      <c r="U2806" s="327">
        <f>SUM(U2807:U2809)</f>
        <v>0</v>
      </c>
      <c r="V2806" s="327">
        <f>SUM(V2807:V2808)</f>
        <v>0</v>
      </c>
      <c r="W2806" s="433">
        <f>SUM(W2807:W2809)</f>
        <v>0</v>
      </c>
      <c r="X2806" s="313">
        <f t="shared" si="822"/>
        <v>0</v>
      </c>
    </row>
    <row r="2807" spans="2:24" ht="18.75">
      <c r="B2807" s="175"/>
      <c r="C2807" s="176">
        <v>5701</v>
      </c>
      <c r="D2807" s="177" t="s">
        <v>1038</v>
      </c>
      <c r="E2807" s="813"/>
      <c r="F2807" s="700">
        <v>0</v>
      </c>
      <c r="G2807" s="700">
        <v>0</v>
      </c>
      <c r="H2807" s="700">
        <v>0</v>
      </c>
      <c r="I2807" s="476">
        <f>F2807+G2807+H2807</f>
        <v>0</v>
      </c>
      <c r="J2807" s="243" t="str">
        <f t="shared" si="821"/>
        <v/>
      </c>
      <c r="K2807" s="244"/>
      <c r="L2807" s="435"/>
      <c r="M2807" s="436"/>
      <c r="N2807" s="330">
        <f>I2807</f>
        <v>0</v>
      </c>
      <c r="O2807" s="424">
        <f>L2807+M2807-N2807</f>
        <v>0</v>
      </c>
      <c r="P2807" s="244"/>
      <c r="Q2807" s="435"/>
      <c r="R2807" s="436"/>
      <c r="S2807" s="429">
        <f>+IF(+(L2807+M2807)&gt;=I2807,+M2807,+(+I2807-L2807))</f>
        <v>0</v>
      </c>
      <c r="T2807" s="315">
        <f>Q2807+R2807-S2807</f>
        <v>0</v>
      </c>
      <c r="U2807" s="436"/>
      <c r="V2807" s="436"/>
      <c r="W2807" s="253"/>
      <c r="X2807" s="313">
        <f t="shared" si="822"/>
        <v>0</v>
      </c>
    </row>
    <row r="2808" spans="2:24" ht="18.75">
      <c r="B2808" s="175"/>
      <c r="C2808" s="180">
        <v>5702</v>
      </c>
      <c r="D2808" s="181" t="s">
        <v>1039</v>
      </c>
      <c r="E2808" s="813"/>
      <c r="F2808" s="700">
        <v>0</v>
      </c>
      <c r="G2808" s="700">
        <v>0</v>
      </c>
      <c r="H2808" s="700">
        <v>0</v>
      </c>
      <c r="I2808" s="476">
        <f>F2808+G2808+H2808</f>
        <v>0</v>
      </c>
      <c r="J2808" s="243" t="str">
        <f t="shared" si="821"/>
        <v/>
      </c>
      <c r="K2808" s="244"/>
      <c r="L2808" s="435"/>
      <c r="M2808" s="436"/>
      <c r="N2808" s="330">
        <f>I2808</f>
        <v>0</v>
      </c>
      <c r="O2808" s="424">
        <f>L2808+M2808-N2808</f>
        <v>0</v>
      </c>
      <c r="P2808" s="244"/>
      <c r="Q2808" s="435"/>
      <c r="R2808" s="436"/>
      <c r="S2808" s="429">
        <f>+IF(+(L2808+M2808)&gt;=I2808,+M2808,+(+I2808-L2808))</f>
        <v>0</v>
      </c>
      <c r="T2808" s="315">
        <f>Q2808+R2808-S2808</f>
        <v>0</v>
      </c>
      <c r="U2808" s="436"/>
      <c r="V2808" s="436"/>
      <c r="W2808" s="253"/>
      <c r="X2808" s="313">
        <f t="shared" si="822"/>
        <v>0</v>
      </c>
    </row>
    <row r="2809" spans="2:24" ht="18.75">
      <c r="B2809" s="136"/>
      <c r="C2809" s="182">
        <v>4071</v>
      </c>
      <c r="D2809" s="464" t="s">
        <v>1040</v>
      </c>
      <c r="E2809" s="812"/>
      <c r="F2809" s="700">
        <v>0</v>
      </c>
      <c r="G2809" s="700">
        <v>0</v>
      </c>
      <c r="H2809" s="700">
        <v>0</v>
      </c>
      <c r="I2809" s="476">
        <f>F2809+G2809+H2809</f>
        <v>0</v>
      </c>
      <c r="J2809" s="243" t="str">
        <f t="shared" si="821"/>
        <v/>
      </c>
      <c r="K2809" s="244"/>
      <c r="L2809" s="821"/>
      <c r="M2809" s="775"/>
      <c r="N2809" s="775"/>
      <c r="O2809" s="822"/>
      <c r="P2809" s="244"/>
      <c r="Q2809" s="771"/>
      <c r="R2809" s="775"/>
      <c r="S2809" s="775"/>
      <c r="T2809" s="775"/>
      <c r="U2809" s="775"/>
      <c r="V2809" s="775"/>
      <c r="W2809" s="819"/>
      <c r="X2809" s="313">
        <f t="shared" si="822"/>
        <v>0</v>
      </c>
    </row>
    <row r="2810" spans="2:24">
      <c r="B2810" s="173"/>
      <c r="C2810" s="183"/>
      <c r="D2810" s="334"/>
      <c r="E2810" s="814"/>
      <c r="F2810" s="248"/>
      <c r="G2810" s="248"/>
      <c r="H2810" s="248"/>
      <c r="I2810" s="249"/>
      <c r="J2810" s="243" t="str">
        <f t="shared" si="821"/>
        <v/>
      </c>
      <c r="K2810" s="244"/>
      <c r="L2810" s="437"/>
      <c r="M2810" s="438"/>
      <c r="N2810" s="323"/>
      <c r="O2810" s="324"/>
      <c r="P2810" s="244"/>
      <c r="Q2810" s="437"/>
      <c r="R2810" s="438"/>
      <c r="S2810" s="323"/>
      <c r="T2810" s="323"/>
      <c r="U2810" s="438"/>
      <c r="V2810" s="323"/>
      <c r="W2810" s="324"/>
      <c r="X2810" s="324"/>
    </row>
    <row r="2811" spans="2:24" ht="18.75">
      <c r="B2811" s="807">
        <v>98</v>
      </c>
      <c r="C2811" s="964" t="s">
        <v>1041</v>
      </c>
      <c r="D2811" s="958"/>
      <c r="E2811" s="795"/>
      <c r="F2811" s="798"/>
      <c r="G2811" s="799"/>
      <c r="H2811" s="799"/>
      <c r="I2811" s="800">
        <f>F2811+G2811+H2811</f>
        <v>0</v>
      </c>
      <c r="J2811" s="243" t="str">
        <f t="shared" si="821"/>
        <v/>
      </c>
      <c r="K2811" s="244"/>
      <c r="L2811" s="428"/>
      <c r="M2811" s="254"/>
      <c r="N2811" s="317">
        <f>I2811</f>
        <v>0</v>
      </c>
      <c r="O2811" s="424">
        <f>L2811+M2811-N2811</f>
        <v>0</v>
      </c>
      <c r="P2811" s="244"/>
      <c r="Q2811" s="428"/>
      <c r="R2811" s="254"/>
      <c r="S2811" s="429">
        <f>+IF(+(L2811+M2811)&gt;=I2811,+M2811,+(+I2811-L2811))</f>
        <v>0</v>
      </c>
      <c r="T2811" s="315">
        <f>Q2811+R2811-S2811</f>
        <v>0</v>
      </c>
      <c r="U2811" s="254"/>
      <c r="V2811" s="254"/>
      <c r="W2811" s="253"/>
      <c r="X2811" s="313">
        <f>T2811-U2811-V2811-W2811</f>
        <v>0</v>
      </c>
    </row>
    <row r="2812" spans="2:24">
      <c r="B2812" s="184"/>
      <c r="C2812" s="335" t="s">
        <v>1042</v>
      </c>
      <c r="D2812" s="336"/>
      <c r="E2812" s="395"/>
      <c r="F2812" s="395"/>
      <c r="G2812" s="395"/>
      <c r="H2812" s="395"/>
      <c r="I2812" s="337"/>
      <c r="J2812" s="243" t="str">
        <f t="shared" si="821"/>
        <v/>
      </c>
      <c r="K2812" s="244"/>
      <c r="L2812" s="338"/>
      <c r="M2812" s="339"/>
      <c r="N2812" s="339"/>
      <c r="O2812" s="340"/>
      <c r="P2812" s="244"/>
      <c r="Q2812" s="338"/>
      <c r="R2812" s="339"/>
      <c r="S2812" s="339"/>
      <c r="T2812" s="339"/>
      <c r="U2812" s="339"/>
      <c r="V2812" s="339"/>
      <c r="W2812" s="340"/>
      <c r="X2812" s="340"/>
    </row>
    <row r="2813" spans="2:24">
      <c r="B2813" s="184"/>
      <c r="C2813" s="341" t="s">
        <v>1043</v>
      </c>
      <c r="D2813" s="334"/>
      <c r="E2813" s="384"/>
      <c r="F2813" s="384"/>
      <c r="G2813" s="384"/>
      <c r="H2813" s="384"/>
      <c r="I2813" s="307"/>
      <c r="J2813" s="243" t="str">
        <f t="shared" si="821"/>
        <v/>
      </c>
      <c r="K2813" s="244"/>
      <c r="L2813" s="342"/>
      <c r="M2813" s="343"/>
      <c r="N2813" s="343"/>
      <c r="O2813" s="344"/>
      <c r="P2813" s="244"/>
      <c r="Q2813" s="342"/>
      <c r="R2813" s="343"/>
      <c r="S2813" s="343"/>
      <c r="T2813" s="343"/>
      <c r="U2813" s="343"/>
      <c r="V2813" s="343"/>
      <c r="W2813" s="344"/>
      <c r="X2813" s="344"/>
    </row>
    <row r="2814" spans="2:24">
      <c r="B2814" s="185"/>
      <c r="C2814" s="345" t="s">
        <v>1716</v>
      </c>
      <c r="D2814" s="346"/>
      <c r="E2814" s="396"/>
      <c r="F2814" s="396"/>
      <c r="G2814" s="396"/>
      <c r="H2814" s="396"/>
      <c r="I2814" s="309"/>
      <c r="J2814" s="243" t="str">
        <f t="shared" si="821"/>
        <v/>
      </c>
      <c r="K2814" s="244"/>
      <c r="L2814" s="347"/>
      <c r="M2814" s="348"/>
      <c r="N2814" s="348"/>
      <c r="O2814" s="349"/>
      <c r="P2814" s="244"/>
      <c r="Q2814" s="347"/>
      <c r="R2814" s="348"/>
      <c r="S2814" s="348"/>
      <c r="T2814" s="348"/>
      <c r="U2814" s="348"/>
      <c r="V2814" s="348"/>
      <c r="W2814" s="349"/>
      <c r="X2814" s="349"/>
    </row>
    <row r="2815" spans="2:24" ht="18.75">
      <c r="B2815" s="715"/>
      <c r="C2815" s="716" t="s">
        <v>1263</v>
      </c>
      <c r="D2815" s="717" t="s">
        <v>1044</v>
      </c>
      <c r="E2815" s="808"/>
      <c r="F2815" s="808">
        <f>SUM(F2700,F2703,F2709,F2717,F2718,F2736,F2740,F2746,F2749,F2750,F2751,F2752,F2753,F2762,F2768,F2769,F2770,F2771,F2778,F2782,F2783,F2784,F2785,F2788,F2789,F2797,F2800,F2801,F2806)+F2811</f>
        <v>0</v>
      </c>
      <c r="G2815" s="808">
        <f>SUM(G2700,G2703,G2709,G2717,G2718,G2736,G2740,G2746,G2749,G2750,G2751,G2752,G2753,G2762,G2768,G2769,G2770,G2771,G2778,G2782,G2783,G2784,G2785,G2788,G2789,G2797,G2800,G2801,G2806)+G2811</f>
        <v>719060</v>
      </c>
      <c r="H2815" s="808">
        <f>SUM(H2700,H2703,H2709,H2717,H2718,H2736,H2740,H2746,H2749,H2750,H2751,H2752,H2753,H2762,H2768,H2769,H2770,H2771,H2778,H2782,H2783,H2784,H2785,H2788,H2789,H2797,H2800,H2801,H2806)+H2811</f>
        <v>0</v>
      </c>
      <c r="I2815" s="808">
        <f>SUM(I2700,I2703,I2709,I2717,I2718,I2736,I2740,I2746,I2749,I2750,I2751,I2752,I2753,I2762,I2768,I2769,I2770,I2771,I2778,I2782,I2783,I2784,I2785,I2788,I2789,I2797,I2800,I2801,I2806)+I2811</f>
        <v>719060</v>
      </c>
      <c r="J2815" s="243">
        <f t="shared" si="821"/>
        <v>1</v>
      </c>
      <c r="K2815" s="439" t="str">
        <f>LEFT(C2697,1)</f>
        <v>5</v>
      </c>
      <c r="L2815" s="276">
        <f>SUM(L2700,L2703,L2709,L2717,L2718,L2736,L2740,L2746,L2749,L2750,L2751,L2752,L2753,L2762,L2768,L2769,L2770,L2771,L2778,L2782,L2783,L2784,L2785,L2788,L2789,L2797,L2800,L2801,L2806)+L2811</f>
        <v>0</v>
      </c>
      <c r="M2815" s="276">
        <f>SUM(M2700,M2703,M2709,M2717,M2718,M2736,M2740,M2746,M2749,M2750,M2751,M2752,M2753,M2762,M2768,M2769,M2770,M2771,M2778,M2782,M2783,M2784,M2785,M2788,M2789,M2797,M2800,M2801,M2806)+M2811</f>
        <v>719060</v>
      </c>
      <c r="N2815" s="276">
        <f>SUM(N2700,N2703,N2709,N2717,N2718,N2736,N2740,N2746,N2749,N2750,N2751,N2752,N2753,N2762,N2768,N2769,N2770,N2771,N2778,N2782,N2783,N2784,N2785,N2788,N2789,N2797,N2800,N2801,N2806)+N2811</f>
        <v>719060</v>
      </c>
      <c r="O2815" s="276">
        <f>SUM(O2700,O2703,O2709,O2717,O2718,O2736,O2740,O2746,O2749,O2750,O2751,O2752,O2753,O2762,O2768,O2769,O2770,O2771,O2778,O2782,O2783,O2784,O2785,O2788,O2789,O2797,O2800,O2801,O2806)+O2811</f>
        <v>0</v>
      </c>
      <c r="P2815" s="222"/>
      <c r="Q2815" s="276">
        <f t="shared" ref="Q2815:W2815" si="825">SUM(Q2700,Q2703,Q2709,Q2717,Q2718,Q2736,Q2740,Q2746,Q2749,Q2750,Q2751,Q2752,Q2753,Q2762,Q2768,Q2769,Q2770,Q2771,Q2778,Q2782,Q2783,Q2784,Q2785,Q2788,Q2789,Q2797,Q2800,Q2801,Q2806)+Q2811</f>
        <v>0</v>
      </c>
      <c r="R2815" s="276">
        <f t="shared" si="825"/>
        <v>246200</v>
      </c>
      <c r="S2815" s="276">
        <f t="shared" si="825"/>
        <v>246200</v>
      </c>
      <c r="T2815" s="276">
        <f t="shared" si="825"/>
        <v>0</v>
      </c>
      <c r="U2815" s="276">
        <f t="shared" si="825"/>
        <v>0</v>
      </c>
      <c r="V2815" s="276">
        <f t="shared" si="825"/>
        <v>0</v>
      </c>
      <c r="W2815" s="276">
        <f t="shared" si="825"/>
        <v>0</v>
      </c>
      <c r="X2815" s="313">
        <f>T2815-U2815-V2815-W2815</f>
        <v>0</v>
      </c>
    </row>
    <row r="2816" spans="2:24">
      <c r="B2816" s="660" t="s">
        <v>32</v>
      </c>
      <c r="C2816" s="186"/>
      <c r="I2816" s="219"/>
      <c r="J2816" s="221">
        <f>J2815</f>
        <v>1</v>
      </c>
      <c r="P2816"/>
    </row>
    <row r="2817" spans="2:24">
      <c r="B2817" s="392"/>
      <c r="C2817" s="392"/>
      <c r="D2817" s="393"/>
      <c r="E2817" s="392"/>
      <c r="F2817" s="392"/>
      <c r="G2817" s="392"/>
      <c r="H2817" s="392"/>
      <c r="I2817" s="394"/>
      <c r="J2817" s="221">
        <f>J2815</f>
        <v>1</v>
      </c>
      <c r="L2817" s="392"/>
      <c r="M2817" s="392"/>
      <c r="N2817" s="394"/>
      <c r="O2817" s="394"/>
      <c r="P2817" s="394"/>
      <c r="Q2817" s="392"/>
      <c r="R2817" s="392"/>
      <c r="S2817" s="394"/>
      <c r="T2817" s="394"/>
      <c r="U2817" s="392"/>
      <c r="V2817" s="394"/>
      <c r="W2817" s="394"/>
      <c r="X2817" s="394"/>
    </row>
    <row r="2818" spans="2:24" ht="18.75">
      <c r="B2818" s="402"/>
      <c r="C2818" s="402"/>
      <c r="D2818" s="402"/>
      <c r="E2818" s="402"/>
      <c r="F2818" s="402"/>
      <c r="G2818" s="402"/>
      <c r="H2818" s="402"/>
      <c r="I2818" s="484"/>
      <c r="J2818" s="440">
        <f>(IF(E2815&lt;&gt;0,$G$2,IF(I2815&lt;&gt;0,$G$2,"")))</f>
        <v>0</v>
      </c>
    </row>
    <row r="2819" spans="2:24" ht="18.75">
      <c r="B2819" s="402"/>
      <c r="C2819" s="402"/>
      <c r="D2819" s="474"/>
      <c r="E2819" s="402"/>
      <c r="F2819" s="402"/>
      <c r="G2819" s="402"/>
      <c r="H2819" s="402"/>
      <c r="I2819" s="484"/>
      <c r="J2819" s="440" t="str">
        <f>(IF(E2816&lt;&gt;0,$G$2,IF(I2816&lt;&gt;0,$G$2,"")))</f>
        <v/>
      </c>
    </row>
    <row r="2820" spans="2:24">
      <c r="E2820" s="278"/>
      <c r="F2820" s="278"/>
      <c r="G2820" s="278"/>
      <c r="H2820" s="278"/>
      <c r="I2820" s="282"/>
      <c r="J2820" s="221">
        <f>(IF($E2953&lt;&gt;0,$J$2,IF($I2953&lt;&gt;0,$J$2,"")))</f>
        <v>1</v>
      </c>
      <c r="L2820" s="278"/>
      <c r="M2820" s="278"/>
      <c r="N2820" s="282"/>
      <c r="O2820" s="282"/>
      <c r="P2820" s="282"/>
      <c r="Q2820" s="278"/>
      <c r="R2820" s="278"/>
      <c r="S2820" s="282"/>
      <c r="T2820" s="282"/>
      <c r="U2820" s="278"/>
      <c r="V2820" s="282"/>
      <c r="W2820" s="282"/>
    </row>
    <row r="2821" spans="2:24">
      <c r="C2821" s="227"/>
      <c r="D2821" s="228"/>
      <c r="E2821" s="278"/>
      <c r="F2821" s="278"/>
      <c r="G2821" s="278"/>
      <c r="H2821" s="278"/>
      <c r="I2821" s="282"/>
      <c r="J2821" s="221">
        <f>(IF($E2953&lt;&gt;0,$J$2,IF($I2953&lt;&gt;0,$J$2,"")))</f>
        <v>1</v>
      </c>
      <c r="L2821" s="278"/>
      <c r="M2821" s="278"/>
      <c r="N2821" s="282"/>
      <c r="O2821" s="282"/>
      <c r="P2821" s="282"/>
      <c r="Q2821" s="278"/>
      <c r="R2821" s="278"/>
      <c r="S2821" s="282"/>
      <c r="T2821" s="282"/>
      <c r="U2821" s="278"/>
      <c r="V2821" s="282"/>
      <c r="W2821" s="282"/>
    </row>
    <row r="2822" spans="2:24">
      <c r="B2822" s="896" t="str">
        <f>$B$7</f>
        <v>БЮДЖЕТ - НАЧАЛЕН ПЛАН
ПО ПЪЛНА ЕДИННА БЮДЖЕТНА КЛАСИФИКАЦИЯ</v>
      </c>
      <c r="C2822" s="897"/>
      <c r="D2822" s="897"/>
      <c r="E2822" s="278"/>
      <c r="F2822" s="278"/>
      <c r="G2822" s="278"/>
      <c r="H2822" s="278"/>
      <c r="I2822" s="282"/>
      <c r="J2822" s="221">
        <f>(IF($E2953&lt;&gt;0,$J$2,IF($I2953&lt;&gt;0,$J$2,"")))</f>
        <v>1</v>
      </c>
      <c r="L2822" s="278"/>
      <c r="M2822" s="278"/>
      <c r="N2822" s="282"/>
      <c r="O2822" s="282"/>
      <c r="P2822" s="282"/>
      <c r="Q2822" s="278"/>
      <c r="R2822" s="278"/>
      <c r="S2822" s="282"/>
      <c r="T2822" s="282"/>
      <c r="U2822" s="278"/>
      <c r="V2822" s="282"/>
      <c r="W2822" s="282"/>
    </row>
    <row r="2823" spans="2:24">
      <c r="C2823" s="227"/>
      <c r="D2823" s="228"/>
      <c r="E2823" s="279" t="s">
        <v>1684</v>
      </c>
      <c r="F2823" s="279" t="s">
        <v>1550</v>
      </c>
      <c r="G2823" s="278"/>
      <c r="H2823" s="278"/>
      <c r="I2823" s="282"/>
      <c r="J2823" s="221">
        <f>(IF($E2953&lt;&gt;0,$J$2,IF($I2953&lt;&gt;0,$J$2,"")))</f>
        <v>1</v>
      </c>
      <c r="L2823" s="278"/>
      <c r="M2823" s="278"/>
      <c r="N2823" s="282"/>
      <c r="O2823" s="282"/>
      <c r="P2823" s="282"/>
      <c r="Q2823" s="278"/>
      <c r="R2823" s="278"/>
      <c r="S2823" s="282"/>
      <c r="T2823" s="282"/>
      <c r="U2823" s="278"/>
      <c r="V2823" s="282"/>
      <c r="W2823" s="282"/>
    </row>
    <row r="2824" spans="2:24" ht="18.75">
      <c r="B2824" s="898" t="str">
        <f>$B$9</f>
        <v>Несебър</v>
      </c>
      <c r="C2824" s="899"/>
      <c r="D2824" s="900"/>
      <c r="E2824" s="686">
        <f>$E$9</f>
        <v>43831</v>
      </c>
      <c r="F2824" s="687">
        <f>$F$9</f>
        <v>44196</v>
      </c>
      <c r="G2824" s="278"/>
      <c r="H2824" s="278"/>
      <c r="I2824" s="282"/>
      <c r="J2824" s="221">
        <f>(IF($E2953&lt;&gt;0,$J$2,IF($I2953&lt;&gt;0,$J$2,"")))</f>
        <v>1</v>
      </c>
      <c r="L2824" s="278"/>
      <c r="M2824" s="278"/>
      <c r="N2824" s="282"/>
      <c r="O2824" s="282"/>
      <c r="P2824" s="282"/>
      <c r="Q2824" s="278"/>
      <c r="R2824" s="278"/>
      <c r="S2824" s="282"/>
      <c r="T2824" s="282"/>
      <c r="U2824" s="278"/>
      <c r="V2824" s="282"/>
      <c r="W2824" s="282"/>
    </row>
    <row r="2825" spans="2:24">
      <c r="B2825" s="230" t="str">
        <f>$B$10</f>
        <v>(наименование на разпоредителя с бюджет)</v>
      </c>
      <c r="E2825" s="278"/>
      <c r="F2825" s="280">
        <f>$F$10</f>
        <v>0</v>
      </c>
      <c r="G2825" s="278"/>
      <c r="H2825" s="278"/>
      <c r="I2825" s="282"/>
      <c r="J2825" s="221">
        <f>(IF($E2953&lt;&gt;0,$J$2,IF($I2953&lt;&gt;0,$J$2,"")))</f>
        <v>1</v>
      </c>
      <c r="L2825" s="278"/>
      <c r="M2825" s="278"/>
      <c r="N2825" s="282"/>
      <c r="O2825" s="282"/>
      <c r="P2825" s="282"/>
      <c r="Q2825" s="278"/>
      <c r="R2825" s="278"/>
      <c r="S2825" s="282"/>
      <c r="T2825" s="282"/>
      <c r="U2825" s="278"/>
      <c r="V2825" s="282"/>
      <c r="W2825" s="282"/>
    </row>
    <row r="2826" spans="2:24">
      <c r="B2826" s="230"/>
      <c r="E2826" s="281"/>
      <c r="F2826" s="278"/>
      <c r="G2826" s="278"/>
      <c r="H2826" s="278"/>
      <c r="I2826" s="282"/>
      <c r="J2826" s="221">
        <f>(IF($E2953&lt;&gt;0,$J$2,IF($I2953&lt;&gt;0,$J$2,"")))</f>
        <v>1</v>
      </c>
      <c r="L2826" s="278"/>
      <c r="M2826" s="278"/>
      <c r="N2826" s="282"/>
      <c r="O2826" s="282"/>
      <c r="P2826" s="282"/>
      <c r="Q2826" s="278"/>
      <c r="R2826" s="278"/>
      <c r="S2826" s="282"/>
      <c r="T2826" s="282"/>
      <c r="U2826" s="278"/>
      <c r="V2826" s="282"/>
      <c r="W2826" s="282"/>
    </row>
    <row r="2827" spans="2:24" ht="19.5">
      <c r="B2827" s="901" t="str">
        <f>$B$12</f>
        <v>Несебър</v>
      </c>
      <c r="C2827" s="902"/>
      <c r="D2827" s="903"/>
      <c r="E2827" s="229" t="s">
        <v>1685</v>
      </c>
      <c r="F2827" s="688" t="str">
        <f>$F$12</f>
        <v>5206</v>
      </c>
      <c r="G2827" s="278"/>
      <c r="H2827" s="278"/>
      <c r="I2827" s="282"/>
      <c r="J2827" s="221">
        <f>(IF($E2953&lt;&gt;0,$J$2,IF($I2953&lt;&gt;0,$J$2,"")))</f>
        <v>1</v>
      </c>
      <c r="L2827" s="278"/>
      <c r="M2827" s="278"/>
      <c r="N2827" s="282"/>
      <c r="O2827" s="282"/>
      <c r="P2827" s="282"/>
      <c r="Q2827" s="278"/>
      <c r="R2827" s="278"/>
      <c r="S2827" s="282"/>
      <c r="T2827" s="282"/>
      <c r="U2827" s="278"/>
      <c r="V2827" s="282"/>
      <c r="W2827" s="282"/>
    </row>
    <row r="2828" spans="2:24">
      <c r="B2828" s="689" t="str">
        <f>$B$13</f>
        <v>(наименование на първостепенния разпоредител с бюджет)</v>
      </c>
      <c r="E2828" s="281" t="s">
        <v>1686</v>
      </c>
      <c r="F2828" s="278"/>
      <c r="G2828" s="278"/>
      <c r="H2828" s="278"/>
      <c r="I2828" s="282"/>
      <c r="J2828" s="221">
        <f>(IF($E2953&lt;&gt;0,$J$2,IF($I2953&lt;&gt;0,$J$2,"")))</f>
        <v>1</v>
      </c>
      <c r="L2828" s="278"/>
      <c r="M2828" s="278"/>
      <c r="N2828" s="282"/>
      <c r="O2828" s="282"/>
      <c r="P2828" s="282"/>
      <c r="Q2828" s="278"/>
      <c r="R2828" s="278"/>
      <c r="S2828" s="282"/>
      <c r="T2828" s="282"/>
      <c r="U2828" s="278"/>
      <c r="V2828" s="282"/>
      <c r="W2828" s="282"/>
    </row>
    <row r="2829" spans="2:24" ht="18.75">
      <c r="B2829" s="230"/>
      <c r="D2829" s="441"/>
      <c r="E2829" s="277"/>
      <c r="F2829" s="277"/>
      <c r="G2829" s="277"/>
      <c r="H2829" s="277"/>
      <c r="I2829" s="384"/>
      <c r="J2829" s="221">
        <f>(IF($E2953&lt;&gt;0,$J$2,IF($I2953&lt;&gt;0,$J$2,"")))</f>
        <v>1</v>
      </c>
      <c r="L2829" s="278"/>
      <c r="M2829" s="278"/>
      <c r="N2829" s="282"/>
      <c r="O2829" s="282"/>
      <c r="P2829" s="282"/>
      <c r="Q2829" s="278"/>
      <c r="R2829" s="278"/>
      <c r="S2829" s="282"/>
      <c r="T2829" s="282"/>
      <c r="U2829" s="278"/>
      <c r="V2829" s="282"/>
      <c r="W2829" s="282"/>
    </row>
    <row r="2830" spans="2:24">
      <c r="C2830" s="227"/>
      <c r="D2830" s="228"/>
      <c r="E2830" s="278"/>
      <c r="F2830" s="281"/>
      <c r="G2830" s="281"/>
      <c r="H2830" s="281"/>
      <c r="I2830" s="284" t="s">
        <v>1687</v>
      </c>
      <c r="J2830" s="221">
        <f>(IF($E2953&lt;&gt;0,$J$2,IF($I2953&lt;&gt;0,$J$2,"")))</f>
        <v>1</v>
      </c>
      <c r="L2830" s="283" t="s">
        <v>93</v>
      </c>
      <c r="M2830" s="278"/>
      <c r="N2830" s="282"/>
      <c r="O2830" s="284" t="s">
        <v>1687</v>
      </c>
      <c r="P2830" s="282"/>
      <c r="Q2830" s="283" t="s">
        <v>94</v>
      </c>
      <c r="R2830" s="278"/>
      <c r="S2830" s="282"/>
      <c r="T2830" s="284" t="s">
        <v>1687</v>
      </c>
      <c r="U2830" s="278"/>
      <c r="V2830" s="282"/>
      <c r="W2830" s="284" t="s">
        <v>1687</v>
      </c>
    </row>
    <row r="2831" spans="2:24" ht="18.75">
      <c r="B2831" s="782"/>
      <c r="C2831" s="783"/>
      <c r="D2831" s="784" t="s">
        <v>1075</v>
      </c>
      <c r="E2831" s="785"/>
      <c r="F2831" s="973" t="s">
        <v>1486</v>
      </c>
      <c r="G2831" s="974"/>
      <c r="H2831" s="975"/>
      <c r="I2831" s="976"/>
      <c r="J2831" s="221">
        <f>(IF($E2953&lt;&gt;0,$J$2,IF($I2953&lt;&gt;0,$J$2,"")))</f>
        <v>1</v>
      </c>
      <c r="L2831" s="920" t="s">
        <v>1804</v>
      </c>
      <c r="M2831" s="920" t="s">
        <v>1805</v>
      </c>
      <c r="N2831" s="922" t="s">
        <v>1806</v>
      </c>
      <c r="O2831" s="922" t="s">
        <v>95</v>
      </c>
      <c r="P2831" s="222"/>
      <c r="Q2831" s="922" t="s">
        <v>1807</v>
      </c>
      <c r="R2831" s="922" t="s">
        <v>1808</v>
      </c>
      <c r="S2831" s="922" t="s">
        <v>1776</v>
      </c>
      <c r="T2831" s="922" t="s">
        <v>96</v>
      </c>
      <c r="U2831" s="409" t="s">
        <v>97</v>
      </c>
      <c r="V2831" s="410"/>
      <c r="W2831" s="411"/>
      <c r="X2831" s="291"/>
    </row>
    <row r="2832" spans="2:24" ht="31.5">
      <c r="B2832" s="786" t="s">
        <v>1601</v>
      </c>
      <c r="C2832" s="787" t="s">
        <v>1688</v>
      </c>
      <c r="D2832" s="788" t="s">
        <v>1076</v>
      </c>
      <c r="E2832" s="789"/>
      <c r="F2832" s="713" t="s">
        <v>1487</v>
      </c>
      <c r="G2832" s="713" t="s">
        <v>1488</v>
      </c>
      <c r="H2832" s="713" t="s">
        <v>1485</v>
      </c>
      <c r="I2832" s="713" t="s">
        <v>1069</v>
      </c>
      <c r="J2832" s="221">
        <f>(IF($E2953&lt;&gt;0,$J$2,IF($I2953&lt;&gt;0,$J$2,"")))</f>
        <v>1</v>
      </c>
      <c r="L2832" s="961"/>
      <c r="M2832" s="972"/>
      <c r="N2832" s="961"/>
      <c r="O2832" s="972"/>
      <c r="P2832" s="222"/>
      <c r="Q2832" s="957"/>
      <c r="R2832" s="957"/>
      <c r="S2832" s="957"/>
      <c r="T2832" s="957"/>
      <c r="U2832" s="412">
        <v>2020</v>
      </c>
      <c r="V2832" s="412">
        <v>2021</v>
      </c>
      <c r="W2832" s="412" t="s">
        <v>1809</v>
      </c>
      <c r="X2832" s="413" t="s">
        <v>98</v>
      </c>
    </row>
    <row r="2833" spans="2:24" ht="18.75">
      <c r="B2833" s="612"/>
      <c r="C2833" s="397"/>
      <c r="D2833" s="295" t="s">
        <v>1265</v>
      </c>
      <c r="E2833" s="809"/>
      <c r="F2833" s="296"/>
      <c r="G2833" s="296"/>
      <c r="H2833" s="296"/>
      <c r="I2833" s="483"/>
      <c r="J2833" s="221">
        <f>(IF($E2953&lt;&gt;0,$J$2,IF($I2953&lt;&gt;0,$J$2,"")))</f>
        <v>1</v>
      </c>
      <c r="L2833" s="297" t="s">
        <v>99</v>
      </c>
      <c r="M2833" s="297" t="s">
        <v>100</v>
      </c>
      <c r="N2833" s="298" t="s">
        <v>101</v>
      </c>
      <c r="O2833" s="298" t="s">
        <v>102</v>
      </c>
      <c r="P2833" s="222"/>
      <c r="Q2833" s="610" t="s">
        <v>103</v>
      </c>
      <c r="R2833" s="610" t="s">
        <v>104</v>
      </c>
      <c r="S2833" s="610" t="s">
        <v>105</v>
      </c>
      <c r="T2833" s="610" t="s">
        <v>106</v>
      </c>
      <c r="U2833" s="610" t="s">
        <v>1046</v>
      </c>
      <c r="V2833" s="610" t="s">
        <v>1047</v>
      </c>
      <c r="W2833" s="610" t="s">
        <v>1048</v>
      </c>
      <c r="X2833" s="414" t="s">
        <v>1049</v>
      </c>
    </row>
    <row r="2834" spans="2:24" ht="131.25">
      <c r="B2834" s="236"/>
      <c r="C2834" s="617" t="e">
        <f>VLOOKUP(D2834,OP_LIST2,2,FALSE)</f>
        <v>#N/A</v>
      </c>
      <c r="D2834" s="618" t="s">
        <v>958</v>
      </c>
      <c r="E2834" s="810"/>
      <c r="F2834" s="368"/>
      <c r="G2834" s="368"/>
      <c r="H2834" s="368"/>
      <c r="I2834" s="303"/>
      <c r="J2834" s="221">
        <f>(IF($E2953&lt;&gt;0,$J$2,IF($I2953&lt;&gt;0,$J$2,"")))</f>
        <v>1</v>
      </c>
      <c r="L2834" s="415" t="s">
        <v>1050</v>
      </c>
      <c r="M2834" s="415" t="s">
        <v>1050</v>
      </c>
      <c r="N2834" s="415" t="s">
        <v>1051</v>
      </c>
      <c r="O2834" s="415" t="s">
        <v>1052</v>
      </c>
      <c r="P2834" s="222"/>
      <c r="Q2834" s="415" t="s">
        <v>1050</v>
      </c>
      <c r="R2834" s="415" t="s">
        <v>1050</v>
      </c>
      <c r="S2834" s="415" t="s">
        <v>1077</v>
      </c>
      <c r="T2834" s="415" t="s">
        <v>1054</v>
      </c>
      <c r="U2834" s="415" t="s">
        <v>1050</v>
      </c>
      <c r="V2834" s="415" t="s">
        <v>1050</v>
      </c>
      <c r="W2834" s="415" t="s">
        <v>1050</v>
      </c>
      <c r="X2834" s="306" t="s">
        <v>1055</v>
      </c>
    </row>
    <row r="2835" spans="2:24" ht="18.75">
      <c r="B2835" s="616"/>
      <c r="C2835" s="619">
        <f>VLOOKUP(D2836,EBK_DEIN2,2,FALSE)</f>
        <v>5525</v>
      </c>
      <c r="D2835" s="611" t="s">
        <v>1465</v>
      </c>
      <c r="E2835" s="811"/>
      <c r="F2835" s="368"/>
      <c r="G2835" s="368"/>
      <c r="H2835" s="368"/>
      <c r="I2835" s="303"/>
      <c r="J2835" s="221">
        <f>(IF($E2953&lt;&gt;0,$J$2,IF($I2953&lt;&gt;0,$J$2,"")))</f>
        <v>1</v>
      </c>
      <c r="L2835" s="416"/>
      <c r="M2835" s="416"/>
      <c r="N2835" s="344"/>
      <c r="O2835" s="417"/>
      <c r="P2835" s="222"/>
      <c r="Q2835" s="416"/>
      <c r="R2835" s="416"/>
      <c r="S2835" s="344"/>
      <c r="T2835" s="417"/>
      <c r="U2835" s="416"/>
      <c r="V2835" s="344"/>
      <c r="W2835" s="417"/>
      <c r="X2835" s="418"/>
    </row>
    <row r="2836" spans="2:24" ht="18.75">
      <c r="B2836" s="419"/>
      <c r="C2836" s="238"/>
      <c r="D2836" s="523" t="s">
        <v>877</v>
      </c>
      <c r="E2836" s="811"/>
      <c r="F2836" s="368"/>
      <c r="G2836" s="368"/>
      <c r="H2836" s="368"/>
      <c r="I2836" s="303"/>
      <c r="J2836" s="221">
        <f>(IF($E2953&lt;&gt;0,$J$2,IF($I2953&lt;&gt;0,$J$2,"")))</f>
        <v>1</v>
      </c>
      <c r="L2836" s="416"/>
      <c r="M2836" s="416"/>
      <c r="N2836" s="344"/>
      <c r="O2836" s="420">
        <f>SUMIF(O2839:O2840,"&lt;0")+SUMIF(O2842:O2846,"&lt;0")+SUMIF(O2848:O2855,"&lt;0")+SUMIF(O2857:O2873,"&lt;0")+SUMIF(O2879:O2883,"&lt;0")+SUMIF(O2885:O2890,"&lt;0")+SUMIF(O2893:O2899,"&lt;0")+SUMIF(O2906:O2907,"&lt;0")+SUMIF(O2910:O2915,"&lt;0")+SUMIF(O2917:O2922,"&lt;0")+SUMIF(O2926,"&lt;0")+SUMIF(O2928:O2934,"&lt;0")+SUMIF(O2936:O2938,"&lt;0")+SUMIF(O2940:O2943,"&lt;0")+SUMIF(O2945:O2946,"&lt;0")+SUMIF(O2949,"&lt;0")</f>
        <v>0</v>
      </c>
      <c r="P2836" s="222"/>
      <c r="Q2836" s="416"/>
      <c r="R2836" s="416"/>
      <c r="S2836" s="344"/>
      <c r="T2836" s="420">
        <f>SUMIF(T2839:T2840,"&lt;0")+SUMIF(T2842:T2846,"&lt;0")+SUMIF(T2848:T2855,"&lt;0")+SUMIF(T2857:T2873,"&lt;0")+SUMIF(T2879:T2883,"&lt;0")+SUMIF(T2885:T2890,"&lt;0")+SUMIF(T2893:T2899,"&lt;0")+SUMIF(T2906:T2907,"&lt;0")+SUMIF(T2910:T2915,"&lt;0")+SUMIF(T2917:T2922,"&lt;0")+SUMIF(T2926,"&lt;0")+SUMIF(T2928:T2934,"&lt;0")+SUMIF(T2936:T2938,"&lt;0")+SUMIF(T2940:T2943,"&lt;0")+SUMIF(T2945:T2946,"&lt;0")+SUMIF(T2949,"&lt;0")</f>
        <v>0</v>
      </c>
      <c r="U2836" s="416"/>
      <c r="V2836" s="344"/>
      <c r="W2836" s="417"/>
      <c r="X2836" s="308"/>
    </row>
    <row r="2837" spans="2:24" ht="18.75">
      <c r="B2837" s="354"/>
      <c r="C2837" s="238"/>
      <c r="D2837" s="292" t="s">
        <v>1078</v>
      </c>
      <c r="E2837" s="811"/>
      <c r="F2837" s="368"/>
      <c r="G2837" s="368"/>
      <c r="H2837" s="368"/>
      <c r="I2837" s="303"/>
      <c r="J2837" s="221">
        <f>(IF($E2953&lt;&gt;0,$J$2,IF($I2953&lt;&gt;0,$J$2,"")))</f>
        <v>1</v>
      </c>
      <c r="L2837" s="416"/>
      <c r="M2837" s="416"/>
      <c r="N2837" s="344"/>
      <c r="O2837" s="417"/>
      <c r="P2837" s="222"/>
      <c r="Q2837" s="416"/>
      <c r="R2837" s="416"/>
      <c r="S2837" s="344"/>
      <c r="T2837" s="417"/>
      <c r="U2837" s="416"/>
      <c r="V2837" s="344"/>
      <c r="W2837" s="417"/>
      <c r="X2837" s="310"/>
    </row>
    <row r="2838" spans="2:24" ht="18.75">
      <c r="B2838" s="790">
        <v>100</v>
      </c>
      <c r="C2838" s="977" t="s">
        <v>1266</v>
      </c>
      <c r="D2838" s="978"/>
      <c r="E2838" s="791"/>
      <c r="F2838" s="792">
        <f>SUM(F2839:F2840)</f>
        <v>0</v>
      </c>
      <c r="G2838" s="793">
        <f>SUM(G2839:G2840)</f>
        <v>0</v>
      </c>
      <c r="H2838" s="793">
        <f>SUM(H2839:H2840)</f>
        <v>0</v>
      </c>
      <c r="I2838" s="793">
        <f>SUM(I2839:I2840)</f>
        <v>0</v>
      </c>
      <c r="J2838" s="243" t="str">
        <f t="shared" ref="J2838:J2869" si="826">(IF($E2838&lt;&gt;0,$J$2,IF($I2838&lt;&gt;0,$J$2,"")))</f>
        <v/>
      </c>
      <c r="K2838" s="244"/>
      <c r="L2838" s="311">
        <f>SUM(L2839:L2840)</f>
        <v>0</v>
      </c>
      <c r="M2838" s="312">
        <f>SUM(M2839:M2840)</f>
        <v>0</v>
      </c>
      <c r="N2838" s="421">
        <f>SUM(N2839:N2840)</f>
        <v>0</v>
      </c>
      <c r="O2838" s="422">
        <f>SUM(O2839:O2840)</f>
        <v>0</v>
      </c>
      <c r="P2838" s="244"/>
      <c r="Q2838" s="815"/>
      <c r="R2838" s="816"/>
      <c r="S2838" s="817"/>
      <c r="T2838" s="816"/>
      <c r="U2838" s="816"/>
      <c r="V2838" s="816"/>
      <c r="W2838" s="818"/>
      <c r="X2838" s="313">
        <f t="shared" ref="X2838:X2869" si="827">T2838-U2838-V2838-W2838</f>
        <v>0</v>
      </c>
    </row>
    <row r="2839" spans="2:24" ht="18.75">
      <c r="B2839" s="140"/>
      <c r="C2839" s="144">
        <v>101</v>
      </c>
      <c r="D2839" s="138" t="s">
        <v>1267</v>
      </c>
      <c r="E2839" s="812"/>
      <c r="F2839" s="449"/>
      <c r="G2839" s="245"/>
      <c r="H2839" s="245"/>
      <c r="I2839" s="476">
        <f>F2839+G2839+H2839</f>
        <v>0</v>
      </c>
      <c r="J2839" s="243" t="str">
        <f t="shared" si="826"/>
        <v/>
      </c>
      <c r="K2839" s="244"/>
      <c r="L2839" s="423"/>
      <c r="M2839" s="252"/>
      <c r="N2839" s="315">
        <f>I2839</f>
        <v>0</v>
      </c>
      <c r="O2839" s="424">
        <f>L2839+M2839-N2839</f>
        <v>0</v>
      </c>
      <c r="P2839" s="244"/>
      <c r="Q2839" s="771"/>
      <c r="R2839" s="775"/>
      <c r="S2839" s="775"/>
      <c r="T2839" s="775"/>
      <c r="U2839" s="775"/>
      <c r="V2839" s="775"/>
      <c r="W2839" s="819"/>
      <c r="X2839" s="313">
        <f t="shared" si="827"/>
        <v>0</v>
      </c>
    </row>
    <row r="2840" spans="2:24" ht="18.75">
      <c r="B2840" s="140"/>
      <c r="C2840" s="137">
        <v>102</v>
      </c>
      <c r="D2840" s="139" t="s">
        <v>1268</v>
      </c>
      <c r="E2840" s="812"/>
      <c r="F2840" s="449"/>
      <c r="G2840" s="245"/>
      <c r="H2840" s="245"/>
      <c r="I2840" s="476">
        <f>F2840+G2840+H2840</f>
        <v>0</v>
      </c>
      <c r="J2840" s="243" t="str">
        <f t="shared" si="826"/>
        <v/>
      </c>
      <c r="K2840" s="244"/>
      <c r="L2840" s="423"/>
      <c r="M2840" s="252"/>
      <c r="N2840" s="315">
        <f>I2840</f>
        <v>0</v>
      </c>
      <c r="O2840" s="424">
        <f>L2840+M2840-N2840</f>
        <v>0</v>
      </c>
      <c r="P2840" s="244"/>
      <c r="Q2840" s="771"/>
      <c r="R2840" s="775"/>
      <c r="S2840" s="775"/>
      <c r="T2840" s="775"/>
      <c r="U2840" s="775"/>
      <c r="V2840" s="775"/>
      <c r="W2840" s="819"/>
      <c r="X2840" s="313">
        <f t="shared" si="827"/>
        <v>0</v>
      </c>
    </row>
    <row r="2841" spans="2:24" ht="18.75">
      <c r="B2841" s="794">
        <v>200</v>
      </c>
      <c r="C2841" s="959" t="s">
        <v>1269</v>
      </c>
      <c r="D2841" s="959"/>
      <c r="E2841" s="795"/>
      <c r="F2841" s="796">
        <f>SUM(F2842:F2846)</f>
        <v>0</v>
      </c>
      <c r="G2841" s="797">
        <f>SUM(G2842:G2846)</f>
        <v>0</v>
      </c>
      <c r="H2841" s="797">
        <f>SUM(H2842:H2846)</f>
        <v>0</v>
      </c>
      <c r="I2841" s="797">
        <f>SUM(I2842:I2846)</f>
        <v>0</v>
      </c>
      <c r="J2841" s="243" t="str">
        <f t="shared" si="826"/>
        <v/>
      </c>
      <c r="K2841" s="244"/>
      <c r="L2841" s="316">
        <f>SUM(L2842:L2846)</f>
        <v>0</v>
      </c>
      <c r="M2841" s="317">
        <f>SUM(M2842:M2846)</f>
        <v>0</v>
      </c>
      <c r="N2841" s="425">
        <f>SUM(N2842:N2846)</f>
        <v>0</v>
      </c>
      <c r="O2841" s="426">
        <f>SUM(O2842:O2846)</f>
        <v>0</v>
      </c>
      <c r="P2841" s="244"/>
      <c r="Q2841" s="773"/>
      <c r="R2841" s="774"/>
      <c r="S2841" s="774"/>
      <c r="T2841" s="774"/>
      <c r="U2841" s="774"/>
      <c r="V2841" s="774"/>
      <c r="W2841" s="820"/>
      <c r="X2841" s="313">
        <f t="shared" si="827"/>
        <v>0</v>
      </c>
    </row>
    <row r="2842" spans="2:24" ht="18.75">
      <c r="B2842" s="143"/>
      <c r="C2842" s="144">
        <v>201</v>
      </c>
      <c r="D2842" s="138" t="s">
        <v>1270</v>
      </c>
      <c r="E2842" s="812"/>
      <c r="F2842" s="449"/>
      <c r="G2842" s="245"/>
      <c r="H2842" s="245"/>
      <c r="I2842" s="476">
        <f>F2842+G2842+H2842</f>
        <v>0</v>
      </c>
      <c r="J2842" s="243" t="str">
        <f t="shared" si="826"/>
        <v/>
      </c>
      <c r="K2842" s="244"/>
      <c r="L2842" s="423"/>
      <c r="M2842" s="252"/>
      <c r="N2842" s="315">
        <f>I2842</f>
        <v>0</v>
      </c>
      <c r="O2842" s="424">
        <f>L2842+M2842-N2842</f>
        <v>0</v>
      </c>
      <c r="P2842" s="244"/>
      <c r="Q2842" s="771"/>
      <c r="R2842" s="775"/>
      <c r="S2842" s="775"/>
      <c r="T2842" s="775"/>
      <c r="U2842" s="775"/>
      <c r="V2842" s="775"/>
      <c r="W2842" s="819"/>
      <c r="X2842" s="313">
        <f t="shared" si="827"/>
        <v>0</v>
      </c>
    </row>
    <row r="2843" spans="2:24" ht="18.75">
      <c r="B2843" s="136"/>
      <c r="C2843" s="137">
        <v>202</v>
      </c>
      <c r="D2843" s="145" t="s">
        <v>1271</v>
      </c>
      <c r="E2843" s="812"/>
      <c r="F2843" s="449"/>
      <c r="G2843" s="245"/>
      <c r="H2843" s="245"/>
      <c r="I2843" s="476">
        <f>F2843+G2843+H2843</f>
        <v>0</v>
      </c>
      <c r="J2843" s="243" t="str">
        <f t="shared" si="826"/>
        <v/>
      </c>
      <c r="K2843" s="244"/>
      <c r="L2843" s="423"/>
      <c r="M2843" s="252"/>
      <c r="N2843" s="315">
        <f>I2843</f>
        <v>0</v>
      </c>
      <c r="O2843" s="424">
        <f>L2843+M2843-N2843</f>
        <v>0</v>
      </c>
      <c r="P2843" s="244"/>
      <c r="Q2843" s="771"/>
      <c r="R2843" s="775"/>
      <c r="S2843" s="775"/>
      <c r="T2843" s="775"/>
      <c r="U2843" s="775"/>
      <c r="V2843" s="775"/>
      <c r="W2843" s="819"/>
      <c r="X2843" s="313">
        <f t="shared" si="827"/>
        <v>0</v>
      </c>
    </row>
    <row r="2844" spans="2:24" ht="31.5">
      <c r="B2844" s="152"/>
      <c r="C2844" s="137">
        <v>205</v>
      </c>
      <c r="D2844" s="145" t="s">
        <v>915</v>
      </c>
      <c r="E2844" s="812"/>
      <c r="F2844" s="449"/>
      <c r="G2844" s="245"/>
      <c r="H2844" s="245"/>
      <c r="I2844" s="476">
        <f>F2844+G2844+H2844</f>
        <v>0</v>
      </c>
      <c r="J2844" s="243" t="str">
        <f t="shared" si="826"/>
        <v/>
      </c>
      <c r="K2844" s="244"/>
      <c r="L2844" s="423"/>
      <c r="M2844" s="252"/>
      <c r="N2844" s="315">
        <f>I2844</f>
        <v>0</v>
      </c>
      <c r="O2844" s="424">
        <f>L2844+M2844-N2844</f>
        <v>0</v>
      </c>
      <c r="P2844" s="244"/>
      <c r="Q2844" s="771"/>
      <c r="R2844" s="775"/>
      <c r="S2844" s="775"/>
      <c r="T2844" s="775"/>
      <c r="U2844" s="775"/>
      <c r="V2844" s="775"/>
      <c r="W2844" s="819"/>
      <c r="X2844" s="313">
        <f t="shared" si="827"/>
        <v>0</v>
      </c>
    </row>
    <row r="2845" spans="2:24" ht="18.75">
      <c r="B2845" s="152"/>
      <c r="C2845" s="137">
        <v>208</v>
      </c>
      <c r="D2845" s="159" t="s">
        <v>916</v>
      </c>
      <c r="E2845" s="812"/>
      <c r="F2845" s="449"/>
      <c r="G2845" s="245"/>
      <c r="H2845" s="245"/>
      <c r="I2845" s="476">
        <f>F2845+G2845+H2845</f>
        <v>0</v>
      </c>
      <c r="J2845" s="243" t="str">
        <f t="shared" si="826"/>
        <v/>
      </c>
      <c r="K2845" s="244"/>
      <c r="L2845" s="423"/>
      <c r="M2845" s="252"/>
      <c r="N2845" s="315">
        <f>I2845</f>
        <v>0</v>
      </c>
      <c r="O2845" s="424">
        <f>L2845+M2845-N2845</f>
        <v>0</v>
      </c>
      <c r="P2845" s="244"/>
      <c r="Q2845" s="771"/>
      <c r="R2845" s="775"/>
      <c r="S2845" s="775"/>
      <c r="T2845" s="775"/>
      <c r="U2845" s="775"/>
      <c r="V2845" s="775"/>
      <c r="W2845" s="819"/>
      <c r="X2845" s="313">
        <f t="shared" si="827"/>
        <v>0</v>
      </c>
    </row>
    <row r="2846" spans="2:24" ht="18.75">
      <c r="B2846" s="143"/>
      <c r="C2846" s="142">
        <v>209</v>
      </c>
      <c r="D2846" s="148" t="s">
        <v>917</v>
      </c>
      <c r="E2846" s="812"/>
      <c r="F2846" s="449"/>
      <c r="G2846" s="245"/>
      <c r="H2846" s="245"/>
      <c r="I2846" s="476">
        <f>F2846+G2846+H2846</f>
        <v>0</v>
      </c>
      <c r="J2846" s="243" t="str">
        <f t="shared" si="826"/>
        <v/>
      </c>
      <c r="K2846" s="244"/>
      <c r="L2846" s="423"/>
      <c r="M2846" s="252"/>
      <c r="N2846" s="315">
        <f>I2846</f>
        <v>0</v>
      </c>
      <c r="O2846" s="424">
        <f>L2846+M2846-N2846</f>
        <v>0</v>
      </c>
      <c r="P2846" s="244"/>
      <c r="Q2846" s="771"/>
      <c r="R2846" s="775"/>
      <c r="S2846" s="775"/>
      <c r="T2846" s="775"/>
      <c r="U2846" s="775"/>
      <c r="V2846" s="775"/>
      <c r="W2846" s="819"/>
      <c r="X2846" s="313">
        <f t="shared" si="827"/>
        <v>0</v>
      </c>
    </row>
    <row r="2847" spans="2:24" ht="18.75">
      <c r="B2847" s="794">
        <v>500</v>
      </c>
      <c r="C2847" s="960" t="s">
        <v>209</v>
      </c>
      <c r="D2847" s="960"/>
      <c r="E2847" s="795"/>
      <c r="F2847" s="796">
        <f>SUM(F2848:F2854)</f>
        <v>0</v>
      </c>
      <c r="G2847" s="797">
        <f>SUM(G2848:G2854)</f>
        <v>0</v>
      </c>
      <c r="H2847" s="797">
        <f>SUM(H2848:H2854)</f>
        <v>0</v>
      </c>
      <c r="I2847" s="797">
        <f>SUM(I2848:I2854)</f>
        <v>0</v>
      </c>
      <c r="J2847" s="243" t="str">
        <f t="shared" si="826"/>
        <v/>
      </c>
      <c r="K2847" s="244"/>
      <c r="L2847" s="316">
        <f>SUM(L2848:L2854)</f>
        <v>0</v>
      </c>
      <c r="M2847" s="317">
        <f>SUM(M2848:M2854)</f>
        <v>0</v>
      </c>
      <c r="N2847" s="425">
        <f>SUM(N2848:N2854)</f>
        <v>0</v>
      </c>
      <c r="O2847" s="426">
        <f>SUM(O2848:O2854)</f>
        <v>0</v>
      </c>
      <c r="P2847" s="244"/>
      <c r="Q2847" s="773"/>
      <c r="R2847" s="774"/>
      <c r="S2847" s="775"/>
      <c r="T2847" s="774"/>
      <c r="U2847" s="774"/>
      <c r="V2847" s="774"/>
      <c r="W2847" s="820"/>
      <c r="X2847" s="313">
        <f t="shared" si="827"/>
        <v>0</v>
      </c>
    </row>
    <row r="2848" spans="2:24" ht="18.75">
      <c r="B2848" s="143"/>
      <c r="C2848" s="160">
        <v>551</v>
      </c>
      <c r="D2848" s="456" t="s">
        <v>210</v>
      </c>
      <c r="E2848" s="812"/>
      <c r="F2848" s="449"/>
      <c r="G2848" s="245"/>
      <c r="H2848" s="245"/>
      <c r="I2848" s="476">
        <f t="shared" ref="I2848:I2855" si="828">F2848+G2848+H2848</f>
        <v>0</v>
      </c>
      <c r="J2848" s="243" t="str">
        <f t="shared" si="826"/>
        <v/>
      </c>
      <c r="K2848" s="244"/>
      <c r="L2848" s="423"/>
      <c r="M2848" s="252"/>
      <c r="N2848" s="315">
        <f t="shared" ref="N2848:N2855" si="829">I2848</f>
        <v>0</v>
      </c>
      <c r="O2848" s="424">
        <f t="shared" ref="O2848:O2855" si="830">L2848+M2848-N2848</f>
        <v>0</v>
      </c>
      <c r="P2848" s="244"/>
      <c r="Q2848" s="771"/>
      <c r="R2848" s="775"/>
      <c r="S2848" s="775"/>
      <c r="T2848" s="775"/>
      <c r="U2848" s="775"/>
      <c r="V2848" s="775"/>
      <c r="W2848" s="819"/>
      <c r="X2848" s="313">
        <f t="shared" si="827"/>
        <v>0</v>
      </c>
    </row>
    <row r="2849" spans="2:24" ht="18.75">
      <c r="B2849" s="143"/>
      <c r="C2849" s="161">
        <v>552</v>
      </c>
      <c r="D2849" s="457" t="s">
        <v>211</v>
      </c>
      <c r="E2849" s="812"/>
      <c r="F2849" s="449"/>
      <c r="G2849" s="245"/>
      <c r="H2849" s="245"/>
      <c r="I2849" s="476">
        <f t="shared" si="828"/>
        <v>0</v>
      </c>
      <c r="J2849" s="243" t="str">
        <f t="shared" si="826"/>
        <v/>
      </c>
      <c r="K2849" s="244"/>
      <c r="L2849" s="423"/>
      <c r="M2849" s="252"/>
      <c r="N2849" s="315">
        <f t="shared" si="829"/>
        <v>0</v>
      </c>
      <c r="O2849" s="424">
        <f t="shared" si="830"/>
        <v>0</v>
      </c>
      <c r="P2849" s="244"/>
      <c r="Q2849" s="771"/>
      <c r="R2849" s="775"/>
      <c r="S2849" s="775"/>
      <c r="T2849" s="775"/>
      <c r="U2849" s="775"/>
      <c r="V2849" s="775"/>
      <c r="W2849" s="819"/>
      <c r="X2849" s="313">
        <f t="shared" si="827"/>
        <v>0</v>
      </c>
    </row>
    <row r="2850" spans="2:24" ht="18.75">
      <c r="B2850" s="143"/>
      <c r="C2850" s="161">
        <v>558</v>
      </c>
      <c r="D2850" s="457" t="s">
        <v>1704</v>
      </c>
      <c r="E2850" s="812"/>
      <c r="F2850" s="700">
        <v>0</v>
      </c>
      <c r="G2850" s="700">
        <v>0</v>
      </c>
      <c r="H2850" s="700">
        <v>0</v>
      </c>
      <c r="I2850" s="476">
        <f t="shared" si="828"/>
        <v>0</v>
      </c>
      <c r="J2850" s="243" t="str">
        <f t="shared" si="826"/>
        <v/>
      </c>
      <c r="K2850" s="244"/>
      <c r="L2850" s="423"/>
      <c r="M2850" s="252"/>
      <c r="N2850" s="315">
        <f t="shared" si="829"/>
        <v>0</v>
      </c>
      <c r="O2850" s="424">
        <f t="shared" si="830"/>
        <v>0</v>
      </c>
      <c r="P2850" s="244"/>
      <c r="Q2850" s="771"/>
      <c r="R2850" s="775"/>
      <c r="S2850" s="775"/>
      <c r="T2850" s="775"/>
      <c r="U2850" s="775"/>
      <c r="V2850" s="775"/>
      <c r="W2850" s="819"/>
      <c r="X2850" s="313">
        <f t="shared" si="827"/>
        <v>0</v>
      </c>
    </row>
    <row r="2851" spans="2:24" ht="18.75">
      <c r="B2851" s="143"/>
      <c r="C2851" s="161">
        <v>560</v>
      </c>
      <c r="D2851" s="458" t="s">
        <v>212</v>
      </c>
      <c r="E2851" s="812"/>
      <c r="F2851" s="449"/>
      <c r="G2851" s="245"/>
      <c r="H2851" s="245"/>
      <c r="I2851" s="476">
        <f t="shared" si="828"/>
        <v>0</v>
      </c>
      <c r="J2851" s="243" t="str">
        <f t="shared" si="826"/>
        <v/>
      </c>
      <c r="K2851" s="244"/>
      <c r="L2851" s="423"/>
      <c r="M2851" s="252"/>
      <c r="N2851" s="315">
        <f t="shared" si="829"/>
        <v>0</v>
      </c>
      <c r="O2851" s="424">
        <f t="shared" si="830"/>
        <v>0</v>
      </c>
      <c r="P2851" s="244"/>
      <c r="Q2851" s="771"/>
      <c r="R2851" s="775"/>
      <c r="S2851" s="775"/>
      <c r="T2851" s="775"/>
      <c r="U2851" s="775"/>
      <c r="V2851" s="775"/>
      <c r="W2851" s="819"/>
      <c r="X2851" s="313">
        <f t="shared" si="827"/>
        <v>0</v>
      </c>
    </row>
    <row r="2852" spans="2:24" ht="18.75">
      <c r="B2852" s="143"/>
      <c r="C2852" s="161">
        <v>580</v>
      </c>
      <c r="D2852" s="457" t="s">
        <v>213</v>
      </c>
      <c r="E2852" s="812"/>
      <c r="F2852" s="449"/>
      <c r="G2852" s="245"/>
      <c r="H2852" s="245"/>
      <c r="I2852" s="476">
        <f t="shared" si="828"/>
        <v>0</v>
      </c>
      <c r="J2852" s="243" t="str">
        <f t="shared" si="826"/>
        <v/>
      </c>
      <c r="K2852" s="244"/>
      <c r="L2852" s="423"/>
      <c r="M2852" s="252"/>
      <c r="N2852" s="315">
        <f t="shared" si="829"/>
        <v>0</v>
      </c>
      <c r="O2852" s="424">
        <f t="shared" si="830"/>
        <v>0</v>
      </c>
      <c r="P2852" s="244"/>
      <c r="Q2852" s="771"/>
      <c r="R2852" s="775"/>
      <c r="S2852" s="775"/>
      <c r="T2852" s="775"/>
      <c r="U2852" s="775"/>
      <c r="V2852" s="775"/>
      <c r="W2852" s="819"/>
      <c r="X2852" s="313">
        <f t="shared" si="827"/>
        <v>0</v>
      </c>
    </row>
    <row r="2853" spans="2:24" ht="18.75">
      <c r="B2853" s="143"/>
      <c r="C2853" s="161">
        <v>588</v>
      </c>
      <c r="D2853" s="457" t="s">
        <v>1709</v>
      </c>
      <c r="E2853" s="812"/>
      <c r="F2853" s="700">
        <v>0</v>
      </c>
      <c r="G2853" s="700">
        <v>0</v>
      </c>
      <c r="H2853" s="700">
        <v>0</v>
      </c>
      <c r="I2853" s="476">
        <f t="shared" si="828"/>
        <v>0</v>
      </c>
      <c r="J2853" s="243" t="str">
        <f t="shared" si="826"/>
        <v/>
      </c>
      <c r="K2853" s="244"/>
      <c r="L2853" s="423"/>
      <c r="M2853" s="252"/>
      <c r="N2853" s="315">
        <f t="shared" si="829"/>
        <v>0</v>
      </c>
      <c r="O2853" s="424">
        <f t="shared" si="830"/>
        <v>0</v>
      </c>
      <c r="P2853" s="244"/>
      <c r="Q2853" s="771"/>
      <c r="R2853" s="775"/>
      <c r="S2853" s="775"/>
      <c r="T2853" s="775"/>
      <c r="U2853" s="775"/>
      <c r="V2853" s="775"/>
      <c r="W2853" s="819"/>
      <c r="X2853" s="313">
        <f t="shared" si="827"/>
        <v>0</v>
      </c>
    </row>
    <row r="2854" spans="2:24" ht="31.5">
      <c r="B2854" s="143"/>
      <c r="C2854" s="162">
        <v>590</v>
      </c>
      <c r="D2854" s="459" t="s">
        <v>214</v>
      </c>
      <c r="E2854" s="812"/>
      <c r="F2854" s="449"/>
      <c r="G2854" s="245"/>
      <c r="H2854" s="245"/>
      <c r="I2854" s="476">
        <f t="shared" si="828"/>
        <v>0</v>
      </c>
      <c r="J2854" s="243" t="str">
        <f t="shared" si="826"/>
        <v/>
      </c>
      <c r="K2854" s="244"/>
      <c r="L2854" s="423"/>
      <c r="M2854" s="252"/>
      <c r="N2854" s="315">
        <f t="shared" si="829"/>
        <v>0</v>
      </c>
      <c r="O2854" s="424">
        <f t="shared" si="830"/>
        <v>0</v>
      </c>
      <c r="P2854" s="244"/>
      <c r="Q2854" s="771"/>
      <c r="R2854" s="775"/>
      <c r="S2854" s="775"/>
      <c r="T2854" s="775"/>
      <c r="U2854" s="775"/>
      <c r="V2854" s="775"/>
      <c r="W2854" s="819"/>
      <c r="X2854" s="313">
        <f t="shared" si="827"/>
        <v>0</v>
      </c>
    </row>
    <row r="2855" spans="2:24" ht="18.75">
      <c r="B2855" s="794">
        <v>800</v>
      </c>
      <c r="C2855" s="960" t="s">
        <v>1079</v>
      </c>
      <c r="D2855" s="960"/>
      <c r="E2855" s="795"/>
      <c r="F2855" s="798"/>
      <c r="G2855" s="799"/>
      <c r="H2855" s="799"/>
      <c r="I2855" s="800">
        <f t="shared" si="828"/>
        <v>0</v>
      </c>
      <c r="J2855" s="243" t="str">
        <f t="shared" si="826"/>
        <v/>
      </c>
      <c r="K2855" s="244"/>
      <c r="L2855" s="428"/>
      <c r="M2855" s="254"/>
      <c r="N2855" s="315">
        <f t="shared" si="829"/>
        <v>0</v>
      </c>
      <c r="O2855" s="424">
        <f t="shared" si="830"/>
        <v>0</v>
      </c>
      <c r="P2855" s="244"/>
      <c r="Q2855" s="773"/>
      <c r="R2855" s="774"/>
      <c r="S2855" s="775"/>
      <c r="T2855" s="775"/>
      <c r="U2855" s="774"/>
      <c r="V2855" s="775"/>
      <c r="W2855" s="819"/>
      <c r="X2855" s="313">
        <f t="shared" si="827"/>
        <v>0</v>
      </c>
    </row>
    <row r="2856" spans="2:24" ht="18.75">
      <c r="B2856" s="794">
        <v>1000</v>
      </c>
      <c r="C2856" s="962" t="s">
        <v>216</v>
      </c>
      <c r="D2856" s="962"/>
      <c r="E2856" s="795"/>
      <c r="F2856" s="796">
        <f>SUM(F2857:F2873)</f>
        <v>0</v>
      </c>
      <c r="G2856" s="797">
        <f>SUM(G2857:G2873)</f>
        <v>0</v>
      </c>
      <c r="H2856" s="797">
        <f>SUM(H2857:H2873)</f>
        <v>0</v>
      </c>
      <c r="I2856" s="797">
        <f>SUM(I2857:I2873)</f>
        <v>0</v>
      </c>
      <c r="J2856" s="243" t="str">
        <f t="shared" si="826"/>
        <v/>
      </c>
      <c r="K2856" s="244"/>
      <c r="L2856" s="316">
        <f>SUM(L2857:L2873)</f>
        <v>0</v>
      </c>
      <c r="M2856" s="317">
        <f>SUM(M2857:M2873)</f>
        <v>0</v>
      </c>
      <c r="N2856" s="425">
        <f>SUM(N2857:N2873)</f>
        <v>0</v>
      </c>
      <c r="O2856" s="426">
        <f>SUM(O2857:O2873)</f>
        <v>0</v>
      </c>
      <c r="P2856" s="244"/>
      <c r="Q2856" s="316">
        <f t="shared" ref="Q2856:W2856" si="831">SUM(Q2857:Q2873)</f>
        <v>0</v>
      </c>
      <c r="R2856" s="317">
        <f t="shared" si="831"/>
        <v>0</v>
      </c>
      <c r="S2856" s="317">
        <f t="shared" si="831"/>
        <v>0</v>
      </c>
      <c r="T2856" s="317">
        <f t="shared" si="831"/>
        <v>0</v>
      </c>
      <c r="U2856" s="317">
        <f t="shared" si="831"/>
        <v>0</v>
      </c>
      <c r="V2856" s="317">
        <f t="shared" si="831"/>
        <v>0</v>
      </c>
      <c r="W2856" s="426">
        <f t="shared" si="831"/>
        <v>0</v>
      </c>
      <c r="X2856" s="313">
        <f t="shared" si="827"/>
        <v>0</v>
      </c>
    </row>
    <row r="2857" spans="2:24" ht="18.75">
      <c r="B2857" s="136"/>
      <c r="C2857" s="144">
        <v>1011</v>
      </c>
      <c r="D2857" s="163" t="s">
        <v>217</v>
      </c>
      <c r="E2857" s="812"/>
      <c r="F2857" s="449"/>
      <c r="G2857" s="245"/>
      <c r="H2857" s="245"/>
      <c r="I2857" s="476">
        <f t="shared" ref="I2857:I2873" si="832">F2857+G2857+H2857</f>
        <v>0</v>
      </c>
      <c r="J2857" s="243" t="str">
        <f t="shared" si="826"/>
        <v/>
      </c>
      <c r="K2857" s="244"/>
      <c r="L2857" s="423"/>
      <c r="M2857" s="252"/>
      <c r="N2857" s="315">
        <f t="shared" ref="N2857:N2873" si="833">I2857</f>
        <v>0</v>
      </c>
      <c r="O2857" s="424">
        <f t="shared" ref="O2857:O2873" si="834">L2857+M2857-N2857</f>
        <v>0</v>
      </c>
      <c r="P2857" s="244"/>
      <c r="Q2857" s="423"/>
      <c r="R2857" s="252"/>
      <c r="S2857" s="429">
        <f t="shared" ref="S2857:S2864" si="835">+IF(+(L2857+M2857)&gt;=I2857,+M2857,+(+I2857-L2857))</f>
        <v>0</v>
      </c>
      <c r="T2857" s="315">
        <f t="shared" ref="T2857:T2864" si="836">Q2857+R2857-S2857</f>
        <v>0</v>
      </c>
      <c r="U2857" s="252"/>
      <c r="V2857" s="252"/>
      <c r="W2857" s="253"/>
      <c r="X2857" s="313">
        <f t="shared" si="827"/>
        <v>0</v>
      </c>
    </row>
    <row r="2858" spans="2:24" ht="18.75">
      <c r="B2858" s="136"/>
      <c r="C2858" s="137">
        <v>1012</v>
      </c>
      <c r="D2858" s="145" t="s">
        <v>218</v>
      </c>
      <c r="E2858" s="812"/>
      <c r="F2858" s="449"/>
      <c r="G2858" s="245"/>
      <c r="H2858" s="245"/>
      <c r="I2858" s="476">
        <f t="shared" si="832"/>
        <v>0</v>
      </c>
      <c r="J2858" s="243" t="str">
        <f t="shared" si="826"/>
        <v/>
      </c>
      <c r="K2858" s="244"/>
      <c r="L2858" s="423"/>
      <c r="M2858" s="252"/>
      <c r="N2858" s="315">
        <f t="shared" si="833"/>
        <v>0</v>
      </c>
      <c r="O2858" s="424">
        <f t="shared" si="834"/>
        <v>0</v>
      </c>
      <c r="P2858" s="244"/>
      <c r="Q2858" s="423"/>
      <c r="R2858" s="252"/>
      <c r="S2858" s="429">
        <f t="shared" si="835"/>
        <v>0</v>
      </c>
      <c r="T2858" s="315">
        <f t="shared" si="836"/>
        <v>0</v>
      </c>
      <c r="U2858" s="252"/>
      <c r="V2858" s="252"/>
      <c r="W2858" s="253"/>
      <c r="X2858" s="313">
        <f t="shared" si="827"/>
        <v>0</v>
      </c>
    </row>
    <row r="2859" spans="2:24" ht="18.75">
      <c r="B2859" s="136"/>
      <c r="C2859" s="137">
        <v>1013</v>
      </c>
      <c r="D2859" s="145" t="s">
        <v>219</v>
      </c>
      <c r="E2859" s="812"/>
      <c r="F2859" s="449"/>
      <c r="G2859" s="245"/>
      <c r="H2859" s="245"/>
      <c r="I2859" s="476">
        <f t="shared" si="832"/>
        <v>0</v>
      </c>
      <c r="J2859" s="243" t="str">
        <f t="shared" si="826"/>
        <v/>
      </c>
      <c r="K2859" s="244"/>
      <c r="L2859" s="423"/>
      <c r="M2859" s="252"/>
      <c r="N2859" s="315">
        <f t="shared" si="833"/>
        <v>0</v>
      </c>
      <c r="O2859" s="424">
        <f t="shared" si="834"/>
        <v>0</v>
      </c>
      <c r="P2859" s="244"/>
      <c r="Q2859" s="423"/>
      <c r="R2859" s="252"/>
      <c r="S2859" s="429">
        <f t="shared" si="835"/>
        <v>0</v>
      </c>
      <c r="T2859" s="315">
        <f t="shared" si="836"/>
        <v>0</v>
      </c>
      <c r="U2859" s="252"/>
      <c r="V2859" s="252"/>
      <c r="W2859" s="253"/>
      <c r="X2859" s="313">
        <f t="shared" si="827"/>
        <v>0</v>
      </c>
    </row>
    <row r="2860" spans="2:24" ht="18.75">
      <c r="B2860" s="136"/>
      <c r="C2860" s="137">
        <v>1014</v>
      </c>
      <c r="D2860" s="145" t="s">
        <v>220</v>
      </c>
      <c r="E2860" s="812"/>
      <c r="F2860" s="449"/>
      <c r="G2860" s="245"/>
      <c r="H2860" s="245"/>
      <c r="I2860" s="476">
        <f t="shared" si="832"/>
        <v>0</v>
      </c>
      <c r="J2860" s="243" t="str">
        <f t="shared" si="826"/>
        <v/>
      </c>
      <c r="K2860" s="244"/>
      <c r="L2860" s="423"/>
      <c r="M2860" s="252"/>
      <c r="N2860" s="315">
        <f t="shared" si="833"/>
        <v>0</v>
      </c>
      <c r="O2860" s="424">
        <f t="shared" si="834"/>
        <v>0</v>
      </c>
      <c r="P2860" s="244"/>
      <c r="Q2860" s="423"/>
      <c r="R2860" s="252"/>
      <c r="S2860" s="429">
        <f t="shared" si="835"/>
        <v>0</v>
      </c>
      <c r="T2860" s="315">
        <f t="shared" si="836"/>
        <v>0</v>
      </c>
      <c r="U2860" s="252"/>
      <c r="V2860" s="252"/>
      <c r="W2860" s="253"/>
      <c r="X2860" s="313">
        <f t="shared" si="827"/>
        <v>0</v>
      </c>
    </row>
    <row r="2861" spans="2:24" ht="18.75">
      <c r="B2861" s="136"/>
      <c r="C2861" s="137">
        <v>1015</v>
      </c>
      <c r="D2861" s="145" t="s">
        <v>221</v>
      </c>
      <c r="E2861" s="812"/>
      <c r="F2861" s="449"/>
      <c r="G2861" s="245"/>
      <c r="H2861" s="245"/>
      <c r="I2861" s="476">
        <f t="shared" si="832"/>
        <v>0</v>
      </c>
      <c r="J2861" s="243" t="str">
        <f t="shared" si="826"/>
        <v/>
      </c>
      <c r="K2861" s="244"/>
      <c r="L2861" s="423"/>
      <c r="M2861" s="252"/>
      <c r="N2861" s="315">
        <f t="shared" si="833"/>
        <v>0</v>
      </c>
      <c r="O2861" s="424">
        <f t="shared" si="834"/>
        <v>0</v>
      </c>
      <c r="P2861" s="244"/>
      <c r="Q2861" s="423"/>
      <c r="R2861" s="252"/>
      <c r="S2861" s="429">
        <f t="shared" si="835"/>
        <v>0</v>
      </c>
      <c r="T2861" s="315">
        <f t="shared" si="836"/>
        <v>0</v>
      </c>
      <c r="U2861" s="252"/>
      <c r="V2861" s="252"/>
      <c r="W2861" s="253"/>
      <c r="X2861" s="313">
        <f t="shared" si="827"/>
        <v>0</v>
      </c>
    </row>
    <row r="2862" spans="2:24" ht="18.75">
      <c r="B2862" s="136"/>
      <c r="C2862" s="137">
        <v>1016</v>
      </c>
      <c r="D2862" s="145" t="s">
        <v>222</v>
      </c>
      <c r="E2862" s="812"/>
      <c r="F2862" s="449"/>
      <c r="G2862" s="245"/>
      <c r="H2862" s="245"/>
      <c r="I2862" s="476">
        <f t="shared" si="832"/>
        <v>0</v>
      </c>
      <c r="J2862" s="243" t="str">
        <f t="shared" si="826"/>
        <v/>
      </c>
      <c r="K2862" s="244"/>
      <c r="L2862" s="423"/>
      <c r="M2862" s="252"/>
      <c r="N2862" s="315">
        <f t="shared" si="833"/>
        <v>0</v>
      </c>
      <c r="O2862" s="424">
        <f t="shared" si="834"/>
        <v>0</v>
      </c>
      <c r="P2862" s="244"/>
      <c r="Q2862" s="423"/>
      <c r="R2862" s="252"/>
      <c r="S2862" s="429">
        <f t="shared" si="835"/>
        <v>0</v>
      </c>
      <c r="T2862" s="315">
        <f t="shared" si="836"/>
        <v>0</v>
      </c>
      <c r="U2862" s="252"/>
      <c r="V2862" s="252"/>
      <c r="W2862" s="253"/>
      <c r="X2862" s="313">
        <f t="shared" si="827"/>
        <v>0</v>
      </c>
    </row>
    <row r="2863" spans="2:24" ht="18.75">
      <c r="B2863" s="140"/>
      <c r="C2863" s="164">
        <v>1020</v>
      </c>
      <c r="D2863" s="165" t="s">
        <v>223</v>
      </c>
      <c r="E2863" s="812"/>
      <c r="F2863" s="449"/>
      <c r="G2863" s="245"/>
      <c r="H2863" s="245"/>
      <c r="I2863" s="476">
        <f t="shared" si="832"/>
        <v>0</v>
      </c>
      <c r="J2863" s="243" t="str">
        <f t="shared" si="826"/>
        <v/>
      </c>
      <c r="K2863" s="244"/>
      <c r="L2863" s="423"/>
      <c r="M2863" s="252"/>
      <c r="N2863" s="315">
        <f t="shared" si="833"/>
        <v>0</v>
      </c>
      <c r="O2863" s="424">
        <f t="shared" si="834"/>
        <v>0</v>
      </c>
      <c r="P2863" s="244"/>
      <c r="Q2863" s="423"/>
      <c r="R2863" s="252"/>
      <c r="S2863" s="429">
        <f t="shared" si="835"/>
        <v>0</v>
      </c>
      <c r="T2863" s="315">
        <f t="shared" si="836"/>
        <v>0</v>
      </c>
      <c r="U2863" s="252"/>
      <c r="V2863" s="252"/>
      <c r="W2863" s="253"/>
      <c r="X2863" s="313">
        <f t="shared" si="827"/>
        <v>0</v>
      </c>
    </row>
    <row r="2864" spans="2:24" ht="18.75">
      <c r="B2864" s="136"/>
      <c r="C2864" s="137">
        <v>1030</v>
      </c>
      <c r="D2864" s="145" t="s">
        <v>224</v>
      </c>
      <c r="E2864" s="812"/>
      <c r="F2864" s="449"/>
      <c r="G2864" s="245"/>
      <c r="H2864" s="245"/>
      <c r="I2864" s="476">
        <f t="shared" si="832"/>
        <v>0</v>
      </c>
      <c r="J2864" s="243" t="str">
        <f t="shared" si="826"/>
        <v/>
      </c>
      <c r="K2864" s="244"/>
      <c r="L2864" s="423"/>
      <c r="M2864" s="252"/>
      <c r="N2864" s="315">
        <f t="shared" si="833"/>
        <v>0</v>
      </c>
      <c r="O2864" s="424">
        <f t="shared" si="834"/>
        <v>0</v>
      </c>
      <c r="P2864" s="244"/>
      <c r="Q2864" s="423"/>
      <c r="R2864" s="252"/>
      <c r="S2864" s="429">
        <f t="shared" si="835"/>
        <v>0</v>
      </c>
      <c r="T2864" s="315">
        <f t="shared" si="836"/>
        <v>0</v>
      </c>
      <c r="U2864" s="252"/>
      <c r="V2864" s="252"/>
      <c r="W2864" s="253"/>
      <c r="X2864" s="313">
        <f t="shared" si="827"/>
        <v>0</v>
      </c>
    </row>
    <row r="2865" spans="2:24" ht="18.75">
      <c r="B2865" s="136"/>
      <c r="C2865" s="164">
        <v>1051</v>
      </c>
      <c r="D2865" s="167" t="s">
        <v>225</v>
      </c>
      <c r="E2865" s="812"/>
      <c r="F2865" s="449"/>
      <c r="G2865" s="245"/>
      <c r="H2865" s="245"/>
      <c r="I2865" s="476">
        <f t="shared" si="832"/>
        <v>0</v>
      </c>
      <c r="J2865" s="243" t="str">
        <f t="shared" si="826"/>
        <v/>
      </c>
      <c r="K2865" s="244"/>
      <c r="L2865" s="423"/>
      <c r="M2865" s="252"/>
      <c r="N2865" s="315">
        <f t="shared" si="833"/>
        <v>0</v>
      </c>
      <c r="O2865" s="424">
        <f t="shared" si="834"/>
        <v>0</v>
      </c>
      <c r="P2865" s="244"/>
      <c r="Q2865" s="771"/>
      <c r="R2865" s="775"/>
      <c r="S2865" s="775"/>
      <c r="T2865" s="775"/>
      <c r="U2865" s="775"/>
      <c r="V2865" s="775"/>
      <c r="W2865" s="819"/>
      <c r="X2865" s="313">
        <f t="shared" si="827"/>
        <v>0</v>
      </c>
    </row>
    <row r="2866" spans="2:24" ht="18.75">
      <c r="B2866" s="136"/>
      <c r="C2866" s="137">
        <v>1052</v>
      </c>
      <c r="D2866" s="145" t="s">
        <v>226</v>
      </c>
      <c r="E2866" s="812"/>
      <c r="F2866" s="449"/>
      <c r="G2866" s="245"/>
      <c r="H2866" s="245"/>
      <c r="I2866" s="476">
        <f t="shared" si="832"/>
        <v>0</v>
      </c>
      <c r="J2866" s="243" t="str">
        <f t="shared" si="826"/>
        <v/>
      </c>
      <c r="K2866" s="244"/>
      <c r="L2866" s="423"/>
      <c r="M2866" s="252"/>
      <c r="N2866" s="315">
        <f t="shared" si="833"/>
        <v>0</v>
      </c>
      <c r="O2866" s="424">
        <f t="shared" si="834"/>
        <v>0</v>
      </c>
      <c r="P2866" s="244"/>
      <c r="Q2866" s="771"/>
      <c r="R2866" s="775"/>
      <c r="S2866" s="775"/>
      <c r="T2866" s="775"/>
      <c r="U2866" s="775"/>
      <c r="V2866" s="775"/>
      <c r="W2866" s="819"/>
      <c r="X2866" s="313">
        <f t="shared" si="827"/>
        <v>0</v>
      </c>
    </row>
    <row r="2867" spans="2:24" ht="18.75">
      <c r="B2867" s="136"/>
      <c r="C2867" s="168">
        <v>1053</v>
      </c>
      <c r="D2867" s="169" t="s">
        <v>1710</v>
      </c>
      <c r="E2867" s="812"/>
      <c r="F2867" s="449"/>
      <c r="G2867" s="245"/>
      <c r="H2867" s="245"/>
      <c r="I2867" s="476">
        <f t="shared" si="832"/>
        <v>0</v>
      </c>
      <c r="J2867" s="243" t="str">
        <f t="shared" si="826"/>
        <v/>
      </c>
      <c r="K2867" s="244"/>
      <c r="L2867" s="423"/>
      <c r="M2867" s="252"/>
      <c r="N2867" s="315">
        <f t="shared" si="833"/>
        <v>0</v>
      </c>
      <c r="O2867" s="424">
        <f t="shared" si="834"/>
        <v>0</v>
      </c>
      <c r="P2867" s="244"/>
      <c r="Q2867" s="771"/>
      <c r="R2867" s="775"/>
      <c r="S2867" s="775"/>
      <c r="T2867" s="775"/>
      <c r="U2867" s="775"/>
      <c r="V2867" s="775"/>
      <c r="W2867" s="819"/>
      <c r="X2867" s="313">
        <f t="shared" si="827"/>
        <v>0</v>
      </c>
    </row>
    <row r="2868" spans="2:24" ht="18.75">
      <c r="B2868" s="136"/>
      <c r="C2868" s="137">
        <v>1062</v>
      </c>
      <c r="D2868" s="139" t="s">
        <v>227</v>
      </c>
      <c r="E2868" s="812"/>
      <c r="F2868" s="449"/>
      <c r="G2868" s="245"/>
      <c r="H2868" s="245"/>
      <c r="I2868" s="476">
        <f t="shared" si="832"/>
        <v>0</v>
      </c>
      <c r="J2868" s="243" t="str">
        <f t="shared" si="826"/>
        <v/>
      </c>
      <c r="K2868" s="244"/>
      <c r="L2868" s="423"/>
      <c r="M2868" s="252"/>
      <c r="N2868" s="315">
        <f t="shared" si="833"/>
        <v>0</v>
      </c>
      <c r="O2868" s="424">
        <f t="shared" si="834"/>
        <v>0</v>
      </c>
      <c r="P2868" s="244"/>
      <c r="Q2868" s="423"/>
      <c r="R2868" s="252"/>
      <c r="S2868" s="429">
        <f>+IF(+(L2868+M2868)&gt;=I2868,+M2868,+(+I2868-L2868))</f>
        <v>0</v>
      </c>
      <c r="T2868" s="315">
        <f>Q2868+R2868-S2868</f>
        <v>0</v>
      </c>
      <c r="U2868" s="252"/>
      <c r="V2868" s="252"/>
      <c r="W2868" s="253"/>
      <c r="X2868" s="313">
        <f t="shared" si="827"/>
        <v>0</v>
      </c>
    </row>
    <row r="2869" spans="2:24" ht="18.75">
      <c r="B2869" s="136"/>
      <c r="C2869" s="137">
        <v>1063</v>
      </c>
      <c r="D2869" s="139" t="s">
        <v>228</v>
      </c>
      <c r="E2869" s="812"/>
      <c r="F2869" s="449"/>
      <c r="G2869" s="245"/>
      <c r="H2869" s="245"/>
      <c r="I2869" s="476">
        <f t="shared" si="832"/>
        <v>0</v>
      </c>
      <c r="J2869" s="243" t="str">
        <f t="shared" si="826"/>
        <v/>
      </c>
      <c r="K2869" s="244"/>
      <c r="L2869" s="423"/>
      <c r="M2869" s="252"/>
      <c r="N2869" s="315">
        <f t="shared" si="833"/>
        <v>0</v>
      </c>
      <c r="O2869" s="424">
        <f t="shared" si="834"/>
        <v>0</v>
      </c>
      <c r="P2869" s="244"/>
      <c r="Q2869" s="771"/>
      <c r="R2869" s="775"/>
      <c r="S2869" s="775"/>
      <c r="T2869" s="775"/>
      <c r="U2869" s="775"/>
      <c r="V2869" s="775"/>
      <c r="W2869" s="819"/>
      <c r="X2869" s="313">
        <f t="shared" si="827"/>
        <v>0</v>
      </c>
    </row>
    <row r="2870" spans="2:24" ht="18.75">
      <c r="B2870" s="136"/>
      <c r="C2870" s="168">
        <v>1069</v>
      </c>
      <c r="D2870" s="170" t="s">
        <v>229</v>
      </c>
      <c r="E2870" s="812"/>
      <c r="F2870" s="449"/>
      <c r="G2870" s="245"/>
      <c r="H2870" s="245"/>
      <c r="I2870" s="476">
        <f t="shared" si="832"/>
        <v>0</v>
      </c>
      <c r="J2870" s="243" t="str">
        <f t="shared" ref="J2870:J2901" si="837">(IF($E2870&lt;&gt;0,$J$2,IF($I2870&lt;&gt;0,$J$2,"")))</f>
        <v/>
      </c>
      <c r="K2870" s="244"/>
      <c r="L2870" s="423"/>
      <c r="M2870" s="252"/>
      <c r="N2870" s="315">
        <f t="shared" si="833"/>
        <v>0</v>
      </c>
      <c r="O2870" s="424">
        <f t="shared" si="834"/>
        <v>0</v>
      </c>
      <c r="P2870" s="244"/>
      <c r="Q2870" s="423"/>
      <c r="R2870" s="252"/>
      <c r="S2870" s="429">
        <f>+IF(+(L2870+M2870)&gt;=I2870,+M2870,+(+I2870-L2870))</f>
        <v>0</v>
      </c>
      <c r="T2870" s="315">
        <f>Q2870+R2870-S2870</f>
        <v>0</v>
      </c>
      <c r="U2870" s="252"/>
      <c r="V2870" s="252"/>
      <c r="W2870" s="253"/>
      <c r="X2870" s="313">
        <f t="shared" ref="X2870:X2901" si="838">T2870-U2870-V2870-W2870</f>
        <v>0</v>
      </c>
    </row>
    <row r="2871" spans="2:24" ht="31.5">
      <c r="B2871" s="140"/>
      <c r="C2871" s="137">
        <v>1091</v>
      </c>
      <c r="D2871" s="145" t="s">
        <v>230</v>
      </c>
      <c r="E2871" s="812"/>
      <c r="F2871" s="449"/>
      <c r="G2871" s="245"/>
      <c r="H2871" s="245"/>
      <c r="I2871" s="476">
        <f t="shared" si="832"/>
        <v>0</v>
      </c>
      <c r="J2871" s="243" t="str">
        <f t="shared" si="837"/>
        <v/>
      </c>
      <c r="K2871" s="244"/>
      <c r="L2871" s="423"/>
      <c r="M2871" s="252"/>
      <c r="N2871" s="315">
        <f t="shared" si="833"/>
        <v>0</v>
      </c>
      <c r="O2871" s="424">
        <f t="shared" si="834"/>
        <v>0</v>
      </c>
      <c r="P2871" s="244"/>
      <c r="Q2871" s="423"/>
      <c r="R2871" s="252"/>
      <c r="S2871" s="429">
        <f>+IF(+(L2871+M2871)&gt;=I2871,+M2871,+(+I2871-L2871))</f>
        <v>0</v>
      </c>
      <c r="T2871" s="315">
        <f>Q2871+R2871-S2871</f>
        <v>0</v>
      </c>
      <c r="U2871" s="252"/>
      <c r="V2871" s="252"/>
      <c r="W2871" s="253"/>
      <c r="X2871" s="313">
        <f t="shared" si="838"/>
        <v>0</v>
      </c>
    </row>
    <row r="2872" spans="2:24" ht="18.75">
      <c r="B2872" s="136"/>
      <c r="C2872" s="137">
        <v>1092</v>
      </c>
      <c r="D2872" s="145" t="s">
        <v>359</v>
      </c>
      <c r="E2872" s="812"/>
      <c r="F2872" s="449"/>
      <c r="G2872" s="245"/>
      <c r="H2872" s="245"/>
      <c r="I2872" s="476">
        <f t="shared" si="832"/>
        <v>0</v>
      </c>
      <c r="J2872" s="243" t="str">
        <f t="shared" si="837"/>
        <v/>
      </c>
      <c r="K2872" s="244"/>
      <c r="L2872" s="423"/>
      <c r="M2872" s="252"/>
      <c r="N2872" s="315">
        <f t="shared" si="833"/>
        <v>0</v>
      </c>
      <c r="O2872" s="424">
        <f t="shared" si="834"/>
        <v>0</v>
      </c>
      <c r="P2872" s="244"/>
      <c r="Q2872" s="771"/>
      <c r="R2872" s="775"/>
      <c r="S2872" s="775"/>
      <c r="T2872" s="775"/>
      <c r="U2872" s="775"/>
      <c r="V2872" s="775"/>
      <c r="W2872" s="819"/>
      <c r="X2872" s="313">
        <f t="shared" si="838"/>
        <v>0</v>
      </c>
    </row>
    <row r="2873" spans="2:24" ht="18.75">
      <c r="B2873" s="136"/>
      <c r="C2873" s="142">
        <v>1098</v>
      </c>
      <c r="D2873" s="146" t="s">
        <v>231</v>
      </c>
      <c r="E2873" s="812"/>
      <c r="F2873" s="449"/>
      <c r="G2873" s="245"/>
      <c r="H2873" s="245"/>
      <c r="I2873" s="476">
        <f t="shared" si="832"/>
        <v>0</v>
      </c>
      <c r="J2873" s="243" t="str">
        <f t="shared" si="837"/>
        <v/>
      </c>
      <c r="K2873" s="244"/>
      <c r="L2873" s="423"/>
      <c r="M2873" s="252"/>
      <c r="N2873" s="315">
        <f t="shared" si="833"/>
        <v>0</v>
      </c>
      <c r="O2873" s="424">
        <f t="shared" si="834"/>
        <v>0</v>
      </c>
      <c r="P2873" s="244"/>
      <c r="Q2873" s="423"/>
      <c r="R2873" s="252"/>
      <c r="S2873" s="429">
        <f>+IF(+(L2873+M2873)&gt;=I2873,+M2873,+(+I2873-L2873))</f>
        <v>0</v>
      </c>
      <c r="T2873" s="315">
        <f>Q2873+R2873-S2873</f>
        <v>0</v>
      </c>
      <c r="U2873" s="252"/>
      <c r="V2873" s="252"/>
      <c r="W2873" s="253"/>
      <c r="X2873" s="313">
        <f t="shared" si="838"/>
        <v>0</v>
      </c>
    </row>
    <row r="2874" spans="2:24" ht="18.75">
      <c r="B2874" s="794">
        <v>1900</v>
      </c>
      <c r="C2874" s="958" t="s">
        <v>293</v>
      </c>
      <c r="D2874" s="958"/>
      <c r="E2874" s="795"/>
      <c r="F2874" s="796">
        <f>SUM(F2875:F2877)</f>
        <v>0</v>
      </c>
      <c r="G2874" s="797">
        <f>SUM(G2875:G2877)</f>
        <v>0</v>
      </c>
      <c r="H2874" s="797">
        <f>SUM(H2875:H2877)</f>
        <v>0</v>
      </c>
      <c r="I2874" s="797">
        <f>SUM(I2875:I2877)</f>
        <v>0</v>
      </c>
      <c r="J2874" s="243" t="str">
        <f t="shared" si="837"/>
        <v/>
      </c>
      <c r="K2874" s="244"/>
      <c r="L2874" s="316">
        <f>SUM(L2875:L2877)</f>
        <v>0</v>
      </c>
      <c r="M2874" s="317">
        <f>SUM(M2875:M2877)</f>
        <v>0</v>
      </c>
      <c r="N2874" s="425">
        <f>SUM(N2875:N2877)</f>
        <v>0</v>
      </c>
      <c r="O2874" s="426">
        <f>SUM(O2875:O2877)</f>
        <v>0</v>
      </c>
      <c r="P2874" s="244"/>
      <c r="Q2874" s="773"/>
      <c r="R2874" s="774"/>
      <c r="S2874" s="774"/>
      <c r="T2874" s="774"/>
      <c r="U2874" s="774"/>
      <c r="V2874" s="774"/>
      <c r="W2874" s="820"/>
      <c r="X2874" s="313">
        <f t="shared" si="838"/>
        <v>0</v>
      </c>
    </row>
    <row r="2875" spans="2:24" ht="18.75">
      <c r="B2875" s="136"/>
      <c r="C2875" s="144">
        <v>1901</v>
      </c>
      <c r="D2875" s="138" t="s">
        <v>294</v>
      </c>
      <c r="E2875" s="812"/>
      <c r="F2875" s="449"/>
      <c r="G2875" s="245"/>
      <c r="H2875" s="245"/>
      <c r="I2875" s="476">
        <f>F2875+G2875+H2875</f>
        <v>0</v>
      </c>
      <c r="J2875" s="243" t="str">
        <f t="shared" si="837"/>
        <v/>
      </c>
      <c r="K2875" s="244"/>
      <c r="L2875" s="423"/>
      <c r="M2875" s="252"/>
      <c r="N2875" s="315">
        <f>I2875</f>
        <v>0</v>
      </c>
      <c r="O2875" s="424">
        <f>L2875+M2875-N2875</f>
        <v>0</v>
      </c>
      <c r="P2875" s="244"/>
      <c r="Q2875" s="771"/>
      <c r="R2875" s="775"/>
      <c r="S2875" s="775"/>
      <c r="T2875" s="775"/>
      <c r="U2875" s="775"/>
      <c r="V2875" s="775"/>
      <c r="W2875" s="819"/>
      <c r="X2875" s="313">
        <f t="shared" si="838"/>
        <v>0</v>
      </c>
    </row>
    <row r="2876" spans="2:24" ht="18.75">
      <c r="B2876" s="136"/>
      <c r="C2876" s="137">
        <v>1981</v>
      </c>
      <c r="D2876" s="139" t="s">
        <v>295</v>
      </c>
      <c r="E2876" s="812"/>
      <c r="F2876" s="449"/>
      <c r="G2876" s="245"/>
      <c r="H2876" s="245"/>
      <c r="I2876" s="476">
        <f>F2876+G2876+H2876</f>
        <v>0</v>
      </c>
      <c r="J2876" s="243" t="str">
        <f t="shared" si="837"/>
        <v/>
      </c>
      <c r="K2876" s="244"/>
      <c r="L2876" s="423"/>
      <c r="M2876" s="252"/>
      <c r="N2876" s="315">
        <f>I2876</f>
        <v>0</v>
      </c>
      <c r="O2876" s="424">
        <f>L2876+M2876-N2876</f>
        <v>0</v>
      </c>
      <c r="P2876" s="244"/>
      <c r="Q2876" s="771"/>
      <c r="R2876" s="775"/>
      <c r="S2876" s="775"/>
      <c r="T2876" s="775"/>
      <c r="U2876" s="775"/>
      <c r="V2876" s="775"/>
      <c r="W2876" s="819"/>
      <c r="X2876" s="313">
        <f t="shared" si="838"/>
        <v>0</v>
      </c>
    </row>
    <row r="2877" spans="2:24" ht="18.75">
      <c r="B2877" s="136"/>
      <c r="C2877" s="142">
        <v>1991</v>
      </c>
      <c r="D2877" s="141" t="s">
        <v>296</v>
      </c>
      <c r="E2877" s="812"/>
      <c r="F2877" s="449"/>
      <c r="G2877" s="245"/>
      <c r="H2877" s="245"/>
      <c r="I2877" s="476">
        <f>F2877+G2877+H2877</f>
        <v>0</v>
      </c>
      <c r="J2877" s="243" t="str">
        <f t="shared" si="837"/>
        <v/>
      </c>
      <c r="K2877" s="244"/>
      <c r="L2877" s="423"/>
      <c r="M2877" s="252"/>
      <c r="N2877" s="315">
        <f>I2877</f>
        <v>0</v>
      </c>
      <c r="O2877" s="424">
        <f>L2877+M2877-N2877</f>
        <v>0</v>
      </c>
      <c r="P2877" s="244"/>
      <c r="Q2877" s="771"/>
      <c r="R2877" s="775"/>
      <c r="S2877" s="775"/>
      <c r="T2877" s="775"/>
      <c r="U2877" s="775"/>
      <c r="V2877" s="775"/>
      <c r="W2877" s="819"/>
      <c r="X2877" s="313">
        <f t="shared" si="838"/>
        <v>0</v>
      </c>
    </row>
    <row r="2878" spans="2:24" ht="18.75">
      <c r="B2878" s="794">
        <v>2100</v>
      </c>
      <c r="C2878" s="958" t="s">
        <v>1088</v>
      </c>
      <c r="D2878" s="958"/>
      <c r="E2878" s="795"/>
      <c r="F2878" s="796">
        <f>SUM(F2879:F2883)</f>
        <v>0</v>
      </c>
      <c r="G2878" s="797">
        <f>SUM(G2879:G2883)</f>
        <v>0</v>
      </c>
      <c r="H2878" s="797">
        <f>SUM(H2879:H2883)</f>
        <v>0</v>
      </c>
      <c r="I2878" s="797">
        <f>SUM(I2879:I2883)</f>
        <v>0</v>
      </c>
      <c r="J2878" s="243" t="str">
        <f t="shared" si="837"/>
        <v/>
      </c>
      <c r="K2878" s="244"/>
      <c r="L2878" s="316">
        <f>SUM(L2879:L2883)</f>
        <v>0</v>
      </c>
      <c r="M2878" s="317">
        <f>SUM(M2879:M2883)</f>
        <v>0</v>
      </c>
      <c r="N2878" s="425">
        <f>SUM(N2879:N2883)</f>
        <v>0</v>
      </c>
      <c r="O2878" s="426">
        <f>SUM(O2879:O2883)</f>
        <v>0</v>
      </c>
      <c r="P2878" s="244"/>
      <c r="Q2878" s="773"/>
      <c r="R2878" s="774"/>
      <c r="S2878" s="774"/>
      <c r="T2878" s="774"/>
      <c r="U2878" s="774"/>
      <c r="V2878" s="774"/>
      <c r="W2878" s="820"/>
      <c r="X2878" s="313">
        <f t="shared" si="838"/>
        <v>0</v>
      </c>
    </row>
    <row r="2879" spans="2:24" ht="18.75">
      <c r="B2879" s="136"/>
      <c r="C2879" s="144">
        <v>2110</v>
      </c>
      <c r="D2879" s="147" t="s">
        <v>232</v>
      </c>
      <c r="E2879" s="812"/>
      <c r="F2879" s="449"/>
      <c r="G2879" s="245"/>
      <c r="H2879" s="245"/>
      <c r="I2879" s="476">
        <f>F2879+G2879+H2879</f>
        <v>0</v>
      </c>
      <c r="J2879" s="243" t="str">
        <f t="shared" si="837"/>
        <v/>
      </c>
      <c r="K2879" s="244"/>
      <c r="L2879" s="423"/>
      <c r="M2879" s="252"/>
      <c r="N2879" s="315">
        <f>I2879</f>
        <v>0</v>
      </c>
      <c r="O2879" s="424">
        <f>L2879+M2879-N2879</f>
        <v>0</v>
      </c>
      <c r="P2879" s="244"/>
      <c r="Q2879" s="771"/>
      <c r="R2879" s="775"/>
      <c r="S2879" s="775"/>
      <c r="T2879" s="775"/>
      <c r="U2879" s="775"/>
      <c r="V2879" s="775"/>
      <c r="W2879" s="819"/>
      <c r="X2879" s="313">
        <f t="shared" si="838"/>
        <v>0</v>
      </c>
    </row>
    <row r="2880" spans="2:24" ht="18.75">
      <c r="B2880" s="171"/>
      <c r="C2880" s="137">
        <v>2120</v>
      </c>
      <c r="D2880" s="159" t="s">
        <v>233</v>
      </c>
      <c r="E2880" s="812"/>
      <c r="F2880" s="449"/>
      <c r="G2880" s="245"/>
      <c r="H2880" s="245"/>
      <c r="I2880" s="476">
        <f>F2880+G2880+H2880</f>
        <v>0</v>
      </c>
      <c r="J2880" s="243" t="str">
        <f t="shared" si="837"/>
        <v/>
      </c>
      <c r="K2880" s="244"/>
      <c r="L2880" s="423"/>
      <c r="M2880" s="252"/>
      <c r="N2880" s="315">
        <f>I2880</f>
        <v>0</v>
      </c>
      <c r="O2880" s="424">
        <f>L2880+M2880-N2880</f>
        <v>0</v>
      </c>
      <c r="P2880" s="244"/>
      <c r="Q2880" s="771"/>
      <c r="R2880" s="775"/>
      <c r="S2880" s="775"/>
      <c r="T2880" s="775"/>
      <c r="U2880" s="775"/>
      <c r="V2880" s="775"/>
      <c r="W2880" s="819"/>
      <c r="X2880" s="313">
        <f t="shared" si="838"/>
        <v>0</v>
      </c>
    </row>
    <row r="2881" spans="2:24" ht="18.75">
      <c r="B2881" s="171"/>
      <c r="C2881" s="137">
        <v>2125</v>
      </c>
      <c r="D2881" s="156" t="s">
        <v>1080</v>
      </c>
      <c r="E2881" s="812"/>
      <c r="F2881" s="700">
        <v>0</v>
      </c>
      <c r="G2881" s="700">
        <v>0</v>
      </c>
      <c r="H2881" s="700">
        <v>0</v>
      </c>
      <c r="I2881" s="476">
        <f>F2881+G2881+H2881</f>
        <v>0</v>
      </c>
      <c r="J2881" s="243" t="str">
        <f t="shared" si="837"/>
        <v/>
      </c>
      <c r="K2881" s="244"/>
      <c r="L2881" s="423"/>
      <c r="M2881" s="252"/>
      <c r="N2881" s="315">
        <f>I2881</f>
        <v>0</v>
      </c>
      <c r="O2881" s="424">
        <f>L2881+M2881-N2881</f>
        <v>0</v>
      </c>
      <c r="P2881" s="244"/>
      <c r="Q2881" s="771"/>
      <c r="R2881" s="775"/>
      <c r="S2881" s="775"/>
      <c r="T2881" s="775"/>
      <c r="U2881" s="775"/>
      <c r="V2881" s="775"/>
      <c r="W2881" s="819"/>
      <c r="X2881" s="313">
        <f t="shared" si="838"/>
        <v>0</v>
      </c>
    </row>
    <row r="2882" spans="2:24" ht="18.75">
      <c r="B2882" s="143"/>
      <c r="C2882" s="137">
        <v>2140</v>
      </c>
      <c r="D2882" s="159" t="s">
        <v>235</v>
      </c>
      <c r="E2882" s="812"/>
      <c r="F2882" s="700">
        <v>0</v>
      </c>
      <c r="G2882" s="700">
        <v>0</v>
      </c>
      <c r="H2882" s="700">
        <v>0</v>
      </c>
      <c r="I2882" s="476">
        <f>F2882+G2882+H2882</f>
        <v>0</v>
      </c>
      <c r="J2882" s="243" t="str">
        <f t="shared" si="837"/>
        <v/>
      </c>
      <c r="K2882" s="244"/>
      <c r="L2882" s="423"/>
      <c r="M2882" s="252"/>
      <c r="N2882" s="315">
        <f>I2882</f>
        <v>0</v>
      </c>
      <c r="O2882" s="424">
        <f>L2882+M2882-N2882</f>
        <v>0</v>
      </c>
      <c r="P2882" s="244"/>
      <c r="Q2882" s="771"/>
      <c r="R2882" s="775"/>
      <c r="S2882" s="775"/>
      <c r="T2882" s="775"/>
      <c r="U2882" s="775"/>
      <c r="V2882" s="775"/>
      <c r="W2882" s="819"/>
      <c r="X2882" s="313">
        <f t="shared" si="838"/>
        <v>0</v>
      </c>
    </row>
    <row r="2883" spans="2:24" ht="18.75">
      <c r="B2883" s="136"/>
      <c r="C2883" s="142">
        <v>2190</v>
      </c>
      <c r="D2883" s="512" t="s">
        <v>236</v>
      </c>
      <c r="E2883" s="812"/>
      <c r="F2883" s="449"/>
      <c r="G2883" s="245"/>
      <c r="H2883" s="245"/>
      <c r="I2883" s="476">
        <f>F2883+G2883+H2883</f>
        <v>0</v>
      </c>
      <c r="J2883" s="243" t="str">
        <f t="shared" si="837"/>
        <v/>
      </c>
      <c r="K2883" s="244"/>
      <c r="L2883" s="423"/>
      <c r="M2883" s="252"/>
      <c r="N2883" s="315">
        <f>I2883</f>
        <v>0</v>
      </c>
      <c r="O2883" s="424">
        <f>L2883+M2883-N2883</f>
        <v>0</v>
      </c>
      <c r="P2883" s="244"/>
      <c r="Q2883" s="771"/>
      <c r="R2883" s="775"/>
      <c r="S2883" s="775"/>
      <c r="T2883" s="775"/>
      <c r="U2883" s="775"/>
      <c r="V2883" s="775"/>
      <c r="W2883" s="819"/>
      <c r="X2883" s="313">
        <f t="shared" si="838"/>
        <v>0</v>
      </c>
    </row>
    <row r="2884" spans="2:24" ht="18.75">
      <c r="B2884" s="794">
        <v>2200</v>
      </c>
      <c r="C2884" s="958" t="s">
        <v>237</v>
      </c>
      <c r="D2884" s="958"/>
      <c r="E2884" s="795"/>
      <c r="F2884" s="796">
        <f>SUM(F2885:F2886)</f>
        <v>0</v>
      </c>
      <c r="G2884" s="797">
        <f>SUM(G2885:G2886)</f>
        <v>0</v>
      </c>
      <c r="H2884" s="797">
        <f>SUM(H2885:H2886)</f>
        <v>0</v>
      </c>
      <c r="I2884" s="797">
        <f>SUM(I2885:I2886)</f>
        <v>0</v>
      </c>
      <c r="J2884" s="243" t="str">
        <f t="shared" si="837"/>
        <v/>
      </c>
      <c r="K2884" s="244"/>
      <c r="L2884" s="316">
        <f>SUM(L2885:L2886)</f>
        <v>0</v>
      </c>
      <c r="M2884" s="317">
        <f>SUM(M2885:M2886)</f>
        <v>0</v>
      </c>
      <c r="N2884" s="425">
        <f>SUM(N2885:N2886)</f>
        <v>0</v>
      </c>
      <c r="O2884" s="426">
        <f>SUM(O2885:O2886)</f>
        <v>0</v>
      </c>
      <c r="P2884" s="244"/>
      <c r="Q2884" s="773"/>
      <c r="R2884" s="774"/>
      <c r="S2884" s="774"/>
      <c r="T2884" s="774"/>
      <c r="U2884" s="774"/>
      <c r="V2884" s="774"/>
      <c r="W2884" s="820"/>
      <c r="X2884" s="313">
        <f t="shared" si="838"/>
        <v>0</v>
      </c>
    </row>
    <row r="2885" spans="2:24" ht="18.75">
      <c r="B2885" s="136"/>
      <c r="C2885" s="137">
        <v>2221</v>
      </c>
      <c r="D2885" s="139" t="s">
        <v>1461</v>
      </c>
      <c r="E2885" s="812"/>
      <c r="F2885" s="449"/>
      <c r="G2885" s="245"/>
      <c r="H2885" s="245"/>
      <c r="I2885" s="476">
        <f t="shared" ref="I2885:I2890" si="839">F2885+G2885+H2885</f>
        <v>0</v>
      </c>
      <c r="J2885" s="243" t="str">
        <f t="shared" si="837"/>
        <v/>
      </c>
      <c r="K2885" s="244"/>
      <c r="L2885" s="423"/>
      <c r="M2885" s="252"/>
      <c r="N2885" s="315">
        <f t="shared" ref="N2885:N2890" si="840">I2885</f>
        <v>0</v>
      </c>
      <c r="O2885" s="424">
        <f t="shared" ref="O2885:O2890" si="841">L2885+M2885-N2885</f>
        <v>0</v>
      </c>
      <c r="P2885" s="244"/>
      <c r="Q2885" s="771"/>
      <c r="R2885" s="775"/>
      <c r="S2885" s="775"/>
      <c r="T2885" s="775"/>
      <c r="U2885" s="775"/>
      <c r="V2885" s="775"/>
      <c r="W2885" s="819"/>
      <c r="X2885" s="313">
        <f t="shared" si="838"/>
        <v>0</v>
      </c>
    </row>
    <row r="2886" spans="2:24" ht="18.75">
      <c r="B2886" s="136"/>
      <c r="C2886" s="142">
        <v>2224</v>
      </c>
      <c r="D2886" s="141" t="s">
        <v>238</v>
      </c>
      <c r="E2886" s="812"/>
      <c r="F2886" s="449"/>
      <c r="G2886" s="245"/>
      <c r="H2886" s="245"/>
      <c r="I2886" s="476">
        <f t="shared" si="839"/>
        <v>0</v>
      </c>
      <c r="J2886" s="243" t="str">
        <f t="shared" si="837"/>
        <v/>
      </c>
      <c r="K2886" s="244"/>
      <c r="L2886" s="423"/>
      <c r="M2886" s="252"/>
      <c r="N2886" s="315">
        <f t="shared" si="840"/>
        <v>0</v>
      </c>
      <c r="O2886" s="424">
        <f t="shared" si="841"/>
        <v>0</v>
      </c>
      <c r="P2886" s="244"/>
      <c r="Q2886" s="771"/>
      <c r="R2886" s="775"/>
      <c r="S2886" s="775"/>
      <c r="T2886" s="775"/>
      <c r="U2886" s="775"/>
      <c r="V2886" s="775"/>
      <c r="W2886" s="819"/>
      <c r="X2886" s="313">
        <f t="shared" si="838"/>
        <v>0</v>
      </c>
    </row>
    <row r="2887" spans="2:24" ht="18.75">
      <c r="B2887" s="794">
        <v>2500</v>
      </c>
      <c r="C2887" s="963" t="s">
        <v>239</v>
      </c>
      <c r="D2887" s="963"/>
      <c r="E2887" s="795"/>
      <c r="F2887" s="798"/>
      <c r="G2887" s="799"/>
      <c r="H2887" s="799"/>
      <c r="I2887" s="800">
        <f t="shared" si="839"/>
        <v>0</v>
      </c>
      <c r="J2887" s="243" t="str">
        <f t="shared" si="837"/>
        <v/>
      </c>
      <c r="K2887" s="244"/>
      <c r="L2887" s="428"/>
      <c r="M2887" s="254"/>
      <c r="N2887" s="315">
        <f t="shared" si="840"/>
        <v>0</v>
      </c>
      <c r="O2887" s="424">
        <f t="shared" si="841"/>
        <v>0</v>
      </c>
      <c r="P2887" s="244"/>
      <c r="Q2887" s="773"/>
      <c r="R2887" s="774"/>
      <c r="S2887" s="775"/>
      <c r="T2887" s="775"/>
      <c r="U2887" s="774"/>
      <c r="V2887" s="775"/>
      <c r="W2887" s="819"/>
      <c r="X2887" s="313">
        <f t="shared" si="838"/>
        <v>0</v>
      </c>
    </row>
    <row r="2888" spans="2:24" ht="18.75">
      <c r="B2888" s="794">
        <v>2600</v>
      </c>
      <c r="C2888" s="969" t="s">
        <v>240</v>
      </c>
      <c r="D2888" s="979"/>
      <c r="E2888" s="795"/>
      <c r="F2888" s="798"/>
      <c r="G2888" s="799"/>
      <c r="H2888" s="799"/>
      <c r="I2888" s="800">
        <f t="shared" si="839"/>
        <v>0</v>
      </c>
      <c r="J2888" s="243" t="str">
        <f t="shared" si="837"/>
        <v/>
      </c>
      <c r="K2888" s="244"/>
      <c r="L2888" s="428"/>
      <c r="M2888" s="254"/>
      <c r="N2888" s="315">
        <f t="shared" si="840"/>
        <v>0</v>
      </c>
      <c r="O2888" s="424">
        <f t="shared" si="841"/>
        <v>0</v>
      </c>
      <c r="P2888" s="244"/>
      <c r="Q2888" s="773"/>
      <c r="R2888" s="774"/>
      <c r="S2888" s="775"/>
      <c r="T2888" s="775"/>
      <c r="U2888" s="774"/>
      <c r="V2888" s="775"/>
      <c r="W2888" s="819"/>
      <c r="X2888" s="313">
        <f t="shared" si="838"/>
        <v>0</v>
      </c>
    </row>
    <row r="2889" spans="2:24" ht="18.75">
      <c r="B2889" s="794">
        <v>2700</v>
      </c>
      <c r="C2889" s="969" t="s">
        <v>241</v>
      </c>
      <c r="D2889" s="979"/>
      <c r="E2889" s="795"/>
      <c r="F2889" s="798"/>
      <c r="G2889" s="799"/>
      <c r="H2889" s="799"/>
      <c r="I2889" s="800">
        <f t="shared" si="839"/>
        <v>0</v>
      </c>
      <c r="J2889" s="243" t="str">
        <f t="shared" si="837"/>
        <v/>
      </c>
      <c r="K2889" s="244"/>
      <c r="L2889" s="428"/>
      <c r="M2889" s="254"/>
      <c r="N2889" s="315">
        <f t="shared" si="840"/>
        <v>0</v>
      </c>
      <c r="O2889" s="424">
        <f t="shared" si="841"/>
        <v>0</v>
      </c>
      <c r="P2889" s="244"/>
      <c r="Q2889" s="773"/>
      <c r="R2889" s="774"/>
      <c r="S2889" s="775"/>
      <c r="T2889" s="775"/>
      <c r="U2889" s="774"/>
      <c r="V2889" s="775"/>
      <c r="W2889" s="819"/>
      <c r="X2889" s="313">
        <f t="shared" si="838"/>
        <v>0</v>
      </c>
    </row>
    <row r="2890" spans="2:24" ht="18.75">
      <c r="B2890" s="794">
        <v>2800</v>
      </c>
      <c r="C2890" s="969" t="s">
        <v>1711</v>
      </c>
      <c r="D2890" s="979"/>
      <c r="E2890" s="795"/>
      <c r="F2890" s="798"/>
      <c r="G2890" s="799"/>
      <c r="H2890" s="799"/>
      <c r="I2890" s="800">
        <f t="shared" si="839"/>
        <v>0</v>
      </c>
      <c r="J2890" s="243" t="str">
        <f t="shared" si="837"/>
        <v/>
      </c>
      <c r="K2890" s="244"/>
      <c r="L2890" s="428"/>
      <c r="M2890" s="254"/>
      <c r="N2890" s="315">
        <f t="shared" si="840"/>
        <v>0</v>
      </c>
      <c r="O2890" s="424">
        <f t="shared" si="841"/>
        <v>0</v>
      </c>
      <c r="P2890" s="244"/>
      <c r="Q2890" s="773"/>
      <c r="R2890" s="774"/>
      <c r="S2890" s="775"/>
      <c r="T2890" s="775"/>
      <c r="U2890" s="774"/>
      <c r="V2890" s="775"/>
      <c r="W2890" s="819"/>
      <c r="X2890" s="313">
        <f t="shared" si="838"/>
        <v>0</v>
      </c>
    </row>
    <row r="2891" spans="2:24" ht="18.75">
      <c r="B2891" s="794">
        <v>2900</v>
      </c>
      <c r="C2891" s="966" t="s">
        <v>242</v>
      </c>
      <c r="D2891" s="983"/>
      <c r="E2891" s="795"/>
      <c r="F2891" s="796">
        <f>SUM(F2892:F2899)</f>
        <v>0</v>
      </c>
      <c r="G2891" s="797">
        <f>SUM(G2892:G2899)</f>
        <v>0</v>
      </c>
      <c r="H2891" s="797">
        <f>SUM(H2892:H2899)</f>
        <v>0</v>
      </c>
      <c r="I2891" s="797">
        <f>SUM(I2892:I2899)</f>
        <v>0</v>
      </c>
      <c r="J2891" s="243" t="str">
        <f t="shared" si="837"/>
        <v/>
      </c>
      <c r="K2891" s="244"/>
      <c r="L2891" s="316">
        <f>SUM(L2892:L2899)</f>
        <v>0</v>
      </c>
      <c r="M2891" s="317">
        <f>SUM(M2892:M2899)</f>
        <v>0</v>
      </c>
      <c r="N2891" s="425">
        <f>SUM(N2892:N2899)</f>
        <v>0</v>
      </c>
      <c r="O2891" s="426">
        <f>SUM(O2892:O2899)</f>
        <v>0</v>
      </c>
      <c r="P2891" s="244"/>
      <c r="Q2891" s="773"/>
      <c r="R2891" s="774"/>
      <c r="S2891" s="774"/>
      <c r="T2891" s="774"/>
      <c r="U2891" s="774"/>
      <c r="V2891" s="774"/>
      <c r="W2891" s="820"/>
      <c r="X2891" s="313">
        <f t="shared" si="838"/>
        <v>0</v>
      </c>
    </row>
    <row r="2892" spans="2:24" ht="18.75">
      <c r="B2892" s="172"/>
      <c r="C2892" s="144">
        <v>2910</v>
      </c>
      <c r="D2892" s="319" t="s">
        <v>1751</v>
      </c>
      <c r="E2892" s="812"/>
      <c r="F2892" s="449"/>
      <c r="G2892" s="245"/>
      <c r="H2892" s="245"/>
      <c r="I2892" s="476">
        <f t="shared" ref="I2892:I2899" si="842">F2892+G2892+H2892</f>
        <v>0</v>
      </c>
      <c r="J2892" s="243" t="str">
        <f t="shared" si="837"/>
        <v/>
      </c>
      <c r="K2892" s="244"/>
      <c r="L2892" s="423"/>
      <c r="M2892" s="252"/>
      <c r="N2892" s="315">
        <f t="shared" ref="N2892:N2899" si="843">I2892</f>
        <v>0</v>
      </c>
      <c r="O2892" s="424">
        <f t="shared" ref="O2892:O2899" si="844">L2892+M2892-N2892</f>
        <v>0</v>
      </c>
      <c r="P2892" s="244"/>
      <c r="Q2892" s="771"/>
      <c r="R2892" s="775"/>
      <c r="S2892" s="775"/>
      <c r="T2892" s="775"/>
      <c r="U2892" s="775"/>
      <c r="V2892" s="775"/>
      <c r="W2892" s="819"/>
      <c r="X2892" s="313">
        <f t="shared" si="838"/>
        <v>0</v>
      </c>
    </row>
    <row r="2893" spans="2:24" ht="18.75">
      <c r="B2893" s="172"/>
      <c r="C2893" s="144">
        <v>2920</v>
      </c>
      <c r="D2893" s="319" t="s">
        <v>243</v>
      </c>
      <c r="E2893" s="812"/>
      <c r="F2893" s="449"/>
      <c r="G2893" s="245"/>
      <c r="H2893" s="245"/>
      <c r="I2893" s="476">
        <f t="shared" si="842"/>
        <v>0</v>
      </c>
      <c r="J2893" s="243" t="str">
        <f t="shared" si="837"/>
        <v/>
      </c>
      <c r="K2893" s="244"/>
      <c r="L2893" s="423"/>
      <c r="M2893" s="252"/>
      <c r="N2893" s="315">
        <f t="shared" si="843"/>
        <v>0</v>
      </c>
      <c r="O2893" s="424">
        <f t="shared" si="844"/>
        <v>0</v>
      </c>
      <c r="P2893" s="244"/>
      <c r="Q2893" s="771"/>
      <c r="R2893" s="775"/>
      <c r="S2893" s="775"/>
      <c r="T2893" s="775"/>
      <c r="U2893" s="775"/>
      <c r="V2893" s="775"/>
      <c r="W2893" s="819"/>
      <c r="X2893" s="313">
        <f t="shared" si="838"/>
        <v>0</v>
      </c>
    </row>
    <row r="2894" spans="2:24" ht="31.5">
      <c r="B2894" s="172"/>
      <c r="C2894" s="168">
        <v>2969</v>
      </c>
      <c r="D2894" s="320" t="s">
        <v>244</v>
      </c>
      <c r="E2894" s="812"/>
      <c r="F2894" s="449"/>
      <c r="G2894" s="245"/>
      <c r="H2894" s="245"/>
      <c r="I2894" s="476">
        <f t="shared" si="842"/>
        <v>0</v>
      </c>
      <c r="J2894" s="243" t="str">
        <f t="shared" si="837"/>
        <v/>
      </c>
      <c r="K2894" s="244"/>
      <c r="L2894" s="423"/>
      <c r="M2894" s="252"/>
      <c r="N2894" s="315">
        <f t="shared" si="843"/>
        <v>0</v>
      </c>
      <c r="O2894" s="424">
        <f t="shared" si="844"/>
        <v>0</v>
      </c>
      <c r="P2894" s="244"/>
      <c r="Q2894" s="771"/>
      <c r="R2894" s="775"/>
      <c r="S2894" s="775"/>
      <c r="T2894" s="775"/>
      <c r="U2894" s="775"/>
      <c r="V2894" s="775"/>
      <c r="W2894" s="819"/>
      <c r="X2894" s="313">
        <f t="shared" si="838"/>
        <v>0</v>
      </c>
    </row>
    <row r="2895" spans="2:24" ht="31.5">
      <c r="B2895" s="172"/>
      <c r="C2895" s="168">
        <v>2970</v>
      </c>
      <c r="D2895" s="320" t="s">
        <v>245</v>
      </c>
      <c r="E2895" s="812"/>
      <c r="F2895" s="449"/>
      <c r="G2895" s="245"/>
      <c r="H2895" s="245"/>
      <c r="I2895" s="476">
        <f t="shared" si="842"/>
        <v>0</v>
      </c>
      <c r="J2895" s="243" t="str">
        <f t="shared" si="837"/>
        <v/>
      </c>
      <c r="K2895" s="244"/>
      <c r="L2895" s="423"/>
      <c r="M2895" s="252"/>
      <c r="N2895" s="315">
        <f t="shared" si="843"/>
        <v>0</v>
      </c>
      <c r="O2895" s="424">
        <f t="shared" si="844"/>
        <v>0</v>
      </c>
      <c r="P2895" s="244"/>
      <c r="Q2895" s="771"/>
      <c r="R2895" s="775"/>
      <c r="S2895" s="775"/>
      <c r="T2895" s="775"/>
      <c r="U2895" s="775"/>
      <c r="V2895" s="775"/>
      <c r="W2895" s="819"/>
      <c r="X2895" s="313">
        <f t="shared" si="838"/>
        <v>0</v>
      </c>
    </row>
    <row r="2896" spans="2:24" ht="18.75">
      <c r="B2896" s="172"/>
      <c r="C2896" s="166">
        <v>2989</v>
      </c>
      <c r="D2896" s="321" t="s">
        <v>246</v>
      </c>
      <c r="E2896" s="812"/>
      <c r="F2896" s="449"/>
      <c r="G2896" s="245"/>
      <c r="H2896" s="245"/>
      <c r="I2896" s="476">
        <f t="shared" si="842"/>
        <v>0</v>
      </c>
      <c r="J2896" s="243" t="str">
        <f t="shared" si="837"/>
        <v/>
      </c>
      <c r="K2896" s="244"/>
      <c r="L2896" s="423"/>
      <c r="M2896" s="252"/>
      <c r="N2896" s="315">
        <f t="shared" si="843"/>
        <v>0</v>
      </c>
      <c r="O2896" s="424">
        <f t="shared" si="844"/>
        <v>0</v>
      </c>
      <c r="P2896" s="244"/>
      <c r="Q2896" s="771"/>
      <c r="R2896" s="775"/>
      <c r="S2896" s="775"/>
      <c r="T2896" s="775"/>
      <c r="U2896" s="775"/>
      <c r="V2896" s="775"/>
      <c r="W2896" s="819"/>
      <c r="X2896" s="313">
        <f t="shared" si="838"/>
        <v>0</v>
      </c>
    </row>
    <row r="2897" spans="2:24" ht="31.5">
      <c r="B2897" s="136"/>
      <c r="C2897" s="137">
        <v>2990</v>
      </c>
      <c r="D2897" s="322" t="s">
        <v>1732</v>
      </c>
      <c r="E2897" s="812"/>
      <c r="F2897" s="449"/>
      <c r="G2897" s="245"/>
      <c r="H2897" s="245"/>
      <c r="I2897" s="476">
        <f t="shared" si="842"/>
        <v>0</v>
      </c>
      <c r="J2897" s="243" t="str">
        <f t="shared" si="837"/>
        <v/>
      </c>
      <c r="K2897" s="244"/>
      <c r="L2897" s="423"/>
      <c r="M2897" s="252"/>
      <c r="N2897" s="315">
        <f t="shared" si="843"/>
        <v>0</v>
      </c>
      <c r="O2897" s="424">
        <f t="shared" si="844"/>
        <v>0</v>
      </c>
      <c r="P2897" s="244"/>
      <c r="Q2897" s="771"/>
      <c r="R2897" s="775"/>
      <c r="S2897" s="775"/>
      <c r="T2897" s="775"/>
      <c r="U2897" s="775"/>
      <c r="V2897" s="775"/>
      <c r="W2897" s="819"/>
      <c r="X2897" s="313">
        <f t="shared" si="838"/>
        <v>0</v>
      </c>
    </row>
    <row r="2898" spans="2:24" ht="18.75">
      <c r="B2898" s="136"/>
      <c r="C2898" s="137">
        <v>2991</v>
      </c>
      <c r="D2898" s="322" t="s">
        <v>247</v>
      </c>
      <c r="E2898" s="812"/>
      <c r="F2898" s="449"/>
      <c r="G2898" s="245"/>
      <c r="H2898" s="245"/>
      <c r="I2898" s="476">
        <f t="shared" si="842"/>
        <v>0</v>
      </c>
      <c r="J2898" s="243" t="str">
        <f t="shared" si="837"/>
        <v/>
      </c>
      <c r="K2898" s="244"/>
      <c r="L2898" s="423"/>
      <c r="M2898" s="252"/>
      <c r="N2898" s="315">
        <f t="shared" si="843"/>
        <v>0</v>
      </c>
      <c r="O2898" s="424">
        <f t="shared" si="844"/>
        <v>0</v>
      </c>
      <c r="P2898" s="244"/>
      <c r="Q2898" s="771"/>
      <c r="R2898" s="775"/>
      <c r="S2898" s="775"/>
      <c r="T2898" s="775"/>
      <c r="U2898" s="775"/>
      <c r="V2898" s="775"/>
      <c r="W2898" s="819"/>
      <c r="X2898" s="313">
        <f t="shared" si="838"/>
        <v>0</v>
      </c>
    </row>
    <row r="2899" spans="2:24" ht="18.75">
      <c r="B2899" s="136"/>
      <c r="C2899" s="142">
        <v>2992</v>
      </c>
      <c r="D2899" s="154" t="s">
        <v>248</v>
      </c>
      <c r="E2899" s="812"/>
      <c r="F2899" s="449"/>
      <c r="G2899" s="245"/>
      <c r="H2899" s="245"/>
      <c r="I2899" s="476">
        <f t="shared" si="842"/>
        <v>0</v>
      </c>
      <c r="J2899" s="243" t="str">
        <f t="shared" si="837"/>
        <v/>
      </c>
      <c r="K2899" s="244"/>
      <c r="L2899" s="423"/>
      <c r="M2899" s="252"/>
      <c r="N2899" s="315">
        <f t="shared" si="843"/>
        <v>0</v>
      </c>
      <c r="O2899" s="424">
        <f t="shared" si="844"/>
        <v>0</v>
      </c>
      <c r="P2899" s="244"/>
      <c r="Q2899" s="771"/>
      <c r="R2899" s="775"/>
      <c r="S2899" s="775"/>
      <c r="T2899" s="775"/>
      <c r="U2899" s="775"/>
      <c r="V2899" s="775"/>
      <c r="W2899" s="819"/>
      <c r="X2899" s="313">
        <f t="shared" si="838"/>
        <v>0</v>
      </c>
    </row>
    <row r="2900" spans="2:24" ht="18.75">
      <c r="B2900" s="794">
        <v>3300</v>
      </c>
      <c r="C2900" s="966" t="s">
        <v>1773</v>
      </c>
      <c r="D2900" s="966"/>
      <c r="E2900" s="795"/>
      <c r="F2900" s="781">
        <v>0</v>
      </c>
      <c r="G2900" s="781">
        <v>0</v>
      </c>
      <c r="H2900" s="781">
        <v>0</v>
      </c>
      <c r="I2900" s="797">
        <f>SUM(I2901:I2905)</f>
        <v>0</v>
      </c>
      <c r="J2900" s="243" t="str">
        <f t="shared" si="837"/>
        <v/>
      </c>
      <c r="K2900" s="244"/>
      <c r="L2900" s="773"/>
      <c r="M2900" s="774"/>
      <c r="N2900" s="774"/>
      <c r="O2900" s="820"/>
      <c r="P2900" s="244"/>
      <c r="Q2900" s="773"/>
      <c r="R2900" s="774"/>
      <c r="S2900" s="774"/>
      <c r="T2900" s="774"/>
      <c r="U2900" s="774"/>
      <c r="V2900" s="774"/>
      <c r="W2900" s="820"/>
      <c r="X2900" s="313">
        <f t="shared" si="838"/>
        <v>0</v>
      </c>
    </row>
    <row r="2901" spans="2:24" ht="18.75">
      <c r="B2901" s="143"/>
      <c r="C2901" s="144">
        <v>3301</v>
      </c>
      <c r="D2901" s="460" t="s">
        <v>249</v>
      </c>
      <c r="E2901" s="812"/>
      <c r="F2901" s="700">
        <v>0</v>
      </c>
      <c r="G2901" s="700">
        <v>0</v>
      </c>
      <c r="H2901" s="700">
        <v>0</v>
      </c>
      <c r="I2901" s="476">
        <f t="shared" ref="I2901:I2908" si="845">F2901+G2901+H2901</f>
        <v>0</v>
      </c>
      <c r="J2901" s="243" t="str">
        <f t="shared" si="837"/>
        <v/>
      </c>
      <c r="K2901" s="244"/>
      <c r="L2901" s="771"/>
      <c r="M2901" s="775"/>
      <c r="N2901" s="775"/>
      <c r="O2901" s="819"/>
      <c r="P2901" s="244"/>
      <c r="Q2901" s="771"/>
      <c r="R2901" s="775"/>
      <c r="S2901" s="775"/>
      <c r="T2901" s="775"/>
      <c r="U2901" s="775"/>
      <c r="V2901" s="775"/>
      <c r="W2901" s="819"/>
      <c r="X2901" s="313">
        <f t="shared" si="838"/>
        <v>0</v>
      </c>
    </row>
    <row r="2902" spans="2:24" ht="18.75">
      <c r="B2902" s="143"/>
      <c r="C2902" s="168">
        <v>3302</v>
      </c>
      <c r="D2902" s="461" t="s">
        <v>1081</v>
      </c>
      <c r="E2902" s="812"/>
      <c r="F2902" s="700">
        <v>0</v>
      </c>
      <c r="G2902" s="700">
        <v>0</v>
      </c>
      <c r="H2902" s="700">
        <v>0</v>
      </c>
      <c r="I2902" s="476">
        <f t="shared" si="845"/>
        <v>0</v>
      </c>
      <c r="J2902" s="243" t="str">
        <f t="shared" ref="J2902:J2933" si="846">(IF($E2902&lt;&gt;0,$J$2,IF($I2902&lt;&gt;0,$J$2,"")))</f>
        <v/>
      </c>
      <c r="K2902" s="244"/>
      <c r="L2902" s="771"/>
      <c r="M2902" s="775"/>
      <c r="N2902" s="775"/>
      <c r="O2902" s="819"/>
      <c r="P2902" s="244"/>
      <c r="Q2902" s="771"/>
      <c r="R2902" s="775"/>
      <c r="S2902" s="775"/>
      <c r="T2902" s="775"/>
      <c r="U2902" s="775"/>
      <c r="V2902" s="775"/>
      <c r="W2902" s="819"/>
      <c r="X2902" s="313">
        <f t="shared" ref="X2902:X2933" si="847">T2902-U2902-V2902-W2902</f>
        <v>0</v>
      </c>
    </row>
    <row r="2903" spans="2:24" ht="18.75">
      <c r="B2903" s="143"/>
      <c r="C2903" s="168">
        <v>3303</v>
      </c>
      <c r="D2903" s="461" t="s">
        <v>251</v>
      </c>
      <c r="E2903" s="812"/>
      <c r="F2903" s="700">
        <v>0</v>
      </c>
      <c r="G2903" s="700">
        <v>0</v>
      </c>
      <c r="H2903" s="700">
        <v>0</v>
      </c>
      <c r="I2903" s="476">
        <f t="shared" si="845"/>
        <v>0</v>
      </c>
      <c r="J2903" s="243" t="str">
        <f t="shared" si="846"/>
        <v/>
      </c>
      <c r="K2903" s="244"/>
      <c r="L2903" s="771"/>
      <c r="M2903" s="775"/>
      <c r="N2903" s="775"/>
      <c r="O2903" s="819"/>
      <c r="P2903" s="244"/>
      <c r="Q2903" s="771"/>
      <c r="R2903" s="775"/>
      <c r="S2903" s="775"/>
      <c r="T2903" s="775"/>
      <c r="U2903" s="775"/>
      <c r="V2903" s="775"/>
      <c r="W2903" s="819"/>
      <c r="X2903" s="313">
        <f t="shared" si="847"/>
        <v>0</v>
      </c>
    </row>
    <row r="2904" spans="2:24" ht="18.75">
      <c r="B2904" s="143"/>
      <c r="C2904" s="166">
        <v>3304</v>
      </c>
      <c r="D2904" s="462" t="s">
        <v>252</v>
      </c>
      <c r="E2904" s="812"/>
      <c r="F2904" s="700">
        <v>0</v>
      </c>
      <c r="G2904" s="700">
        <v>0</v>
      </c>
      <c r="H2904" s="700">
        <v>0</v>
      </c>
      <c r="I2904" s="476">
        <f t="shared" si="845"/>
        <v>0</v>
      </c>
      <c r="J2904" s="243" t="str">
        <f t="shared" si="846"/>
        <v/>
      </c>
      <c r="K2904" s="244"/>
      <c r="L2904" s="771"/>
      <c r="M2904" s="775"/>
      <c r="N2904" s="775"/>
      <c r="O2904" s="819"/>
      <c r="P2904" s="244"/>
      <c r="Q2904" s="771"/>
      <c r="R2904" s="775"/>
      <c r="S2904" s="775"/>
      <c r="T2904" s="775"/>
      <c r="U2904" s="775"/>
      <c r="V2904" s="775"/>
      <c r="W2904" s="819"/>
      <c r="X2904" s="313">
        <f t="shared" si="847"/>
        <v>0</v>
      </c>
    </row>
    <row r="2905" spans="2:24" ht="31.5">
      <c r="B2905" s="143"/>
      <c r="C2905" s="142">
        <v>3306</v>
      </c>
      <c r="D2905" s="463" t="s">
        <v>1712</v>
      </c>
      <c r="E2905" s="812"/>
      <c r="F2905" s="700">
        <v>0</v>
      </c>
      <c r="G2905" s="700">
        <v>0</v>
      </c>
      <c r="H2905" s="700">
        <v>0</v>
      </c>
      <c r="I2905" s="476">
        <f t="shared" si="845"/>
        <v>0</v>
      </c>
      <c r="J2905" s="243" t="str">
        <f t="shared" si="846"/>
        <v/>
      </c>
      <c r="K2905" s="244"/>
      <c r="L2905" s="771"/>
      <c r="M2905" s="775"/>
      <c r="N2905" s="775"/>
      <c r="O2905" s="819"/>
      <c r="P2905" s="244"/>
      <c r="Q2905" s="771"/>
      <c r="R2905" s="775"/>
      <c r="S2905" s="775"/>
      <c r="T2905" s="775"/>
      <c r="U2905" s="775"/>
      <c r="V2905" s="775"/>
      <c r="W2905" s="819"/>
      <c r="X2905" s="313">
        <f t="shared" si="847"/>
        <v>0</v>
      </c>
    </row>
    <row r="2906" spans="2:24" ht="18.75">
      <c r="B2906" s="794">
        <v>3900</v>
      </c>
      <c r="C2906" s="963" t="s">
        <v>253</v>
      </c>
      <c r="D2906" s="967"/>
      <c r="E2906" s="795"/>
      <c r="F2906" s="781">
        <v>0</v>
      </c>
      <c r="G2906" s="781">
        <v>0</v>
      </c>
      <c r="H2906" s="781">
        <v>0</v>
      </c>
      <c r="I2906" s="800">
        <f t="shared" si="845"/>
        <v>0</v>
      </c>
      <c r="J2906" s="243" t="str">
        <f t="shared" si="846"/>
        <v/>
      </c>
      <c r="K2906" s="244"/>
      <c r="L2906" s="428"/>
      <c r="M2906" s="254"/>
      <c r="N2906" s="317">
        <f>I2906</f>
        <v>0</v>
      </c>
      <c r="O2906" s="424">
        <f>L2906+M2906-N2906</f>
        <v>0</v>
      </c>
      <c r="P2906" s="244"/>
      <c r="Q2906" s="428"/>
      <c r="R2906" s="254"/>
      <c r="S2906" s="429">
        <f>+IF(+(L2906+M2906)&gt;=I2906,+M2906,+(+I2906-L2906))</f>
        <v>0</v>
      </c>
      <c r="T2906" s="315">
        <f>Q2906+R2906-S2906</f>
        <v>0</v>
      </c>
      <c r="U2906" s="254"/>
      <c r="V2906" s="254"/>
      <c r="W2906" s="253"/>
      <c r="X2906" s="313">
        <f t="shared" si="847"/>
        <v>0</v>
      </c>
    </row>
    <row r="2907" spans="2:24" ht="18.75">
      <c r="B2907" s="794">
        <v>4000</v>
      </c>
      <c r="C2907" s="968" t="s">
        <v>254</v>
      </c>
      <c r="D2907" s="968"/>
      <c r="E2907" s="795"/>
      <c r="F2907" s="798"/>
      <c r="G2907" s="799"/>
      <c r="H2907" s="799"/>
      <c r="I2907" s="800">
        <f t="shared" si="845"/>
        <v>0</v>
      </c>
      <c r="J2907" s="243" t="str">
        <f t="shared" si="846"/>
        <v/>
      </c>
      <c r="K2907" s="244"/>
      <c r="L2907" s="428"/>
      <c r="M2907" s="254"/>
      <c r="N2907" s="317">
        <f>I2907</f>
        <v>0</v>
      </c>
      <c r="O2907" s="424">
        <f>L2907+M2907-N2907</f>
        <v>0</v>
      </c>
      <c r="P2907" s="244"/>
      <c r="Q2907" s="773"/>
      <c r="R2907" s="774"/>
      <c r="S2907" s="774"/>
      <c r="T2907" s="775"/>
      <c r="U2907" s="774"/>
      <c r="V2907" s="774"/>
      <c r="W2907" s="819"/>
      <c r="X2907" s="313">
        <f t="shared" si="847"/>
        <v>0</v>
      </c>
    </row>
    <row r="2908" spans="2:24" ht="18.75">
      <c r="B2908" s="794">
        <v>4100</v>
      </c>
      <c r="C2908" s="968" t="s">
        <v>255</v>
      </c>
      <c r="D2908" s="968"/>
      <c r="E2908" s="795"/>
      <c r="F2908" s="781">
        <v>0</v>
      </c>
      <c r="G2908" s="781">
        <v>0</v>
      </c>
      <c r="H2908" s="781">
        <v>0</v>
      </c>
      <c r="I2908" s="800">
        <f t="shared" si="845"/>
        <v>0</v>
      </c>
      <c r="J2908" s="243" t="str">
        <f t="shared" si="846"/>
        <v/>
      </c>
      <c r="K2908" s="244"/>
      <c r="L2908" s="773"/>
      <c r="M2908" s="774"/>
      <c r="N2908" s="774"/>
      <c r="O2908" s="820"/>
      <c r="P2908" s="244"/>
      <c r="Q2908" s="773"/>
      <c r="R2908" s="774"/>
      <c r="S2908" s="774"/>
      <c r="T2908" s="774"/>
      <c r="U2908" s="774"/>
      <c r="V2908" s="774"/>
      <c r="W2908" s="820"/>
      <c r="X2908" s="313">
        <f t="shared" si="847"/>
        <v>0</v>
      </c>
    </row>
    <row r="2909" spans="2:24" ht="18.75">
      <c r="B2909" s="794">
        <v>4200</v>
      </c>
      <c r="C2909" s="966" t="s">
        <v>256</v>
      </c>
      <c r="D2909" s="983"/>
      <c r="E2909" s="795"/>
      <c r="F2909" s="796">
        <f>SUM(F2910:F2915)</f>
        <v>0</v>
      </c>
      <c r="G2909" s="797">
        <f>SUM(G2910:G2915)</f>
        <v>0</v>
      </c>
      <c r="H2909" s="797">
        <f>SUM(H2910:H2915)</f>
        <v>0</v>
      </c>
      <c r="I2909" s="797">
        <f>SUM(I2910:I2915)</f>
        <v>0</v>
      </c>
      <c r="J2909" s="243" t="str">
        <f t="shared" si="846"/>
        <v/>
      </c>
      <c r="K2909" s="244"/>
      <c r="L2909" s="316">
        <f>SUM(L2910:L2915)</f>
        <v>0</v>
      </c>
      <c r="M2909" s="317">
        <f>SUM(M2910:M2915)</f>
        <v>0</v>
      </c>
      <c r="N2909" s="425">
        <f>SUM(N2910:N2915)</f>
        <v>0</v>
      </c>
      <c r="O2909" s="426">
        <f>SUM(O2910:O2915)</f>
        <v>0</v>
      </c>
      <c r="P2909" s="244"/>
      <c r="Q2909" s="316">
        <f t="shared" ref="Q2909:W2909" si="848">SUM(Q2910:Q2915)</f>
        <v>0</v>
      </c>
      <c r="R2909" s="317">
        <f t="shared" si="848"/>
        <v>0</v>
      </c>
      <c r="S2909" s="317">
        <f t="shared" si="848"/>
        <v>0</v>
      </c>
      <c r="T2909" s="317">
        <f t="shared" si="848"/>
        <v>0</v>
      </c>
      <c r="U2909" s="317">
        <f t="shared" si="848"/>
        <v>0</v>
      </c>
      <c r="V2909" s="317">
        <f t="shared" si="848"/>
        <v>0</v>
      </c>
      <c r="W2909" s="426">
        <f t="shared" si="848"/>
        <v>0</v>
      </c>
      <c r="X2909" s="313">
        <f t="shared" si="847"/>
        <v>0</v>
      </c>
    </row>
    <row r="2910" spans="2:24" ht="18.75">
      <c r="B2910" s="173"/>
      <c r="C2910" s="144">
        <v>4201</v>
      </c>
      <c r="D2910" s="138" t="s">
        <v>257</v>
      </c>
      <c r="E2910" s="812"/>
      <c r="F2910" s="449"/>
      <c r="G2910" s="245"/>
      <c r="H2910" s="245"/>
      <c r="I2910" s="476">
        <f t="shared" ref="I2910:I2915" si="849">F2910+G2910+H2910</f>
        <v>0</v>
      </c>
      <c r="J2910" s="243" t="str">
        <f t="shared" si="846"/>
        <v/>
      </c>
      <c r="K2910" s="244"/>
      <c r="L2910" s="423"/>
      <c r="M2910" s="252"/>
      <c r="N2910" s="315">
        <f t="shared" ref="N2910:N2915" si="850">I2910</f>
        <v>0</v>
      </c>
      <c r="O2910" s="424">
        <f t="shared" ref="O2910:O2915" si="851">L2910+M2910-N2910</f>
        <v>0</v>
      </c>
      <c r="P2910" s="244"/>
      <c r="Q2910" s="423"/>
      <c r="R2910" s="252"/>
      <c r="S2910" s="429">
        <f t="shared" ref="S2910:S2915" si="852">+IF(+(L2910+M2910)&gt;=I2910,+M2910,+(+I2910-L2910))</f>
        <v>0</v>
      </c>
      <c r="T2910" s="315">
        <f t="shared" ref="T2910:T2915" si="853">Q2910+R2910-S2910</f>
        <v>0</v>
      </c>
      <c r="U2910" s="252"/>
      <c r="V2910" s="252"/>
      <c r="W2910" s="253"/>
      <c r="X2910" s="313">
        <f t="shared" si="847"/>
        <v>0</v>
      </c>
    </row>
    <row r="2911" spans="2:24" ht="18.75">
      <c r="B2911" s="173"/>
      <c r="C2911" s="137">
        <v>4202</v>
      </c>
      <c r="D2911" s="139" t="s">
        <v>258</v>
      </c>
      <c r="E2911" s="812"/>
      <c r="F2911" s="449"/>
      <c r="G2911" s="245"/>
      <c r="H2911" s="245"/>
      <c r="I2911" s="476">
        <f t="shared" si="849"/>
        <v>0</v>
      </c>
      <c r="J2911" s="243" t="str">
        <f t="shared" si="846"/>
        <v/>
      </c>
      <c r="K2911" s="244"/>
      <c r="L2911" s="423"/>
      <c r="M2911" s="252"/>
      <c r="N2911" s="315">
        <f t="shared" si="850"/>
        <v>0</v>
      </c>
      <c r="O2911" s="424">
        <f t="shared" si="851"/>
        <v>0</v>
      </c>
      <c r="P2911" s="244"/>
      <c r="Q2911" s="423"/>
      <c r="R2911" s="252"/>
      <c r="S2911" s="429">
        <f t="shared" si="852"/>
        <v>0</v>
      </c>
      <c r="T2911" s="315">
        <f t="shared" si="853"/>
        <v>0</v>
      </c>
      <c r="U2911" s="252"/>
      <c r="V2911" s="252"/>
      <c r="W2911" s="253"/>
      <c r="X2911" s="313">
        <f t="shared" si="847"/>
        <v>0</v>
      </c>
    </row>
    <row r="2912" spans="2:24" ht="18.75">
      <c r="B2912" s="173"/>
      <c r="C2912" s="137">
        <v>4214</v>
      </c>
      <c r="D2912" s="139" t="s">
        <v>259</v>
      </c>
      <c r="E2912" s="812"/>
      <c r="F2912" s="449"/>
      <c r="G2912" s="245"/>
      <c r="H2912" s="245"/>
      <c r="I2912" s="476">
        <f t="shared" si="849"/>
        <v>0</v>
      </c>
      <c r="J2912" s="243" t="str">
        <f t="shared" si="846"/>
        <v/>
      </c>
      <c r="K2912" s="244"/>
      <c r="L2912" s="423"/>
      <c r="M2912" s="252"/>
      <c r="N2912" s="315">
        <f t="shared" si="850"/>
        <v>0</v>
      </c>
      <c r="O2912" s="424">
        <f t="shared" si="851"/>
        <v>0</v>
      </c>
      <c r="P2912" s="244"/>
      <c r="Q2912" s="423"/>
      <c r="R2912" s="252"/>
      <c r="S2912" s="429">
        <f t="shared" si="852"/>
        <v>0</v>
      </c>
      <c r="T2912" s="315">
        <f t="shared" si="853"/>
        <v>0</v>
      </c>
      <c r="U2912" s="252"/>
      <c r="V2912" s="252"/>
      <c r="W2912" s="253"/>
      <c r="X2912" s="313">
        <f t="shared" si="847"/>
        <v>0</v>
      </c>
    </row>
    <row r="2913" spans="2:24" ht="18.75">
      <c r="B2913" s="173"/>
      <c r="C2913" s="137">
        <v>4217</v>
      </c>
      <c r="D2913" s="139" t="s">
        <v>260</v>
      </c>
      <c r="E2913" s="812"/>
      <c r="F2913" s="449"/>
      <c r="G2913" s="245"/>
      <c r="H2913" s="245"/>
      <c r="I2913" s="476">
        <f t="shared" si="849"/>
        <v>0</v>
      </c>
      <c r="J2913" s="243" t="str">
        <f t="shared" si="846"/>
        <v/>
      </c>
      <c r="K2913" s="244"/>
      <c r="L2913" s="423"/>
      <c r="M2913" s="252"/>
      <c r="N2913" s="315">
        <f t="shared" si="850"/>
        <v>0</v>
      </c>
      <c r="O2913" s="424">
        <f t="shared" si="851"/>
        <v>0</v>
      </c>
      <c r="P2913" s="244"/>
      <c r="Q2913" s="423"/>
      <c r="R2913" s="252"/>
      <c r="S2913" s="429">
        <f t="shared" si="852"/>
        <v>0</v>
      </c>
      <c r="T2913" s="315">
        <f t="shared" si="853"/>
        <v>0</v>
      </c>
      <c r="U2913" s="252"/>
      <c r="V2913" s="252"/>
      <c r="W2913" s="253"/>
      <c r="X2913" s="313">
        <f t="shared" si="847"/>
        <v>0</v>
      </c>
    </row>
    <row r="2914" spans="2:24" ht="18.75">
      <c r="B2914" s="173"/>
      <c r="C2914" s="137">
        <v>4218</v>
      </c>
      <c r="D2914" s="145" t="s">
        <v>261</v>
      </c>
      <c r="E2914" s="812"/>
      <c r="F2914" s="449"/>
      <c r="G2914" s="245"/>
      <c r="H2914" s="245"/>
      <c r="I2914" s="476">
        <f t="shared" si="849"/>
        <v>0</v>
      </c>
      <c r="J2914" s="243" t="str">
        <f t="shared" si="846"/>
        <v/>
      </c>
      <c r="K2914" s="244"/>
      <c r="L2914" s="423"/>
      <c r="M2914" s="252"/>
      <c r="N2914" s="315">
        <f t="shared" si="850"/>
        <v>0</v>
      </c>
      <c r="O2914" s="424">
        <f t="shared" si="851"/>
        <v>0</v>
      </c>
      <c r="P2914" s="244"/>
      <c r="Q2914" s="423"/>
      <c r="R2914" s="252"/>
      <c r="S2914" s="429">
        <f t="shared" si="852"/>
        <v>0</v>
      </c>
      <c r="T2914" s="315">
        <f t="shared" si="853"/>
        <v>0</v>
      </c>
      <c r="U2914" s="252"/>
      <c r="V2914" s="252"/>
      <c r="W2914" s="253"/>
      <c r="X2914" s="313">
        <f t="shared" si="847"/>
        <v>0</v>
      </c>
    </row>
    <row r="2915" spans="2:24" ht="18.75">
      <c r="B2915" s="173"/>
      <c r="C2915" s="137">
        <v>4219</v>
      </c>
      <c r="D2915" s="156" t="s">
        <v>262</v>
      </c>
      <c r="E2915" s="812"/>
      <c r="F2915" s="449"/>
      <c r="G2915" s="245"/>
      <c r="H2915" s="245"/>
      <c r="I2915" s="476">
        <f t="shared" si="849"/>
        <v>0</v>
      </c>
      <c r="J2915" s="243" t="str">
        <f t="shared" si="846"/>
        <v/>
      </c>
      <c r="K2915" s="244"/>
      <c r="L2915" s="423"/>
      <c r="M2915" s="252"/>
      <c r="N2915" s="315">
        <f t="shared" si="850"/>
        <v>0</v>
      </c>
      <c r="O2915" s="424">
        <f t="shared" si="851"/>
        <v>0</v>
      </c>
      <c r="P2915" s="244"/>
      <c r="Q2915" s="423"/>
      <c r="R2915" s="252"/>
      <c r="S2915" s="429">
        <f t="shared" si="852"/>
        <v>0</v>
      </c>
      <c r="T2915" s="315">
        <f t="shared" si="853"/>
        <v>0</v>
      </c>
      <c r="U2915" s="252"/>
      <c r="V2915" s="252"/>
      <c r="W2915" s="253"/>
      <c r="X2915" s="313">
        <f t="shared" si="847"/>
        <v>0</v>
      </c>
    </row>
    <row r="2916" spans="2:24" ht="18.75">
      <c r="B2916" s="794">
        <v>4300</v>
      </c>
      <c r="C2916" s="958" t="s">
        <v>1713</v>
      </c>
      <c r="D2916" s="958"/>
      <c r="E2916" s="795"/>
      <c r="F2916" s="796">
        <f>SUM(F2917:F2919)</f>
        <v>0</v>
      </c>
      <c r="G2916" s="797">
        <f>SUM(G2917:G2919)</f>
        <v>0</v>
      </c>
      <c r="H2916" s="797">
        <f>SUM(H2917:H2919)</f>
        <v>0</v>
      </c>
      <c r="I2916" s="797">
        <f>SUM(I2917:I2919)</f>
        <v>0</v>
      </c>
      <c r="J2916" s="243" t="str">
        <f t="shared" si="846"/>
        <v/>
      </c>
      <c r="K2916" s="244"/>
      <c r="L2916" s="316">
        <f>SUM(L2917:L2919)</f>
        <v>0</v>
      </c>
      <c r="M2916" s="317">
        <f>SUM(M2917:M2919)</f>
        <v>0</v>
      </c>
      <c r="N2916" s="425">
        <f>SUM(N2917:N2919)</f>
        <v>0</v>
      </c>
      <c r="O2916" s="426">
        <f>SUM(O2917:O2919)</f>
        <v>0</v>
      </c>
      <c r="P2916" s="244"/>
      <c r="Q2916" s="316">
        <f t="shared" ref="Q2916:W2916" si="854">SUM(Q2917:Q2919)</f>
        <v>0</v>
      </c>
      <c r="R2916" s="317">
        <f t="shared" si="854"/>
        <v>0</v>
      </c>
      <c r="S2916" s="317">
        <f t="shared" si="854"/>
        <v>0</v>
      </c>
      <c r="T2916" s="317">
        <f t="shared" si="854"/>
        <v>0</v>
      </c>
      <c r="U2916" s="317">
        <f t="shared" si="854"/>
        <v>0</v>
      </c>
      <c r="V2916" s="317">
        <f t="shared" si="854"/>
        <v>0</v>
      </c>
      <c r="W2916" s="426">
        <f t="shared" si="854"/>
        <v>0</v>
      </c>
      <c r="X2916" s="313">
        <f t="shared" si="847"/>
        <v>0</v>
      </c>
    </row>
    <row r="2917" spans="2:24" ht="18.75">
      <c r="B2917" s="173"/>
      <c r="C2917" s="144">
        <v>4301</v>
      </c>
      <c r="D2917" s="163" t="s">
        <v>263</v>
      </c>
      <c r="E2917" s="812"/>
      <c r="F2917" s="449"/>
      <c r="G2917" s="245"/>
      <c r="H2917" s="245"/>
      <c r="I2917" s="476">
        <f t="shared" ref="I2917:I2922" si="855">F2917+G2917+H2917</f>
        <v>0</v>
      </c>
      <c r="J2917" s="243" t="str">
        <f t="shared" si="846"/>
        <v/>
      </c>
      <c r="K2917" s="244"/>
      <c r="L2917" s="423"/>
      <c r="M2917" s="252"/>
      <c r="N2917" s="315">
        <f t="shared" ref="N2917:N2922" si="856">I2917</f>
        <v>0</v>
      </c>
      <c r="O2917" s="424">
        <f t="shared" ref="O2917:O2922" si="857">L2917+M2917-N2917</f>
        <v>0</v>
      </c>
      <c r="P2917" s="244"/>
      <c r="Q2917" s="423"/>
      <c r="R2917" s="252"/>
      <c r="S2917" s="429">
        <f t="shared" ref="S2917:S2922" si="858">+IF(+(L2917+M2917)&gt;=I2917,+M2917,+(+I2917-L2917))</f>
        <v>0</v>
      </c>
      <c r="T2917" s="315">
        <f t="shared" ref="T2917:T2922" si="859">Q2917+R2917-S2917</f>
        <v>0</v>
      </c>
      <c r="U2917" s="252"/>
      <c r="V2917" s="252"/>
      <c r="W2917" s="253"/>
      <c r="X2917" s="313">
        <f t="shared" si="847"/>
        <v>0</v>
      </c>
    </row>
    <row r="2918" spans="2:24" ht="18.75">
      <c r="B2918" s="173"/>
      <c r="C2918" s="137">
        <v>4302</v>
      </c>
      <c r="D2918" s="139" t="s">
        <v>1082</v>
      </c>
      <c r="E2918" s="812"/>
      <c r="F2918" s="449"/>
      <c r="G2918" s="245"/>
      <c r="H2918" s="245"/>
      <c r="I2918" s="476">
        <f t="shared" si="855"/>
        <v>0</v>
      </c>
      <c r="J2918" s="243" t="str">
        <f t="shared" si="846"/>
        <v/>
      </c>
      <c r="K2918" s="244"/>
      <c r="L2918" s="423"/>
      <c r="M2918" s="252"/>
      <c r="N2918" s="315">
        <f t="shared" si="856"/>
        <v>0</v>
      </c>
      <c r="O2918" s="424">
        <f t="shared" si="857"/>
        <v>0</v>
      </c>
      <c r="P2918" s="244"/>
      <c r="Q2918" s="423"/>
      <c r="R2918" s="252"/>
      <c r="S2918" s="429">
        <f t="shared" si="858"/>
        <v>0</v>
      </c>
      <c r="T2918" s="315">
        <f t="shared" si="859"/>
        <v>0</v>
      </c>
      <c r="U2918" s="252"/>
      <c r="V2918" s="252"/>
      <c r="W2918" s="253"/>
      <c r="X2918" s="313">
        <f t="shared" si="847"/>
        <v>0</v>
      </c>
    </row>
    <row r="2919" spans="2:24" ht="18.75">
      <c r="B2919" s="173"/>
      <c r="C2919" s="142">
        <v>4309</v>
      </c>
      <c r="D2919" s="148" t="s">
        <v>265</v>
      </c>
      <c r="E2919" s="812"/>
      <c r="F2919" s="449"/>
      <c r="G2919" s="245"/>
      <c r="H2919" s="245"/>
      <c r="I2919" s="476">
        <f t="shared" si="855"/>
        <v>0</v>
      </c>
      <c r="J2919" s="243" t="str">
        <f t="shared" si="846"/>
        <v/>
      </c>
      <c r="K2919" s="244"/>
      <c r="L2919" s="423"/>
      <c r="M2919" s="252"/>
      <c r="N2919" s="315">
        <f t="shared" si="856"/>
        <v>0</v>
      </c>
      <c r="O2919" s="424">
        <f t="shared" si="857"/>
        <v>0</v>
      </c>
      <c r="P2919" s="244"/>
      <c r="Q2919" s="423"/>
      <c r="R2919" s="252"/>
      <c r="S2919" s="429">
        <f t="shared" si="858"/>
        <v>0</v>
      </c>
      <c r="T2919" s="315">
        <f t="shared" si="859"/>
        <v>0</v>
      </c>
      <c r="U2919" s="252"/>
      <c r="V2919" s="252"/>
      <c r="W2919" s="253"/>
      <c r="X2919" s="313">
        <f t="shared" si="847"/>
        <v>0</v>
      </c>
    </row>
    <row r="2920" spans="2:24" ht="18.75">
      <c r="B2920" s="794">
        <v>4400</v>
      </c>
      <c r="C2920" s="963" t="s">
        <v>1714</v>
      </c>
      <c r="D2920" s="963"/>
      <c r="E2920" s="795"/>
      <c r="F2920" s="798"/>
      <c r="G2920" s="799"/>
      <c r="H2920" s="799"/>
      <c r="I2920" s="800">
        <f t="shared" si="855"/>
        <v>0</v>
      </c>
      <c r="J2920" s="243" t="str">
        <f t="shared" si="846"/>
        <v/>
      </c>
      <c r="K2920" s="244"/>
      <c r="L2920" s="428"/>
      <c r="M2920" s="254"/>
      <c r="N2920" s="317">
        <f t="shared" si="856"/>
        <v>0</v>
      </c>
      <c r="O2920" s="424">
        <f t="shared" si="857"/>
        <v>0</v>
      </c>
      <c r="P2920" s="244"/>
      <c r="Q2920" s="428"/>
      <c r="R2920" s="254"/>
      <c r="S2920" s="429">
        <f t="shared" si="858"/>
        <v>0</v>
      </c>
      <c r="T2920" s="315">
        <f t="shared" si="859"/>
        <v>0</v>
      </c>
      <c r="U2920" s="254"/>
      <c r="V2920" s="254"/>
      <c r="W2920" s="253"/>
      <c r="X2920" s="313">
        <f t="shared" si="847"/>
        <v>0</v>
      </c>
    </row>
    <row r="2921" spans="2:24" ht="18.75">
      <c r="B2921" s="794">
        <v>4500</v>
      </c>
      <c r="C2921" s="968" t="s">
        <v>1715</v>
      </c>
      <c r="D2921" s="968"/>
      <c r="E2921" s="795"/>
      <c r="F2921" s="798"/>
      <c r="G2921" s="799">
        <v>93000</v>
      </c>
      <c r="H2921" s="799"/>
      <c r="I2921" s="800">
        <f t="shared" si="855"/>
        <v>93000</v>
      </c>
      <c r="J2921" s="243">
        <f t="shared" si="846"/>
        <v>1</v>
      </c>
      <c r="K2921" s="244"/>
      <c r="L2921" s="428"/>
      <c r="M2921" s="254">
        <v>93000</v>
      </c>
      <c r="N2921" s="317">
        <f t="shared" si="856"/>
        <v>93000</v>
      </c>
      <c r="O2921" s="424">
        <f t="shared" si="857"/>
        <v>0</v>
      </c>
      <c r="P2921" s="244"/>
      <c r="Q2921" s="428"/>
      <c r="R2921" s="254">
        <v>93000</v>
      </c>
      <c r="S2921" s="429">
        <f t="shared" si="858"/>
        <v>93000</v>
      </c>
      <c r="T2921" s="315">
        <f t="shared" si="859"/>
        <v>0</v>
      </c>
      <c r="U2921" s="254"/>
      <c r="V2921" s="254"/>
      <c r="W2921" s="253"/>
      <c r="X2921" s="313">
        <f t="shared" si="847"/>
        <v>0</v>
      </c>
    </row>
    <row r="2922" spans="2:24" ht="18.75">
      <c r="B2922" s="794">
        <v>4600</v>
      </c>
      <c r="C2922" s="969" t="s">
        <v>266</v>
      </c>
      <c r="D2922" s="970"/>
      <c r="E2922" s="795"/>
      <c r="F2922" s="798"/>
      <c r="G2922" s="799"/>
      <c r="H2922" s="799"/>
      <c r="I2922" s="800">
        <f t="shared" si="855"/>
        <v>0</v>
      </c>
      <c r="J2922" s="243" t="str">
        <f t="shared" si="846"/>
        <v/>
      </c>
      <c r="K2922" s="244"/>
      <c r="L2922" s="428"/>
      <c r="M2922" s="254"/>
      <c r="N2922" s="317">
        <f t="shared" si="856"/>
        <v>0</v>
      </c>
      <c r="O2922" s="424">
        <f t="shared" si="857"/>
        <v>0</v>
      </c>
      <c r="P2922" s="244"/>
      <c r="Q2922" s="428"/>
      <c r="R2922" s="254"/>
      <c r="S2922" s="429">
        <f t="shared" si="858"/>
        <v>0</v>
      </c>
      <c r="T2922" s="315">
        <f t="shared" si="859"/>
        <v>0</v>
      </c>
      <c r="U2922" s="254"/>
      <c r="V2922" s="254"/>
      <c r="W2922" s="253"/>
      <c r="X2922" s="313">
        <f t="shared" si="847"/>
        <v>0</v>
      </c>
    </row>
    <row r="2923" spans="2:24" ht="18.75">
      <c r="B2923" s="794">
        <v>4900</v>
      </c>
      <c r="C2923" s="966" t="s">
        <v>297</v>
      </c>
      <c r="D2923" s="966"/>
      <c r="E2923" s="795"/>
      <c r="F2923" s="796">
        <f>+F2924+F2925</f>
        <v>0</v>
      </c>
      <c r="G2923" s="797">
        <f>+G2924+G2925</f>
        <v>0</v>
      </c>
      <c r="H2923" s="797">
        <f>+H2924+H2925</f>
        <v>0</v>
      </c>
      <c r="I2923" s="797">
        <f>+I2924+I2925</f>
        <v>0</v>
      </c>
      <c r="J2923" s="243" t="str">
        <f t="shared" si="846"/>
        <v/>
      </c>
      <c r="K2923" s="244"/>
      <c r="L2923" s="773"/>
      <c r="M2923" s="774"/>
      <c r="N2923" s="774"/>
      <c r="O2923" s="820"/>
      <c r="P2923" s="244"/>
      <c r="Q2923" s="773"/>
      <c r="R2923" s="774"/>
      <c r="S2923" s="774"/>
      <c r="T2923" s="774"/>
      <c r="U2923" s="774"/>
      <c r="V2923" s="774"/>
      <c r="W2923" s="820"/>
      <c r="X2923" s="313">
        <f t="shared" si="847"/>
        <v>0</v>
      </c>
    </row>
    <row r="2924" spans="2:24" ht="18.75">
      <c r="B2924" s="173"/>
      <c r="C2924" s="144">
        <v>4901</v>
      </c>
      <c r="D2924" s="174" t="s">
        <v>298</v>
      </c>
      <c r="E2924" s="812"/>
      <c r="F2924" s="449"/>
      <c r="G2924" s="245"/>
      <c r="H2924" s="245"/>
      <c r="I2924" s="476">
        <f>F2924+G2924+H2924</f>
        <v>0</v>
      </c>
      <c r="J2924" s="243" t="str">
        <f t="shared" si="846"/>
        <v/>
      </c>
      <c r="K2924" s="244"/>
      <c r="L2924" s="771"/>
      <c r="M2924" s="775"/>
      <c r="N2924" s="775"/>
      <c r="O2924" s="819"/>
      <c r="P2924" s="244"/>
      <c r="Q2924" s="771"/>
      <c r="R2924" s="775"/>
      <c r="S2924" s="775"/>
      <c r="T2924" s="775"/>
      <c r="U2924" s="775"/>
      <c r="V2924" s="775"/>
      <c r="W2924" s="819"/>
      <c r="X2924" s="313">
        <f t="shared" si="847"/>
        <v>0</v>
      </c>
    </row>
    <row r="2925" spans="2:24" ht="18.75">
      <c r="B2925" s="173"/>
      <c r="C2925" s="142">
        <v>4902</v>
      </c>
      <c r="D2925" s="148" t="s">
        <v>299</v>
      </c>
      <c r="E2925" s="812"/>
      <c r="F2925" s="449"/>
      <c r="G2925" s="245"/>
      <c r="H2925" s="245"/>
      <c r="I2925" s="476">
        <f>F2925+G2925+H2925</f>
        <v>0</v>
      </c>
      <c r="J2925" s="243" t="str">
        <f t="shared" si="846"/>
        <v/>
      </c>
      <c r="K2925" s="244"/>
      <c r="L2925" s="771"/>
      <c r="M2925" s="775"/>
      <c r="N2925" s="775"/>
      <c r="O2925" s="819"/>
      <c r="P2925" s="244"/>
      <c r="Q2925" s="771"/>
      <c r="R2925" s="775"/>
      <c r="S2925" s="775"/>
      <c r="T2925" s="775"/>
      <c r="U2925" s="775"/>
      <c r="V2925" s="775"/>
      <c r="W2925" s="819"/>
      <c r="X2925" s="313">
        <f t="shared" si="847"/>
        <v>0</v>
      </c>
    </row>
    <row r="2926" spans="2:24" ht="18.75">
      <c r="B2926" s="801">
        <v>5100</v>
      </c>
      <c r="C2926" s="980" t="s">
        <v>267</v>
      </c>
      <c r="D2926" s="980"/>
      <c r="E2926" s="802"/>
      <c r="F2926" s="803"/>
      <c r="G2926" s="804"/>
      <c r="H2926" s="804"/>
      <c r="I2926" s="800">
        <f>F2926+G2926+H2926</f>
        <v>0</v>
      </c>
      <c r="J2926" s="243" t="str">
        <f t="shared" si="846"/>
        <v/>
      </c>
      <c r="K2926" s="244"/>
      <c r="L2926" s="430"/>
      <c r="M2926" s="431"/>
      <c r="N2926" s="327">
        <f>I2926</f>
        <v>0</v>
      </c>
      <c r="O2926" s="424">
        <f>L2926+M2926-N2926</f>
        <v>0</v>
      </c>
      <c r="P2926" s="244"/>
      <c r="Q2926" s="430"/>
      <c r="R2926" s="431"/>
      <c r="S2926" s="429">
        <f>+IF(+(L2926+M2926)&gt;=I2926,+M2926,+(+I2926-L2926))</f>
        <v>0</v>
      </c>
      <c r="T2926" s="315">
        <f>Q2926+R2926-S2926</f>
        <v>0</v>
      </c>
      <c r="U2926" s="431"/>
      <c r="V2926" s="431"/>
      <c r="W2926" s="253"/>
      <c r="X2926" s="313">
        <f t="shared" si="847"/>
        <v>0</v>
      </c>
    </row>
    <row r="2927" spans="2:24" ht="18.75">
      <c r="B2927" s="801">
        <v>5200</v>
      </c>
      <c r="C2927" s="965" t="s">
        <v>268</v>
      </c>
      <c r="D2927" s="965"/>
      <c r="E2927" s="802"/>
      <c r="F2927" s="805">
        <f>SUM(F2928:F2934)</f>
        <v>0</v>
      </c>
      <c r="G2927" s="806">
        <f>SUM(G2928:G2934)</f>
        <v>0</v>
      </c>
      <c r="H2927" s="806">
        <f>SUM(H2928:H2934)</f>
        <v>0</v>
      </c>
      <c r="I2927" s="806">
        <f>SUM(I2928:I2934)</f>
        <v>0</v>
      </c>
      <c r="J2927" s="243" t="str">
        <f t="shared" si="846"/>
        <v/>
      </c>
      <c r="K2927" s="244"/>
      <c r="L2927" s="326">
        <f>SUM(L2928:L2934)</f>
        <v>0</v>
      </c>
      <c r="M2927" s="327">
        <f>SUM(M2928:M2934)</f>
        <v>0</v>
      </c>
      <c r="N2927" s="432">
        <f>SUM(N2928:N2934)</f>
        <v>0</v>
      </c>
      <c r="O2927" s="433">
        <f>SUM(O2928:O2934)</f>
        <v>0</v>
      </c>
      <c r="P2927" s="244"/>
      <c r="Q2927" s="326">
        <f t="shared" ref="Q2927:W2927" si="860">SUM(Q2928:Q2934)</f>
        <v>0</v>
      </c>
      <c r="R2927" s="327">
        <f t="shared" si="860"/>
        <v>0</v>
      </c>
      <c r="S2927" s="327">
        <f t="shared" si="860"/>
        <v>0</v>
      </c>
      <c r="T2927" s="327">
        <f t="shared" si="860"/>
        <v>0</v>
      </c>
      <c r="U2927" s="327">
        <f t="shared" si="860"/>
        <v>0</v>
      </c>
      <c r="V2927" s="327">
        <f t="shared" si="860"/>
        <v>0</v>
      </c>
      <c r="W2927" s="433">
        <f t="shared" si="860"/>
        <v>0</v>
      </c>
      <c r="X2927" s="313">
        <f t="shared" si="847"/>
        <v>0</v>
      </c>
    </row>
    <row r="2928" spans="2:24" ht="18.75">
      <c r="B2928" s="175"/>
      <c r="C2928" s="176">
        <v>5201</v>
      </c>
      <c r="D2928" s="177" t="s">
        <v>269</v>
      </c>
      <c r="E2928" s="813"/>
      <c r="F2928" s="473"/>
      <c r="G2928" s="434"/>
      <c r="H2928" s="434"/>
      <c r="I2928" s="476">
        <f t="shared" ref="I2928:I2934" si="861">F2928+G2928+H2928</f>
        <v>0</v>
      </c>
      <c r="J2928" s="243" t="str">
        <f t="shared" si="846"/>
        <v/>
      </c>
      <c r="K2928" s="244"/>
      <c r="L2928" s="435"/>
      <c r="M2928" s="436"/>
      <c r="N2928" s="330">
        <f t="shared" ref="N2928:N2934" si="862">I2928</f>
        <v>0</v>
      </c>
      <c r="O2928" s="424">
        <f t="shared" ref="O2928:O2934" si="863">L2928+M2928-N2928</f>
        <v>0</v>
      </c>
      <c r="P2928" s="244"/>
      <c r="Q2928" s="435"/>
      <c r="R2928" s="436"/>
      <c r="S2928" s="429">
        <f t="shared" ref="S2928:S2934" si="864">+IF(+(L2928+M2928)&gt;=I2928,+M2928,+(+I2928-L2928))</f>
        <v>0</v>
      </c>
      <c r="T2928" s="315">
        <f t="shared" ref="T2928:T2934" si="865">Q2928+R2928-S2928</f>
        <v>0</v>
      </c>
      <c r="U2928" s="436"/>
      <c r="V2928" s="436"/>
      <c r="W2928" s="253"/>
      <c r="X2928" s="313">
        <f t="shared" si="847"/>
        <v>0</v>
      </c>
    </row>
    <row r="2929" spans="2:24" ht="18.75">
      <c r="B2929" s="175"/>
      <c r="C2929" s="178">
        <v>5202</v>
      </c>
      <c r="D2929" s="179" t="s">
        <v>270</v>
      </c>
      <c r="E2929" s="813"/>
      <c r="F2929" s="473"/>
      <c r="G2929" s="434"/>
      <c r="H2929" s="434"/>
      <c r="I2929" s="476">
        <f t="shared" si="861"/>
        <v>0</v>
      </c>
      <c r="J2929" s="243" t="str">
        <f t="shared" si="846"/>
        <v/>
      </c>
      <c r="K2929" s="244"/>
      <c r="L2929" s="435"/>
      <c r="M2929" s="436"/>
      <c r="N2929" s="330">
        <f t="shared" si="862"/>
        <v>0</v>
      </c>
      <c r="O2929" s="424">
        <f t="shared" si="863"/>
        <v>0</v>
      </c>
      <c r="P2929" s="244"/>
      <c r="Q2929" s="435"/>
      <c r="R2929" s="436"/>
      <c r="S2929" s="429">
        <f t="shared" si="864"/>
        <v>0</v>
      </c>
      <c r="T2929" s="315">
        <f t="shared" si="865"/>
        <v>0</v>
      </c>
      <c r="U2929" s="436"/>
      <c r="V2929" s="436"/>
      <c r="W2929" s="253"/>
      <c r="X2929" s="313">
        <f t="shared" si="847"/>
        <v>0</v>
      </c>
    </row>
    <row r="2930" spans="2:24" ht="18.75">
      <c r="B2930" s="175"/>
      <c r="C2930" s="178">
        <v>5203</v>
      </c>
      <c r="D2930" s="179" t="s">
        <v>938</v>
      </c>
      <c r="E2930" s="813"/>
      <c r="F2930" s="473"/>
      <c r="G2930" s="434"/>
      <c r="H2930" s="434"/>
      <c r="I2930" s="476">
        <f t="shared" si="861"/>
        <v>0</v>
      </c>
      <c r="J2930" s="243" t="str">
        <f t="shared" si="846"/>
        <v/>
      </c>
      <c r="K2930" s="244"/>
      <c r="L2930" s="435"/>
      <c r="M2930" s="436"/>
      <c r="N2930" s="330">
        <f t="shared" si="862"/>
        <v>0</v>
      </c>
      <c r="O2930" s="424">
        <f t="shared" si="863"/>
        <v>0</v>
      </c>
      <c r="P2930" s="244"/>
      <c r="Q2930" s="435"/>
      <c r="R2930" s="436"/>
      <c r="S2930" s="429">
        <f t="shared" si="864"/>
        <v>0</v>
      </c>
      <c r="T2930" s="315">
        <f t="shared" si="865"/>
        <v>0</v>
      </c>
      <c r="U2930" s="436"/>
      <c r="V2930" s="436"/>
      <c r="W2930" s="253"/>
      <c r="X2930" s="313">
        <f t="shared" si="847"/>
        <v>0</v>
      </c>
    </row>
    <row r="2931" spans="2:24" ht="18.75">
      <c r="B2931" s="175"/>
      <c r="C2931" s="178">
        <v>5204</v>
      </c>
      <c r="D2931" s="179" t="s">
        <v>939</v>
      </c>
      <c r="E2931" s="813"/>
      <c r="F2931" s="473"/>
      <c r="G2931" s="434"/>
      <c r="H2931" s="434"/>
      <c r="I2931" s="476">
        <f t="shared" si="861"/>
        <v>0</v>
      </c>
      <c r="J2931" s="243" t="str">
        <f t="shared" si="846"/>
        <v/>
      </c>
      <c r="K2931" s="244"/>
      <c r="L2931" s="435"/>
      <c r="M2931" s="436"/>
      <c r="N2931" s="330">
        <f t="shared" si="862"/>
        <v>0</v>
      </c>
      <c r="O2931" s="424">
        <f t="shared" si="863"/>
        <v>0</v>
      </c>
      <c r="P2931" s="244"/>
      <c r="Q2931" s="435"/>
      <c r="R2931" s="436"/>
      <c r="S2931" s="429">
        <f t="shared" si="864"/>
        <v>0</v>
      </c>
      <c r="T2931" s="315">
        <f t="shared" si="865"/>
        <v>0</v>
      </c>
      <c r="U2931" s="436"/>
      <c r="V2931" s="436"/>
      <c r="W2931" s="253"/>
      <c r="X2931" s="313">
        <f t="shared" si="847"/>
        <v>0</v>
      </c>
    </row>
    <row r="2932" spans="2:24" ht="18.75">
      <c r="B2932" s="175"/>
      <c r="C2932" s="178">
        <v>5205</v>
      </c>
      <c r="D2932" s="179" t="s">
        <v>940</v>
      </c>
      <c r="E2932" s="813"/>
      <c r="F2932" s="473"/>
      <c r="G2932" s="434"/>
      <c r="H2932" s="434"/>
      <c r="I2932" s="476">
        <f t="shared" si="861"/>
        <v>0</v>
      </c>
      <c r="J2932" s="243" t="str">
        <f t="shared" si="846"/>
        <v/>
      </c>
      <c r="K2932" s="244"/>
      <c r="L2932" s="435"/>
      <c r="M2932" s="436"/>
      <c r="N2932" s="330">
        <f t="shared" si="862"/>
        <v>0</v>
      </c>
      <c r="O2932" s="424">
        <f t="shared" si="863"/>
        <v>0</v>
      </c>
      <c r="P2932" s="244"/>
      <c r="Q2932" s="435"/>
      <c r="R2932" s="436"/>
      <c r="S2932" s="429">
        <f t="shared" si="864"/>
        <v>0</v>
      </c>
      <c r="T2932" s="315">
        <f t="shared" si="865"/>
        <v>0</v>
      </c>
      <c r="U2932" s="436"/>
      <c r="V2932" s="436"/>
      <c r="W2932" s="253"/>
      <c r="X2932" s="313">
        <f t="shared" si="847"/>
        <v>0</v>
      </c>
    </row>
    <row r="2933" spans="2:24" ht="18.75">
      <c r="B2933" s="175"/>
      <c r="C2933" s="178">
        <v>5206</v>
      </c>
      <c r="D2933" s="179" t="s">
        <v>941</v>
      </c>
      <c r="E2933" s="813"/>
      <c r="F2933" s="473"/>
      <c r="G2933" s="434"/>
      <c r="H2933" s="434"/>
      <c r="I2933" s="476">
        <f t="shared" si="861"/>
        <v>0</v>
      </c>
      <c r="J2933" s="243" t="str">
        <f t="shared" si="846"/>
        <v/>
      </c>
      <c r="K2933" s="244"/>
      <c r="L2933" s="435"/>
      <c r="M2933" s="436"/>
      <c r="N2933" s="330">
        <f t="shared" si="862"/>
        <v>0</v>
      </c>
      <c r="O2933" s="424">
        <f t="shared" si="863"/>
        <v>0</v>
      </c>
      <c r="P2933" s="244"/>
      <c r="Q2933" s="435"/>
      <c r="R2933" s="436"/>
      <c r="S2933" s="429">
        <f t="shared" si="864"/>
        <v>0</v>
      </c>
      <c r="T2933" s="315">
        <f t="shared" si="865"/>
        <v>0</v>
      </c>
      <c r="U2933" s="436"/>
      <c r="V2933" s="436"/>
      <c r="W2933" s="253"/>
      <c r="X2933" s="313">
        <f t="shared" si="847"/>
        <v>0</v>
      </c>
    </row>
    <row r="2934" spans="2:24" ht="18.75">
      <c r="B2934" s="175"/>
      <c r="C2934" s="180">
        <v>5219</v>
      </c>
      <c r="D2934" s="181" t="s">
        <v>942</v>
      </c>
      <c r="E2934" s="813"/>
      <c r="F2934" s="473"/>
      <c r="G2934" s="434"/>
      <c r="H2934" s="434"/>
      <c r="I2934" s="476">
        <f t="shared" si="861"/>
        <v>0</v>
      </c>
      <c r="J2934" s="243" t="str">
        <f t="shared" ref="J2934:J2953" si="866">(IF($E2934&lt;&gt;0,$J$2,IF($I2934&lt;&gt;0,$J$2,"")))</f>
        <v/>
      </c>
      <c r="K2934" s="244"/>
      <c r="L2934" s="435"/>
      <c r="M2934" s="436"/>
      <c r="N2934" s="330">
        <f t="shared" si="862"/>
        <v>0</v>
      </c>
      <c r="O2934" s="424">
        <f t="shared" si="863"/>
        <v>0</v>
      </c>
      <c r="P2934" s="244"/>
      <c r="Q2934" s="435"/>
      <c r="R2934" s="436"/>
      <c r="S2934" s="429">
        <f t="shared" si="864"/>
        <v>0</v>
      </c>
      <c r="T2934" s="315">
        <f t="shared" si="865"/>
        <v>0</v>
      </c>
      <c r="U2934" s="436"/>
      <c r="V2934" s="436"/>
      <c r="W2934" s="253"/>
      <c r="X2934" s="313">
        <f t="shared" ref="X2934:X2947" si="867">T2934-U2934-V2934-W2934</f>
        <v>0</v>
      </c>
    </row>
    <row r="2935" spans="2:24" ht="18.75">
      <c r="B2935" s="801">
        <v>5300</v>
      </c>
      <c r="C2935" s="971" t="s">
        <v>943</v>
      </c>
      <c r="D2935" s="971"/>
      <c r="E2935" s="802"/>
      <c r="F2935" s="805">
        <f>SUM(F2936:F2937)</f>
        <v>0</v>
      </c>
      <c r="G2935" s="806">
        <f>SUM(G2936:G2937)</f>
        <v>0</v>
      </c>
      <c r="H2935" s="806">
        <f>SUM(H2936:H2937)</f>
        <v>0</v>
      </c>
      <c r="I2935" s="806">
        <f>SUM(I2936:I2937)</f>
        <v>0</v>
      </c>
      <c r="J2935" s="243" t="str">
        <f t="shared" si="866"/>
        <v/>
      </c>
      <c r="K2935" s="244"/>
      <c r="L2935" s="326">
        <f>SUM(L2936:L2937)</f>
        <v>0</v>
      </c>
      <c r="M2935" s="327">
        <f>SUM(M2936:M2937)</f>
        <v>0</v>
      </c>
      <c r="N2935" s="432">
        <f>SUM(N2936:N2937)</f>
        <v>0</v>
      </c>
      <c r="O2935" s="433">
        <f>SUM(O2936:O2937)</f>
        <v>0</v>
      </c>
      <c r="P2935" s="244"/>
      <c r="Q2935" s="326">
        <f t="shared" ref="Q2935:W2935" si="868">SUM(Q2936:Q2937)</f>
        <v>0</v>
      </c>
      <c r="R2935" s="327">
        <f t="shared" si="868"/>
        <v>0</v>
      </c>
      <c r="S2935" s="327">
        <f t="shared" si="868"/>
        <v>0</v>
      </c>
      <c r="T2935" s="327">
        <f t="shared" si="868"/>
        <v>0</v>
      </c>
      <c r="U2935" s="327">
        <f t="shared" si="868"/>
        <v>0</v>
      </c>
      <c r="V2935" s="327">
        <f t="shared" si="868"/>
        <v>0</v>
      </c>
      <c r="W2935" s="433">
        <f t="shared" si="868"/>
        <v>0</v>
      </c>
      <c r="X2935" s="313">
        <f t="shared" si="867"/>
        <v>0</v>
      </c>
    </row>
    <row r="2936" spans="2:24" ht="18.75">
      <c r="B2936" s="175"/>
      <c r="C2936" s="176">
        <v>5301</v>
      </c>
      <c r="D2936" s="177" t="s">
        <v>1462</v>
      </c>
      <c r="E2936" s="813"/>
      <c r="F2936" s="473"/>
      <c r="G2936" s="434"/>
      <c r="H2936" s="434"/>
      <c r="I2936" s="476">
        <f>F2936+G2936+H2936</f>
        <v>0</v>
      </c>
      <c r="J2936" s="243" t="str">
        <f t="shared" si="866"/>
        <v/>
      </c>
      <c r="K2936" s="244"/>
      <c r="L2936" s="435"/>
      <c r="M2936" s="436"/>
      <c r="N2936" s="330">
        <f>I2936</f>
        <v>0</v>
      </c>
      <c r="O2936" s="424">
        <f>L2936+M2936-N2936</f>
        <v>0</v>
      </c>
      <c r="P2936" s="244"/>
      <c r="Q2936" s="435"/>
      <c r="R2936" s="436"/>
      <c r="S2936" s="429">
        <f>+IF(+(L2936+M2936)&gt;=I2936,+M2936,+(+I2936-L2936))</f>
        <v>0</v>
      </c>
      <c r="T2936" s="315">
        <f>Q2936+R2936-S2936</f>
        <v>0</v>
      </c>
      <c r="U2936" s="436"/>
      <c r="V2936" s="436"/>
      <c r="W2936" s="253"/>
      <c r="X2936" s="313">
        <f t="shared" si="867"/>
        <v>0</v>
      </c>
    </row>
    <row r="2937" spans="2:24" ht="18.75">
      <c r="B2937" s="175"/>
      <c r="C2937" s="180">
        <v>5309</v>
      </c>
      <c r="D2937" s="181" t="s">
        <v>944</v>
      </c>
      <c r="E2937" s="813"/>
      <c r="F2937" s="473"/>
      <c r="G2937" s="434"/>
      <c r="H2937" s="434"/>
      <c r="I2937" s="476">
        <f>F2937+G2937+H2937</f>
        <v>0</v>
      </c>
      <c r="J2937" s="243" t="str">
        <f t="shared" si="866"/>
        <v/>
      </c>
      <c r="K2937" s="244"/>
      <c r="L2937" s="435"/>
      <c r="M2937" s="436"/>
      <c r="N2937" s="330">
        <f>I2937</f>
        <v>0</v>
      </c>
      <c r="O2937" s="424">
        <f>L2937+M2937-N2937</f>
        <v>0</v>
      </c>
      <c r="P2937" s="244"/>
      <c r="Q2937" s="435"/>
      <c r="R2937" s="436"/>
      <c r="S2937" s="429">
        <f>+IF(+(L2937+M2937)&gt;=I2937,+M2937,+(+I2937-L2937))</f>
        <v>0</v>
      </c>
      <c r="T2937" s="315">
        <f>Q2937+R2937-S2937</f>
        <v>0</v>
      </c>
      <c r="U2937" s="436"/>
      <c r="V2937" s="436"/>
      <c r="W2937" s="253"/>
      <c r="X2937" s="313">
        <f t="shared" si="867"/>
        <v>0</v>
      </c>
    </row>
    <row r="2938" spans="2:24" ht="18.75">
      <c r="B2938" s="801">
        <v>5400</v>
      </c>
      <c r="C2938" s="980" t="s">
        <v>1031</v>
      </c>
      <c r="D2938" s="980"/>
      <c r="E2938" s="802"/>
      <c r="F2938" s="803"/>
      <c r="G2938" s="804"/>
      <c r="H2938" s="804"/>
      <c r="I2938" s="800">
        <f>F2938+G2938+H2938</f>
        <v>0</v>
      </c>
      <c r="J2938" s="243" t="str">
        <f t="shared" si="866"/>
        <v/>
      </c>
      <c r="K2938" s="244"/>
      <c r="L2938" s="430"/>
      <c r="M2938" s="431"/>
      <c r="N2938" s="327">
        <f>I2938</f>
        <v>0</v>
      </c>
      <c r="O2938" s="424">
        <f>L2938+M2938-N2938</f>
        <v>0</v>
      </c>
      <c r="P2938" s="244"/>
      <c r="Q2938" s="430"/>
      <c r="R2938" s="431"/>
      <c r="S2938" s="429">
        <f>+IF(+(L2938+M2938)&gt;=I2938,+M2938,+(+I2938-L2938))</f>
        <v>0</v>
      </c>
      <c r="T2938" s="315">
        <f>Q2938+R2938-S2938</f>
        <v>0</v>
      </c>
      <c r="U2938" s="431"/>
      <c r="V2938" s="431"/>
      <c r="W2938" s="253"/>
      <c r="X2938" s="313">
        <f t="shared" si="867"/>
        <v>0</v>
      </c>
    </row>
    <row r="2939" spans="2:24" ht="18.75">
      <c r="B2939" s="794">
        <v>5500</v>
      </c>
      <c r="C2939" s="966" t="s">
        <v>1032</v>
      </c>
      <c r="D2939" s="966"/>
      <c r="E2939" s="795"/>
      <c r="F2939" s="796">
        <f>SUM(F2940:F2943)</f>
        <v>0</v>
      </c>
      <c r="G2939" s="797">
        <f>SUM(G2940:G2943)</f>
        <v>0</v>
      </c>
      <c r="H2939" s="797">
        <f>SUM(H2940:H2943)</f>
        <v>0</v>
      </c>
      <c r="I2939" s="797">
        <f>SUM(I2940:I2943)</f>
        <v>0</v>
      </c>
      <c r="J2939" s="243" t="str">
        <f t="shared" si="866"/>
        <v/>
      </c>
      <c r="K2939" s="244"/>
      <c r="L2939" s="316">
        <f>SUM(L2940:L2943)</f>
        <v>0</v>
      </c>
      <c r="M2939" s="317">
        <f>SUM(M2940:M2943)</f>
        <v>0</v>
      </c>
      <c r="N2939" s="425">
        <f>SUM(N2940:N2943)</f>
        <v>0</v>
      </c>
      <c r="O2939" s="426">
        <f>SUM(O2940:O2943)</f>
        <v>0</v>
      </c>
      <c r="P2939" s="244"/>
      <c r="Q2939" s="316">
        <f t="shared" ref="Q2939:W2939" si="869">SUM(Q2940:Q2943)</f>
        <v>0</v>
      </c>
      <c r="R2939" s="317">
        <f t="shared" si="869"/>
        <v>0</v>
      </c>
      <c r="S2939" s="317">
        <f t="shared" si="869"/>
        <v>0</v>
      </c>
      <c r="T2939" s="317">
        <f t="shared" si="869"/>
        <v>0</v>
      </c>
      <c r="U2939" s="317">
        <f t="shared" si="869"/>
        <v>0</v>
      </c>
      <c r="V2939" s="317">
        <f t="shared" si="869"/>
        <v>0</v>
      </c>
      <c r="W2939" s="426">
        <f t="shared" si="869"/>
        <v>0</v>
      </c>
      <c r="X2939" s="313">
        <f t="shared" si="867"/>
        <v>0</v>
      </c>
    </row>
    <row r="2940" spans="2:24" ht="18.75">
      <c r="B2940" s="173"/>
      <c r="C2940" s="144">
        <v>5501</v>
      </c>
      <c r="D2940" s="163" t="s">
        <v>1033</v>
      </c>
      <c r="E2940" s="812"/>
      <c r="F2940" s="449"/>
      <c r="G2940" s="245"/>
      <c r="H2940" s="245"/>
      <c r="I2940" s="476">
        <f>F2940+G2940+H2940</f>
        <v>0</v>
      </c>
      <c r="J2940" s="243" t="str">
        <f t="shared" si="866"/>
        <v/>
      </c>
      <c r="K2940" s="244"/>
      <c r="L2940" s="423"/>
      <c r="M2940" s="252"/>
      <c r="N2940" s="315">
        <f>I2940</f>
        <v>0</v>
      </c>
      <c r="O2940" s="424">
        <f>L2940+M2940-N2940</f>
        <v>0</v>
      </c>
      <c r="P2940" s="244"/>
      <c r="Q2940" s="423"/>
      <c r="R2940" s="252"/>
      <c r="S2940" s="429">
        <f>+IF(+(L2940+M2940)&gt;=I2940,+M2940,+(+I2940-L2940))</f>
        <v>0</v>
      </c>
      <c r="T2940" s="315">
        <f>Q2940+R2940-S2940</f>
        <v>0</v>
      </c>
      <c r="U2940" s="252"/>
      <c r="V2940" s="252"/>
      <c r="W2940" s="253"/>
      <c r="X2940" s="313">
        <f t="shared" si="867"/>
        <v>0</v>
      </c>
    </row>
    <row r="2941" spans="2:24" ht="18.75">
      <c r="B2941" s="173"/>
      <c r="C2941" s="137">
        <v>5502</v>
      </c>
      <c r="D2941" s="145" t="s">
        <v>1034</v>
      </c>
      <c r="E2941" s="812"/>
      <c r="F2941" s="449"/>
      <c r="G2941" s="245"/>
      <c r="H2941" s="245"/>
      <c r="I2941" s="476">
        <f>F2941+G2941+H2941</f>
        <v>0</v>
      </c>
      <c r="J2941" s="243" t="str">
        <f t="shared" si="866"/>
        <v/>
      </c>
      <c r="K2941" s="244"/>
      <c r="L2941" s="423"/>
      <c r="M2941" s="252"/>
      <c r="N2941" s="315">
        <f>I2941</f>
        <v>0</v>
      </c>
      <c r="O2941" s="424">
        <f>L2941+M2941-N2941</f>
        <v>0</v>
      </c>
      <c r="P2941" s="244"/>
      <c r="Q2941" s="423"/>
      <c r="R2941" s="252"/>
      <c r="S2941" s="429">
        <f>+IF(+(L2941+M2941)&gt;=I2941,+M2941,+(+I2941-L2941))</f>
        <v>0</v>
      </c>
      <c r="T2941" s="315">
        <f>Q2941+R2941-S2941</f>
        <v>0</v>
      </c>
      <c r="U2941" s="252"/>
      <c r="V2941" s="252"/>
      <c r="W2941" s="253"/>
      <c r="X2941" s="313">
        <f t="shared" si="867"/>
        <v>0</v>
      </c>
    </row>
    <row r="2942" spans="2:24" ht="18.75">
      <c r="B2942" s="173"/>
      <c r="C2942" s="137">
        <v>5503</v>
      </c>
      <c r="D2942" s="139" t="s">
        <v>1035</v>
      </c>
      <c r="E2942" s="812"/>
      <c r="F2942" s="449"/>
      <c r="G2942" s="245"/>
      <c r="H2942" s="245"/>
      <c r="I2942" s="476">
        <f>F2942+G2942+H2942</f>
        <v>0</v>
      </c>
      <c r="J2942" s="243" t="str">
        <f t="shared" si="866"/>
        <v/>
      </c>
      <c r="K2942" s="244"/>
      <c r="L2942" s="423"/>
      <c r="M2942" s="252"/>
      <c r="N2942" s="315">
        <f>I2942</f>
        <v>0</v>
      </c>
      <c r="O2942" s="424">
        <f>L2942+M2942-N2942</f>
        <v>0</v>
      </c>
      <c r="P2942" s="244"/>
      <c r="Q2942" s="423"/>
      <c r="R2942" s="252"/>
      <c r="S2942" s="429">
        <f>+IF(+(L2942+M2942)&gt;=I2942,+M2942,+(+I2942-L2942))</f>
        <v>0</v>
      </c>
      <c r="T2942" s="315">
        <f>Q2942+R2942-S2942</f>
        <v>0</v>
      </c>
      <c r="U2942" s="252"/>
      <c r="V2942" s="252"/>
      <c r="W2942" s="253"/>
      <c r="X2942" s="313">
        <f t="shared" si="867"/>
        <v>0</v>
      </c>
    </row>
    <row r="2943" spans="2:24" ht="18.75">
      <c r="B2943" s="173"/>
      <c r="C2943" s="137">
        <v>5504</v>
      </c>
      <c r="D2943" s="145" t="s">
        <v>1036</v>
      </c>
      <c r="E2943" s="812"/>
      <c r="F2943" s="449"/>
      <c r="G2943" s="245"/>
      <c r="H2943" s="245"/>
      <c r="I2943" s="476">
        <f>F2943+G2943+H2943</f>
        <v>0</v>
      </c>
      <c r="J2943" s="243" t="str">
        <f t="shared" si="866"/>
        <v/>
      </c>
      <c r="K2943" s="244"/>
      <c r="L2943" s="423"/>
      <c r="M2943" s="252"/>
      <c r="N2943" s="315">
        <f>I2943</f>
        <v>0</v>
      </c>
      <c r="O2943" s="424">
        <f>L2943+M2943-N2943</f>
        <v>0</v>
      </c>
      <c r="P2943" s="244"/>
      <c r="Q2943" s="423"/>
      <c r="R2943" s="252"/>
      <c r="S2943" s="429">
        <f>+IF(+(L2943+M2943)&gt;=I2943,+M2943,+(+I2943-L2943))</f>
        <v>0</v>
      </c>
      <c r="T2943" s="315">
        <f>Q2943+R2943-S2943</f>
        <v>0</v>
      </c>
      <c r="U2943" s="252"/>
      <c r="V2943" s="252"/>
      <c r="W2943" s="253"/>
      <c r="X2943" s="313">
        <f t="shared" si="867"/>
        <v>0</v>
      </c>
    </row>
    <row r="2944" spans="2:24" ht="18.75">
      <c r="B2944" s="794">
        <v>5700</v>
      </c>
      <c r="C2944" s="981" t="s">
        <v>1037</v>
      </c>
      <c r="D2944" s="982"/>
      <c r="E2944" s="802"/>
      <c r="F2944" s="781">
        <v>0</v>
      </c>
      <c r="G2944" s="781">
        <v>0</v>
      </c>
      <c r="H2944" s="781">
        <v>0</v>
      </c>
      <c r="I2944" s="806">
        <f>SUM(I2945:I2947)</f>
        <v>0</v>
      </c>
      <c r="J2944" s="243" t="str">
        <f t="shared" si="866"/>
        <v/>
      </c>
      <c r="K2944" s="244"/>
      <c r="L2944" s="326">
        <f>SUM(L2945:L2947)</f>
        <v>0</v>
      </c>
      <c r="M2944" s="327">
        <f>SUM(M2945:M2947)</f>
        <v>0</v>
      </c>
      <c r="N2944" s="432">
        <f>SUM(N2945:N2946)</f>
        <v>0</v>
      </c>
      <c r="O2944" s="433">
        <f>SUM(O2945:O2947)</f>
        <v>0</v>
      </c>
      <c r="P2944" s="244"/>
      <c r="Q2944" s="326">
        <f>SUM(Q2945:Q2947)</f>
        <v>0</v>
      </c>
      <c r="R2944" s="327">
        <f>SUM(R2945:R2947)</f>
        <v>0</v>
      </c>
      <c r="S2944" s="327">
        <f>SUM(S2945:S2947)</f>
        <v>0</v>
      </c>
      <c r="T2944" s="327">
        <f>SUM(T2945:T2947)</f>
        <v>0</v>
      </c>
      <c r="U2944" s="327">
        <f>SUM(U2945:U2947)</f>
        <v>0</v>
      </c>
      <c r="V2944" s="327">
        <f>SUM(V2945:V2946)</f>
        <v>0</v>
      </c>
      <c r="W2944" s="433">
        <f>SUM(W2945:W2947)</f>
        <v>0</v>
      </c>
      <c r="X2944" s="313">
        <f t="shared" si="867"/>
        <v>0</v>
      </c>
    </row>
    <row r="2945" spans="2:24" ht="18.75">
      <c r="B2945" s="175"/>
      <c r="C2945" s="176">
        <v>5701</v>
      </c>
      <c r="D2945" s="177" t="s">
        <v>1038</v>
      </c>
      <c r="E2945" s="813"/>
      <c r="F2945" s="700">
        <v>0</v>
      </c>
      <c r="G2945" s="700">
        <v>0</v>
      </c>
      <c r="H2945" s="700">
        <v>0</v>
      </c>
      <c r="I2945" s="476">
        <f>F2945+G2945+H2945</f>
        <v>0</v>
      </c>
      <c r="J2945" s="243" t="str">
        <f t="shared" si="866"/>
        <v/>
      </c>
      <c r="K2945" s="244"/>
      <c r="L2945" s="435"/>
      <c r="M2945" s="436"/>
      <c r="N2945" s="330">
        <f>I2945</f>
        <v>0</v>
      </c>
      <c r="O2945" s="424">
        <f>L2945+M2945-N2945</f>
        <v>0</v>
      </c>
      <c r="P2945" s="244"/>
      <c r="Q2945" s="435"/>
      <c r="R2945" s="436"/>
      <c r="S2945" s="429">
        <f>+IF(+(L2945+M2945)&gt;=I2945,+M2945,+(+I2945-L2945))</f>
        <v>0</v>
      </c>
      <c r="T2945" s="315">
        <f>Q2945+R2945-S2945</f>
        <v>0</v>
      </c>
      <c r="U2945" s="436"/>
      <c r="V2945" s="436"/>
      <c r="W2945" s="253"/>
      <c r="X2945" s="313">
        <f t="shared" si="867"/>
        <v>0</v>
      </c>
    </row>
    <row r="2946" spans="2:24" ht="18.75">
      <c r="B2946" s="175"/>
      <c r="C2946" s="180">
        <v>5702</v>
      </c>
      <c r="D2946" s="181" t="s">
        <v>1039</v>
      </c>
      <c r="E2946" s="813"/>
      <c r="F2946" s="700">
        <v>0</v>
      </c>
      <c r="G2946" s="700">
        <v>0</v>
      </c>
      <c r="H2946" s="700">
        <v>0</v>
      </c>
      <c r="I2946" s="476">
        <f>F2946+G2946+H2946</f>
        <v>0</v>
      </c>
      <c r="J2946" s="243" t="str">
        <f t="shared" si="866"/>
        <v/>
      </c>
      <c r="K2946" s="244"/>
      <c r="L2946" s="435"/>
      <c r="M2946" s="436"/>
      <c r="N2946" s="330">
        <f>I2946</f>
        <v>0</v>
      </c>
      <c r="O2946" s="424">
        <f>L2946+M2946-N2946</f>
        <v>0</v>
      </c>
      <c r="P2946" s="244"/>
      <c r="Q2946" s="435"/>
      <c r="R2946" s="436"/>
      <c r="S2946" s="429">
        <f>+IF(+(L2946+M2946)&gt;=I2946,+M2946,+(+I2946-L2946))</f>
        <v>0</v>
      </c>
      <c r="T2946" s="315">
        <f>Q2946+R2946-S2946</f>
        <v>0</v>
      </c>
      <c r="U2946" s="436"/>
      <c r="V2946" s="436"/>
      <c r="W2946" s="253"/>
      <c r="X2946" s="313">
        <f t="shared" si="867"/>
        <v>0</v>
      </c>
    </row>
    <row r="2947" spans="2:24" ht="18.75">
      <c r="B2947" s="136"/>
      <c r="C2947" s="182">
        <v>4071</v>
      </c>
      <c r="D2947" s="464" t="s">
        <v>1040</v>
      </c>
      <c r="E2947" s="812"/>
      <c r="F2947" s="700">
        <v>0</v>
      </c>
      <c r="G2947" s="700">
        <v>0</v>
      </c>
      <c r="H2947" s="700">
        <v>0</v>
      </c>
      <c r="I2947" s="476">
        <f>F2947+G2947+H2947</f>
        <v>0</v>
      </c>
      <c r="J2947" s="243" t="str">
        <f t="shared" si="866"/>
        <v/>
      </c>
      <c r="K2947" s="244"/>
      <c r="L2947" s="821"/>
      <c r="M2947" s="775"/>
      <c r="N2947" s="775"/>
      <c r="O2947" s="822"/>
      <c r="P2947" s="244"/>
      <c r="Q2947" s="771"/>
      <c r="R2947" s="775"/>
      <c r="S2947" s="775"/>
      <c r="T2947" s="775"/>
      <c r="U2947" s="775"/>
      <c r="V2947" s="775"/>
      <c r="W2947" s="819"/>
      <c r="X2947" s="313">
        <f t="shared" si="867"/>
        <v>0</v>
      </c>
    </row>
    <row r="2948" spans="2:24">
      <c r="B2948" s="173"/>
      <c r="C2948" s="183"/>
      <c r="D2948" s="334"/>
      <c r="E2948" s="814"/>
      <c r="F2948" s="248"/>
      <c r="G2948" s="248"/>
      <c r="H2948" s="248"/>
      <c r="I2948" s="249"/>
      <c r="J2948" s="243" t="str">
        <f t="shared" si="866"/>
        <v/>
      </c>
      <c r="K2948" s="244"/>
      <c r="L2948" s="437"/>
      <c r="M2948" s="438"/>
      <c r="N2948" s="323"/>
      <c r="O2948" s="324"/>
      <c r="P2948" s="244"/>
      <c r="Q2948" s="437"/>
      <c r="R2948" s="438"/>
      <c r="S2948" s="323"/>
      <c r="T2948" s="323"/>
      <c r="U2948" s="438"/>
      <c r="V2948" s="323"/>
      <c r="W2948" s="324"/>
      <c r="X2948" s="324"/>
    </row>
    <row r="2949" spans="2:24" ht="18.75">
      <c r="B2949" s="807">
        <v>98</v>
      </c>
      <c r="C2949" s="964" t="s">
        <v>1041</v>
      </c>
      <c r="D2949" s="958"/>
      <c r="E2949" s="795"/>
      <c r="F2949" s="798"/>
      <c r="G2949" s="799"/>
      <c r="H2949" s="799"/>
      <c r="I2949" s="800">
        <f>F2949+G2949+H2949</f>
        <v>0</v>
      </c>
      <c r="J2949" s="243" t="str">
        <f t="shared" si="866"/>
        <v/>
      </c>
      <c r="K2949" s="244"/>
      <c r="L2949" s="428"/>
      <c r="M2949" s="254"/>
      <c r="N2949" s="317">
        <f>I2949</f>
        <v>0</v>
      </c>
      <c r="O2949" s="424">
        <f>L2949+M2949-N2949</f>
        <v>0</v>
      </c>
      <c r="P2949" s="244"/>
      <c r="Q2949" s="428"/>
      <c r="R2949" s="254"/>
      <c r="S2949" s="429">
        <f>+IF(+(L2949+M2949)&gt;=I2949,+M2949,+(+I2949-L2949))</f>
        <v>0</v>
      </c>
      <c r="T2949" s="315">
        <f>Q2949+R2949-S2949</f>
        <v>0</v>
      </c>
      <c r="U2949" s="254"/>
      <c r="V2949" s="254"/>
      <c r="W2949" s="253"/>
      <c r="X2949" s="313">
        <f>T2949-U2949-V2949-W2949</f>
        <v>0</v>
      </c>
    </row>
    <row r="2950" spans="2:24">
      <c r="B2950" s="184"/>
      <c r="C2950" s="335" t="s">
        <v>1042</v>
      </c>
      <c r="D2950" s="336"/>
      <c r="E2950" s="395"/>
      <c r="F2950" s="395"/>
      <c r="G2950" s="395"/>
      <c r="H2950" s="395"/>
      <c r="I2950" s="337"/>
      <c r="J2950" s="243" t="str">
        <f t="shared" si="866"/>
        <v/>
      </c>
      <c r="K2950" s="244"/>
      <c r="L2950" s="338"/>
      <c r="M2950" s="339"/>
      <c r="N2950" s="339"/>
      <c r="O2950" s="340"/>
      <c r="P2950" s="244"/>
      <c r="Q2950" s="338"/>
      <c r="R2950" s="339"/>
      <c r="S2950" s="339"/>
      <c r="T2950" s="339"/>
      <c r="U2950" s="339"/>
      <c r="V2950" s="339"/>
      <c r="W2950" s="340"/>
      <c r="X2950" s="340"/>
    </row>
    <row r="2951" spans="2:24">
      <c r="B2951" s="184"/>
      <c r="C2951" s="341" t="s">
        <v>1043</v>
      </c>
      <c r="D2951" s="334"/>
      <c r="E2951" s="384"/>
      <c r="F2951" s="384"/>
      <c r="G2951" s="384"/>
      <c r="H2951" s="384"/>
      <c r="I2951" s="307"/>
      <c r="J2951" s="243" t="str">
        <f t="shared" si="866"/>
        <v/>
      </c>
      <c r="K2951" s="244"/>
      <c r="L2951" s="342"/>
      <c r="M2951" s="343"/>
      <c r="N2951" s="343"/>
      <c r="O2951" s="344"/>
      <c r="P2951" s="244"/>
      <c r="Q2951" s="342"/>
      <c r="R2951" s="343"/>
      <c r="S2951" s="343"/>
      <c r="T2951" s="343"/>
      <c r="U2951" s="343"/>
      <c r="V2951" s="343"/>
      <c r="W2951" s="344"/>
      <c r="X2951" s="344"/>
    </row>
    <row r="2952" spans="2:24">
      <c r="B2952" s="185"/>
      <c r="C2952" s="345" t="s">
        <v>1716</v>
      </c>
      <c r="D2952" s="346"/>
      <c r="E2952" s="396"/>
      <c r="F2952" s="396"/>
      <c r="G2952" s="396"/>
      <c r="H2952" s="396"/>
      <c r="I2952" s="309"/>
      <c r="J2952" s="243" t="str">
        <f t="shared" si="866"/>
        <v/>
      </c>
      <c r="K2952" s="244"/>
      <c r="L2952" s="347"/>
      <c r="M2952" s="348"/>
      <c r="N2952" s="348"/>
      <c r="O2952" s="349"/>
      <c r="P2952" s="244"/>
      <c r="Q2952" s="347"/>
      <c r="R2952" s="348"/>
      <c r="S2952" s="348"/>
      <c r="T2952" s="348"/>
      <c r="U2952" s="348"/>
      <c r="V2952" s="348"/>
      <c r="W2952" s="349"/>
      <c r="X2952" s="349"/>
    </row>
    <row r="2953" spans="2:24" ht="18.75">
      <c r="B2953" s="715"/>
      <c r="C2953" s="716" t="s">
        <v>1263</v>
      </c>
      <c r="D2953" s="717" t="s">
        <v>1044</v>
      </c>
      <c r="E2953" s="808"/>
      <c r="F2953" s="808">
        <f>SUM(F2838,F2841,F2847,F2855,F2856,F2874,F2878,F2884,F2887,F2888,F2889,F2890,F2891,F2900,F2906,F2907,F2908,F2909,F2916,F2920,F2921,F2922,F2923,F2926,F2927,F2935,F2938,F2939,F2944)+F2949</f>
        <v>0</v>
      </c>
      <c r="G2953" s="808">
        <f>SUM(G2838,G2841,G2847,G2855,G2856,G2874,G2878,G2884,G2887,G2888,G2889,G2890,G2891,G2900,G2906,G2907,G2908,G2909,G2916,G2920,G2921,G2922,G2923,G2926,G2927,G2935,G2938,G2939,G2944)+G2949</f>
        <v>93000</v>
      </c>
      <c r="H2953" s="808">
        <f>SUM(H2838,H2841,H2847,H2855,H2856,H2874,H2878,H2884,H2887,H2888,H2889,H2890,H2891,H2900,H2906,H2907,H2908,H2909,H2916,H2920,H2921,H2922,H2923,H2926,H2927,H2935,H2938,H2939,H2944)+H2949</f>
        <v>0</v>
      </c>
      <c r="I2953" s="808">
        <f>SUM(I2838,I2841,I2847,I2855,I2856,I2874,I2878,I2884,I2887,I2888,I2889,I2890,I2891,I2900,I2906,I2907,I2908,I2909,I2916,I2920,I2921,I2922,I2923,I2926,I2927,I2935,I2938,I2939,I2944)+I2949</f>
        <v>93000</v>
      </c>
      <c r="J2953" s="243">
        <f t="shared" si="866"/>
        <v>1</v>
      </c>
      <c r="K2953" s="439" t="str">
        <f>LEFT(C2835,1)</f>
        <v>5</v>
      </c>
      <c r="L2953" s="276">
        <f>SUM(L2838,L2841,L2847,L2855,L2856,L2874,L2878,L2884,L2887,L2888,L2889,L2890,L2891,L2900,L2906,L2907,L2908,L2909,L2916,L2920,L2921,L2922,L2923,L2926,L2927,L2935,L2938,L2939,L2944)+L2949</f>
        <v>0</v>
      </c>
      <c r="M2953" s="276">
        <f>SUM(M2838,M2841,M2847,M2855,M2856,M2874,M2878,M2884,M2887,M2888,M2889,M2890,M2891,M2900,M2906,M2907,M2908,M2909,M2916,M2920,M2921,M2922,M2923,M2926,M2927,M2935,M2938,M2939,M2944)+M2949</f>
        <v>93000</v>
      </c>
      <c r="N2953" s="276">
        <f>SUM(N2838,N2841,N2847,N2855,N2856,N2874,N2878,N2884,N2887,N2888,N2889,N2890,N2891,N2900,N2906,N2907,N2908,N2909,N2916,N2920,N2921,N2922,N2923,N2926,N2927,N2935,N2938,N2939,N2944)+N2949</f>
        <v>93000</v>
      </c>
      <c r="O2953" s="276">
        <f>SUM(O2838,O2841,O2847,O2855,O2856,O2874,O2878,O2884,O2887,O2888,O2889,O2890,O2891,O2900,O2906,O2907,O2908,O2909,O2916,O2920,O2921,O2922,O2923,O2926,O2927,O2935,O2938,O2939,O2944)+O2949</f>
        <v>0</v>
      </c>
      <c r="P2953" s="222"/>
      <c r="Q2953" s="276">
        <f t="shared" ref="Q2953:W2953" si="870">SUM(Q2838,Q2841,Q2847,Q2855,Q2856,Q2874,Q2878,Q2884,Q2887,Q2888,Q2889,Q2890,Q2891,Q2900,Q2906,Q2907,Q2908,Q2909,Q2916,Q2920,Q2921,Q2922,Q2923,Q2926,Q2927,Q2935,Q2938,Q2939,Q2944)+Q2949</f>
        <v>0</v>
      </c>
      <c r="R2953" s="276">
        <f t="shared" si="870"/>
        <v>93000</v>
      </c>
      <c r="S2953" s="276">
        <f t="shared" si="870"/>
        <v>93000</v>
      </c>
      <c r="T2953" s="276">
        <f t="shared" si="870"/>
        <v>0</v>
      </c>
      <c r="U2953" s="276">
        <f t="shared" si="870"/>
        <v>0</v>
      </c>
      <c r="V2953" s="276">
        <f t="shared" si="870"/>
        <v>0</v>
      </c>
      <c r="W2953" s="276">
        <f t="shared" si="870"/>
        <v>0</v>
      </c>
      <c r="X2953" s="313">
        <f>T2953-U2953-V2953-W2953</f>
        <v>0</v>
      </c>
    </row>
    <row r="2954" spans="2:24">
      <c r="B2954" s="660" t="s">
        <v>32</v>
      </c>
      <c r="C2954" s="186"/>
      <c r="I2954" s="219"/>
      <c r="J2954" s="221">
        <f>J2953</f>
        <v>1</v>
      </c>
      <c r="P2954"/>
    </row>
    <row r="2955" spans="2:24">
      <c r="B2955" s="392"/>
      <c r="C2955" s="392"/>
      <c r="D2955" s="393"/>
      <c r="E2955" s="392"/>
      <c r="F2955" s="392"/>
      <c r="G2955" s="392"/>
      <c r="H2955" s="392"/>
      <c r="I2955" s="394"/>
      <c r="J2955" s="221">
        <f>J2953</f>
        <v>1</v>
      </c>
      <c r="L2955" s="392"/>
      <c r="M2955" s="392"/>
      <c r="N2955" s="394"/>
      <c r="O2955" s="394"/>
      <c r="P2955" s="394"/>
      <c r="Q2955" s="392"/>
      <c r="R2955" s="392"/>
      <c r="S2955" s="394"/>
      <c r="T2955" s="394"/>
      <c r="U2955" s="392"/>
      <c r="V2955" s="394"/>
      <c r="W2955" s="394"/>
      <c r="X2955" s="394"/>
    </row>
    <row r="2956" spans="2:24" ht="18.75">
      <c r="B2956" s="402"/>
      <c r="C2956" s="402"/>
      <c r="D2956" s="402"/>
      <c r="E2956" s="402"/>
      <c r="F2956" s="402"/>
      <c r="G2956" s="402"/>
      <c r="H2956" s="402"/>
      <c r="I2956" s="484"/>
      <c r="J2956" s="440">
        <f>(IF(E2953&lt;&gt;0,$G$2,IF(I2953&lt;&gt;0,$G$2,"")))</f>
        <v>0</v>
      </c>
    </row>
    <row r="2957" spans="2:24" ht="18.75">
      <c r="B2957" s="402"/>
      <c r="C2957" s="402"/>
      <c r="D2957" s="474"/>
      <c r="E2957" s="402"/>
      <c r="F2957" s="402"/>
      <c r="G2957" s="402"/>
      <c r="H2957" s="402"/>
      <c r="I2957" s="484"/>
      <c r="J2957" s="440" t="str">
        <f>(IF(E2954&lt;&gt;0,$G$2,IF(I2954&lt;&gt;0,$G$2,"")))</f>
        <v/>
      </c>
    </row>
    <row r="2958" spans="2:24">
      <c r="E2958" s="278"/>
      <c r="F2958" s="278"/>
      <c r="G2958" s="278"/>
      <c r="H2958" s="278"/>
      <c r="I2958" s="282"/>
      <c r="J2958" s="221">
        <f>(IF($E3091&lt;&gt;0,$J$2,IF($I3091&lt;&gt;0,$J$2,"")))</f>
        <v>1</v>
      </c>
      <c r="L2958" s="278"/>
      <c r="M2958" s="278"/>
      <c r="N2958" s="282"/>
      <c r="O2958" s="282"/>
      <c r="P2958" s="282"/>
      <c r="Q2958" s="278"/>
      <c r="R2958" s="278"/>
      <c r="S2958" s="282"/>
      <c r="T2958" s="282"/>
      <c r="U2958" s="278"/>
      <c r="V2958" s="282"/>
      <c r="W2958" s="282"/>
    </row>
    <row r="2959" spans="2:24">
      <c r="C2959" s="227"/>
      <c r="D2959" s="228"/>
      <c r="E2959" s="278"/>
      <c r="F2959" s="278"/>
      <c r="G2959" s="278"/>
      <c r="H2959" s="278"/>
      <c r="I2959" s="282"/>
      <c r="J2959" s="221">
        <f>(IF($E3091&lt;&gt;0,$J$2,IF($I3091&lt;&gt;0,$J$2,"")))</f>
        <v>1</v>
      </c>
      <c r="L2959" s="278"/>
      <c r="M2959" s="278"/>
      <c r="N2959" s="282"/>
      <c r="O2959" s="282"/>
      <c r="P2959" s="282"/>
      <c r="Q2959" s="278"/>
      <c r="R2959" s="278"/>
      <c r="S2959" s="282"/>
      <c r="T2959" s="282"/>
      <c r="U2959" s="278"/>
      <c r="V2959" s="282"/>
      <c r="W2959" s="282"/>
    </row>
    <row r="2960" spans="2:24">
      <c r="B2960" s="896" t="str">
        <f>$B$7</f>
        <v>БЮДЖЕТ - НАЧАЛЕН ПЛАН
ПО ПЪЛНА ЕДИННА БЮДЖЕТНА КЛАСИФИКАЦИЯ</v>
      </c>
      <c r="C2960" s="897"/>
      <c r="D2960" s="897"/>
      <c r="E2960" s="278"/>
      <c r="F2960" s="278"/>
      <c r="G2960" s="278"/>
      <c r="H2960" s="278"/>
      <c r="I2960" s="282"/>
      <c r="J2960" s="221">
        <f>(IF($E3091&lt;&gt;0,$J$2,IF($I3091&lt;&gt;0,$J$2,"")))</f>
        <v>1</v>
      </c>
      <c r="L2960" s="278"/>
      <c r="M2960" s="278"/>
      <c r="N2960" s="282"/>
      <c r="O2960" s="282"/>
      <c r="P2960" s="282"/>
      <c r="Q2960" s="278"/>
      <c r="R2960" s="278"/>
      <c r="S2960" s="282"/>
      <c r="T2960" s="282"/>
      <c r="U2960" s="278"/>
      <c r="V2960" s="282"/>
      <c r="W2960" s="282"/>
    </row>
    <row r="2961" spans="2:24">
      <c r="C2961" s="227"/>
      <c r="D2961" s="228"/>
      <c r="E2961" s="279" t="s">
        <v>1684</v>
      </c>
      <c r="F2961" s="279" t="s">
        <v>1550</v>
      </c>
      <c r="G2961" s="278"/>
      <c r="H2961" s="278"/>
      <c r="I2961" s="282"/>
      <c r="J2961" s="221">
        <f>(IF($E3091&lt;&gt;0,$J$2,IF($I3091&lt;&gt;0,$J$2,"")))</f>
        <v>1</v>
      </c>
      <c r="L2961" s="278"/>
      <c r="M2961" s="278"/>
      <c r="N2961" s="282"/>
      <c r="O2961" s="282"/>
      <c r="P2961" s="282"/>
      <c r="Q2961" s="278"/>
      <c r="R2961" s="278"/>
      <c r="S2961" s="282"/>
      <c r="T2961" s="282"/>
      <c r="U2961" s="278"/>
      <c r="V2961" s="282"/>
      <c r="W2961" s="282"/>
    </row>
    <row r="2962" spans="2:24" ht="18.75">
      <c r="B2962" s="898" t="str">
        <f>$B$9</f>
        <v>Несебър</v>
      </c>
      <c r="C2962" s="899"/>
      <c r="D2962" s="900"/>
      <c r="E2962" s="686">
        <f>$E$9</f>
        <v>43831</v>
      </c>
      <c r="F2962" s="687">
        <f>$F$9</f>
        <v>44196</v>
      </c>
      <c r="G2962" s="278"/>
      <c r="H2962" s="278"/>
      <c r="I2962" s="282"/>
      <c r="J2962" s="221">
        <f>(IF($E3091&lt;&gt;0,$J$2,IF($I3091&lt;&gt;0,$J$2,"")))</f>
        <v>1</v>
      </c>
      <c r="L2962" s="278"/>
      <c r="M2962" s="278"/>
      <c r="N2962" s="282"/>
      <c r="O2962" s="282"/>
      <c r="P2962" s="282"/>
      <c r="Q2962" s="278"/>
      <c r="R2962" s="278"/>
      <c r="S2962" s="282"/>
      <c r="T2962" s="282"/>
      <c r="U2962" s="278"/>
      <c r="V2962" s="282"/>
      <c r="W2962" s="282"/>
    </row>
    <row r="2963" spans="2:24">
      <c r="B2963" s="230" t="str">
        <f>$B$10</f>
        <v>(наименование на разпоредителя с бюджет)</v>
      </c>
      <c r="E2963" s="278"/>
      <c r="F2963" s="280">
        <f>$F$10</f>
        <v>0</v>
      </c>
      <c r="G2963" s="278"/>
      <c r="H2963" s="278"/>
      <c r="I2963" s="282"/>
      <c r="J2963" s="221">
        <f>(IF($E3091&lt;&gt;0,$J$2,IF($I3091&lt;&gt;0,$J$2,"")))</f>
        <v>1</v>
      </c>
      <c r="L2963" s="278"/>
      <c r="M2963" s="278"/>
      <c r="N2963" s="282"/>
      <c r="O2963" s="282"/>
      <c r="P2963" s="282"/>
      <c r="Q2963" s="278"/>
      <c r="R2963" s="278"/>
      <c r="S2963" s="282"/>
      <c r="T2963" s="282"/>
      <c r="U2963" s="278"/>
      <c r="V2963" s="282"/>
      <c r="W2963" s="282"/>
    </row>
    <row r="2964" spans="2:24">
      <c r="B2964" s="230"/>
      <c r="E2964" s="281"/>
      <c r="F2964" s="278"/>
      <c r="G2964" s="278"/>
      <c r="H2964" s="278"/>
      <c r="I2964" s="282"/>
      <c r="J2964" s="221">
        <f>(IF($E3091&lt;&gt;0,$J$2,IF($I3091&lt;&gt;0,$J$2,"")))</f>
        <v>1</v>
      </c>
      <c r="L2964" s="278"/>
      <c r="M2964" s="278"/>
      <c r="N2964" s="282"/>
      <c r="O2964" s="282"/>
      <c r="P2964" s="282"/>
      <c r="Q2964" s="278"/>
      <c r="R2964" s="278"/>
      <c r="S2964" s="282"/>
      <c r="T2964" s="282"/>
      <c r="U2964" s="278"/>
      <c r="V2964" s="282"/>
      <c r="W2964" s="282"/>
    </row>
    <row r="2965" spans="2:24" ht="19.5">
      <c r="B2965" s="901" t="str">
        <f>$B$12</f>
        <v>Несебър</v>
      </c>
      <c r="C2965" s="902"/>
      <c r="D2965" s="903"/>
      <c r="E2965" s="229" t="s">
        <v>1685</v>
      </c>
      <c r="F2965" s="688" t="str">
        <f>$F$12</f>
        <v>5206</v>
      </c>
      <c r="G2965" s="278"/>
      <c r="H2965" s="278"/>
      <c r="I2965" s="282"/>
      <c r="J2965" s="221">
        <f>(IF($E3091&lt;&gt;0,$J$2,IF($I3091&lt;&gt;0,$J$2,"")))</f>
        <v>1</v>
      </c>
      <c r="L2965" s="278"/>
      <c r="M2965" s="278"/>
      <c r="N2965" s="282"/>
      <c r="O2965" s="282"/>
      <c r="P2965" s="282"/>
      <c r="Q2965" s="278"/>
      <c r="R2965" s="278"/>
      <c r="S2965" s="282"/>
      <c r="T2965" s="282"/>
      <c r="U2965" s="278"/>
      <c r="V2965" s="282"/>
      <c r="W2965" s="282"/>
    </row>
    <row r="2966" spans="2:24">
      <c r="B2966" s="689" t="str">
        <f>$B$13</f>
        <v>(наименование на първостепенния разпоредител с бюджет)</v>
      </c>
      <c r="E2966" s="281" t="s">
        <v>1686</v>
      </c>
      <c r="F2966" s="278"/>
      <c r="G2966" s="278"/>
      <c r="H2966" s="278"/>
      <c r="I2966" s="282"/>
      <c r="J2966" s="221">
        <f>(IF($E3091&lt;&gt;0,$J$2,IF($I3091&lt;&gt;0,$J$2,"")))</f>
        <v>1</v>
      </c>
      <c r="L2966" s="278"/>
      <c r="M2966" s="278"/>
      <c r="N2966" s="282"/>
      <c r="O2966" s="282"/>
      <c r="P2966" s="282"/>
      <c r="Q2966" s="278"/>
      <c r="R2966" s="278"/>
      <c r="S2966" s="282"/>
      <c r="T2966" s="282"/>
      <c r="U2966" s="278"/>
      <c r="V2966" s="282"/>
      <c r="W2966" s="282"/>
    </row>
    <row r="2967" spans="2:24" ht="18.75">
      <c r="B2967" s="230"/>
      <c r="D2967" s="441"/>
      <c r="E2967" s="277"/>
      <c r="F2967" s="277"/>
      <c r="G2967" s="277"/>
      <c r="H2967" s="277"/>
      <c r="I2967" s="384"/>
      <c r="J2967" s="221">
        <f>(IF($E3091&lt;&gt;0,$J$2,IF($I3091&lt;&gt;0,$J$2,"")))</f>
        <v>1</v>
      </c>
      <c r="L2967" s="278"/>
      <c r="M2967" s="278"/>
      <c r="N2967" s="282"/>
      <c r="O2967" s="282"/>
      <c r="P2967" s="282"/>
      <c r="Q2967" s="278"/>
      <c r="R2967" s="278"/>
      <c r="S2967" s="282"/>
      <c r="T2967" s="282"/>
      <c r="U2967" s="278"/>
      <c r="V2967" s="282"/>
      <c r="W2967" s="282"/>
    </row>
    <row r="2968" spans="2:24">
      <c r="C2968" s="227"/>
      <c r="D2968" s="228"/>
      <c r="E2968" s="278"/>
      <c r="F2968" s="281"/>
      <c r="G2968" s="281"/>
      <c r="H2968" s="281"/>
      <c r="I2968" s="284" t="s">
        <v>1687</v>
      </c>
      <c r="J2968" s="221">
        <f>(IF($E3091&lt;&gt;0,$J$2,IF($I3091&lt;&gt;0,$J$2,"")))</f>
        <v>1</v>
      </c>
      <c r="L2968" s="283" t="s">
        <v>93</v>
      </c>
      <c r="M2968" s="278"/>
      <c r="N2968" s="282"/>
      <c r="O2968" s="284" t="s">
        <v>1687</v>
      </c>
      <c r="P2968" s="282"/>
      <c r="Q2968" s="283" t="s">
        <v>94</v>
      </c>
      <c r="R2968" s="278"/>
      <c r="S2968" s="282"/>
      <c r="T2968" s="284" t="s">
        <v>1687</v>
      </c>
      <c r="U2968" s="278"/>
      <c r="V2968" s="282"/>
      <c r="W2968" s="284" t="s">
        <v>1687</v>
      </c>
    </row>
    <row r="2969" spans="2:24" ht="18.75">
      <c r="B2969" s="782"/>
      <c r="C2969" s="783"/>
      <c r="D2969" s="784" t="s">
        <v>1075</v>
      </c>
      <c r="E2969" s="785"/>
      <c r="F2969" s="973" t="s">
        <v>1486</v>
      </c>
      <c r="G2969" s="974"/>
      <c r="H2969" s="975"/>
      <c r="I2969" s="976"/>
      <c r="J2969" s="221">
        <f>(IF($E3091&lt;&gt;0,$J$2,IF($I3091&lt;&gt;0,$J$2,"")))</f>
        <v>1</v>
      </c>
      <c r="L2969" s="920" t="s">
        <v>1804</v>
      </c>
      <c r="M2969" s="920" t="s">
        <v>1805</v>
      </c>
      <c r="N2969" s="922" t="s">
        <v>1806</v>
      </c>
      <c r="O2969" s="922" t="s">
        <v>95</v>
      </c>
      <c r="P2969" s="222"/>
      <c r="Q2969" s="922" t="s">
        <v>1807</v>
      </c>
      <c r="R2969" s="922" t="s">
        <v>1808</v>
      </c>
      <c r="S2969" s="922" t="s">
        <v>1776</v>
      </c>
      <c r="T2969" s="922" t="s">
        <v>96</v>
      </c>
      <c r="U2969" s="409" t="s">
        <v>97</v>
      </c>
      <c r="V2969" s="410"/>
      <c r="W2969" s="411"/>
      <c r="X2969" s="291"/>
    </row>
    <row r="2970" spans="2:24" ht="31.5">
      <c r="B2970" s="786" t="s">
        <v>1601</v>
      </c>
      <c r="C2970" s="787" t="s">
        <v>1688</v>
      </c>
      <c r="D2970" s="788" t="s">
        <v>1076</v>
      </c>
      <c r="E2970" s="789"/>
      <c r="F2970" s="713" t="s">
        <v>1487</v>
      </c>
      <c r="G2970" s="713" t="s">
        <v>1488</v>
      </c>
      <c r="H2970" s="713" t="s">
        <v>1485</v>
      </c>
      <c r="I2970" s="713" t="s">
        <v>1069</v>
      </c>
      <c r="J2970" s="221">
        <f>(IF($E3091&lt;&gt;0,$J$2,IF($I3091&lt;&gt;0,$J$2,"")))</f>
        <v>1</v>
      </c>
      <c r="L2970" s="961"/>
      <c r="M2970" s="972"/>
      <c r="N2970" s="961"/>
      <c r="O2970" s="972"/>
      <c r="P2970" s="222"/>
      <c r="Q2970" s="957"/>
      <c r="R2970" s="957"/>
      <c r="S2970" s="957"/>
      <c r="T2970" s="957"/>
      <c r="U2970" s="412">
        <v>2020</v>
      </c>
      <c r="V2970" s="412">
        <v>2021</v>
      </c>
      <c r="W2970" s="412" t="s">
        <v>1809</v>
      </c>
      <c r="X2970" s="413" t="s">
        <v>98</v>
      </c>
    </row>
    <row r="2971" spans="2:24" ht="18.75">
      <c r="B2971" s="612"/>
      <c r="C2971" s="397"/>
      <c r="D2971" s="295" t="s">
        <v>1265</v>
      </c>
      <c r="E2971" s="809"/>
      <c r="F2971" s="296"/>
      <c r="G2971" s="296"/>
      <c r="H2971" s="296"/>
      <c r="I2971" s="483"/>
      <c r="J2971" s="221">
        <f>(IF($E3091&lt;&gt;0,$J$2,IF($I3091&lt;&gt;0,$J$2,"")))</f>
        <v>1</v>
      </c>
      <c r="L2971" s="297" t="s">
        <v>99</v>
      </c>
      <c r="M2971" s="297" t="s">
        <v>100</v>
      </c>
      <c r="N2971" s="298" t="s">
        <v>101</v>
      </c>
      <c r="O2971" s="298" t="s">
        <v>102</v>
      </c>
      <c r="P2971" s="222"/>
      <c r="Q2971" s="610" t="s">
        <v>103</v>
      </c>
      <c r="R2971" s="610" t="s">
        <v>104</v>
      </c>
      <c r="S2971" s="610" t="s">
        <v>105</v>
      </c>
      <c r="T2971" s="610" t="s">
        <v>106</v>
      </c>
      <c r="U2971" s="610" t="s">
        <v>1046</v>
      </c>
      <c r="V2971" s="610" t="s">
        <v>1047</v>
      </c>
      <c r="W2971" s="610" t="s">
        <v>1048</v>
      </c>
      <c r="X2971" s="414" t="s">
        <v>1049</v>
      </c>
    </row>
    <row r="2972" spans="2:24" ht="131.25">
      <c r="B2972" s="236"/>
      <c r="C2972" s="617" t="e">
        <f>VLOOKUP(D2972,OP_LIST2,2,FALSE)</f>
        <v>#N/A</v>
      </c>
      <c r="D2972" s="618" t="s">
        <v>958</v>
      </c>
      <c r="E2972" s="810"/>
      <c r="F2972" s="368"/>
      <c r="G2972" s="368"/>
      <c r="H2972" s="368"/>
      <c r="I2972" s="303"/>
      <c r="J2972" s="221">
        <f>(IF($E3091&lt;&gt;0,$J$2,IF($I3091&lt;&gt;0,$J$2,"")))</f>
        <v>1</v>
      </c>
      <c r="L2972" s="415" t="s">
        <v>1050</v>
      </c>
      <c r="M2972" s="415" t="s">
        <v>1050</v>
      </c>
      <c r="N2972" s="415" t="s">
        <v>1051</v>
      </c>
      <c r="O2972" s="415" t="s">
        <v>1052</v>
      </c>
      <c r="P2972" s="222"/>
      <c r="Q2972" s="415" t="s">
        <v>1050</v>
      </c>
      <c r="R2972" s="415" t="s">
        <v>1050</v>
      </c>
      <c r="S2972" s="415" t="s">
        <v>1077</v>
      </c>
      <c r="T2972" s="415" t="s">
        <v>1054</v>
      </c>
      <c r="U2972" s="415" t="s">
        <v>1050</v>
      </c>
      <c r="V2972" s="415" t="s">
        <v>1050</v>
      </c>
      <c r="W2972" s="415" t="s">
        <v>1050</v>
      </c>
      <c r="X2972" s="306" t="s">
        <v>1055</v>
      </c>
    </row>
    <row r="2973" spans="2:24" ht="18.75">
      <c r="B2973" s="616"/>
      <c r="C2973" s="619">
        <f>VLOOKUP(D2974,EBK_DEIN2,2,FALSE)</f>
        <v>5526</v>
      </c>
      <c r="D2973" s="611" t="s">
        <v>1465</v>
      </c>
      <c r="E2973" s="811"/>
      <c r="F2973" s="368"/>
      <c r="G2973" s="368"/>
      <c r="H2973" s="368"/>
      <c r="I2973" s="303"/>
      <c r="J2973" s="221">
        <f>(IF($E3091&lt;&gt;0,$J$2,IF($I3091&lt;&gt;0,$J$2,"")))</f>
        <v>1</v>
      </c>
      <c r="L2973" s="416"/>
      <c r="M2973" s="416"/>
      <c r="N2973" s="344"/>
      <c r="O2973" s="417"/>
      <c r="P2973" s="222"/>
      <c r="Q2973" s="416"/>
      <c r="R2973" s="416"/>
      <c r="S2973" s="344"/>
      <c r="T2973" s="417"/>
      <c r="U2973" s="416"/>
      <c r="V2973" s="344"/>
      <c r="W2973" s="417"/>
      <c r="X2973" s="418"/>
    </row>
    <row r="2974" spans="2:24" ht="18.75">
      <c r="B2974" s="419"/>
      <c r="C2974" s="238"/>
      <c r="D2974" s="523" t="s">
        <v>878</v>
      </c>
      <c r="E2974" s="811"/>
      <c r="F2974" s="368"/>
      <c r="G2974" s="368"/>
      <c r="H2974" s="368"/>
      <c r="I2974" s="303"/>
      <c r="J2974" s="221">
        <f>(IF($E3091&lt;&gt;0,$J$2,IF($I3091&lt;&gt;0,$J$2,"")))</f>
        <v>1</v>
      </c>
      <c r="L2974" s="416"/>
      <c r="M2974" s="416"/>
      <c r="N2974" s="344"/>
      <c r="O2974" s="420">
        <f>SUMIF(O2977:O2978,"&lt;0")+SUMIF(O2980:O2984,"&lt;0")+SUMIF(O2986:O2993,"&lt;0")+SUMIF(O2995:O3011,"&lt;0")+SUMIF(O3017:O3021,"&lt;0")+SUMIF(O3023:O3028,"&lt;0")+SUMIF(O3031:O3037,"&lt;0")+SUMIF(O3044:O3045,"&lt;0")+SUMIF(O3048:O3053,"&lt;0")+SUMIF(O3055:O3060,"&lt;0")+SUMIF(O3064,"&lt;0")+SUMIF(O3066:O3072,"&lt;0")+SUMIF(O3074:O3076,"&lt;0")+SUMIF(O3078:O3081,"&lt;0")+SUMIF(O3083:O3084,"&lt;0")+SUMIF(O3087,"&lt;0")</f>
        <v>0</v>
      </c>
      <c r="P2974" s="222"/>
      <c r="Q2974" s="416"/>
      <c r="R2974" s="416"/>
      <c r="S2974" s="344"/>
      <c r="T2974" s="420">
        <f>SUMIF(T2977:T2978,"&lt;0")+SUMIF(T2980:T2984,"&lt;0")+SUMIF(T2986:T2993,"&lt;0")+SUMIF(T2995:T3011,"&lt;0")+SUMIF(T3017:T3021,"&lt;0")+SUMIF(T3023:T3028,"&lt;0")+SUMIF(T3031:T3037,"&lt;0")+SUMIF(T3044:T3045,"&lt;0")+SUMIF(T3048:T3053,"&lt;0")+SUMIF(T3055:T3060,"&lt;0")+SUMIF(T3064,"&lt;0")+SUMIF(T3066:T3072,"&lt;0")+SUMIF(T3074:T3076,"&lt;0")+SUMIF(T3078:T3081,"&lt;0")+SUMIF(T3083:T3084,"&lt;0")+SUMIF(T3087,"&lt;0")</f>
        <v>0</v>
      </c>
      <c r="U2974" s="416"/>
      <c r="V2974" s="344"/>
      <c r="W2974" s="417"/>
      <c r="X2974" s="308"/>
    </row>
    <row r="2975" spans="2:24" ht="18.75">
      <c r="B2975" s="354"/>
      <c r="C2975" s="238"/>
      <c r="D2975" s="292" t="s">
        <v>1078</v>
      </c>
      <c r="E2975" s="811"/>
      <c r="F2975" s="368"/>
      <c r="G2975" s="368"/>
      <c r="H2975" s="368"/>
      <c r="I2975" s="303"/>
      <c r="J2975" s="221">
        <f>(IF($E3091&lt;&gt;0,$J$2,IF($I3091&lt;&gt;0,$J$2,"")))</f>
        <v>1</v>
      </c>
      <c r="L2975" s="416"/>
      <c r="M2975" s="416"/>
      <c r="N2975" s="344"/>
      <c r="O2975" s="417"/>
      <c r="P2975" s="222"/>
      <c r="Q2975" s="416"/>
      <c r="R2975" s="416"/>
      <c r="S2975" s="344"/>
      <c r="T2975" s="417"/>
      <c r="U2975" s="416"/>
      <c r="V2975" s="344"/>
      <c r="W2975" s="417"/>
      <c r="X2975" s="310"/>
    </row>
    <row r="2976" spans="2:24" ht="18.75">
      <c r="B2976" s="790">
        <v>100</v>
      </c>
      <c r="C2976" s="977" t="s">
        <v>1266</v>
      </c>
      <c r="D2976" s="978"/>
      <c r="E2976" s="791"/>
      <c r="F2976" s="792">
        <f>SUM(F2977:F2978)</f>
        <v>61400</v>
      </c>
      <c r="G2976" s="793">
        <f>SUM(G2977:G2978)</f>
        <v>0</v>
      </c>
      <c r="H2976" s="793">
        <f>SUM(H2977:H2978)</f>
        <v>0</v>
      </c>
      <c r="I2976" s="793">
        <f>SUM(I2977:I2978)</f>
        <v>61400</v>
      </c>
      <c r="J2976" s="243">
        <f t="shared" ref="J2976:J3007" si="871">(IF($E2976&lt;&gt;0,$J$2,IF($I2976&lt;&gt;0,$J$2,"")))</f>
        <v>1</v>
      </c>
      <c r="K2976" s="244"/>
      <c r="L2976" s="311">
        <f>SUM(L2977:L2978)</f>
        <v>0</v>
      </c>
      <c r="M2976" s="312">
        <f>SUM(M2977:M2978)</f>
        <v>61400</v>
      </c>
      <c r="N2976" s="421">
        <f>SUM(N2977:N2978)</f>
        <v>61400</v>
      </c>
      <c r="O2976" s="422">
        <f>SUM(O2977:O2978)</f>
        <v>0</v>
      </c>
      <c r="P2976" s="244"/>
      <c r="Q2976" s="815"/>
      <c r="R2976" s="816"/>
      <c r="S2976" s="817"/>
      <c r="T2976" s="816"/>
      <c r="U2976" s="816"/>
      <c r="V2976" s="816"/>
      <c r="W2976" s="818"/>
      <c r="X2976" s="313">
        <f t="shared" ref="X2976:X3007" si="872">T2976-U2976-V2976-W2976</f>
        <v>0</v>
      </c>
    </row>
    <row r="2977" spans="2:24" ht="18.75">
      <c r="B2977" s="140"/>
      <c r="C2977" s="144">
        <v>101</v>
      </c>
      <c r="D2977" s="138" t="s">
        <v>1267</v>
      </c>
      <c r="E2977" s="812"/>
      <c r="F2977" s="449">
        <v>61400</v>
      </c>
      <c r="G2977" s="245"/>
      <c r="H2977" s="245"/>
      <c r="I2977" s="476">
        <f>F2977+G2977+H2977</f>
        <v>61400</v>
      </c>
      <c r="J2977" s="243">
        <f t="shared" si="871"/>
        <v>1</v>
      </c>
      <c r="K2977" s="244"/>
      <c r="L2977" s="423"/>
      <c r="M2977" s="252">
        <v>61400</v>
      </c>
      <c r="N2977" s="315">
        <f>I2977</f>
        <v>61400</v>
      </c>
      <c r="O2977" s="424">
        <f>L2977+M2977-N2977</f>
        <v>0</v>
      </c>
      <c r="P2977" s="244"/>
      <c r="Q2977" s="771"/>
      <c r="R2977" s="775"/>
      <c r="S2977" s="775"/>
      <c r="T2977" s="775"/>
      <c r="U2977" s="775"/>
      <c r="V2977" s="775"/>
      <c r="W2977" s="819"/>
      <c r="X2977" s="313">
        <f t="shared" si="872"/>
        <v>0</v>
      </c>
    </row>
    <row r="2978" spans="2:24" ht="18.75">
      <c r="B2978" s="140"/>
      <c r="C2978" s="137">
        <v>102</v>
      </c>
      <c r="D2978" s="139" t="s">
        <v>1268</v>
      </c>
      <c r="E2978" s="812"/>
      <c r="F2978" s="449"/>
      <c r="G2978" s="245"/>
      <c r="H2978" s="245"/>
      <c r="I2978" s="476">
        <f>F2978+G2978+H2978</f>
        <v>0</v>
      </c>
      <c r="J2978" s="243" t="str">
        <f t="shared" si="871"/>
        <v/>
      </c>
      <c r="K2978" s="244"/>
      <c r="L2978" s="423"/>
      <c r="M2978" s="252"/>
      <c r="N2978" s="315">
        <f>I2978</f>
        <v>0</v>
      </c>
      <c r="O2978" s="424">
        <f>L2978+M2978-N2978</f>
        <v>0</v>
      </c>
      <c r="P2978" s="244"/>
      <c r="Q2978" s="771"/>
      <c r="R2978" s="775"/>
      <c r="S2978" s="775"/>
      <c r="T2978" s="775"/>
      <c r="U2978" s="775"/>
      <c r="V2978" s="775"/>
      <c r="W2978" s="819"/>
      <c r="X2978" s="313">
        <f t="shared" si="872"/>
        <v>0</v>
      </c>
    </row>
    <row r="2979" spans="2:24" ht="18.75">
      <c r="B2979" s="794">
        <v>200</v>
      </c>
      <c r="C2979" s="959" t="s">
        <v>1269</v>
      </c>
      <c r="D2979" s="959"/>
      <c r="E2979" s="795"/>
      <c r="F2979" s="796">
        <f>SUM(F2980:F2984)</f>
        <v>1800</v>
      </c>
      <c r="G2979" s="797">
        <f>SUM(G2980:G2984)</f>
        <v>0</v>
      </c>
      <c r="H2979" s="797">
        <f>SUM(H2980:H2984)</f>
        <v>0</v>
      </c>
      <c r="I2979" s="797">
        <f>SUM(I2980:I2984)</f>
        <v>1800</v>
      </c>
      <c r="J2979" s="243">
        <f t="shared" si="871"/>
        <v>1</v>
      </c>
      <c r="K2979" s="244"/>
      <c r="L2979" s="316">
        <f>SUM(L2980:L2984)</f>
        <v>0</v>
      </c>
      <c r="M2979" s="317">
        <f>SUM(M2980:M2984)</f>
        <v>1800</v>
      </c>
      <c r="N2979" s="425">
        <f>SUM(N2980:N2984)</f>
        <v>1800</v>
      </c>
      <c r="O2979" s="426">
        <f>SUM(O2980:O2984)</f>
        <v>0</v>
      </c>
      <c r="P2979" s="244"/>
      <c r="Q2979" s="773"/>
      <c r="R2979" s="774"/>
      <c r="S2979" s="774"/>
      <c r="T2979" s="774"/>
      <c r="U2979" s="774"/>
      <c r="V2979" s="774"/>
      <c r="W2979" s="820"/>
      <c r="X2979" s="313">
        <f t="shared" si="872"/>
        <v>0</v>
      </c>
    </row>
    <row r="2980" spans="2:24" ht="18.75">
      <c r="B2980" s="143"/>
      <c r="C2980" s="144">
        <v>201</v>
      </c>
      <c r="D2980" s="138" t="s">
        <v>1270</v>
      </c>
      <c r="E2980" s="812"/>
      <c r="F2980" s="449"/>
      <c r="G2980" s="245"/>
      <c r="H2980" s="245"/>
      <c r="I2980" s="476">
        <f>F2980+G2980+H2980</f>
        <v>0</v>
      </c>
      <c r="J2980" s="243" t="str">
        <f t="shared" si="871"/>
        <v/>
      </c>
      <c r="K2980" s="244"/>
      <c r="L2980" s="423"/>
      <c r="M2980" s="252"/>
      <c r="N2980" s="315">
        <f>I2980</f>
        <v>0</v>
      </c>
      <c r="O2980" s="424">
        <f>L2980+M2980-N2980</f>
        <v>0</v>
      </c>
      <c r="P2980" s="244"/>
      <c r="Q2980" s="771"/>
      <c r="R2980" s="775"/>
      <c r="S2980" s="775"/>
      <c r="T2980" s="775"/>
      <c r="U2980" s="775"/>
      <c r="V2980" s="775"/>
      <c r="W2980" s="819"/>
      <c r="X2980" s="313">
        <f t="shared" si="872"/>
        <v>0</v>
      </c>
    </row>
    <row r="2981" spans="2:24" ht="18.75">
      <c r="B2981" s="136"/>
      <c r="C2981" s="137">
        <v>202</v>
      </c>
      <c r="D2981" s="145" t="s">
        <v>1271</v>
      </c>
      <c r="E2981" s="812"/>
      <c r="F2981" s="449"/>
      <c r="G2981" s="245"/>
      <c r="H2981" s="245"/>
      <c r="I2981" s="476">
        <f>F2981+G2981+H2981</f>
        <v>0</v>
      </c>
      <c r="J2981" s="243" t="str">
        <f t="shared" si="871"/>
        <v/>
      </c>
      <c r="K2981" s="244"/>
      <c r="L2981" s="423"/>
      <c r="M2981" s="252"/>
      <c r="N2981" s="315">
        <f>I2981</f>
        <v>0</v>
      </c>
      <c r="O2981" s="424">
        <f>L2981+M2981-N2981</f>
        <v>0</v>
      </c>
      <c r="P2981" s="244"/>
      <c r="Q2981" s="771"/>
      <c r="R2981" s="775"/>
      <c r="S2981" s="775"/>
      <c r="T2981" s="775"/>
      <c r="U2981" s="775"/>
      <c r="V2981" s="775"/>
      <c r="W2981" s="819"/>
      <c r="X2981" s="313">
        <f t="shared" si="872"/>
        <v>0</v>
      </c>
    </row>
    <row r="2982" spans="2:24" ht="31.5">
      <c r="B2982" s="152"/>
      <c r="C2982" s="137">
        <v>205</v>
      </c>
      <c r="D2982" s="145" t="s">
        <v>915</v>
      </c>
      <c r="E2982" s="812"/>
      <c r="F2982" s="449">
        <v>1800</v>
      </c>
      <c r="G2982" s="245"/>
      <c r="H2982" s="245"/>
      <c r="I2982" s="476">
        <f>F2982+G2982+H2982</f>
        <v>1800</v>
      </c>
      <c r="J2982" s="243">
        <f t="shared" si="871"/>
        <v>1</v>
      </c>
      <c r="K2982" s="244"/>
      <c r="L2982" s="423"/>
      <c r="M2982" s="252">
        <v>1800</v>
      </c>
      <c r="N2982" s="315">
        <f>I2982</f>
        <v>1800</v>
      </c>
      <c r="O2982" s="424">
        <f>L2982+M2982-N2982</f>
        <v>0</v>
      </c>
      <c r="P2982" s="244"/>
      <c r="Q2982" s="771"/>
      <c r="R2982" s="775"/>
      <c r="S2982" s="775"/>
      <c r="T2982" s="775"/>
      <c r="U2982" s="775"/>
      <c r="V2982" s="775"/>
      <c r="W2982" s="819"/>
      <c r="X2982" s="313">
        <f t="shared" si="872"/>
        <v>0</v>
      </c>
    </row>
    <row r="2983" spans="2:24" ht="18.75">
      <c r="B2983" s="152"/>
      <c r="C2983" s="137">
        <v>208</v>
      </c>
      <c r="D2983" s="159" t="s">
        <v>916</v>
      </c>
      <c r="E2983" s="812"/>
      <c r="F2983" s="449"/>
      <c r="G2983" s="245"/>
      <c r="H2983" s="245"/>
      <c r="I2983" s="476">
        <f>F2983+G2983+H2983</f>
        <v>0</v>
      </c>
      <c r="J2983" s="243" t="str">
        <f t="shared" si="871"/>
        <v/>
      </c>
      <c r="K2983" s="244"/>
      <c r="L2983" s="423"/>
      <c r="M2983" s="252"/>
      <c r="N2983" s="315">
        <f>I2983</f>
        <v>0</v>
      </c>
      <c r="O2983" s="424">
        <f>L2983+M2983-N2983</f>
        <v>0</v>
      </c>
      <c r="P2983" s="244"/>
      <c r="Q2983" s="771"/>
      <c r="R2983" s="775"/>
      <c r="S2983" s="775"/>
      <c r="T2983" s="775"/>
      <c r="U2983" s="775"/>
      <c r="V2983" s="775"/>
      <c r="W2983" s="819"/>
      <c r="X2983" s="313">
        <f t="shared" si="872"/>
        <v>0</v>
      </c>
    </row>
    <row r="2984" spans="2:24" ht="18.75">
      <c r="B2984" s="143"/>
      <c r="C2984" s="142">
        <v>209</v>
      </c>
      <c r="D2984" s="148" t="s">
        <v>917</v>
      </c>
      <c r="E2984" s="812"/>
      <c r="F2984" s="449"/>
      <c r="G2984" s="245"/>
      <c r="H2984" s="245"/>
      <c r="I2984" s="476">
        <f>F2984+G2984+H2984</f>
        <v>0</v>
      </c>
      <c r="J2984" s="243" t="str">
        <f t="shared" si="871"/>
        <v/>
      </c>
      <c r="K2984" s="244"/>
      <c r="L2984" s="423"/>
      <c r="M2984" s="252"/>
      <c r="N2984" s="315">
        <f>I2984</f>
        <v>0</v>
      </c>
      <c r="O2984" s="424">
        <f>L2984+M2984-N2984</f>
        <v>0</v>
      </c>
      <c r="P2984" s="244"/>
      <c r="Q2984" s="771"/>
      <c r="R2984" s="775"/>
      <c r="S2984" s="775"/>
      <c r="T2984" s="775"/>
      <c r="U2984" s="775"/>
      <c r="V2984" s="775"/>
      <c r="W2984" s="819"/>
      <c r="X2984" s="313">
        <f t="shared" si="872"/>
        <v>0</v>
      </c>
    </row>
    <row r="2985" spans="2:24" ht="18.75">
      <c r="B2985" s="794">
        <v>500</v>
      </c>
      <c r="C2985" s="960" t="s">
        <v>209</v>
      </c>
      <c r="D2985" s="960"/>
      <c r="E2985" s="795"/>
      <c r="F2985" s="796">
        <f>SUM(F2986:F2992)</f>
        <v>12140</v>
      </c>
      <c r="G2985" s="797">
        <f>SUM(G2986:G2992)</f>
        <v>0</v>
      </c>
      <c r="H2985" s="797">
        <f>SUM(H2986:H2992)</f>
        <v>0</v>
      </c>
      <c r="I2985" s="797">
        <f>SUM(I2986:I2992)</f>
        <v>12140</v>
      </c>
      <c r="J2985" s="243">
        <f t="shared" si="871"/>
        <v>1</v>
      </c>
      <c r="K2985" s="244"/>
      <c r="L2985" s="316">
        <f>SUM(L2986:L2992)</f>
        <v>0</v>
      </c>
      <c r="M2985" s="317">
        <f>SUM(M2986:M2992)</f>
        <v>12140</v>
      </c>
      <c r="N2985" s="425">
        <f>SUM(N2986:N2992)</f>
        <v>12140</v>
      </c>
      <c r="O2985" s="426">
        <f>SUM(O2986:O2992)</f>
        <v>0</v>
      </c>
      <c r="P2985" s="244"/>
      <c r="Q2985" s="773"/>
      <c r="R2985" s="774"/>
      <c r="S2985" s="775"/>
      <c r="T2985" s="774"/>
      <c r="U2985" s="774"/>
      <c r="V2985" s="774"/>
      <c r="W2985" s="820"/>
      <c r="X2985" s="313">
        <f t="shared" si="872"/>
        <v>0</v>
      </c>
    </row>
    <row r="2986" spans="2:24" ht="18.75">
      <c r="B2986" s="143"/>
      <c r="C2986" s="160">
        <v>551</v>
      </c>
      <c r="D2986" s="456" t="s">
        <v>210</v>
      </c>
      <c r="E2986" s="812"/>
      <c r="F2986" s="449">
        <v>7300</v>
      </c>
      <c r="G2986" s="245"/>
      <c r="H2986" s="245"/>
      <c r="I2986" s="476">
        <f t="shared" ref="I2986:I2993" si="873">F2986+G2986+H2986</f>
        <v>7300</v>
      </c>
      <c r="J2986" s="243">
        <f t="shared" si="871"/>
        <v>1</v>
      </c>
      <c r="K2986" s="244"/>
      <c r="L2986" s="423"/>
      <c r="M2986" s="252">
        <v>7300</v>
      </c>
      <c r="N2986" s="315">
        <f t="shared" ref="N2986:N2993" si="874">I2986</f>
        <v>7300</v>
      </c>
      <c r="O2986" s="424">
        <f t="shared" ref="O2986:O2993" si="875">L2986+M2986-N2986</f>
        <v>0</v>
      </c>
      <c r="P2986" s="244"/>
      <c r="Q2986" s="771"/>
      <c r="R2986" s="775"/>
      <c r="S2986" s="775"/>
      <c r="T2986" s="775"/>
      <c r="U2986" s="775"/>
      <c r="V2986" s="775"/>
      <c r="W2986" s="819"/>
      <c r="X2986" s="313">
        <f t="shared" si="872"/>
        <v>0</v>
      </c>
    </row>
    <row r="2987" spans="2:24" ht="18.75">
      <c r="B2987" s="143"/>
      <c r="C2987" s="161">
        <v>552</v>
      </c>
      <c r="D2987" s="457" t="s">
        <v>211</v>
      </c>
      <c r="E2987" s="812"/>
      <c r="F2987" s="449"/>
      <c r="G2987" s="245"/>
      <c r="H2987" s="245"/>
      <c r="I2987" s="476">
        <f t="shared" si="873"/>
        <v>0</v>
      </c>
      <c r="J2987" s="243" t="str">
        <f t="shared" si="871"/>
        <v/>
      </c>
      <c r="K2987" s="244"/>
      <c r="L2987" s="423"/>
      <c r="M2987" s="252"/>
      <c r="N2987" s="315">
        <f t="shared" si="874"/>
        <v>0</v>
      </c>
      <c r="O2987" s="424">
        <f t="shared" si="875"/>
        <v>0</v>
      </c>
      <c r="P2987" s="244"/>
      <c r="Q2987" s="771"/>
      <c r="R2987" s="775"/>
      <c r="S2987" s="775"/>
      <c r="T2987" s="775"/>
      <c r="U2987" s="775"/>
      <c r="V2987" s="775"/>
      <c r="W2987" s="819"/>
      <c r="X2987" s="313">
        <f t="shared" si="872"/>
        <v>0</v>
      </c>
    </row>
    <row r="2988" spans="2:24" ht="18.75">
      <c r="B2988" s="143"/>
      <c r="C2988" s="161">
        <v>558</v>
      </c>
      <c r="D2988" s="457" t="s">
        <v>1704</v>
      </c>
      <c r="E2988" s="812"/>
      <c r="F2988" s="700">
        <v>0</v>
      </c>
      <c r="G2988" s="700">
        <v>0</v>
      </c>
      <c r="H2988" s="700">
        <v>0</v>
      </c>
      <c r="I2988" s="476">
        <f t="shared" si="873"/>
        <v>0</v>
      </c>
      <c r="J2988" s="243" t="str">
        <f t="shared" si="871"/>
        <v/>
      </c>
      <c r="K2988" s="244"/>
      <c r="L2988" s="423"/>
      <c r="M2988" s="252"/>
      <c r="N2988" s="315">
        <f t="shared" si="874"/>
        <v>0</v>
      </c>
      <c r="O2988" s="424">
        <f t="shared" si="875"/>
        <v>0</v>
      </c>
      <c r="P2988" s="244"/>
      <c r="Q2988" s="771"/>
      <c r="R2988" s="775"/>
      <c r="S2988" s="775"/>
      <c r="T2988" s="775"/>
      <c r="U2988" s="775"/>
      <c r="V2988" s="775"/>
      <c r="W2988" s="819"/>
      <c r="X2988" s="313">
        <f t="shared" si="872"/>
        <v>0</v>
      </c>
    </row>
    <row r="2989" spans="2:24" ht="18.75">
      <c r="B2989" s="143"/>
      <c r="C2989" s="161">
        <v>560</v>
      </c>
      <c r="D2989" s="458" t="s">
        <v>212</v>
      </c>
      <c r="E2989" s="812"/>
      <c r="F2989" s="449">
        <v>3055</v>
      </c>
      <c r="G2989" s="245"/>
      <c r="H2989" s="245"/>
      <c r="I2989" s="476">
        <f t="shared" si="873"/>
        <v>3055</v>
      </c>
      <c r="J2989" s="243">
        <f t="shared" si="871"/>
        <v>1</v>
      </c>
      <c r="K2989" s="244"/>
      <c r="L2989" s="423"/>
      <c r="M2989" s="252">
        <v>3055</v>
      </c>
      <c r="N2989" s="315">
        <f t="shared" si="874"/>
        <v>3055</v>
      </c>
      <c r="O2989" s="424">
        <f t="shared" si="875"/>
        <v>0</v>
      </c>
      <c r="P2989" s="244"/>
      <c r="Q2989" s="771"/>
      <c r="R2989" s="775"/>
      <c r="S2989" s="775"/>
      <c r="T2989" s="775"/>
      <c r="U2989" s="775"/>
      <c r="V2989" s="775"/>
      <c r="W2989" s="819"/>
      <c r="X2989" s="313">
        <f t="shared" si="872"/>
        <v>0</v>
      </c>
    </row>
    <row r="2990" spans="2:24" ht="18.75">
      <c r="B2990" s="143"/>
      <c r="C2990" s="161">
        <v>580</v>
      </c>
      <c r="D2990" s="457" t="s">
        <v>213</v>
      </c>
      <c r="E2990" s="812"/>
      <c r="F2990" s="449">
        <v>1785</v>
      </c>
      <c r="G2990" s="245"/>
      <c r="H2990" s="245"/>
      <c r="I2990" s="476">
        <f t="shared" si="873"/>
        <v>1785</v>
      </c>
      <c r="J2990" s="243">
        <f t="shared" si="871"/>
        <v>1</v>
      </c>
      <c r="K2990" s="244"/>
      <c r="L2990" s="423"/>
      <c r="M2990" s="252">
        <v>1785</v>
      </c>
      <c r="N2990" s="315">
        <f t="shared" si="874"/>
        <v>1785</v>
      </c>
      <c r="O2990" s="424">
        <f t="shared" si="875"/>
        <v>0</v>
      </c>
      <c r="P2990" s="244"/>
      <c r="Q2990" s="771"/>
      <c r="R2990" s="775"/>
      <c r="S2990" s="775"/>
      <c r="T2990" s="775"/>
      <c r="U2990" s="775"/>
      <c r="V2990" s="775"/>
      <c r="W2990" s="819"/>
      <c r="X2990" s="313">
        <f t="shared" si="872"/>
        <v>0</v>
      </c>
    </row>
    <row r="2991" spans="2:24" ht="18.75">
      <c r="B2991" s="143"/>
      <c r="C2991" s="161">
        <v>588</v>
      </c>
      <c r="D2991" s="457" t="s">
        <v>1709</v>
      </c>
      <c r="E2991" s="812"/>
      <c r="F2991" s="700">
        <v>0</v>
      </c>
      <c r="G2991" s="700">
        <v>0</v>
      </c>
      <c r="H2991" s="700">
        <v>0</v>
      </c>
      <c r="I2991" s="476">
        <f t="shared" si="873"/>
        <v>0</v>
      </c>
      <c r="J2991" s="243" t="str">
        <f t="shared" si="871"/>
        <v/>
      </c>
      <c r="K2991" s="244"/>
      <c r="L2991" s="423"/>
      <c r="M2991" s="252"/>
      <c r="N2991" s="315">
        <f t="shared" si="874"/>
        <v>0</v>
      </c>
      <c r="O2991" s="424">
        <f t="shared" si="875"/>
        <v>0</v>
      </c>
      <c r="P2991" s="244"/>
      <c r="Q2991" s="771"/>
      <c r="R2991" s="775"/>
      <c r="S2991" s="775"/>
      <c r="T2991" s="775"/>
      <c r="U2991" s="775"/>
      <c r="V2991" s="775"/>
      <c r="W2991" s="819"/>
      <c r="X2991" s="313">
        <f t="shared" si="872"/>
        <v>0</v>
      </c>
    </row>
    <row r="2992" spans="2:24" ht="31.5">
      <c r="B2992" s="143"/>
      <c r="C2992" s="162">
        <v>590</v>
      </c>
      <c r="D2992" s="459" t="s">
        <v>214</v>
      </c>
      <c r="E2992" s="812"/>
      <c r="F2992" s="449"/>
      <c r="G2992" s="245"/>
      <c r="H2992" s="245"/>
      <c r="I2992" s="476">
        <f t="shared" si="873"/>
        <v>0</v>
      </c>
      <c r="J2992" s="243" t="str">
        <f t="shared" si="871"/>
        <v/>
      </c>
      <c r="K2992" s="244"/>
      <c r="L2992" s="423"/>
      <c r="M2992" s="252"/>
      <c r="N2992" s="315">
        <f t="shared" si="874"/>
        <v>0</v>
      </c>
      <c r="O2992" s="424">
        <f t="shared" si="875"/>
        <v>0</v>
      </c>
      <c r="P2992" s="244"/>
      <c r="Q2992" s="771"/>
      <c r="R2992" s="775"/>
      <c r="S2992" s="775"/>
      <c r="T2992" s="775"/>
      <c r="U2992" s="775"/>
      <c r="V2992" s="775"/>
      <c r="W2992" s="819"/>
      <c r="X2992" s="313">
        <f t="shared" si="872"/>
        <v>0</v>
      </c>
    </row>
    <row r="2993" spans="2:24" ht="18.75">
      <c r="B2993" s="794">
        <v>800</v>
      </c>
      <c r="C2993" s="960" t="s">
        <v>1079</v>
      </c>
      <c r="D2993" s="960"/>
      <c r="E2993" s="795"/>
      <c r="F2993" s="798"/>
      <c r="G2993" s="799"/>
      <c r="H2993" s="799"/>
      <c r="I2993" s="800">
        <f t="shared" si="873"/>
        <v>0</v>
      </c>
      <c r="J2993" s="243" t="str">
        <f t="shared" si="871"/>
        <v/>
      </c>
      <c r="K2993" s="244"/>
      <c r="L2993" s="428"/>
      <c r="M2993" s="254"/>
      <c r="N2993" s="315">
        <f t="shared" si="874"/>
        <v>0</v>
      </c>
      <c r="O2993" s="424">
        <f t="shared" si="875"/>
        <v>0</v>
      </c>
      <c r="P2993" s="244"/>
      <c r="Q2993" s="773"/>
      <c r="R2993" s="774"/>
      <c r="S2993" s="775"/>
      <c r="T2993" s="775"/>
      <c r="U2993" s="774"/>
      <c r="V2993" s="775"/>
      <c r="W2993" s="819"/>
      <c r="X2993" s="313">
        <f t="shared" si="872"/>
        <v>0</v>
      </c>
    </row>
    <row r="2994" spans="2:24" ht="18.75">
      <c r="B2994" s="794">
        <v>1000</v>
      </c>
      <c r="C2994" s="962" t="s">
        <v>216</v>
      </c>
      <c r="D2994" s="962"/>
      <c r="E2994" s="795"/>
      <c r="F2994" s="796">
        <f>SUM(F2995:F3011)</f>
        <v>25425</v>
      </c>
      <c r="G2994" s="797">
        <f>SUM(G2995:G3011)</f>
        <v>0</v>
      </c>
      <c r="H2994" s="797">
        <f>SUM(H2995:H3011)</f>
        <v>0</v>
      </c>
      <c r="I2994" s="797">
        <f>SUM(I2995:I3011)</f>
        <v>25425</v>
      </c>
      <c r="J2994" s="243">
        <f t="shared" si="871"/>
        <v>1</v>
      </c>
      <c r="K2994" s="244"/>
      <c r="L2994" s="316">
        <f>SUM(L2995:L3011)</f>
        <v>0</v>
      </c>
      <c r="M2994" s="317">
        <f>SUM(M2995:M3011)</f>
        <v>25425</v>
      </c>
      <c r="N2994" s="425">
        <f>SUM(N2995:N3011)</f>
        <v>25425</v>
      </c>
      <c r="O2994" s="426">
        <f>SUM(O2995:O3011)</f>
        <v>0</v>
      </c>
      <c r="P2994" s="244"/>
      <c r="Q2994" s="316">
        <f t="shared" ref="Q2994:W2994" si="876">SUM(Q2995:Q3011)</f>
        <v>0</v>
      </c>
      <c r="R2994" s="317">
        <f t="shared" si="876"/>
        <v>22140</v>
      </c>
      <c r="S2994" s="317">
        <f t="shared" si="876"/>
        <v>22140</v>
      </c>
      <c r="T2994" s="317">
        <f t="shared" si="876"/>
        <v>0</v>
      </c>
      <c r="U2994" s="317">
        <f t="shared" si="876"/>
        <v>0</v>
      </c>
      <c r="V2994" s="317">
        <f t="shared" si="876"/>
        <v>0</v>
      </c>
      <c r="W2994" s="426">
        <f t="shared" si="876"/>
        <v>0</v>
      </c>
      <c r="X2994" s="313">
        <f t="shared" si="872"/>
        <v>0</v>
      </c>
    </row>
    <row r="2995" spans="2:24" ht="18.75">
      <c r="B2995" s="136"/>
      <c r="C2995" s="144">
        <v>1011</v>
      </c>
      <c r="D2995" s="163" t="s">
        <v>217</v>
      </c>
      <c r="E2995" s="812"/>
      <c r="F2995" s="449"/>
      <c r="G2995" s="245"/>
      <c r="H2995" s="245"/>
      <c r="I2995" s="476">
        <f t="shared" ref="I2995:I3011" si="877">F2995+G2995+H2995</f>
        <v>0</v>
      </c>
      <c r="J2995" s="243" t="str">
        <f t="shared" si="871"/>
        <v/>
      </c>
      <c r="K2995" s="244"/>
      <c r="L2995" s="423"/>
      <c r="M2995" s="252"/>
      <c r="N2995" s="315">
        <f t="shared" ref="N2995:N3011" si="878">I2995</f>
        <v>0</v>
      </c>
      <c r="O2995" s="424">
        <f t="shared" ref="O2995:O3011" si="879">L2995+M2995-N2995</f>
        <v>0</v>
      </c>
      <c r="P2995" s="244"/>
      <c r="Q2995" s="423"/>
      <c r="R2995" s="252"/>
      <c r="S2995" s="429">
        <f t="shared" ref="S2995:S3002" si="880">+IF(+(L2995+M2995)&gt;=I2995,+M2995,+(+I2995-L2995))</f>
        <v>0</v>
      </c>
      <c r="T2995" s="315">
        <f t="shared" ref="T2995:T3002" si="881">Q2995+R2995-S2995</f>
        <v>0</v>
      </c>
      <c r="U2995" s="252"/>
      <c r="V2995" s="252"/>
      <c r="W2995" s="253"/>
      <c r="X2995" s="313">
        <f t="shared" si="872"/>
        <v>0</v>
      </c>
    </row>
    <row r="2996" spans="2:24" ht="18.75">
      <c r="B2996" s="136"/>
      <c r="C2996" s="137">
        <v>1012</v>
      </c>
      <c r="D2996" s="145" t="s">
        <v>218</v>
      </c>
      <c r="E2996" s="812"/>
      <c r="F2996" s="449"/>
      <c r="G2996" s="245"/>
      <c r="H2996" s="245"/>
      <c r="I2996" s="476">
        <f t="shared" si="877"/>
        <v>0</v>
      </c>
      <c r="J2996" s="243" t="str">
        <f t="shared" si="871"/>
        <v/>
      </c>
      <c r="K2996" s="244"/>
      <c r="L2996" s="423"/>
      <c r="M2996" s="252"/>
      <c r="N2996" s="315">
        <f t="shared" si="878"/>
        <v>0</v>
      </c>
      <c r="O2996" s="424">
        <f t="shared" si="879"/>
        <v>0</v>
      </c>
      <c r="P2996" s="244"/>
      <c r="Q2996" s="423"/>
      <c r="R2996" s="252"/>
      <c r="S2996" s="429">
        <f t="shared" si="880"/>
        <v>0</v>
      </c>
      <c r="T2996" s="315">
        <f t="shared" si="881"/>
        <v>0</v>
      </c>
      <c r="U2996" s="252"/>
      <c r="V2996" s="252"/>
      <c r="W2996" s="253"/>
      <c r="X2996" s="313">
        <f t="shared" si="872"/>
        <v>0</v>
      </c>
    </row>
    <row r="2997" spans="2:24" ht="18.75">
      <c r="B2997" s="136"/>
      <c r="C2997" s="137">
        <v>1013</v>
      </c>
      <c r="D2997" s="145" t="s">
        <v>219</v>
      </c>
      <c r="E2997" s="812"/>
      <c r="F2997" s="449"/>
      <c r="G2997" s="245"/>
      <c r="H2997" s="245"/>
      <c r="I2997" s="476">
        <f t="shared" si="877"/>
        <v>0</v>
      </c>
      <c r="J2997" s="243" t="str">
        <f t="shared" si="871"/>
        <v/>
      </c>
      <c r="K2997" s="244"/>
      <c r="L2997" s="423"/>
      <c r="M2997" s="252"/>
      <c r="N2997" s="315">
        <f t="shared" si="878"/>
        <v>0</v>
      </c>
      <c r="O2997" s="424">
        <f t="shared" si="879"/>
        <v>0</v>
      </c>
      <c r="P2997" s="244"/>
      <c r="Q2997" s="423"/>
      <c r="R2997" s="252"/>
      <c r="S2997" s="429">
        <f t="shared" si="880"/>
        <v>0</v>
      </c>
      <c r="T2997" s="315">
        <f t="shared" si="881"/>
        <v>0</v>
      </c>
      <c r="U2997" s="252"/>
      <c r="V2997" s="252"/>
      <c r="W2997" s="253"/>
      <c r="X2997" s="313">
        <f t="shared" si="872"/>
        <v>0</v>
      </c>
    </row>
    <row r="2998" spans="2:24" ht="18.75">
      <c r="B2998" s="136"/>
      <c r="C2998" s="137">
        <v>1014</v>
      </c>
      <c r="D2998" s="145" t="s">
        <v>220</v>
      </c>
      <c r="E2998" s="812"/>
      <c r="F2998" s="449">
        <v>500</v>
      </c>
      <c r="G2998" s="245"/>
      <c r="H2998" s="245"/>
      <c r="I2998" s="476">
        <f t="shared" si="877"/>
        <v>500</v>
      </c>
      <c r="J2998" s="243">
        <f t="shared" si="871"/>
        <v>1</v>
      </c>
      <c r="K2998" s="244"/>
      <c r="L2998" s="423"/>
      <c r="M2998" s="252">
        <v>500</v>
      </c>
      <c r="N2998" s="315">
        <f t="shared" si="878"/>
        <v>500</v>
      </c>
      <c r="O2998" s="424">
        <f t="shared" si="879"/>
        <v>0</v>
      </c>
      <c r="P2998" s="244"/>
      <c r="Q2998" s="423"/>
      <c r="R2998" s="252">
        <v>500</v>
      </c>
      <c r="S2998" s="429">
        <f t="shared" si="880"/>
        <v>500</v>
      </c>
      <c r="T2998" s="315">
        <f t="shared" si="881"/>
        <v>0</v>
      </c>
      <c r="U2998" s="252"/>
      <c r="V2998" s="252"/>
      <c r="W2998" s="253"/>
      <c r="X2998" s="313">
        <f t="shared" si="872"/>
        <v>0</v>
      </c>
    </row>
    <row r="2999" spans="2:24" ht="18.75">
      <c r="B2999" s="136"/>
      <c r="C2999" s="137">
        <v>1015</v>
      </c>
      <c r="D2999" s="145" t="s">
        <v>221</v>
      </c>
      <c r="E2999" s="812"/>
      <c r="F2999" s="449">
        <v>5000</v>
      </c>
      <c r="G2999" s="245"/>
      <c r="H2999" s="245"/>
      <c r="I2999" s="476">
        <f t="shared" si="877"/>
        <v>5000</v>
      </c>
      <c r="J2999" s="243">
        <f t="shared" si="871"/>
        <v>1</v>
      </c>
      <c r="K2999" s="244"/>
      <c r="L2999" s="423"/>
      <c r="M2999" s="252">
        <v>5000</v>
      </c>
      <c r="N2999" s="315">
        <f t="shared" si="878"/>
        <v>5000</v>
      </c>
      <c r="O2999" s="424">
        <f t="shared" si="879"/>
        <v>0</v>
      </c>
      <c r="P2999" s="244"/>
      <c r="Q2999" s="423"/>
      <c r="R2999" s="252">
        <v>5000</v>
      </c>
      <c r="S2999" s="429">
        <f t="shared" si="880"/>
        <v>5000</v>
      </c>
      <c r="T2999" s="315">
        <f t="shared" si="881"/>
        <v>0</v>
      </c>
      <c r="U2999" s="252"/>
      <c r="V2999" s="252"/>
      <c r="W2999" s="253"/>
      <c r="X2999" s="313">
        <f t="shared" si="872"/>
        <v>0</v>
      </c>
    </row>
    <row r="3000" spans="2:24" ht="18.75">
      <c r="B3000" s="136"/>
      <c r="C3000" s="137">
        <v>1016</v>
      </c>
      <c r="D3000" s="145" t="s">
        <v>222</v>
      </c>
      <c r="E3000" s="812"/>
      <c r="F3000" s="449">
        <v>3000</v>
      </c>
      <c r="G3000" s="245"/>
      <c r="H3000" s="245"/>
      <c r="I3000" s="476">
        <f t="shared" si="877"/>
        <v>3000</v>
      </c>
      <c r="J3000" s="243">
        <f t="shared" si="871"/>
        <v>1</v>
      </c>
      <c r="K3000" s="244"/>
      <c r="L3000" s="423"/>
      <c r="M3000" s="252">
        <v>3000</v>
      </c>
      <c r="N3000" s="315">
        <f t="shared" si="878"/>
        <v>3000</v>
      </c>
      <c r="O3000" s="424">
        <f t="shared" si="879"/>
        <v>0</v>
      </c>
      <c r="P3000" s="244"/>
      <c r="Q3000" s="423"/>
      <c r="R3000" s="252">
        <v>3000</v>
      </c>
      <c r="S3000" s="429">
        <f t="shared" si="880"/>
        <v>3000</v>
      </c>
      <c r="T3000" s="315">
        <f t="shared" si="881"/>
        <v>0</v>
      </c>
      <c r="U3000" s="252"/>
      <c r="V3000" s="252"/>
      <c r="W3000" s="253"/>
      <c r="X3000" s="313">
        <f t="shared" si="872"/>
        <v>0</v>
      </c>
    </row>
    <row r="3001" spans="2:24" ht="18.75">
      <c r="B3001" s="140"/>
      <c r="C3001" s="164">
        <v>1020</v>
      </c>
      <c r="D3001" s="165" t="s">
        <v>223</v>
      </c>
      <c r="E3001" s="812"/>
      <c r="F3001" s="449">
        <v>5000</v>
      </c>
      <c r="G3001" s="245"/>
      <c r="H3001" s="245"/>
      <c r="I3001" s="476">
        <f t="shared" si="877"/>
        <v>5000</v>
      </c>
      <c r="J3001" s="243">
        <f t="shared" si="871"/>
        <v>1</v>
      </c>
      <c r="K3001" s="244"/>
      <c r="L3001" s="423"/>
      <c r="M3001" s="252">
        <v>5000</v>
      </c>
      <c r="N3001" s="315">
        <f t="shared" si="878"/>
        <v>5000</v>
      </c>
      <c r="O3001" s="424">
        <f t="shared" si="879"/>
        <v>0</v>
      </c>
      <c r="P3001" s="244"/>
      <c r="Q3001" s="423"/>
      <c r="R3001" s="252">
        <v>5000</v>
      </c>
      <c r="S3001" s="429">
        <f t="shared" si="880"/>
        <v>5000</v>
      </c>
      <c r="T3001" s="315">
        <f t="shared" si="881"/>
        <v>0</v>
      </c>
      <c r="U3001" s="252"/>
      <c r="V3001" s="252"/>
      <c r="W3001" s="253"/>
      <c r="X3001" s="313">
        <f t="shared" si="872"/>
        <v>0</v>
      </c>
    </row>
    <row r="3002" spans="2:24" ht="18.75">
      <c r="B3002" s="136"/>
      <c r="C3002" s="137">
        <v>1030</v>
      </c>
      <c r="D3002" s="145" t="s">
        <v>224</v>
      </c>
      <c r="E3002" s="812"/>
      <c r="F3002" s="449"/>
      <c r="G3002" s="245"/>
      <c r="H3002" s="245"/>
      <c r="I3002" s="476">
        <f t="shared" si="877"/>
        <v>0</v>
      </c>
      <c r="J3002" s="243" t="str">
        <f t="shared" si="871"/>
        <v/>
      </c>
      <c r="K3002" s="244"/>
      <c r="L3002" s="423"/>
      <c r="M3002" s="252"/>
      <c r="N3002" s="315">
        <f t="shared" si="878"/>
        <v>0</v>
      </c>
      <c r="O3002" s="424">
        <f t="shared" si="879"/>
        <v>0</v>
      </c>
      <c r="P3002" s="244"/>
      <c r="Q3002" s="423"/>
      <c r="R3002" s="252"/>
      <c r="S3002" s="429">
        <f t="shared" si="880"/>
        <v>0</v>
      </c>
      <c r="T3002" s="315">
        <f t="shared" si="881"/>
        <v>0</v>
      </c>
      <c r="U3002" s="252"/>
      <c r="V3002" s="252"/>
      <c r="W3002" s="253"/>
      <c r="X3002" s="313">
        <f t="shared" si="872"/>
        <v>0</v>
      </c>
    </row>
    <row r="3003" spans="2:24" ht="18.75">
      <c r="B3003" s="136"/>
      <c r="C3003" s="164">
        <v>1051</v>
      </c>
      <c r="D3003" s="167" t="s">
        <v>225</v>
      </c>
      <c r="E3003" s="812"/>
      <c r="F3003" s="449">
        <v>3285</v>
      </c>
      <c r="G3003" s="245"/>
      <c r="H3003" s="245"/>
      <c r="I3003" s="476">
        <f t="shared" si="877"/>
        <v>3285</v>
      </c>
      <c r="J3003" s="243">
        <f t="shared" si="871"/>
        <v>1</v>
      </c>
      <c r="K3003" s="244"/>
      <c r="L3003" s="423"/>
      <c r="M3003" s="252">
        <v>3285</v>
      </c>
      <c r="N3003" s="315">
        <f t="shared" si="878"/>
        <v>3285</v>
      </c>
      <c r="O3003" s="424">
        <f t="shared" si="879"/>
        <v>0</v>
      </c>
      <c r="P3003" s="244"/>
      <c r="Q3003" s="771"/>
      <c r="R3003" s="775"/>
      <c r="S3003" s="775"/>
      <c r="T3003" s="775"/>
      <c r="U3003" s="775"/>
      <c r="V3003" s="775"/>
      <c r="W3003" s="819"/>
      <c r="X3003" s="313">
        <f t="shared" si="872"/>
        <v>0</v>
      </c>
    </row>
    <row r="3004" spans="2:24" ht="18.75">
      <c r="B3004" s="136"/>
      <c r="C3004" s="137">
        <v>1052</v>
      </c>
      <c r="D3004" s="145" t="s">
        <v>226</v>
      </c>
      <c r="E3004" s="812"/>
      <c r="F3004" s="449"/>
      <c r="G3004" s="245"/>
      <c r="H3004" s="245"/>
      <c r="I3004" s="476">
        <f t="shared" si="877"/>
        <v>0</v>
      </c>
      <c r="J3004" s="243" t="str">
        <f t="shared" si="871"/>
        <v/>
      </c>
      <c r="K3004" s="244"/>
      <c r="L3004" s="423"/>
      <c r="M3004" s="252"/>
      <c r="N3004" s="315">
        <f t="shared" si="878"/>
        <v>0</v>
      </c>
      <c r="O3004" s="424">
        <f t="shared" si="879"/>
        <v>0</v>
      </c>
      <c r="P3004" s="244"/>
      <c r="Q3004" s="771"/>
      <c r="R3004" s="775"/>
      <c r="S3004" s="775"/>
      <c r="T3004" s="775"/>
      <c r="U3004" s="775"/>
      <c r="V3004" s="775"/>
      <c r="W3004" s="819"/>
      <c r="X3004" s="313">
        <f t="shared" si="872"/>
        <v>0</v>
      </c>
    </row>
    <row r="3005" spans="2:24" ht="18.75">
      <c r="B3005" s="136"/>
      <c r="C3005" s="168">
        <v>1053</v>
      </c>
      <c r="D3005" s="169" t="s">
        <v>1710</v>
      </c>
      <c r="E3005" s="812"/>
      <c r="F3005" s="449"/>
      <c r="G3005" s="245"/>
      <c r="H3005" s="245"/>
      <c r="I3005" s="476">
        <f t="shared" si="877"/>
        <v>0</v>
      </c>
      <c r="J3005" s="243" t="str">
        <f t="shared" si="871"/>
        <v/>
      </c>
      <c r="K3005" s="244"/>
      <c r="L3005" s="423"/>
      <c r="M3005" s="252"/>
      <c r="N3005" s="315">
        <f t="shared" si="878"/>
        <v>0</v>
      </c>
      <c r="O3005" s="424">
        <f t="shared" si="879"/>
        <v>0</v>
      </c>
      <c r="P3005" s="244"/>
      <c r="Q3005" s="771"/>
      <c r="R3005" s="775"/>
      <c r="S3005" s="775"/>
      <c r="T3005" s="775"/>
      <c r="U3005" s="775"/>
      <c r="V3005" s="775"/>
      <c r="W3005" s="819"/>
      <c r="X3005" s="313">
        <f t="shared" si="872"/>
        <v>0</v>
      </c>
    </row>
    <row r="3006" spans="2:24" ht="18.75">
      <c r="B3006" s="136"/>
      <c r="C3006" s="137">
        <v>1062</v>
      </c>
      <c r="D3006" s="139" t="s">
        <v>227</v>
      </c>
      <c r="E3006" s="812"/>
      <c r="F3006" s="449"/>
      <c r="G3006" s="245"/>
      <c r="H3006" s="245"/>
      <c r="I3006" s="476">
        <f t="shared" si="877"/>
        <v>0</v>
      </c>
      <c r="J3006" s="243" t="str">
        <f t="shared" si="871"/>
        <v/>
      </c>
      <c r="K3006" s="244"/>
      <c r="L3006" s="423"/>
      <c r="M3006" s="252"/>
      <c r="N3006" s="315">
        <f t="shared" si="878"/>
        <v>0</v>
      </c>
      <c r="O3006" s="424">
        <f t="shared" si="879"/>
        <v>0</v>
      </c>
      <c r="P3006" s="244"/>
      <c r="Q3006" s="423"/>
      <c r="R3006" s="252"/>
      <c r="S3006" s="429">
        <f>+IF(+(L3006+M3006)&gt;=I3006,+M3006,+(+I3006-L3006))</f>
        <v>0</v>
      </c>
      <c r="T3006" s="315">
        <f>Q3006+R3006-S3006</f>
        <v>0</v>
      </c>
      <c r="U3006" s="252"/>
      <c r="V3006" s="252"/>
      <c r="W3006" s="253"/>
      <c r="X3006" s="313">
        <f t="shared" si="872"/>
        <v>0</v>
      </c>
    </row>
    <row r="3007" spans="2:24" ht="18.75">
      <c r="B3007" s="136"/>
      <c r="C3007" s="137">
        <v>1063</v>
      </c>
      <c r="D3007" s="139" t="s">
        <v>228</v>
      </c>
      <c r="E3007" s="812"/>
      <c r="F3007" s="449"/>
      <c r="G3007" s="245"/>
      <c r="H3007" s="245"/>
      <c r="I3007" s="476">
        <f t="shared" si="877"/>
        <v>0</v>
      </c>
      <c r="J3007" s="243" t="str">
        <f t="shared" si="871"/>
        <v/>
      </c>
      <c r="K3007" s="244"/>
      <c r="L3007" s="423"/>
      <c r="M3007" s="252"/>
      <c r="N3007" s="315">
        <f t="shared" si="878"/>
        <v>0</v>
      </c>
      <c r="O3007" s="424">
        <f t="shared" si="879"/>
        <v>0</v>
      </c>
      <c r="P3007" s="244"/>
      <c r="Q3007" s="771"/>
      <c r="R3007" s="775"/>
      <c r="S3007" s="775"/>
      <c r="T3007" s="775"/>
      <c r="U3007" s="775"/>
      <c r="V3007" s="775"/>
      <c r="W3007" s="819"/>
      <c r="X3007" s="313">
        <f t="shared" si="872"/>
        <v>0</v>
      </c>
    </row>
    <row r="3008" spans="2:24" ht="18.75">
      <c r="B3008" s="136"/>
      <c r="C3008" s="168">
        <v>1069</v>
      </c>
      <c r="D3008" s="170" t="s">
        <v>229</v>
      </c>
      <c r="E3008" s="812"/>
      <c r="F3008" s="449"/>
      <c r="G3008" s="245"/>
      <c r="H3008" s="245"/>
      <c r="I3008" s="476">
        <f t="shared" si="877"/>
        <v>0</v>
      </c>
      <c r="J3008" s="243" t="str">
        <f t="shared" ref="J3008:J3039" si="882">(IF($E3008&lt;&gt;0,$J$2,IF($I3008&lt;&gt;0,$J$2,"")))</f>
        <v/>
      </c>
      <c r="K3008" s="244"/>
      <c r="L3008" s="423"/>
      <c r="M3008" s="252"/>
      <c r="N3008" s="315">
        <f t="shared" si="878"/>
        <v>0</v>
      </c>
      <c r="O3008" s="424">
        <f t="shared" si="879"/>
        <v>0</v>
      </c>
      <c r="P3008" s="244"/>
      <c r="Q3008" s="423"/>
      <c r="R3008" s="252"/>
      <c r="S3008" s="429">
        <f>+IF(+(L3008+M3008)&gt;=I3008,+M3008,+(+I3008-L3008))</f>
        <v>0</v>
      </c>
      <c r="T3008" s="315">
        <f>Q3008+R3008-S3008</f>
        <v>0</v>
      </c>
      <c r="U3008" s="252"/>
      <c r="V3008" s="252"/>
      <c r="W3008" s="253"/>
      <c r="X3008" s="313">
        <f t="shared" ref="X3008:X3039" si="883">T3008-U3008-V3008-W3008</f>
        <v>0</v>
      </c>
    </row>
    <row r="3009" spans="2:24" ht="31.5">
      <c r="B3009" s="140"/>
      <c r="C3009" s="137">
        <v>1091</v>
      </c>
      <c r="D3009" s="145" t="s">
        <v>230</v>
      </c>
      <c r="E3009" s="812"/>
      <c r="F3009" s="449"/>
      <c r="G3009" s="245"/>
      <c r="H3009" s="245"/>
      <c r="I3009" s="476">
        <f t="shared" si="877"/>
        <v>0</v>
      </c>
      <c r="J3009" s="243" t="str">
        <f t="shared" si="882"/>
        <v/>
      </c>
      <c r="K3009" s="244"/>
      <c r="L3009" s="423"/>
      <c r="M3009" s="252"/>
      <c r="N3009" s="315">
        <f t="shared" si="878"/>
        <v>0</v>
      </c>
      <c r="O3009" s="424">
        <f t="shared" si="879"/>
        <v>0</v>
      </c>
      <c r="P3009" s="244"/>
      <c r="Q3009" s="423"/>
      <c r="R3009" s="252"/>
      <c r="S3009" s="429">
        <f>+IF(+(L3009+M3009)&gt;=I3009,+M3009,+(+I3009-L3009))</f>
        <v>0</v>
      </c>
      <c r="T3009" s="315">
        <f>Q3009+R3009-S3009</f>
        <v>0</v>
      </c>
      <c r="U3009" s="252"/>
      <c r="V3009" s="252"/>
      <c r="W3009" s="253"/>
      <c r="X3009" s="313">
        <f t="shared" si="883"/>
        <v>0</v>
      </c>
    </row>
    <row r="3010" spans="2:24" ht="18.75">
      <c r="B3010" s="136"/>
      <c r="C3010" s="137">
        <v>1092</v>
      </c>
      <c r="D3010" s="145" t="s">
        <v>359</v>
      </c>
      <c r="E3010" s="812"/>
      <c r="F3010" s="449"/>
      <c r="G3010" s="245"/>
      <c r="H3010" s="245"/>
      <c r="I3010" s="476">
        <f t="shared" si="877"/>
        <v>0</v>
      </c>
      <c r="J3010" s="243" t="str">
        <f t="shared" si="882"/>
        <v/>
      </c>
      <c r="K3010" s="244"/>
      <c r="L3010" s="423"/>
      <c r="M3010" s="252"/>
      <c r="N3010" s="315">
        <f t="shared" si="878"/>
        <v>0</v>
      </c>
      <c r="O3010" s="424">
        <f t="shared" si="879"/>
        <v>0</v>
      </c>
      <c r="P3010" s="244"/>
      <c r="Q3010" s="771"/>
      <c r="R3010" s="775"/>
      <c r="S3010" s="775"/>
      <c r="T3010" s="775"/>
      <c r="U3010" s="775"/>
      <c r="V3010" s="775"/>
      <c r="W3010" s="819"/>
      <c r="X3010" s="313">
        <f t="shared" si="883"/>
        <v>0</v>
      </c>
    </row>
    <row r="3011" spans="2:24" ht="18.75">
      <c r="B3011" s="136"/>
      <c r="C3011" s="142">
        <v>1098</v>
      </c>
      <c r="D3011" s="146" t="s">
        <v>231</v>
      </c>
      <c r="E3011" s="812"/>
      <c r="F3011" s="449">
        <v>8640</v>
      </c>
      <c r="G3011" s="245"/>
      <c r="H3011" s="245"/>
      <c r="I3011" s="476">
        <f t="shared" si="877"/>
        <v>8640</v>
      </c>
      <c r="J3011" s="243">
        <f t="shared" si="882"/>
        <v>1</v>
      </c>
      <c r="K3011" s="244"/>
      <c r="L3011" s="423"/>
      <c r="M3011" s="252">
        <v>8640</v>
      </c>
      <c r="N3011" s="315">
        <f t="shared" si="878"/>
        <v>8640</v>
      </c>
      <c r="O3011" s="424">
        <f t="shared" si="879"/>
        <v>0</v>
      </c>
      <c r="P3011" s="244"/>
      <c r="Q3011" s="423"/>
      <c r="R3011" s="252">
        <v>8640</v>
      </c>
      <c r="S3011" s="429">
        <f>+IF(+(L3011+M3011)&gt;=I3011,+M3011,+(+I3011-L3011))</f>
        <v>8640</v>
      </c>
      <c r="T3011" s="315">
        <f>Q3011+R3011-S3011</f>
        <v>0</v>
      </c>
      <c r="U3011" s="252"/>
      <c r="V3011" s="252"/>
      <c r="W3011" s="253"/>
      <c r="X3011" s="313">
        <f t="shared" si="883"/>
        <v>0</v>
      </c>
    </row>
    <row r="3012" spans="2:24" ht="18.75">
      <c r="B3012" s="794">
        <v>1900</v>
      </c>
      <c r="C3012" s="958" t="s">
        <v>293</v>
      </c>
      <c r="D3012" s="958"/>
      <c r="E3012" s="795"/>
      <c r="F3012" s="796">
        <f>SUM(F3013:F3015)</f>
        <v>0</v>
      </c>
      <c r="G3012" s="797">
        <f>SUM(G3013:G3015)</f>
        <v>0</v>
      </c>
      <c r="H3012" s="797">
        <f>SUM(H3013:H3015)</f>
        <v>0</v>
      </c>
      <c r="I3012" s="797">
        <f>SUM(I3013:I3015)</f>
        <v>0</v>
      </c>
      <c r="J3012" s="243" t="str">
        <f t="shared" si="882"/>
        <v/>
      </c>
      <c r="K3012" s="244"/>
      <c r="L3012" s="316">
        <f>SUM(L3013:L3015)</f>
        <v>0</v>
      </c>
      <c r="M3012" s="317">
        <f>SUM(M3013:M3015)</f>
        <v>0</v>
      </c>
      <c r="N3012" s="425">
        <f>SUM(N3013:N3015)</f>
        <v>0</v>
      </c>
      <c r="O3012" s="426">
        <f>SUM(O3013:O3015)</f>
        <v>0</v>
      </c>
      <c r="P3012" s="244"/>
      <c r="Q3012" s="773"/>
      <c r="R3012" s="774"/>
      <c r="S3012" s="774"/>
      <c r="T3012" s="774"/>
      <c r="U3012" s="774"/>
      <c r="V3012" s="774"/>
      <c r="W3012" s="820"/>
      <c r="X3012" s="313">
        <f t="shared" si="883"/>
        <v>0</v>
      </c>
    </row>
    <row r="3013" spans="2:24" ht="18.75">
      <c r="B3013" s="136"/>
      <c r="C3013" s="144">
        <v>1901</v>
      </c>
      <c r="D3013" s="138" t="s">
        <v>294</v>
      </c>
      <c r="E3013" s="812"/>
      <c r="F3013" s="449"/>
      <c r="G3013" s="245"/>
      <c r="H3013" s="245"/>
      <c r="I3013" s="476">
        <f>F3013+G3013+H3013</f>
        <v>0</v>
      </c>
      <c r="J3013" s="243" t="str">
        <f t="shared" si="882"/>
        <v/>
      </c>
      <c r="K3013" s="244"/>
      <c r="L3013" s="423"/>
      <c r="M3013" s="252"/>
      <c r="N3013" s="315">
        <f>I3013</f>
        <v>0</v>
      </c>
      <c r="O3013" s="424">
        <f>L3013+M3013-N3013</f>
        <v>0</v>
      </c>
      <c r="P3013" s="244"/>
      <c r="Q3013" s="771"/>
      <c r="R3013" s="775"/>
      <c r="S3013" s="775"/>
      <c r="T3013" s="775"/>
      <c r="U3013" s="775"/>
      <c r="V3013" s="775"/>
      <c r="W3013" s="819"/>
      <c r="X3013" s="313">
        <f t="shared" si="883"/>
        <v>0</v>
      </c>
    </row>
    <row r="3014" spans="2:24" ht="18.75">
      <c r="B3014" s="136"/>
      <c r="C3014" s="137">
        <v>1981</v>
      </c>
      <c r="D3014" s="139" t="s">
        <v>295</v>
      </c>
      <c r="E3014" s="812"/>
      <c r="F3014" s="449"/>
      <c r="G3014" s="245"/>
      <c r="H3014" s="245"/>
      <c r="I3014" s="476">
        <f>F3014+G3014+H3014</f>
        <v>0</v>
      </c>
      <c r="J3014" s="243" t="str">
        <f t="shared" si="882"/>
        <v/>
      </c>
      <c r="K3014" s="244"/>
      <c r="L3014" s="423"/>
      <c r="M3014" s="252"/>
      <c r="N3014" s="315">
        <f>I3014</f>
        <v>0</v>
      </c>
      <c r="O3014" s="424">
        <f>L3014+M3014-N3014</f>
        <v>0</v>
      </c>
      <c r="P3014" s="244"/>
      <c r="Q3014" s="771"/>
      <c r="R3014" s="775"/>
      <c r="S3014" s="775"/>
      <c r="T3014" s="775"/>
      <c r="U3014" s="775"/>
      <c r="V3014" s="775"/>
      <c r="W3014" s="819"/>
      <c r="X3014" s="313">
        <f t="shared" si="883"/>
        <v>0</v>
      </c>
    </row>
    <row r="3015" spans="2:24" ht="18.75">
      <c r="B3015" s="136"/>
      <c r="C3015" s="142">
        <v>1991</v>
      </c>
      <c r="D3015" s="141" t="s">
        <v>296</v>
      </c>
      <c r="E3015" s="812"/>
      <c r="F3015" s="449"/>
      <c r="G3015" s="245"/>
      <c r="H3015" s="245"/>
      <c r="I3015" s="476">
        <f>F3015+G3015+H3015</f>
        <v>0</v>
      </c>
      <c r="J3015" s="243" t="str">
        <f t="shared" si="882"/>
        <v/>
      </c>
      <c r="K3015" s="244"/>
      <c r="L3015" s="423"/>
      <c r="M3015" s="252"/>
      <c r="N3015" s="315">
        <f>I3015</f>
        <v>0</v>
      </c>
      <c r="O3015" s="424">
        <f>L3015+M3015-N3015</f>
        <v>0</v>
      </c>
      <c r="P3015" s="244"/>
      <c r="Q3015" s="771"/>
      <c r="R3015" s="775"/>
      <c r="S3015" s="775"/>
      <c r="T3015" s="775"/>
      <c r="U3015" s="775"/>
      <c r="V3015" s="775"/>
      <c r="W3015" s="819"/>
      <c r="X3015" s="313">
        <f t="shared" si="883"/>
        <v>0</v>
      </c>
    </row>
    <row r="3016" spans="2:24" ht="18.75">
      <c r="B3016" s="794">
        <v>2100</v>
      </c>
      <c r="C3016" s="958" t="s">
        <v>1088</v>
      </c>
      <c r="D3016" s="958"/>
      <c r="E3016" s="795"/>
      <c r="F3016" s="796">
        <f>SUM(F3017:F3021)</f>
        <v>0</v>
      </c>
      <c r="G3016" s="797">
        <f>SUM(G3017:G3021)</f>
        <v>0</v>
      </c>
      <c r="H3016" s="797">
        <f>SUM(H3017:H3021)</f>
        <v>0</v>
      </c>
      <c r="I3016" s="797">
        <f>SUM(I3017:I3021)</f>
        <v>0</v>
      </c>
      <c r="J3016" s="243" t="str">
        <f t="shared" si="882"/>
        <v/>
      </c>
      <c r="K3016" s="244"/>
      <c r="L3016" s="316">
        <f>SUM(L3017:L3021)</f>
        <v>0</v>
      </c>
      <c r="M3016" s="317">
        <f>SUM(M3017:M3021)</f>
        <v>0</v>
      </c>
      <c r="N3016" s="425">
        <f>SUM(N3017:N3021)</f>
        <v>0</v>
      </c>
      <c r="O3016" s="426">
        <f>SUM(O3017:O3021)</f>
        <v>0</v>
      </c>
      <c r="P3016" s="244"/>
      <c r="Q3016" s="773"/>
      <c r="R3016" s="774"/>
      <c r="S3016" s="774"/>
      <c r="T3016" s="774"/>
      <c r="U3016" s="774"/>
      <c r="V3016" s="774"/>
      <c r="W3016" s="820"/>
      <c r="X3016" s="313">
        <f t="shared" si="883"/>
        <v>0</v>
      </c>
    </row>
    <row r="3017" spans="2:24" ht="18.75">
      <c r="B3017" s="136"/>
      <c r="C3017" s="144">
        <v>2110</v>
      </c>
      <c r="D3017" s="147" t="s">
        <v>232</v>
      </c>
      <c r="E3017" s="812"/>
      <c r="F3017" s="449"/>
      <c r="G3017" s="245"/>
      <c r="H3017" s="245"/>
      <c r="I3017" s="476">
        <f>F3017+G3017+H3017</f>
        <v>0</v>
      </c>
      <c r="J3017" s="243" t="str">
        <f t="shared" si="882"/>
        <v/>
      </c>
      <c r="K3017" s="244"/>
      <c r="L3017" s="423"/>
      <c r="M3017" s="252"/>
      <c r="N3017" s="315">
        <f>I3017</f>
        <v>0</v>
      </c>
      <c r="O3017" s="424">
        <f>L3017+M3017-N3017</f>
        <v>0</v>
      </c>
      <c r="P3017" s="244"/>
      <c r="Q3017" s="771"/>
      <c r="R3017" s="775"/>
      <c r="S3017" s="775"/>
      <c r="T3017" s="775"/>
      <c r="U3017" s="775"/>
      <c r="V3017" s="775"/>
      <c r="W3017" s="819"/>
      <c r="X3017" s="313">
        <f t="shared" si="883"/>
        <v>0</v>
      </c>
    </row>
    <row r="3018" spans="2:24" ht="18.75">
      <c r="B3018" s="171"/>
      <c r="C3018" s="137">
        <v>2120</v>
      </c>
      <c r="D3018" s="159" t="s">
        <v>233</v>
      </c>
      <c r="E3018" s="812"/>
      <c r="F3018" s="449"/>
      <c r="G3018" s="245"/>
      <c r="H3018" s="245"/>
      <c r="I3018" s="476">
        <f>F3018+G3018+H3018</f>
        <v>0</v>
      </c>
      <c r="J3018" s="243" t="str">
        <f t="shared" si="882"/>
        <v/>
      </c>
      <c r="K3018" s="244"/>
      <c r="L3018" s="423"/>
      <c r="M3018" s="252"/>
      <c r="N3018" s="315">
        <f>I3018</f>
        <v>0</v>
      </c>
      <c r="O3018" s="424">
        <f>L3018+M3018-N3018</f>
        <v>0</v>
      </c>
      <c r="P3018" s="244"/>
      <c r="Q3018" s="771"/>
      <c r="R3018" s="775"/>
      <c r="S3018" s="775"/>
      <c r="T3018" s="775"/>
      <c r="U3018" s="775"/>
      <c r="V3018" s="775"/>
      <c r="W3018" s="819"/>
      <c r="X3018" s="313">
        <f t="shared" si="883"/>
        <v>0</v>
      </c>
    </row>
    <row r="3019" spans="2:24" ht="18.75">
      <c r="B3019" s="171"/>
      <c r="C3019" s="137">
        <v>2125</v>
      </c>
      <c r="D3019" s="156" t="s">
        <v>1080</v>
      </c>
      <c r="E3019" s="812"/>
      <c r="F3019" s="700">
        <v>0</v>
      </c>
      <c r="G3019" s="700">
        <v>0</v>
      </c>
      <c r="H3019" s="700">
        <v>0</v>
      </c>
      <c r="I3019" s="476">
        <f>F3019+G3019+H3019</f>
        <v>0</v>
      </c>
      <c r="J3019" s="243" t="str">
        <f t="shared" si="882"/>
        <v/>
      </c>
      <c r="K3019" s="244"/>
      <c r="L3019" s="423"/>
      <c r="M3019" s="252"/>
      <c r="N3019" s="315">
        <f>I3019</f>
        <v>0</v>
      </c>
      <c r="O3019" s="424">
        <f>L3019+M3019-N3019</f>
        <v>0</v>
      </c>
      <c r="P3019" s="244"/>
      <c r="Q3019" s="771"/>
      <c r="R3019" s="775"/>
      <c r="S3019" s="775"/>
      <c r="T3019" s="775"/>
      <c r="U3019" s="775"/>
      <c r="V3019" s="775"/>
      <c r="W3019" s="819"/>
      <c r="X3019" s="313">
        <f t="shared" si="883"/>
        <v>0</v>
      </c>
    </row>
    <row r="3020" spans="2:24" ht="18.75">
      <c r="B3020" s="143"/>
      <c r="C3020" s="137">
        <v>2140</v>
      </c>
      <c r="D3020" s="159" t="s">
        <v>235</v>
      </c>
      <c r="E3020" s="812"/>
      <c r="F3020" s="700">
        <v>0</v>
      </c>
      <c r="G3020" s="700">
        <v>0</v>
      </c>
      <c r="H3020" s="700">
        <v>0</v>
      </c>
      <c r="I3020" s="476">
        <f>F3020+G3020+H3020</f>
        <v>0</v>
      </c>
      <c r="J3020" s="243" t="str">
        <f t="shared" si="882"/>
        <v/>
      </c>
      <c r="K3020" s="244"/>
      <c r="L3020" s="423"/>
      <c r="M3020" s="252"/>
      <c r="N3020" s="315">
        <f>I3020</f>
        <v>0</v>
      </c>
      <c r="O3020" s="424">
        <f>L3020+M3020-N3020</f>
        <v>0</v>
      </c>
      <c r="P3020" s="244"/>
      <c r="Q3020" s="771"/>
      <c r="R3020" s="775"/>
      <c r="S3020" s="775"/>
      <c r="T3020" s="775"/>
      <c r="U3020" s="775"/>
      <c r="V3020" s="775"/>
      <c r="W3020" s="819"/>
      <c r="X3020" s="313">
        <f t="shared" si="883"/>
        <v>0</v>
      </c>
    </row>
    <row r="3021" spans="2:24" ht="18.75">
      <c r="B3021" s="136"/>
      <c r="C3021" s="142">
        <v>2190</v>
      </c>
      <c r="D3021" s="512" t="s">
        <v>236</v>
      </c>
      <c r="E3021" s="812"/>
      <c r="F3021" s="449"/>
      <c r="G3021" s="245"/>
      <c r="H3021" s="245"/>
      <c r="I3021" s="476">
        <f>F3021+G3021+H3021</f>
        <v>0</v>
      </c>
      <c r="J3021" s="243" t="str">
        <f t="shared" si="882"/>
        <v/>
      </c>
      <c r="K3021" s="244"/>
      <c r="L3021" s="423"/>
      <c r="M3021" s="252"/>
      <c r="N3021" s="315">
        <f>I3021</f>
        <v>0</v>
      </c>
      <c r="O3021" s="424">
        <f>L3021+M3021-N3021</f>
        <v>0</v>
      </c>
      <c r="P3021" s="244"/>
      <c r="Q3021" s="771"/>
      <c r="R3021" s="775"/>
      <c r="S3021" s="775"/>
      <c r="T3021" s="775"/>
      <c r="U3021" s="775"/>
      <c r="V3021" s="775"/>
      <c r="W3021" s="819"/>
      <c r="X3021" s="313">
        <f t="shared" si="883"/>
        <v>0</v>
      </c>
    </row>
    <row r="3022" spans="2:24" ht="18.75">
      <c r="B3022" s="794">
        <v>2200</v>
      </c>
      <c r="C3022" s="958" t="s">
        <v>237</v>
      </c>
      <c r="D3022" s="958"/>
      <c r="E3022" s="795"/>
      <c r="F3022" s="796">
        <f>SUM(F3023:F3024)</f>
        <v>0</v>
      </c>
      <c r="G3022" s="797">
        <f>SUM(G3023:G3024)</f>
        <v>0</v>
      </c>
      <c r="H3022" s="797">
        <f>SUM(H3023:H3024)</f>
        <v>0</v>
      </c>
      <c r="I3022" s="797">
        <f>SUM(I3023:I3024)</f>
        <v>0</v>
      </c>
      <c r="J3022" s="243" t="str">
        <f t="shared" si="882"/>
        <v/>
      </c>
      <c r="K3022" s="244"/>
      <c r="L3022" s="316">
        <f>SUM(L3023:L3024)</f>
        <v>0</v>
      </c>
      <c r="M3022" s="317">
        <f>SUM(M3023:M3024)</f>
        <v>0</v>
      </c>
      <c r="N3022" s="425">
        <f>SUM(N3023:N3024)</f>
        <v>0</v>
      </c>
      <c r="O3022" s="426">
        <f>SUM(O3023:O3024)</f>
        <v>0</v>
      </c>
      <c r="P3022" s="244"/>
      <c r="Q3022" s="773"/>
      <c r="R3022" s="774"/>
      <c r="S3022" s="774"/>
      <c r="T3022" s="774"/>
      <c r="U3022" s="774"/>
      <c r="V3022" s="774"/>
      <c r="W3022" s="820"/>
      <c r="X3022" s="313">
        <f t="shared" si="883"/>
        <v>0</v>
      </c>
    </row>
    <row r="3023" spans="2:24" ht="18.75">
      <c r="B3023" s="136"/>
      <c r="C3023" s="137">
        <v>2221</v>
      </c>
      <c r="D3023" s="139" t="s">
        <v>1461</v>
      </c>
      <c r="E3023" s="812"/>
      <c r="F3023" s="449"/>
      <c r="G3023" s="245"/>
      <c r="H3023" s="245"/>
      <c r="I3023" s="476">
        <f t="shared" ref="I3023:I3028" si="884">F3023+G3023+H3023</f>
        <v>0</v>
      </c>
      <c r="J3023" s="243" t="str">
        <f t="shared" si="882"/>
        <v/>
      </c>
      <c r="K3023" s="244"/>
      <c r="L3023" s="423"/>
      <c r="M3023" s="252"/>
      <c r="N3023" s="315">
        <f t="shared" ref="N3023:N3028" si="885">I3023</f>
        <v>0</v>
      </c>
      <c r="O3023" s="424">
        <f t="shared" ref="O3023:O3028" si="886">L3023+M3023-N3023</f>
        <v>0</v>
      </c>
      <c r="P3023" s="244"/>
      <c r="Q3023" s="771"/>
      <c r="R3023" s="775"/>
      <c r="S3023" s="775"/>
      <c r="T3023" s="775"/>
      <c r="U3023" s="775"/>
      <c r="V3023" s="775"/>
      <c r="W3023" s="819"/>
      <c r="X3023" s="313">
        <f t="shared" si="883"/>
        <v>0</v>
      </c>
    </row>
    <row r="3024" spans="2:24" ht="18.75">
      <c r="B3024" s="136"/>
      <c r="C3024" s="142">
        <v>2224</v>
      </c>
      <c r="D3024" s="141" t="s">
        <v>238</v>
      </c>
      <c r="E3024" s="812"/>
      <c r="F3024" s="449"/>
      <c r="G3024" s="245"/>
      <c r="H3024" s="245"/>
      <c r="I3024" s="476">
        <f t="shared" si="884"/>
        <v>0</v>
      </c>
      <c r="J3024" s="243" t="str">
        <f t="shared" si="882"/>
        <v/>
      </c>
      <c r="K3024" s="244"/>
      <c r="L3024" s="423"/>
      <c r="M3024" s="252"/>
      <c r="N3024" s="315">
        <f t="shared" si="885"/>
        <v>0</v>
      </c>
      <c r="O3024" s="424">
        <f t="shared" si="886"/>
        <v>0</v>
      </c>
      <c r="P3024" s="244"/>
      <c r="Q3024" s="771"/>
      <c r="R3024" s="775"/>
      <c r="S3024" s="775"/>
      <c r="T3024" s="775"/>
      <c r="U3024" s="775"/>
      <c r="V3024" s="775"/>
      <c r="W3024" s="819"/>
      <c r="X3024" s="313">
        <f t="shared" si="883"/>
        <v>0</v>
      </c>
    </row>
    <row r="3025" spans="2:24" ht="18.75">
      <c r="B3025" s="794">
        <v>2500</v>
      </c>
      <c r="C3025" s="963" t="s">
        <v>239</v>
      </c>
      <c r="D3025" s="963"/>
      <c r="E3025" s="795"/>
      <c r="F3025" s="798"/>
      <c r="G3025" s="799"/>
      <c r="H3025" s="799"/>
      <c r="I3025" s="800">
        <f t="shared" si="884"/>
        <v>0</v>
      </c>
      <c r="J3025" s="243" t="str">
        <f t="shared" si="882"/>
        <v/>
      </c>
      <c r="K3025" s="244"/>
      <c r="L3025" s="428"/>
      <c r="M3025" s="254"/>
      <c r="N3025" s="315">
        <f t="shared" si="885"/>
        <v>0</v>
      </c>
      <c r="O3025" s="424">
        <f t="shared" si="886"/>
        <v>0</v>
      </c>
      <c r="P3025" s="244"/>
      <c r="Q3025" s="773"/>
      <c r="R3025" s="774"/>
      <c r="S3025" s="775"/>
      <c r="T3025" s="775"/>
      <c r="U3025" s="774"/>
      <c r="V3025" s="775"/>
      <c r="W3025" s="819"/>
      <c r="X3025" s="313">
        <f t="shared" si="883"/>
        <v>0</v>
      </c>
    </row>
    <row r="3026" spans="2:24" ht="18.75">
      <c r="B3026" s="794">
        <v>2600</v>
      </c>
      <c r="C3026" s="969" t="s">
        <v>240</v>
      </c>
      <c r="D3026" s="979"/>
      <c r="E3026" s="795"/>
      <c r="F3026" s="798"/>
      <c r="G3026" s="799"/>
      <c r="H3026" s="799"/>
      <c r="I3026" s="800">
        <f t="shared" si="884"/>
        <v>0</v>
      </c>
      <c r="J3026" s="243" t="str">
        <f t="shared" si="882"/>
        <v/>
      </c>
      <c r="K3026" s="244"/>
      <c r="L3026" s="428"/>
      <c r="M3026" s="254"/>
      <c r="N3026" s="315">
        <f t="shared" si="885"/>
        <v>0</v>
      </c>
      <c r="O3026" s="424">
        <f t="shared" si="886"/>
        <v>0</v>
      </c>
      <c r="P3026" s="244"/>
      <c r="Q3026" s="773"/>
      <c r="R3026" s="774"/>
      <c r="S3026" s="775"/>
      <c r="T3026" s="775"/>
      <c r="U3026" s="774"/>
      <c r="V3026" s="775"/>
      <c r="W3026" s="819"/>
      <c r="X3026" s="313">
        <f t="shared" si="883"/>
        <v>0</v>
      </c>
    </row>
    <row r="3027" spans="2:24" ht="18.75">
      <c r="B3027" s="794">
        <v>2700</v>
      </c>
      <c r="C3027" s="969" t="s">
        <v>241</v>
      </c>
      <c r="D3027" s="979"/>
      <c r="E3027" s="795"/>
      <c r="F3027" s="798"/>
      <c r="G3027" s="799"/>
      <c r="H3027" s="799"/>
      <c r="I3027" s="800">
        <f t="shared" si="884"/>
        <v>0</v>
      </c>
      <c r="J3027" s="243" t="str">
        <f t="shared" si="882"/>
        <v/>
      </c>
      <c r="K3027" s="244"/>
      <c r="L3027" s="428"/>
      <c r="M3027" s="254"/>
      <c r="N3027" s="315">
        <f t="shared" si="885"/>
        <v>0</v>
      </c>
      <c r="O3027" s="424">
        <f t="shared" si="886"/>
        <v>0</v>
      </c>
      <c r="P3027" s="244"/>
      <c r="Q3027" s="773"/>
      <c r="R3027" s="774"/>
      <c r="S3027" s="775"/>
      <c r="T3027" s="775"/>
      <c r="U3027" s="774"/>
      <c r="V3027" s="775"/>
      <c r="W3027" s="819"/>
      <c r="X3027" s="313">
        <f t="shared" si="883"/>
        <v>0</v>
      </c>
    </row>
    <row r="3028" spans="2:24" ht="18.75">
      <c r="B3028" s="794">
        <v>2800</v>
      </c>
      <c r="C3028" s="969" t="s">
        <v>1711</v>
      </c>
      <c r="D3028" s="979"/>
      <c r="E3028" s="795"/>
      <c r="F3028" s="798"/>
      <c r="G3028" s="799"/>
      <c r="H3028" s="799"/>
      <c r="I3028" s="800">
        <f t="shared" si="884"/>
        <v>0</v>
      </c>
      <c r="J3028" s="243" t="str">
        <f t="shared" si="882"/>
        <v/>
      </c>
      <c r="K3028" s="244"/>
      <c r="L3028" s="428"/>
      <c r="M3028" s="254"/>
      <c r="N3028" s="315">
        <f t="shared" si="885"/>
        <v>0</v>
      </c>
      <c r="O3028" s="424">
        <f t="shared" si="886"/>
        <v>0</v>
      </c>
      <c r="P3028" s="244"/>
      <c r="Q3028" s="773"/>
      <c r="R3028" s="774"/>
      <c r="S3028" s="775"/>
      <c r="T3028" s="775"/>
      <c r="U3028" s="774"/>
      <c r="V3028" s="775"/>
      <c r="W3028" s="819"/>
      <c r="X3028" s="313">
        <f t="shared" si="883"/>
        <v>0</v>
      </c>
    </row>
    <row r="3029" spans="2:24" ht="18.75">
      <c r="B3029" s="794">
        <v>2900</v>
      </c>
      <c r="C3029" s="966" t="s">
        <v>242</v>
      </c>
      <c r="D3029" s="983"/>
      <c r="E3029" s="795"/>
      <c r="F3029" s="796">
        <f>SUM(F3030:F3037)</f>
        <v>0</v>
      </c>
      <c r="G3029" s="797">
        <f>SUM(G3030:G3037)</f>
        <v>0</v>
      </c>
      <c r="H3029" s="797">
        <f>SUM(H3030:H3037)</f>
        <v>0</v>
      </c>
      <c r="I3029" s="797">
        <f>SUM(I3030:I3037)</f>
        <v>0</v>
      </c>
      <c r="J3029" s="243" t="str">
        <f t="shared" si="882"/>
        <v/>
      </c>
      <c r="K3029" s="244"/>
      <c r="L3029" s="316">
        <f>SUM(L3030:L3037)</f>
        <v>0</v>
      </c>
      <c r="M3029" s="317">
        <f>SUM(M3030:M3037)</f>
        <v>0</v>
      </c>
      <c r="N3029" s="425">
        <f>SUM(N3030:N3037)</f>
        <v>0</v>
      </c>
      <c r="O3029" s="426">
        <f>SUM(O3030:O3037)</f>
        <v>0</v>
      </c>
      <c r="P3029" s="244"/>
      <c r="Q3029" s="773"/>
      <c r="R3029" s="774"/>
      <c r="S3029" s="774"/>
      <c r="T3029" s="774"/>
      <c r="U3029" s="774"/>
      <c r="V3029" s="774"/>
      <c r="W3029" s="820"/>
      <c r="X3029" s="313">
        <f t="shared" si="883"/>
        <v>0</v>
      </c>
    </row>
    <row r="3030" spans="2:24" ht="18.75">
      <c r="B3030" s="172"/>
      <c r="C3030" s="144">
        <v>2910</v>
      </c>
      <c r="D3030" s="319" t="s">
        <v>1751</v>
      </c>
      <c r="E3030" s="812"/>
      <c r="F3030" s="449"/>
      <c r="G3030" s="245"/>
      <c r="H3030" s="245"/>
      <c r="I3030" s="476">
        <f t="shared" ref="I3030:I3037" si="887">F3030+G3030+H3030</f>
        <v>0</v>
      </c>
      <c r="J3030" s="243" t="str">
        <f t="shared" si="882"/>
        <v/>
      </c>
      <c r="K3030" s="244"/>
      <c r="L3030" s="423"/>
      <c r="M3030" s="252"/>
      <c r="N3030" s="315">
        <f t="shared" ref="N3030:N3037" si="888">I3030</f>
        <v>0</v>
      </c>
      <c r="O3030" s="424">
        <f t="shared" ref="O3030:O3037" si="889">L3030+M3030-N3030</f>
        <v>0</v>
      </c>
      <c r="P3030" s="244"/>
      <c r="Q3030" s="771"/>
      <c r="R3030" s="775"/>
      <c r="S3030" s="775"/>
      <c r="T3030" s="775"/>
      <c r="U3030" s="775"/>
      <c r="V3030" s="775"/>
      <c r="W3030" s="819"/>
      <c r="X3030" s="313">
        <f t="shared" si="883"/>
        <v>0</v>
      </c>
    </row>
    <row r="3031" spans="2:24" ht="18.75">
      <c r="B3031" s="172"/>
      <c r="C3031" s="144">
        <v>2920</v>
      </c>
      <c r="D3031" s="319" t="s">
        <v>243</v>
      </c>
      <c r="E3031" s="812"/>
      <c r="F3031" s="449"/>
      <c r="G3031" s="245"/>
      <c r="H3031" s="245"/>
      <c r="I3031" s="476">
        <f t="shared" si="887"/>
        <v>0</v>
      </c>
      <c r="J3031" s="243" t="str">
        <f t="shared" si="882"/>
        <v/>
      </c>
      <c r="K3031" s="244"/>
      <c r="L3031" s="423"/>
      <c r="M3031" s="252"/>
      <c r="N3031" s="315">
        <f t="shared" si="888"/>
        <v>0</v>
      </c>
      <c r="O3031" s="424">
        <f t="shared" si="889"/>
        <v>0</v>
      </c>
      <c r="P3031" s="244"/>
      <c r="Q3031" s="771"/>
      <c r="R3031" s="775"/>
      <c r="S3031" s="775"/>
      <c r="T3031" s="775"/>
      <c r="U3031" s="775"/>
      <c r="V3031" s="775"/>
      <c r="W3031" s="819"/>
      <c r="X3031" s="313">
        <f t="shared" si="883"/>
        <v>0</v>
      </c>
    </row>
    <row r="3032" spans="2:24" ht="31.5">
      <c r="B3032" s="172"/>
      <c r="C3032" s="168">
        <v>2969</v>
      </c>
      <c r="D3032" s="320" t="s">
        <v>244</v>
      </c>
      <c r="E3032" s="812"/>
      <c r="F3032" s="449"/>
      <c r="G3032" s="245"/>
      <c r="H3032" s="245"/>
      <c r="I3032" s="476">
        <f t="shared" si="887"/>
        <v>0</v>
      </c>
      <c r="J3032" s="243" t="str">
        <f t="shared" si="882"/>
        <v/>
      </c>
      <c r="K3032" s="244"/>
      <c r="L3032" s="423"/>
      <c r="M3032" s="252"/>
      <c r="N3032" s="315">
        <f t="shared" si="888"/>
        <v>0</v>
      </c>
      <c r="O3032" s="424">
        <f t="shared" si="889"/>
        <v>0</v>
      </c>
      <c r="P3032" s="244"/>
      <c r="Q3032" s="771"/>
      <c r="R3032" s="775"/>
      <c r="S3032" s="775"/>
      <c r="T3032" s="775"/>
      <c r="U3032" s="775"/>
      <c r="V3032" s="775"/>
      <c r="W3032" s="819"/>
      <c r="X3032" s="313">
        <f t="shared" si="883"/>
        <v>0</v>
      </c>
    </row>
    <row r="3033" spans="2:24" ht="31.5">
      <c r="B3033" s="172"/>
      <c r="C3033" s="168">
        <v>2970</v>
      </c>
      <c r="D3033" s="320" t="s">
        <v>245</v>
      </c>
      <c r="E3033" s="812"/>
      <c r="F3033" s="449"/>
      <c r="G3033" s="245"/>
      <c r="H3033" s="245"/>
      <c r="I3033" s="476">
        <f t="shared" si="887"/>
        <v>0</v>
      </c>
      <c r="J3033" s="243" t="str">
        <f t="shared" si="882"/>
        <v/>
      </c>
      <c r="K3033" s="244"/>
      <c r="L3033" s="423"/>
      <c r="M3033" s="252"/>
      <c r="N3033" s="315">
        <f t="shared" si="888"/>
        <v>0</v>
      </c>
      <c r="O3033" s="424">
        <f t="shared" si="889"/>
        <v>0</v>
      </c>
      <c r="P3033" s="244"/>
      <c r="Q3033" s="771"/>
      <c r="R3033" s="775"/>
      <c r="S3033" s="775"/>
      <c r="T3033" s="775"/>
      <c r="U3033" s="775"/>
      <c r="V3033" s="775"/>
      <c r="W3033" s="819"/>
      <c r="X3033" s="313">
        <f t="shared" si="883"/>
        <v>0</v>
      </c>
    </row>
    <row r="3034" spans="2:24" ht="18.75">
      <c r="B3034" s="172"/>
      <c r="C3034" s="166">
        <v>2989</v>
      </c>
      <c r="D3034" s="321" t="s">
        <v>246</v>
      </c>
      <c r="E3034" s="812"/>
      <c r="F3034" s="449"/>
      <c r="G3034" s="245"/>
      <c r="H3034" s="245"/>
      <c r="I3034" s="476">
        <f t="shared" si="887"/>
        <v>0</v>
      </c>
      <c r="J3034" s="243" t="str">
        <f t="shared" si="882"/>
        <v/>
      </c>
      <c r="K3034" s="244"/>
      <c r="L3034" s="423"/>
      <c r="M3034" s="252"/>
      <c r="N3034" s="315">
        <f t="shared" si="888"/>
        <v>0</v>
      </c>
      <c r="O3034" s="424">
        <f t="shared" si="889"/>
        <v>0</v>
      </c>
      <c r="P3034" s="244"/>
      <c r="Q3034" s="771"/>
      <c r="R3034" s="775"/>
      <c r="S3034" s="775"/>
      <c r="T3034" s="775"/>
      <c r="U3034" s="775"/>
      <c r="V3034" s="775"/>
      <c r="W3034" s="819"/>
      <c r="X3034" s="313">
        <f t="shared" si="883"/>
        <v>0</v>
      </c>
    </row>
    <row r="3035" spans="2:24" ht="31.5">
      <c r="B3035" s="136"/>
      <c r="C3035" s="137">
        <v>2990</v>
      </c>
      <c r="D3035" s="322" t="s">
        <v>1732</v>
      </c>
      <c r="E3035" s="812"/>
      <c r="F3035" s="449"/>
      <c r="G3035" s="245"/>
      <c r="H3035" s="245"/>
      <c r="I3035" s="476">
        <f t="shared" si="887"/>
        <v>0</v>
      </c>
      <c r="J3035" s="243" t="str">
        <f t="shared" si="882"/>
        <v/>
      </c>
      <c r="K3035" s="244"/>
      <c r="L3035" s="423"/>
      <c r="M3035" s="252"/>
      <c r="N3035" s="315">
        <f t="shared" si="888"/>
        <v>0</v>
      </c>
      <c r="O3035" s="424">
        <f t="shared" si="889"/>
        <v>0</v>
      </c>
      <c r="P3035" s="244"/>
      <c r="Q3035" s="771"/>
      <c r="R3035" s="775"/>
      <c r="S3035" s="775"/>
      <c r="T3035" s="775"/>
      <c r="U3035" s="775"/>
      <c r="V3035" s="775"/>
      <c r="W3035" s="819"/>
      <c r="X3035" s="313">
        <f t="shared" si="883"/>
        <v>0</v>
      </c>
    </row>
    <row r="3036" spans="2:24" ht="18.75">
      <c r="B3036" s="136"/>
      <c r="C3036" s="137">
        <v>2991</v>
      </c>
      <c r="D3036" s="322" t="s">
        <v>247</v>
      </c>
      <c r="E3036" s="812"/>
      <c r="F3036" s="449"/>
      <c r="G3036" s="245"/>
      <c r="H3036" s="245"/>
      <c r="I3036" s="476">
        <f t="shared" si="887"/>
        <v>0</v>
      </c>
      <c r="J3036" s="243" t="str">
        <f t="shared" si="882"/>
        <v/>
      </c>
      <c r="K3036" s="244"/>
      <c r="L3036" s="423"/>
      <c r="M3036" s="252"/>
      <c r="N3036" s="315">
        <f t="shared" si="888"/>
        <v>0</v>
      </c>
      <c r="O3036" s="424">
        <f t="shared" si="889"/>
        <v>0</v>
      </c>
      <c r="P3036" s="244"/>
      <c r="Q3036" s="771"/>
      <c r="R3036" s="775"/>
      <c r="S3036" s="775"/>
      <c r="T3036" s="775"/>
      <c r="U3036" s="775"/>
      <c r="V3036" s="775"/>
      <c r="W3036" s="819"/>
      <c r="X3036" s="313">
        <f t="shared" si="883"/>
        <v>0</v>
      </c>
    </row>
    <row r="3037" spans="2:24" ht="18.75">
      <c r="B3037" s="136"/>
      <c r="C3037" s="142">
        <v>2992</v>
      </c>
      <c r="D3037" s="154" t="s">
        <v>248</v>
      </c>
      <c r="E3037" s="812"/>
      <c r="F3037" s="449"/>
      <c r="G3037" s="245"/>
      <c r="H3037" s="245"/>
      <c r="I3037" s="476">
        <f t="shared" si="887"/>
        <v>0</v>
      </c>
      <c r="J3037" s="243" t="str">
        <f t="shared" si="882"/>
        <v/>
      </c>
      <c r="K3037" s="244"/>
      <c r="L3037" s="423"/>
      <c r="M3037" s="252"/>
      <c r="N3037" s="315">
        <f t="shared" si="888"/>
        <v>0</v>
      </c>
      <c r="O3037" s="424">
        <f t="shared" si="889"/>
        <v>0</v>
      </c>
      <c r="P3037" s="244"/>
      <c r="Q3037" s="771"/>
      <c r="R3037" s="775"/>
      <c r="S3037" s="775"/>
      <c r="T3037" s="775"/>
      <c r="U3037" s="775"/>
      <c r="V3037" s="775"/>
      <c r="W3037" s="819"/>
      <c r="X3037" s="313">
        <f t="shared" si="883"/>
        <v>0</v>
      </c>
    </row>
    <row r="3038" spans="2:24" ht="18.75">
      <c r="B3038" s="794">
        <v>3300</v>
      </c>
      <c r="C3038" s="966" t="s">
        <v>1773</v>
      </c>
      <c r="D3038" s="966"/>
      <c r="E3038" s="795"/>
      <c r="F3038" s="781">
        <v>0</v>
      </c>
      <c r="G3038" s="781">
        <v>0</v>
      </c>
      <c r="H3038" s="781">
        <v>0</v>
      </c>
      <c r="I3038" s="797">
        <f>SUM(I3039:I3043)</f>
        <v>0</v>
      </c>
      <c r="J3038" s="243" t="str">
        <f t="shared" si="882"/>
        <v/>
      </c>
      <c r="K3038" s="244"/>
      <c r="L3038" s="773"/>
      <c r="M3038" s="774"/>
      <c r="N3038" s="774"/>
      <c r="O3038" s="820"/>
      <c r="P3038" s="244"/>
      <c r="Q3038" s="773"/>
      <c r="R3038" s="774"/>
      <c r="S3038" s="774"/>
      <c r="T3038" s="774"/>
      <c r="U3038" s="774"/>
      <c r="V3038" s="774"/>
      <c r="W3038" s="820"/>
      <c r="X3038" s="313">
        <f t="shared" si="883"/>
        <v>0</v>
      </c>
    </row>
    <row r="3039" spans="2:24" ht="18.75">
      <c r="B3039" s="143"/>
      <c r="C3039" s="144">
        <v>3301</v>
      </c>
      <c r="D3039" s="460" t="s">
        <v>249</v>
      </c>
      <c r="E3039" s="812"/>
      <c r="F3039" s="700">
        <v>0</v>
      </c>
      <c r="G3039" s="700">
        <v>0</v>
      </c>
      <c r="H3039" s="700">
        <v>0</v>
      </c>
      <c r="I3039" s="476">
        <f t="shared" ref="I3039:I3046" si="890">F3039+G3039+H3039</f>
        <v>0</v>
      </c>
      <c r="J3039" s="243" t="str">
        <f t="shared" si="882"/>
        <v/>
      </c>
      <c r="K3039" s="244"/>
      <c r="L3039" s="771"/>
      <c r="M3039" s="775"/>
      <c r="N3039" s="775"/>
      <c r="O3039" s="819"/>
      <c r="P3039" s="244"/>
      <c r="Q3039" s="771"/>
      <c r="R3039" s="775"/>
      <c r="S3039" s="775"/>
      <c r="T3039" s="775"/>
      <c r="U3039" s="775"/>
      <c r="V3039" s="775"/>
      <c r="W3039" s="819"/>
      <c r="X3039" s="313">
        <f t="shared" si="883"/>
        <v>0</v>
      </c>
    </row>
    <row r="3040" spans="2:24" ht="18.75">
      <c r="B3040" s="143"/>
      <c r="C3040" s="168">
        <v>3302</v>
      </c>
      <c r="D3040" s="461" t="s">
        <v>1081</v>
      </c>
      <c r="E3040" s="812"/>
      <c r="F3040" s="700">
        <v>0</v>
      </c>
      <c r="G3040" s="700">
        <v>0</v>
      </c>
      <c r="H3040" s="700">
        <v>0</v>
      </c>
      <c r="I3040" s="476">
        <f t="shared" si="890"/>
        <v>0</v>
      </c>
      <c r="J3040" s="243" t="str">
        <f t="shared" ref="J3040:J3071" si="891">(IF($E3040&lt;&gt;0,$J$2,IF($I3040&lt;&gt;0,$J$2,"")))</f>
        <v/>
      </c>
      <c r="K3040" s="244"/>
      <c r="L3040" s="771"/>
      <c r="M3040" s="775"/>
      <c r="N3040" s="775"/>
      <c r="O3040" s="819"/>
      <c r="P3040" s="244"/>
      <c r="Q3040" s="771"/>
      <c r="R3040" s="775"/>
      <c r="S3040" s="775"/>
      <c r="T3040" s="775"/>
      <c r="U3040" s="775"/>
      <c r="V3040" s="775"/>
      <c r="W3040" s="819"/>
      <c r="X3040" s="313">
        <f t="shared" ref="X3040:X3071" si="892">T3040-U3040-V3040-W3040</f>
        <v>0</v>
      </c>
    </row>
    <row r="3041" spans="2:24" ht="18.75">
      <c r="B3041" s="143"/>
      <c r="C3041" s="168">
        <v>3303</v>
      </c>
      <c r="D3041" s="461" t="s">
        <v>251</v>
      </c>
      <c r="E3041" s="812"/>
      <c r="F3041" s="700">
        <v>0</v>
      </c>
      <c r="G3041" s="700">
        <v>0</v>
      </c>
      <c r="H3041" s="700">
        <v>0</v>
      </c>
      <c r="I3041" s="476">
        <f t="shared" si="890"/>
        <v>0</v>
      </c>
      <c r="J3041" s="243" t="str">
        <f t="shared" si="891"/>
        <v/>
      </c>
      <c r="K3041" s="244"/>
      <c r="L3041" s="771"/>
      <c r="M3041" s="775"/>
      <c r="N3041" s="775"/>
      <c r="O3041" s="819"/>
      <c r="P3041" s="244"/>
      <c r="Q3041" s="771"/>
      <c r="R3041" s="775"/>
      <c r="S3041" s="775"/>
      <c r="T3041" s="775"/>
      <c r="U3041" s="775"/>
      <c r="V3041" s="775"/>
      <c r="W3041" s="819"/>
      <c r="X3041" s="313">
        <f t="shared" si="892"/>
        <v>0</v>
      </c>
    </row>
    <row r="3042" spans="2:24" ht="18.75">
      <c r="B3042" s="143"/>
      <c r="C3042" s="166">
        <v>3304</v>
      </c>
      <c r="D3042" s="462" t="s">
        <v>252</v>
      </c>
      <c r="E3042" s="812"/>
      <c r="F3042" s="700">
        <v>0</v>
      </c>
      <c r="G3042" s="700">
        <v>0</v>
      </c>
      <c r="H3042" s="700">
        <v>0</v>
      </c>
      <c r="I3042" s="476">
        <f t="shared" si="890"/>
        <v>0</v>
      </c>
      <c r="J3042" s="243" t="str">
        <f t="shared" si="891"/>
        <v/>
      </c>
      <c r="K3042" s="244"/>
      <c r="L3042" s="771"/>
      <c r="M3042" s="775"/>
      <c r="N3042" s="775"/>
      <c r="O3042" s="819"/>
      <c r="P3042" s="244"/>
      <c r="Q3042" s="771"/>
      <c r="R3042" s="775"/>
      <c r="S3042" s="775"/>
      <c r="T3042" s="775"/>
      <c r="U3042" s="775"/>
      <c r="V3042" s="775"/>
      <c r="W3042" s="819"/>
      <c r="X3042" s="313">
        <f t="shared" si="892"/>
        <v>0</v>
      </c>
    </row>
    <row r="3043" spans="2:24" ht="31.5">
      <c r="B3043" s="143"/>
      <c r="C3043" s="142">
        <v>3306</v>
      </c>
      <c r="D3043" s="463" t="s">
        <v>1712</v>
      </c>
      <c r="E3043" s="812"/>
      <c r="F3043" s="700">
        <v>0</v>
      </c>
      <c r="G3043" s="700">
        <v>0</v>
      </c>
      <c r="H3043" s="700">
        <v>0</v>
      </c>
      <c r="I3043" s="476">
        <f t="shared" si="890"/>
        <v>0</v>
      </c>
      <c r="J3043" s="243" t="str">
        <f t="shared" si="891"/>
        <v/>
      </c>
      <c r="K3043" s="244"/>
      <c r="L3043" s="771"/>
      <c r="M3043" s="775"/>
      <c r="N3043" s="775"/>
      <c r="O3043" s="819"/>
      <c r="P3043" s="244"/>
      <c r="Q3043" s="771"/>
      <c r="R3043" s="775"/>
      <c r="S3043" s="775"/>
      <c r="T3043" s="775"/>
      <c r="U3043" s="775"/>
      <c r="V3043" s="775"/>
      <c r="W3043" s="819"/>
      <c r="X3043" s="313">
        <f t="shared" si="892"/>
        <v>0</v>
      </c>
    </row>
    <row r="3044" spans="2:24" ht="18.75">
      <c r="B3044" s="794">
        <v>3900</v>
      </c>
      <c r="C3044" s="963" t="s">
        <v>253</v>
      </c>
      <c r="D3044" s="967"/>
      <c r="E3044" s="795"/>
      <c r="F3044" s="781">
        <v>0</v>
      </c>
      <c r="G3044" s="781">
        <v>0</v>
      </c>
      <c r="H3044" s="781">
        <v>0</v>
      </c>
      <c r="I3044" s="800">
        <f t="shared" si="890"/>
        <v>0</v>
      </c>
      <c r="J3044" s="243" t="str">
        <f t="shared" si="891"/>
        <v/>
      </c>
      <c r="K3044" s="244"/>
      <c r="L3044" s="428"/>
      <c r="M3044" s="254"/>
      <c r="N3044" s="317">
        <f>I3044</f>
        <v>0</v>
      </c>
      <c r="O3044" s="424">
        <f>L3044+M3044-N3044</f>
        <v>0</v>
      </c>
      <c r="P3044" s="244"/>
      <c r="Q3044" s="428"/>
      <c r="R3044" s="254"/>
      <c r="S3044" s="429">
        <f>+IF(+(L3044+M3044)&gt;=I3044,+M3044,+(+I3044-L3044))</f>
        <v>0</v>
      </c>
      <c r="T3044" s="315">
        <f>Q3044+R3044-S3044</f>
        <v>0</v>
      </c>
      <c r="U3044" s="254"/>
      <c r="V3044" s="254"/>
      <c r="W3044" s="253"/>
      <c r="X3044" s="313">
        <f t="shared" si="892"/>
        <v>0</v>
      </c>
    </row>
    <row r="3045" spans="2:24" ht="18.75">
      <c r="B3045" s="794">
        <v>4000</v>
      </c>
      <c r="C3045" s="968" t="s">
        <v>254</v>
      </c>
      <c r="D3045" s="968"/>
      <c r="E3045" s="795"/>
      <c r="F3045" s="798"/>
      <c r="G3045" s="799"/>
      <c r="H3045" s="799"/>
      <c r="I3045" s="800">
        <f t="shared" si="890"/>
        <v>0</v>
      </c>
      <c r="J3045" s="243" t="str">
        <f t="shared" si="891"/>
        <v/>
      </c>
      <c r="K3045" s="244"/>
      <c r="L3045" s="428"/>
      <c r="M3045" s="254"/>
      <c r="N3045" s="317">
        <f>I3045</f>
        <v>0</v>
      </c>
      <c r="O3045" s="424">
        <f>L3045+M3045-N3045</f>
        <v>0</v>
      </c>
      <c r="P3045" s="244"/>
      <c r="Q3045" s="773"/>
      <c r="R3045" s="774"/>
      <c r="S3045" s="774"/>
      <c r="T3045" s="775"/>
      <c r="U3045" s="774"/>
      <c r="V3045" s="774"/>
      <c r="W3045" s="819"/>
      <c r="X3045" s="313">
        <f t="shared" si="892"/>
        <v>0</v>
      </c>
    </row>
    <row r="3046" spans="2:24" ht="18.75">
      <c r="B3046" s="794">
        <v>4100</v>
      </c>
      <c r="C3046" s="968" t="s">
        <v>255</v>
      </c>
      <c r="D3046" s="968"/>
      <c r="E3046" s="795"/>
      <c r="F3046" s="781">
        <v>0</v>
      </c>
      <c r="G3046" s="781">
        <v>0</v>
      </c>
      <c r="H3046" s="781">
        <v>0</v>
      </c>
      <c r="I3046" s="800">
        <f t="shared" si="890"/>
        <v>0</v>
      </c>
      <c r="J3046" s="243" t="str">
        <f t="shared" si="891"/>
        <v/>
      </c>
      <c r="K3046" s="244"/>
      <c r="L3046" s="773"/>
      <c r="M3046" s="774"/>
      <c r="N3046" s="774"/>
      <c r="O3046" s="820"/>
      <c r="P3046" s="244"/>
      <c r="Q3046" s="773"/>
      <c r="R3046" s="774"/>
      <c r="S3046" s="774"/>
      <c r="T3046" s="774"/>
      <c r="U3046" s="774"/>
      <c r="V3046" s="774"/>
      <c r="W3046" s="820"/>
      <c r="X3046" s="313">
        <f t="shared" si="892"/>
        <v>0</v>
      </c>
    </row>
    <row r="3047" spans="2:24" ht="18.75">
      <c r="B3047" s="794">
        <v>4200</v>
      </c>
      <c r="C3047" s="966" t="s">
        <v>256</v>
      </c>
      <c r="D3047" s="983"/>
      <c r="E3047" s="795"/>
      <c r="F3047" s="796">
        <f>SUM(F3048:F3053)</f>
        <v>0</v>
      </c>
      <c r="G3047" s="797">
        <f>SUM(G3048:G3053)</f>
        <v>0</v>
      </c>
      <c r="H3047" s="797">
        <f>SUM(H3048:H3053)</f>
        <v>0</v>
      </c>
      <c r="I3047" s="797">
        <f>SUM(I3048:I3053)</f>
        <v>0</v>
      </c>
      <c r="J3047" s="243" t="str">
        <f t="shared" si="891"/>
        <v/>
      </c>
      <c r="K3047" s="244"/>
      <c r="L3047" s="316">
        <f>SUM(L3048:L3053)</f>
        <v>0</v>
      </c>
      <c r="M3047" s="317">
        <f>SUM(M3048:M3053)</f>
        <v>0</v>
      </c>
      <c r="N3047" s="425">
        <f>SUM(N3048:N3053)</f>
        <v>0</v>
      </c>
      <c r="O3047" s="426">
        <f>SUM(O3048:O3053)</f>
        <v>0</v>
      </c>
      <c r="P3047" s="244"/>
      <c r="Q3047" s="316">
        <f t="shared" ref="Q3047:W3047" si="893">SUM(Q3048:Q3053)</f>
        <v>0</v>
      </c>
      <c r="R3047" s="317">
        <f t="shared" si="893"/>
        <v>0</v>
      </c>
      <c r="S3047" s="317">
        <f t="shared" si="893"/>
        <v>0</v>
      </c>
      <c r="T3047" s="317">
        <f t="shared" si="893"/>
        <v>0</v>
      </c>
      <c r="U3047" s="317">
        <f t="shared" si="893"/>
        <v>0</v>
      </c>
      <c r="V3047" s="317">
        <f t="shared" si="893"/>
        <v>0</v>
      </c>
      <c r="W3047" s="426">
        <f t="shared" si="893"/>
        <v>0</v>
      </c>
      <c r="X3047" s="313">
        <f t="shared" si="892"/>
        <v>0</v>
      </c>
    </row>
    <row r="3048" spans="2:24" ht="18.75">
      <c r="B3048" s="173"/>
      <c r="C3048" s="144">
        <v>4201</v>
      </c>
      <c r="D3048" s="138" t="s">
        <v>257</v>
      </c>
      <c r="E3048" s="812"/>
      <c r="F3048" s="449"/>
      <c r="G3048" s="245"/>
      <c r="H3048" s="245"/>
      <c r="I3048" s="476">
        <f t="shared" ref="I3048:I3053" si="894">F3048+G3048+H3048</f>
        <v>0</v>
      </c>
      <c r="J3048" s="243" t="str">
        <f t="shared" si="891"/>
        <v/>
      </c>
      <c r="K3048" s="244"/>
      <c r="L3048" s="423"/>
      <c r="M3048" s="252"/>
      <c r="N3048" s="315">
        <f t="shared" ref="N3048:N3053" si="895">I3048</f>
        <v>0</v>
      </c>
      <c r="O3048" s="424">
        <f t="shared" ref="O3048:O3053" si="896">L3048+M3048-N3048</f>
        <v>0</v>
      </c>
      <c r="P3048" s="244"/>
      <c r="Q3048" s="423"/>
      <c r="R3048" s="252"/>
      <c r="S3048" s="429">
        <f t="shared" ref="S3048:S3053" si="897">+IF(+(L3048+M3048)&gt;=I3048,+M3048,+(+I3048-L3048))</f>
        <v>0</v>
      </c>
      <c r="T3048" s="315">
        <f t="shared" ref="T3048:T3053" si="898">Q3048+R3048-S3048</f>
        <v>0</v>
      </c>
      <c r="U3048" s="252"/>
      <c r="V3048" s="252"/>
      <c r="W3048" s="253"/>
      <c r="X3048" s="313">
        <f t="shared" si="892"/>
        <v>0</v>
      </c>
    </row>
    <row r="3049" spans="2:24" ht="18.75">
      <c r="B3049" s="173"/>
      <c r="C3049" s="137">
        <v>4202</v>
      </c>
      <c r="D3049" s="139" t="s">
        <v>258</v>
      </c>
      <c r="E3049" s="812"/>
      <c r="F3049" s="449"/>
      <c r="G3049" s="245"/>
      <c r="H3049" s="245"/>
      <c r="I3049" s="476">
        <f t="shared" si="894"/>
        <v>0</v>
      </c>
      <c r="J3049" s="243" t="str">
        <f t="shared" si="891"/>
        <v/>
      </c>
      <c r="K3049" s="244"/>
      <c r="L3049" s="423"/>
      <c r="M3049" s="252"/>
      <c r="N3049" s="315">
        <f t="shared" si="895"/>
        <v>0</v>
      </c>
      <c r="O3049" s="424">
        <f t="shared" si="896"/>
        <v>0</v>
      </c>
      <c r="P3049" s="244"/>
      <c r="Q3049" s="423"/>
      <c r="R3049" s="252"/>
      <c r="S3049" s="429">
        <f t="shared" si="897"/>
        <v>0</v>
      </c>
      <c r="T3049" s="315">
        <f t="shared" si="898"/>
        <v>0</v>
      </c>
      <c r="U3049" s="252"/>
      <c r="V3049" s="252"/>
      <c r="W3049" s="253"/>
      <c r="X3049" s="313">
        <f t="shared" si="892"/>
        <v>0</v>
      </c>
    </row>
    <row r="3050" spans="2:24" ht="18.75">
      <c r="B3050" s="173"/>
      <c r="C3050" s="137">
        <v>4214</v>
      </c>
      <c r="D3050" s="139" t="s">
        <v>259</v>
      </c>
      <c r="E3050" s="812"/>
      <c r="F3050" s="449"/>
      <c r="G3050" s="245"/>
      <c r="H3050" s="245"/>
      <c r="I3050" s="476">
        <f t="shared" si="894"/>
        <v>0</v>
      </c>
      <c r="J3050" s="243" t="str">
        <f t="shared" si="891"/>
        <v/>
      </c>
      <c r="K3050" s="244"/>
      <c r="L3050" s="423"/>
      <c r="M3050" s="252"/>
      <c r="N3050" s="315">
        <f t="shared" si="895"/>
        <v>0</v>
      </c>
      <c r="O3050" s="424">
        <f t="shared" si="896"/>
        <v>0</v>
      </c>
      <c r="P3050" s="244"/>
      <c r="Q3050" s="423"/>
      <c r="R3050" s="252"/>
      <c r="S3050" s="429">
        <f t="shared" si="897"/>
        <v>0</v>
      </c>
      <c r="T3050" s="315">
        <f t="shared" si="898"/>
        <v>0</v>
      </c>
      <c r="U3050" s="252"/>
      <c r="V3050" s="252"/>
      <c r="W3050" s="253"/>
      <c r="X3050" s="313">
        <f t="shared" si="892"/>
        <v>0</v>
      </c>
    </row>
    <row r="3051" spans="2:24" ht="18.75">
      <c r="B3051" s="173"/>
      <c r="C3051" s="137">
        <v>4217</v>
      </c>
      <c r="D3051" s="139" t="s">
        <v>260</v>
      </c>
      <c r="E3051" s="812"/>
      <c r="F3051" s="449"/>
      <c r="G3051" s="245"/>
      <c r="H3051" s="245"/>
      <c r="I3051" s="476">
        <f t="shared" si="894"/>
        <v>0</v>
      </c>
      <c r="J3051" s="243" t="str">
        <f t="shared" si="891"/>
        <v/>
      </c>
      <c r="K3051" s="244"/>
      <c r="L3051" s="423"/>
      <c r="M3051" s="252"/>
      <c r="N3051" s="315">
        <f t="shared" si="895"/>
        <v>0</v>
      </c>
      <c r="O3051" s="424">
        <f t="shared" si="896"/>
        <v>0</v>
      </c>
      <c r="P3051" s="244"/>
      <c r="Q3051" s="423"/>
      <c r="R3051" s="252"/>
      <c r="S3051" s="429">
        <f t="shared" si="897"/>
        <v>0</v>
      </c>
      <c r="T3051" s="315">
        <f t="shared" si="898"/>
        <v>0</v>
      </c>
      <c r="U3051" s="252"/>
      <c r="V3051" s="252"/>
      <c r="W3051" s="253"/>
      <c r="X3051" s="313">
        <f t="shared" si="892"/>
        <v>0</v>
      </c>
    </row>
    <row r="3052" spans="2:24" ht="18.75">
      <c r="B3052" s="173"/>
      <c r="C3052" s="137">
        <v>4218</v>
      </c>
      <c r="D3052" s="145" t="s">
        <v>261</v>
      </c>
      <c r="E3052" s="812"/>
      <c r="F3052" s="449"/>
      <c r="G3052" s="245"/>
      <c r="H3052" s="245"/>
      <c r="I3052" s="476">
        <f t="shared" si="894"/>
        <v>0</v>
      </c>
      <c r="J3052" s="243" t="str">
        <f t="shared" si="891"/>
        <v/>
      </c>
      <c r="K3052" s="244"/>
      <c r="L3052" s="423"/>
      <c r="M3052" s="252"/>
      <c r="N3052" s="315">
        <f t="shared" si="895"/>
        <v>0</v>
      </c>
      <c r="O3052" s="424">
        <f t="shared" si="896"/>
        <v>0</v>
      </c>
      <c r="P3052" s="244"/>
      <c r="Q3052" s="423"/>
      <c r="R3052" s="252"/>
      <c r="S3052" s="429">
        <f t="shared" si="897"/>
        <v>0</v>
      </c>
      <c r="T3052" s="315">
        <f t="shared" si="898"/>
        <v>0</v>
      </c>
      <c r="U3052" s="252"/>
      <c r="V3052" s="252"/>
      <c r="W3052" s="253"/>
      <c r="X3052" s="313">
        <f t="shared" si="892"/>
        <v>0</v>
      </c>
    </row>
    <row r="3053" spans="2:24" ht="18.75">
      <c r="B3053" s="173"/>
      <c r="C3053" s="137">
        <v>4219</v>
      </c>
      <c r="D3053" s="156" t="s">
        <v>262</v>
      </c>
      <c r="E3053" s="812"/>
      <c r="F3053" s="449"/>
      <c r="G3053" s="245"/>
      <c r="H3053" s="245"/>
      <c r="I3053" s="476">
        <f t="shared" si="894"/>
        <v>0</v>
      </c>
      <c r="J3053" s="243" t="str">
        <f t="shared" si="891"/>
        <v/>
      </c>
      <c r="K3053" s="244"/>
      <c r="L3053" s="423"/>
      <c r="M3053" s="252"/>
      <c r="N3053" s="315">
        <f t="shared" si="895"/>
        <v>0</v>
      </c>
      <c r="O3053" s="424">
        <f t="shared" si="896"/>
        <v>0</v>
      </c>
      <c r="P3053" s="244"/>
      <c r="Q3053" s="423"/>
      <c r="R3053" s="252"/>
      <c r="S3053" s="429">
        <f t="shared" si="897"/>
        <v>0</v>
      </c>
      <c r="T3053" s="315">
        <f t="shared" si="898"/>
        <v>0</v>
      </c>
      <c r="U3053" s="252"/>
      <c r="V3053" s="252"/>
      <c r="W3053" s="253"/>
      <c r="X3053" s="313">
        <f t="shared" si="892"/>
        <v>0</v>
      </c>
    </row>
    <row r="3054" spans="2:24" ht="18.75">
      <c r="B3054" s="794">
        <v>4300</v>
      </c>
      <c r="C3054" s="958" t="s">
        <v>1713</v>
      </c>
      <c r="D3054" s="958"/>
      <c r="E3054" s="795"/>
      <c r="F3054" s="796">
        <f>SUM(F3055:F3057)</f>
        <v>0</v>
      </c>
      <c r="G3054" s="797">
        <f>SUM(G3055:G3057)</f>
        <v>0</v>
      </c>
      <c r="H3054" s="797">
        <f>SUM(H3055:H3057)</f>
        <v>0</v>
      </c>
      <c r="I3054" s="797">
        <f>SUM(I3055:I3057)</f>
        <v>0</v>
      </c>
      <c r="J3054" s="243" t="str">
        <f t="shared" si="891"/>
        <v/>
      </c>
      <c r="K3054" s="244"/>
      <c r="L3054" s="316">
        <f>SUM(L3055:L3057)</f>
        <v>0</v>
      </c>
      <c r="M3054" s="317">
        <f>SUM(M3055:M3057)</f>
        <v>0</v>
      </c>
      <c r="N3054" s="425">
        <f>SUM(N3055:N3057)</f>
        <v>0</v>
      </c>
      <c r="O3054" s="426">
        <f>SUM(O3055:O3057)</f>
        <v>0</v>
      </c>
      <c r="P3054" s="244"/>
      <c r="Q3054" s="316">
        <f t="shared" ref="Q3054:W3054" si="899">SUM(Q3055:Q3057)</f>
        <v>0</v>
      </c>
      <c r="R3054" s="317">
        <f t="shared" si="899"/>
        <v>0</v>
      </c>
      <c r="S3054" s="317">
        <f t="shared" si="899"/>
        <v>0</v>
      </c>
      <c r="T3054" s="317">
        <f t="shared" si="899"/>
        <v>0</v>
      </c>
      <c r="U3054" s="317">
        <f t="shared" si="899"/>
        <v>0</v>
      </c>
      <c r="V3054" s="317">
        <f t="shared" si="899"/>
        <v>0</v>
      </c>
      <c r="W3054" s="426">
        <f t="shared" si="899"/>
        <v>0</v>
      </c>
      <c r="X3054" s="313">
        <f t="shared" si="892"/>
        <v>0</v>
      </c>
    </row>
    <row r="3055" spans="2:24" ht="18.75">
      <c r="B3055" s="173"/>
      <c r="C3055" s="144">
        <v>4301</v>
      </c>
      <c r="D3055" s="163" t="s">
        <v>263</v>
      </c>
      <c r="E3055" s="812"/>
      <c r="F3055" s="449"/>
      <c r="G3055" s="245"/>
      <c r="H3055" s="245"/>
      <c r="I3055" s="476">
        <f t="shared" ref="I3055:I3060" si="900">F3055+G3055+H3055</f>
        <v>0</v>
      </c>
      <c r="J3055" s="243" t="str">
        <f t="shared" si="891"/>
        <v/>
      </c>
      <c r="K3055" s="244"/>
      <c r="L3055" s="423"/>
      <c r="M3055" s="252"/>
      <c r="N3055" s="315">
        <f t="shared" ref="N3055:N3060" si="901">I3055</f>
        <v>0</v>
      </c>
      <c r="O3055" s="424">
        <f t="shared" ref="O3055:O3060" si="902">L3055+M3055-N3055</f>
        <v>0</v>
      </c>
      <c r="P3055" s="244"/>
      <c r="Q3055" s="423"/>
      <c r="R3055" s="252"/>
      <c r="S3055" s="429">
        <f t="shared" ref="S3055:S3060" si="903">+IF(+(L3055+M3055)&gt;=I3055,+M3055,+(+I3055-L3055))</f>
        <v>0</v>
      </c>
      <c r="T3055" s="315">
        <f t="shared" ref="T3055:T3060" si="904">Q3055+R3055-S3055</f>
        <v>0</v>
      </c>
      <c r="U3055" s="252"/>
      <c r="V3055" s="252"/>
      <c r="W3055" s="253"/>
      <c r="X3055" s="313">
        <f t="shared" si="892"/>
        <v>0</v>
      </c>
    </row>
    <row r="3056" spans="2:24" ht="18.75">
      <c r="B3056" s="173"/>
      <c r="C3056" s="137">
        <v>4302</v>
      </c>
      <c r="D3056" s="139" t="s">
        <v>1082</v>
      </c>
      <c r="E3056" s="812"/>
      <c r="F3056" s="449"/>
      <c r="G3056" s="245"/>
      <c r="H3056" s="245"/>
      <c r="I3056" s="476">
        <f t="shared" si="900"/>
        <v>0</v>
      </c>
      <c r="J3056" s="243" t="str">
        <f t="shared" si="891"/>
        <v/>
      </c>
      <c r="K3056" s="244"/>
      <c r="L3056" s="423"/>
      <c r="M3056" s="252"/>
      <c r="N3056" s="315">
        <f t="shared" si="901"/>
        <v>0</v>
      </c>
      <c r="O3056" s="424">
        <f t="shared" si="902"/>
        <v>0</v>
      </c>
      <c r="P3056" s="244"/>
      <c r="Q3056" s="423"/>
      <c r="R3056" s="252"/>
      <c r="S3056" s="429">
        <f t="shared" si="903"/>
        <v>0</v>
      </c>
      <c r="T3056" s="315">
        <f t="shared" si="904"/>
        <v>0</v>
      </c>
      <c r="U3056" s="252"/>
      <c r="V3056" s="252"/>
      <c r="W3056" s="253"/>
      <c r="X3056" s="313">
        <f t="shared" si="892"/>
        <v>0</v>
      </c>
    </row>
    <row r="3057" spans="2:24" ht="18.75">
      <c r="B3057" s="173"/>
      <c r="C3057" s="142">
        <v>4309</v>
      </c>
      <c r="D3057" s="148" t="s">
        <v>265</v>
      </c>
      <c r="E3057" s="812"/>
      <c r="F3057" s="449"/>
      <c r="G3057" s="245"/>
      <c r="H3057" s="245"/>
      <c r="I3057" s="476">
        <f t="shared" si="900"/>
        <v>0</v>
      </c>
      <c r="J3057" s="243" t="str">
        <f t="shared" si="891"/>
        <v/>
      </c>
      <c r="K3057" s="244"/>
      <c r="L3057" s="423"/>
      <c r="M3057" s="252"/>
      <c r="N3057" s="315">
        <f t="shared" si="901"/>
        <v>0</v>
      </c>
      <c r="O3057" s="424">
        <f t="shared" si="902"/>
        <v>0</v>
      </c>
      <c r="P3057" s="244"/>
      <c r="Q3057" s="423"/>
      <c r="R3057" s="252"/>
      <c r="S3057" s="429">
        <f t="shared" si="903"/>
        <v>0</v>
      </c>
      <c r="T3057" s="315">
        <f t="shared" si="904"/>
        <v>0</v>
      </c>
      <c r="U3057" s="252"/>
      <c r="V3057" s="252"/>
      <c r="W3057" s="253"/>
      <c r="X3057" s="313">
        <f t="shared" si="892"/>
        <v>0</v>
      </c>
    </row>
    <row r="3058" spans="2:24" ht="18.75">
      <c r="B3058" s="794">
        <v>4400</v>
      </c>
      <c r="C3058" s="963" t="s">
        <v>1714</v>
      </c>
      <c r="D3058" s="963"/>
      <c r="E3058" s="795"/>
      <c r="F3058" s="798"/>
      <c r="G3058" s="799"/>
      <c r="H3058" s="799"/>
      <c r="I3058" s="800">
        <f t="shared" si="900"/>
        <v>0</v>
      </c>
      <c r="J3058" s="243" t="str">
        <f t="shared" si="891"/>
        <v/>
      </c>
      <c r="K3058" s="244"/>
      <c r="L3058" s="428"/>
      <c r="M3058" s="254"/>
      <c r="N3058" s="317">
        <f t="shared" si="901"/>
        <v>0</v>
      </c>
      <c r="O3058" s="424">
        <f t="shared" si="902"/>
        <v>0</v>
      </c>
      <c r="P3058" s="244"/>
      <c r="Q3058" s="428"/>
      <c r="R3058" s="254"/>
      <c r="S3058" s="429">
        <f t="shared" si="903"/>
        <v>0</v>
      </c>
      <c r="T3058" s="315">
        <f t="shared" si="904"/>
        <v>0</v>
      </c>
      <c r="U3058" s="254"/>
      <c r="V3058" s="254"/>
      <c r="W3058" s="253"/>
      <c r="X3058" s="313">
        <f t="shared" si="892"/>
        <v>0</v>
      </c>
    </row>
    <row r="3059" spans="2:24" ht="18.75">
      <c r="B3059" s="794">
        <v>4500</v>
      </c>
      <c r="C3059" s="968" t="s">
        <v>1715</v>
      </c>
      <c r="D3059" s="968"/>
      <c r="E3059" s="795"/>
      <c r="F3059" s="798"/>
      <c r="G3059" s="799"/>
      <c r="H3059" s="799"/>
      <c r="I3059" s="800">
        <f t="shared" si="900"/>
        <v>0</v>
      </c>
      <c r="J3059" s="243" t="str">
        <f t="shared" si="891"/>
        <v/>
      </c>
      <c r="K3059" s="244"/>
      <c r="L3059" s="428"/>
      <c r="M3059" s="254"/>
      <c r="N3059" s="317">
        <f t="shared" si="901"/>
        <v>0</v>
      </c>
      <c r="O3059" s="424">
        <f t="shared" si="902"/>
        <v>0</v>
      </c>
      <c r="P3059" s="244"/>
      <c r="Q3059" s="428"/>
      <c r="R3059" s="254"/>
      <c r="S3059" s="429">
        <f t="shared" si="903"/>
        <v>0</v>
      </c>
      <c r="T3059" s="315">
        <f t="shared" si="904"/>
        <v>0</v>
      </c>
      <c r="U3059" s="254"/>
      <c r="V3059" s="254"/>
      <c r="W3059" s="253"/>
      <c r="X3059" s="313">
        <f t="shared" si="892"/>
        <v>0</v>
      </c>
    </row>
    <row r="3060" spans="2:24" ht="18.75">
      <c r="B3060" s="794">
        <v>4600</v>
      </c>
      <c r="C3060" s="969" t="s">
        <v>266</v>
      </c>
      <c r="D3060" s="970"/>
      <c r="E3060" s="795"/>
      <c r="F3060" s="798"/>
      <c r="G3060" s="799"/>
      <c r="H3060" s="799"/>
      <c r="I3060" s="800">
        <f t="shared" si="900"/>
        <v>0</v>
      </c>
      <c r="J3060" s="243" t="str">
        <f t="shared" si="891"/>
        <v/>
      </c>
      <c r="K3060" s="244"/>
      <c r="L3060" s="428"/>
      <c r="M3060" s="254"/>
      <c r="N3060" s="317">
        <f t="shared" si="901"/>
        <v>0</v>
      </c>
      <c r="O3060" s="424">
        <f t="shared" si="902"/>
        <v>0</v>
      </c>
      <c r="P3060" s="244"/>
      <c r="Q3060" s="428"/>
      <c r="R3060" s="254"/>
      <c r="S3060" s="429">
        <f t="shared" si="903"/>
        <v>0</v>
      </c>
      <c r="T3060" s="315">
        <f t="shared" si="904"/>
        <v>0</v>
      </c>
      <c r="U3060" s="254"/>
      <c r="V3060" s="254"/>
      <c r="W3060" s="253"/>
      <c r="X3060" s="313">
        <f t="shared" si="892"/>
        <v>0</v>
      </c>
    </row>
    <row r="3061" spans="2:24" ht="18.75">
      <c r="B3061" s="794">
        <v>4900</v>
      </c>
      <c r="C3061" s="966" t="s">
        <v>297</v>
      </c>
      <c r="D3061" s="966"/>
      <c r="E3061" s="795"/>
      <c r="F3061" s="796">
        <f>+F3062+F3063</f>
        <v>0</v>
      </c>
      <c r="G3061" s="797">
        <f>+G3062+G3063</f>
        <v>0</v>
      </c>
      <c r="H3061" s="797">
        <f>+H3062+H3063</f>
        <v>0</v>
      </c>
      <c r="I3061" s="797">
        <f>+I3062+I3063</f>
        <v>0</v>
      </c>
      <c r="J3061" s="243" t="str">
        <f t="shared" si="891"/>
        <v/>
      </c>
      <c r="K3061" s="244"/>
      <c r="L3061" s="773"/>
      <c r="M3061" s="774"/>
      <c r="N3061" s="774"/>
      <c r="O3061" s="820"/>
      <c r="P3061" s="244"/>
      <c r="Q3061" s="773"/>
      <c r="R3061" s="774"/>
      <c r="S3061" s="774"/>
      <c r="T3061" s="774"/>
      <c r="U3061" s="774"/>
      <c r="V3061" s="774"/>
      <c r="W3061" s="820"/>
      <c r="X3061" s="313">
        <f t="shared" si="892"/>
        <v>0</v>
      </c>
    </row>
    <row r="3062" spans="2:24" ht="18.75">
      <c r="B3062" s="173"/>
      <c r="C3062" s="144">
        <v>4901</v>
      </c>
      <c r="D3062" s="174" t="s">
        <v>298</v>
      </c>
      <c r="E3062" s="812"/>
      <c r="F3062" s="449"/>
      <c r="G3062" s="245"/>
      <c r="H3062" s="245"/>
      <c r="I3062" s="476">
        <f>F3062+G3062+H3062</f>
        <v>0</v>
      </c>
      <c r="J3062" s="243" t="str">
        <f t="shared" si="891"/>
        <v/>
      </c>
      <c r="K3062" s="244"/>
      <c r="L3062" s="771"/>
      <c r="M3062" s="775"/>
      <c r="N3062" s="775"/>
      <c r="O3062" s="819"/>
      <c r="P3062" s="244"/>
      <c r="Q3062" s="771"/>
      <c r="R3062" s="775"/>
      <c r="S3062" s="775"/>
      <c r="T3062" s="775"/>
      <c r="U3062" s="775"/>
      <c r="V3062" s="775"/>
      <c r="W3062" s="819"/>
      <c r="X3062" s="313">
        <f t="shared" si="892"/>
        <v>0</v>
      </c>
    </row>
    <row r="3063" spans="2:24" ht="18.75">
      <c r="B3063" s="173"/>
      <c r="C3063" s="142">
        <v>4902</v>
      </c>
      <c r="D3063" s="148" t="s">
        <v>299</v>
      </c>
      <c r="E3063" s="812"/>
      <c r="F3063" s="449"/>
      <c r="G3063" s="245"/>
      <c r="H3063" s="245"/>
      <c r="I3063" s="476">
        <f>F3063+G3063+H3063</f>
        <v>0</v>
      </c>
      <c r="J3063" s="243" t="str">
        <f t="shared" si="891"/>
        <v/>
      </c>
      <c r="K3063" s="244"/>
      <c r="L3063" s="771"/>
      <c r="M3063" s="775"/>
      <c r="N3063" s="775"/>
      <c r="O3063" s="819"/>
      <c r="P3063" s="244"/>
      <c r="Q3063" s="771"/>
      <c r="R3063" s="775"/>
      <c r="S3063" s="775"/>
      <c r="T3063" s="775"/>
      <c r="U3063" s="775"/>
      <c r="V3063" s="775"/>
      <c r="W3063" s="819"/>
      <c r="X3063" s="313">
        <f t="shared" si="892"/>
        <v>0</v>
      </c>
    </row>
    <row r="3064" spans="2:24" ht="18.75">
      <c r="B3064" s="801">
        <v>5100</v>
      </c>
      <c r="C3064" s="980" t="s">
        <v>267</v>
      </c>
      <c r="D3064" s="980"/>
      <c r="E3064" s="802"/>
      <c r="F3064" s="803"/>
      <c r="G3064" s="804"/>
      <c r="H3064" s="804"/>
      <c r="I3064" s="800">
        <f>F3064+G3064+H3064</f>
        <v>0</v>
      </c>
      <c r="J3064" s="243" t="str">
        <f t="shared" si="891"/>
        <v/>
      </c>
      <c r="K3064" s="244"/>
      <c r="L3064" s="430"/>
      <c r="M3064" s="431"/>
      <c r="N3064" s="327">
        <f>I3064</f>
        <v>0</v>
      </c>
      <c r="O3064" s="424">
        <f>L3064+M3064-N3064</f>
        <v>0</v>
      </c>
      <c r="P3064" s="244"/>
      <c r="Q3064" s="430"/>
      <c r="R3064" s="431"/>
      <c r="S3064" s="429">
        <f>+IF(+(L3064+M3064)&gt;=I3064,+M3064,+(+I3064-L3064))</f>
        <v>0</v>
      </c>
      <c r="T3064" s="315">
        <f>Q3064+R3064-S3064</f>
        <v>0</v>
      </c>
      <c r="U3064" s="431"/>
      <c r="V3064" s="431"/>
      <c r="W3064" s="253"/>
      <c r="X3064" s="313">
        <f t="shared" si="892"/>
        <v>0</v>
      </c>
    </row>
    <row r="3065" spans="2:24" ht="18.75">
      <c r="B3065" s="801">
        <v>5200</v>
      </c>
      <c r="C3065" s="965" t="s">
        <v>268</v>
      </c>
      <c r="D3065" s="965"/>
      <c r="E3065" s="802"/>
      <c r="F3065" s="805">
        <f>SUM(F3066:F3072)</f>
        <v>0</v>
      </c>
      <c r="G3065" s="806">
        <f>SUM(G3066:G3072)</f>
        <v>0</v>
      </c>
      <c r="H3065" s="806">
        <f>SUM(H3066:H3072)</f>
        <v>0</v>
      </c>
      <c r="I3065" s="806">
        <f>SUM(I3066:I3072)</f>
        <v>0</v>
      </c>
      <c r="J3065" s="243" t="str">
        <f t="shared" si="891"/>
        <v/>
      </c>
      <c r="K3065" s="244"/>
      <c r="L3065" s="326">
        <f>SUM(L3066:L3072)</f>
        <v>0</v>
      </c>
      <c r="M3065" s="327">
        <f>SUM(M3066:M3072)</f>
        <v>0</v>
      </c>
      <c r="N3065" s="432">
        <f>SUM(N3066:N3072)</f>
        <v>0</v>
      </c>
      <c r="O3065" s="433">
        <f>SUM(O3066:O3072)</f>
        <v>0</v>
      </c>
      <c r="P3065" s="244"/>
      <c r="Q3065" s="326">
        <f t="shared" ref="Q3065:W3065" si="905">SUM(Q3066:Q3072)</f>
        <v>0</v>
      </c>
      <c r="R3065" s="327">
        <f t="shared" si="905"/>
        <v>0</v>
      </c>
      <c r="S3065" s="327">
        <f t="shared" si="905"/>
        <v>0</v>
      </c>
      <c r="T3065" s="327">
        <f t="shared" si="905"/>
        <v>0</v>
      </c>
      <c r="U3065" s="327">
        <f t="shared" si="905"/>
        <v>0</v>
      </c>
      <c r="V3065" s="327">
        <f t="shared" si="905"/>
        <v>0</v>
      </c>
      <c r="W3065" s="433">
        <f t="shared" si="905"/>
        <v>0</v>
      </c>
      <c r="X3065" s="313">
        <f t="shared" si="892"/>
        <v>0</v>
      </c>
    </row>
    <row r="3066" spans="2:24" ht="18.75">
      <c r="B3066" s="175"/>
      <c r="C3066" s="176">
        <v>5201</v>
      </c>
      <c r="D3066" s="177" t="s">
        <v>269</v>
      </c>
      <c r="E3066" s="813"/>
      <c r="F3066" s="473"/>
      <c r="G3066" s="434"/>
      <c r="H3066" s="434"/>
      <c r="I3066" s="476">
        <f t="shared" ref="I3066:I3072" si="906">F3066+G3066+H3066</f>
        <v>0</v>
      </c>
      <c r="J3066" s="243" t="str">
        <f t="shared" si="891"/>
        <v/>
      </c>
      <c r="K3066" s="244"/>
      <c r="L3066" s="435"/>
      <c r="M3066" s="436"/>
      <c r="N3066" s="330">
        <f t="shared" ref="N3066:N3072" si="907">I3066</f>
        <v>0</v>
      </c>
      <c r="O3066" s="424">
        <f t="shared" ref="O3066:O3072" si="908">L3066+M3066-N3066</f>
        <v>0</v>
      </c>
      <c r="P3066" s="244"/>
      <c r="Q3066" s="435"/>
      <c r="R3066" s="436"/>
      <c r="S3066" s="429">
        <f t="shared" ref="S3066:S3072" si="909">+IF(+(L3066+M3066)&gt;=I3066,+M3066,+(+I3066-L3066))</f>
        <v>0</v>
      </c>
      <c r="T3066" s="315">
        <f t="shared" ref="T3066:T3072" si="910">Q3066+R3066-S3066</f>
        <v>0</v>
      </c>
      <c r="U3066" s="436"/>
      <c r="V3066" s="436"/>
      <c r="W3066" s="253"/>
      <c r="X3066" s="313">
        <f t="shared" si="892"/>
        <v>0</v>
      </c>
    </row>
    <row r="3067" spans="2:24" ht="18.75">
      <c r="B3067" s="175"/>
      <c r="C3067" s="178">
        <v>5202</v>
      </c>
      <c r="D3067" s="179" t="s">
        <v>270</v>
      </c>
      <c r="E3067" s="813"/>
      <c r="F3067" s="473"/>
      <c r="G3067" s="434"/>
      <c r="H3067" s="434"/>
      <c r="I3067" s="476">
        <f t="shared" si="906"/>
        <v>0</v>
      </c>
      <c r="J3067" s="243" t="str">
        <f t="shared" si="891"/>
        <v/>
      </c>
      <c r="K3067" s="244"/>
      <c r="L3067" s="435"/>
      <c r="M3067" s="436"/>
      <c r="N3067" s="330">
        <f t="shared" si="907"/>
        <v>0</v>
      </c>
      <c r="O3067" s="424">
        <f t="shared" si="908"/>
        <v>0</v>
      </c>
      <c r="P3067" s="244"/>
      <c r="Q3067" s="435"/>
      <c r="R3067" s="436"/>
      <c r="S3067" s="429">
        <f t="shared" si="909"/>
        <v>0</v>
      </c>
      <c r="T3067" s="315">
        <f t="shared" si="910"/>
        <v>0</v>
      </c>
      <c r="U3067" s="436"/>
      <c r="V3067" s="436"/>
      <c r="W3067" s="253"/>
      <c r="X3067" s="313">
        <f t="shared" si="892"/>
        <v>0</v>
      </c>
    </row>
    <row r="3068" spans="2:24" ht="18.75">
      <c r="B3068" s="175"/>
      <c r="C3068" s="178">
        <v>5203</v>
      </c>
      <c r="D3068" s="179" t="s">
        <v>938</v>
      </c>
      <c r="E3068" s="813"/>
      <c r="F3068" s="473"/>
      <c r="G3068" s="434"/>
      <c r="H3068" s="434"/>
      <c r="I3068" s="476">
        <f t="shared" si="906"/>
        <v>0</v>
      </c>
      <c r="J3068" s="243" t="str">
        <f t="shared" si="891"/>
        <v/>
      </c>
      <c r="K3068" s="244"/>
      <c r="L3068" s="435"/>
      <c r="M3068" s="436"/>
      <c r="N3068" s="330">
        <f t="shared" si="907"/>
        <v>0</v>
      </c>
      <c r="O3068" s="424">
        <f t="shared" si="908"/>
        <v>0</v>
      </c>
      <c r="P3068" s="244"/>
      <c r="Q3068" s="435"/>
      <c r="R3068" s="436"/>
      <c r="S3068" s="429">
        <f t="shared" si="909"/>
        <v>0</v>
      </c>
      <c r="T3068" s="315">
        <f t="shared" si="910"/>
        <v>0</v>
      </c>
      <c r="U3068" s="436"/>
      <c r="V3068" s="436"/>
      <c r="W3068" s="253"/>
      <c r="X3068" s="313">
        <f t="shared" si="892"/>
        <v>0</v>
      </c>
    </row>
    <row r="3069" spans="2:24" ht="18.75">
      <c r="B3069" s="175"/>
      <c r="C3069" s="178">
        <v>5204</v>
      </c>
      <c r="D3069" s="179" t="s">
        <v>939</v>
      </c>
      <c r="E3069" s="813"/>
      <c r="F3069" s="473"/>
      <c r="G3069" s="434"/>
      <c r="H3069" s="434"/>
      <c r="I3069" s="476">
        <f t="shared" si="906"/>
        <v>0</v>
      </c>
      <c r="J3069" s="243" t="str">
        <f t="shared" si="891"/>
        <v/>
      </c>
      <c r="K3069" s="244"/>
      <c r="L3069" s="435"/>
      <c r="M3069" s="436"/>
      <c r="N3069" s="330">
        <f t="shared" si="907"/>
        <v>0</v>
      </c>
      <c r="O3069" s="424">
        <f t="shared" si="908"/>
        <v>0</v>
      </c>
      <c r="P3069" s="244"/>
      <c r="Q3069" s="435"/>
      <c r="R3069" s="436"/>
      <c r="S3069" s="429">
        <f t="shared" si="909"/>
        <v>0</v>
      </c>
      <c r="T3069" s="315">
        <f t="shared" si="910"/>
        <v>0</v>
      </c>
      <c r="U3069" s="436"/>
      <c r="V3069" s="436"/>
      <c r="W3069" s="253"/>
      <c r="X3069" s="313">
        <f t="shared" si="892"/>
        <v>0</v>
      </c>
    </row>
    <row r="3070" spans="2:24" ht="18.75">
      <c r="B3070" s="175"/>
      <c r="C3070" s="178">
        <v>5205</v>
      </c>
      <c r="D3070" s="179" t="s">
        <v>940</v>
      </c>
      <c r="E3070" s="813"/>
      <c r="F3070" s="473"/>
      <c r="G3070" s="434"/>
      <c r="H3070" s="434"/>
      <c r="I3070" s="476">
        <f t="shared" si="906"/>
        <v>0</v>
      </c>
      <c r="J3070" s="243" t="str">
        <f t="shared" si="891"/>
        <v/>
      </c>
      <c r="K3070" s="244"/>
      <c r="L3070" s="435"/>
      <c r="M3070" s="436"/>
      <c r="N3070" s="330">
        <f t="shared" si="907"/>
        <v>0</v>
      </c>
      <c r="O3070" s="424">
        <f t="shared" si="908"/>
        <v>0</v>
      </c>
      <c r="P3070" s="244"/>
      <c r="Q3070" s="435"/>
      <c r="R3070" s="436"/>
      <c r="S3070" s="429">
        <f t="shared" si="909"/>
        <v>0</v>
      </c>
      <c r="T3070" s="315">
        <f t="shared" si="910"/>
        <v>0</v>
      </c>
      <c r="U3070" s="436"/>
      <c r="V3070" s="436"/>
      <c r="W3070" s="253"/>
      <c r="X3070" s="313">
        <f t="shared" si="892"/>
        <v>0</v>
      </c>
    </row>
    <row r="3071" spans="2:24" ht="18.75">
      <c r="B3071" s="175"/>
      <c r="C3071" s="178">
        <v>5206</v>
      </c>
      <c r="D3071" s="179" t="s">
        <v>941</v>
      </c>
      <c r="E3071" s="813"/>
      <c r="F3071" s="473"/>
      <c r="G3071" s="434"/>
      <c r="H3071" s="434"/>
      <c r="I3071" s="476">
        <f t="shared" si="906"/>
        <v>0</v>
      </c>
      <c r="J3071" s="243" t="str">
        <f t="shared" si="891"/>
        <v/>
      </c>
      <c r="K3071" s="244"/>
      <c r="L3071" s="435"/>
      <c r="M3071" s="436"/>
      <c r="N3071" s="330">
        <f t="shared" si="907"/>
        <v>0</v>
      </c>
      <c r="O3071" s="424">
        <f t="shared" si="908"/>
        <v>0</v>
      </c>
      <c r="P3071" s="244"/>
      <c r="Q3071" s="435"/>
      <c r="R3071" s="436"/>
      <c r="S3071" s="429">
        <f t="shared" si="909"/>
        <v>0</v>
      </c>
      <c r="T3071" s="315">
        <f t="shared" si="910"/>
        <v>0</v>
      </c>
      <c r="U3071" s="436"/>
      <c r="V3071" s="436"/>
      <c r="W3071" s="253"/>
      <c r="X3071" s="313">
        <f t="shared" si="892"/>
        <v>0</v>
      </c>
    </row>
    <row r="3072" spans="2:24" ht="18.75">
      <c r="B3072" s="175"/>
      <c r="C3072" s="180">
        <v>5219</v>
      </c>
      <c r="D3072" s="181" t="s">
        <v>942</v>
      </c>
      <c r="E3072" s="813"/>
      <c r="F3072" s="473"/>
      <c r="G3072" s="434"/>
      <c r="H3072" s="434"/>
      <c r="I3072" s="476">
        <f t="shared" si="906"/>
        <v>0</v>
      </c>
      <c r="J3072" s="243" t="str">
        <f t="shared" ref="J3072:J3091" si="911">(IF($E3072&lt;&gt;0,$J$2,IF($I3072&lt;&gt;0,$J$2,"")))</f>
        <v/>
      </c>
      <c r="K3072" s="244"/>
      <c r="L3072" s="435"/>
      <c r="M3072" s="436"/>
      <c r="N3072" s="330">
        <f t="shared" si="907"/>
        <v>0</v>
      </c>
      <c r="O3072" s="424">
        <f t="shared" si="908"/>
        <v>0</v>
      </c>
      <c r="P3072" s="244"/>
      <c r="Q3072" s="435"/>
      <c r="R3072" s="436"/>
      <c r="S3072" s="429">
        <f t="shared" si="909"/>
        <v>0</v>
      </c>
      <c r="T3072" s="315">
        <f t="shared" si="910"/>
        <v>0</v>
      </c>
      <c r="U3072" s="436"/>
      <c r="V3072" s="436"/>
      <c r="W3072" s="253"/>
      <c r="X3072" s="313">
        <f t="shared" ref="X3072:X3085" si="912">T3072-U3072-V3072-W3072</f>
        <v>0</v>
      </c>
    </row>
    <row r="3073" spans="2:24" ht="18.75">
      <c r="B3073" s="801">
        <v>5300</v>
      </c>
      <c r="C3073" s="971" t="s">
        <v>943</v>
      </c>
      <c r="D3073" s="971"/>
      <c r="E3073" s="802"/>
      <c r="F3073" s="805">
        <f>SUM(F3074:F3075)</f>
        <v>0</v>
      </c>
      <c r="G3073" s="806">
        <f>SUM(G3074:G3075)</f>
        <v>0</v>
      </c>
      <c r="H3073" s="806">
        <f>SUM(H3074:H3075)</f>
        <v>0</v>
      </c>
      <c r="I3073" s="806">
        <f>SUM(I3074:I3075)</f>
        <v>0</v>
      </c>
      <c r="J3073" s="243" t="str">
        <f t="shared" si="911"/>
        <v/>
      </c>
      <c r="K3073" s="244"/>
      <c r="L3073" s="326">
        <f>SUM(L3074:L3075)</f>
        <v>0</v>
      </c>
      <c r="M3073" s="327">
        <f>SUM(M3074:M3075)</f>
        <v>0</v>
      </c>
      <c r="N3073" s="432">
        <f>SUM(N3074:N3075)</f>
        <v>0</v>
      </c>
      <c r="O3073" s="433">
        <f>SUM(O3074:O3075)</f>
        <v>0</v>
      </c>
      <c r="P3073" s="244"/>
      <c r="Q3073" s="326">
        <f t="shared" ref="Q3073:W3073" si="913">SUM(Q3074:Q3075)</f>
        <v>0</v>
      </c>
      <c r="R3073" s="327">
        <f t="shared" si="913"/>
        <v>0</v>
      </c>
      <c r="S3073" s="327">
        <f t="shared" si="913"/>
        <v>0</v>
      </c>
      <c r="T3073" s="327">
        <f t="shared" si="913"/>
        <v>0</v>
      </c>
      <c r="U3073" s="327">
        <f t="shared" si="913"/>
        <v>0</v>
      </c>
      <c r="V3073" s="327">
        <f t="shared" si="913"/>
        <v>0</v>
      </c>
      <c r="W3073" s="433">
        <f t="shared" si="913"/>
        <v>0</v>
      </c>
      <c r="X3073" s="313">
        <f t="shared" si="912"/>
        <v>0</v>
      </c>
    </row>
    <row r="3074" spans="2:24" ht="18.75">
      <c r="B3074" s="175"/>
      <c r="C3074" s="176">
        <v>5301</v>
      </c>
      <c r="D3074" s="177" t="s">
        <v>1462</v>
      </c>
      <c r="E3074" s="813"/>
      <c r="F3074" s="473"/>
      <c r="G3074" s="434"/>
      <c r="H3074" s="434"/>
      <c r="I3074" s="476">
        <f>F3074+G3074+H3074</f>
        <v>0</v>
      </c>
      <c r="J3074" s="243" t="str">
        <f t="shared" si="911"/>
        <v/>
      </c>
      <c r="K3074" s="244"/>
      <c r="L3074" s="435"/>
      <c r="M3074" s="436"/>
      <c r="N3074" s="330">
        <f>I3074</f>
        <v>0</v>
      </c>
      <c r="O3074" s="424">
        <f>L3074+M3074-N3074</f>
        <v>0</v>
      </c>
      <c r="P3074" s="244"/>
      <c r="Q3074" s="435"/>
      <c r="R3074" s="436"/>
      <c r="S3074" s="429">
        <f>+IF(+(L3074+M3074)&gt;=I3074,+M3074,+(+I3074-L3074))</f>
        <v>0</v>
      </c>
      <c r="T3074" s="315">
        <f>Q3074+R3074-S3074</f>
        <v>0</v>
      </c>
      <c r="U3074" s="436"/>
      <c r="V3074" s="436"/>
      <c r="W3074" s="253"/>
      <c r="X3074" s="313">
        <f t="shared" si="912"/>
        <v>0</v>
      </c>
    </row>
    <row r="3075" spans="2:24" ht="18.75">
      <c r="B3075" s="175"/>
      <c r="C3075" s="180">
        <v>5309</v>
      </c>
      <c r="D3075" s="181" t="s">
        <v>944</v>
      </c>
      <c r="E3075" s="813"/>
      <c r="F3075" s="473"/>
      <c r="G3075" s="434"/>
      <c r="H3075" s="434"/>
      <c r="I3075" s="476">
        <f>F3075+G3075+H3075</f>
        <v>0</v>
      </c>
      <c r="J3075" s="243" t="str">
        <f t="shared" si="911"/>
        <v/>
      </c>
      <c r="K3075" s="244"/>
      <c r="L3075" s="435"/>
      <c r="M3075" s="436"/>
      <c r="N3075" s="330">
        <f>I3075</f>
        <v>0</v>
      </c>
      <c r="O3075" s="424">
        <f>L3075+M3075-N3075</f>
        <v>0</v>
      </c>
      <c r="P3075" s="244"/>
      <c r="Q3075" s="435"/>
      <c r="R3075" s="436"/>
      <c r="S3075" s="429">
        <f>+IF(+(L3075+M3075)&gt;=I3075,+M3075,+(+I3075-L3075))</f>
        <v>0</v>
      </c>
      <c r="T3075" s="315">
        <f>Q3075+R3075-S3075</f>
        <v>0</v>
      </c>
      <c r="U3075" s="436"/>
      <c r="V3075" s="436"/>
      <c r="W3075" s="253"/>
      <c r="X3075" s="313">
        <f t="shared" si="912"/>
        <v>0</v>
      </c>
    </row>
    <row r="3076" spans="2:24" ht="18.75">
      <c r="B3076" s="801">
        <v>5400</v>
      </c>
      <c r="C3076" s="980" t="s">
        <v>1031</v>
      </c>
      <c r="D3076" s="980"/>
      <c r="E3076" s="802"/>
      <c r="F3076" s="803"/>
      <c r="G3076" s="804"/>
      <c r="H3076" s="804"/>
      <c r="I3076" s="800">
        <f>F3076+G3076+H3076</f>
        <v>0</v>
      </c>
      <c r="J3076" s="243" t="str">
        <f t="shared" si="911"/>
        <v/>
      </c>
      <c r="K3076" s="244"/>
      <c r="L3076" s="430"/>
      <c r="M3076" s="431"/>
      <c r="N3076" s="327">
        <f>I3076</f>
        <v>0</v>
      </c>
      <c r="O3076" s="424">
        <f>L3076+M3076-N3076</f>
        <v>0</v>
      </c>
      <c r="P3076" s="244"/>
      <c r="Q3076" s="430"/>
      <c r="R3076" s="431"/>
      <c r="S3076" s="429">
        <f>+IF(+(L3076+M3076)&gt;=I3076,+M3076,+(+I3076-L3076))</f>
        <v>0</v>
      </c>
      <c r="T3076" s="315">
        <f>Q3076+R3076-S3076</f>
        <v>0</v>
      </c>
      <c r="U3076" s="431"/>
      <c r="V3076" s="431"/>
      <c r="W3076" s="253"/>
      <c r="X3076" s="313">
        <f t="shared" si="912"/>
        <v>0</v>
      </c>
    </row>
    <row r="3077" spans="2:24" ht="18.75">
      <c r="B3077" s="794">
        <v>5500</v>
      </c>
      <c r="C3077" s="966" t="s">
        <v>1032</v>
      </c>
      <c r="D3077" s="966"/>
      <c r="E3077" s="795"/>
      <c r="F3077" s="796">
        <f>SUM(F3078:F3081)</f>
        <v>0</v>
      </c>
      <c r="G3077" s="797">
        <f>SUM(G3078:G3081)</f>
        <v>0</v>
      </c>
      <c r="H3077" s="797">
        <f>SUM(H3078:H3081)</f>
        <v>0</v>
      </c>
      <c r="I3077" s="797">
        <f>SUM(I3078:I3081)</f>
        <v>0</v>
      </c>
      <c r="J3077" s="243" t="str">
        <f t="shared" si="911"/>
        <v/>
      </c>
      <c r="K3077" s="244"/>
      <c r="L3077" s="316">
        <f>SUM(L3078:L3081)</f>
        <v>0</v>
      </c>
      <c r="M3077" s="317">
        <f>SUM(M3078:M3081)</f>
        <v>0</v>
      </c>
      <c r="N3077" s="425">
        <f>SUM(N3078:N3081)</f>
        <v>0</v>
      </c>
      <c r="O3077" s="426">
        <f>SUM(O3078:O3081)</f>
        <v>0</v>
      </c>
      <c r="P3077" s="244"/>
      <c r="Q3077" s="316">
        <f t="shared" ref="Q3077:W3077" si="914">SUM(Q3078:Q3081)</f>
        <v>0</v>
      </c>
      <c r="R3077" s="317">
        <f t="shared" si="914"/>
        <v>0</v>
      </c>
      <c r="S3077" s="317">
        <f t="shared" si="914"/>
        <v>0</v>
      </c>
      <c r="T3077" s="317">
        <f t="shared" si="914"/>
        <v>0</v>
      </c>
      <c r="U3077" s="317">
        <f t="shared" si="914"/>
        <v>0</v>
      </c>
      <c r="V3077" s="317">
        <f t="shared" si="914"/>
        <v>0</v>
      </c>
      <c r="W3077" s="426">
        <f t="shared" si="914"/>
        <v>0</v>
      </c>
      <c r="X3077" s="313">
        <f t="shared" si="912"/>
        <v>0</v>
      </c>
    </row>
    <row r="3078" spans="2:24" ht="18.75">
      <c r="B3078" s="173"/>
      <c r="C3078" s="144">
        <v>5501</v>
      </c>
      <c r="D3078" s="163" t="s">
        <v>1033</v>
      </c>
      <c r="E3078" s="812"/>
      <c r="F3078" s="449"/>
      <c r="G3078" s="245"/>
      <c r="H3078" s="245"/>
      <c r="I3078" s="476">
        <f>F3078+G3078+H3078</f>
        <v>0</v>
      </c>
      <c r="J3078" s="243" t="str">
        <f t="shared" si="911"/>
        <v/>
      </c>
      <c r="K3078" s="244"/>
      <c r="L3078" s="423"/>
      <c r="M3078" s="252"/>
      <c r="N3078" s="315">
        <f>I3078</f>
        <v>0</v>
      </c>
      <c r="O3078" s="424">
        <f>L3078+M3078-N3078</f>
        <v>0</v>
      </c>
      <c r="P3078" s="244"/>
      <c r="Q3078" s="423"/>
      <c r="R3078" s="252"/>
      <c r="S3078" s="429">
        <f>+IF(+(L3078+M3078)&gt;=I3078,+M3078,+(+I3078-L3078))</f>
        <v>0</v>
      </c>
      <c r="T3078" s="315">
        <f>Q3078+R3078-S3078</f>
        <v>0</v>
      </c>
      <c r="U3078" s="252"/>
      <c r="V3078" s="252"/>
      <c r="W3078" s="253"/>
      <c r="X3078" s="313">
        <f t="shared" si="912"/>
        <v>0</v>
      </c>
    </row>
    <row r="3079" spans="2:24" ht="18.75">
      <c r="B3079" s="173"/>
      <c r="C3079" s="137">
        <v>5502</v>
      </c>
      <c r="D3079" s="145" t="s">
        <v>1034</v>
      </c>
      <c r="E3079" s="812"/>
      <c r="F3079" s="449"/>
      <c r="G3079" s="245"/>
      <c r="H3079" s="245"/>
      <c r="I3079" s="476">
        <f>F3079+G3079+H3079</f>
        <v>0</v>
      </c>
      <c r="J3079" s="243" t="str">
        <f t="shared" si="911"/>
        <v/>
      </c>
      <c r="K3079" s="244"/>
      <c r="L3079" s="423"/>
      <c r="M3079" s="252"/>
      <c r="N3079" s="315">
        <f>I3079</f>
        <v>0</v>
      </c>
      <c r="O3079" s="424">
        <f>L3079+M3079-N3079</f>
        <v>0</v>
      </c>
      <c r="P3079" s="244"/>
      <c r="Q3079" s="423"/>
      <c r="R3079" s="252"/>
      <c r="S3079" s="429">
        <f>+IF(+(L3079+M3079)&gt;=I3079,+M3079,+(+I3079-L3079))</f>
        <v>0</v>
      </c>
      <c r="T3079" s="315">
        <f>Q3079+R3079-S3079</f>
        <v>0</v>
      </c>
      <c r="U3079" s="252"/>
      <c r="V3079" s="252"/>
      <c r="W3079" s="253"/>
      <c r="X3079" s="313">
        <f t="shared" si="912"/>
        <v>0</v>
      </c>
    </row>
    <row r="3080" spans="2:24" ht="18.75">
      <c r="B3080" s="173"/>
      <c r="C3080" s="137">
        <v>5503</v>
      </c>
      <c r="D3080" s="139" t="s">
        <v>1035</v>
      </c>
      <c r="E3080" s="812"/>
      <c r="F3080" s="449"/>
      <c r="G3080" s="245"/>
      <c r="H3080" s="245"/>
      <c r="I3080" s="476">
        <f>F3080+G3080+H3080</f>
        <v>0</v>
      </c>
      <c r="J3080" s="243" t="str">
        <f t="shared" si="911"/>
        <v/>
      </c>
      <c r="K3080" s="244"/>
      <c r="L3080" s="423"/>
      <c r="M3080" s="252"/>
      <c r="N3080" s="315">
        <f>I3080</f>
        <v>0</v>
      </c>
      <c r="O3080" s="424">
        <f>L3080+M3080-N3080</f>
        <v>0</v>
      </c>
      <c r="P3080" s="244"/>
      <c r="Q3080" s="423"/>
      <c r="R3080" s="252"/>
      <c r="S3080" s="429">
        <f>+IF(+(L3080+M3080)&gt;=I3080,+M3080,+(+I3080-L3080))</f>
        <v>0</v>
      </c>
      <c r="T3080" s="315">
        <f>Q3080+R3080-S3080</f>
        <v>0</v>
      </c>
      <c r="U3080" s="252"/>
      <c r="V3080" s="252"/>
      <c r="W3080" s="253"/>
      <c r="X3080" s="313">
        <f t="shared" si="912"/>
        <v>0</v>
      </c>
    </row>
    <row r="3081" spans="2:24" ht="18.75">
      <c r="B3081" s="173"/>
      <c r="C3081" s="137">
        <v>5504</v>
      </c>
      <c r="D3081" s="145" t="s">
        <v>1036</v>
      </c>
      <c r="E3081" s="812"/>
      <c r="F3081" s="449"/>
      <c r="G3081" s="245"/>
      <c r="H3081" s="245"/>
      <c r="I3081" s="476">
        <f>F3081+G3081+H3081</f>
        <v>0</v>
      </c>
      <c r="J3081" s="243" t="str">
        <f t="shared" si="911"/>
        <v/>
      </c>
      <c r="K3081" s="244"/>
      <c r="L3081" s="423"/>
      <c r="M3081" s="252"/>
      <c r="N3081" s="315">
        <f>I3081</f>
        <v>0</v>
      </c>
      <c r="O3081" s="424">
        <f>L3081+M3081-N3081</f>
        <v>0</v>
      </c>
      <c r="P3081" s="244"/>
      <c r="Q3081" s="423"/>
      <c r="R3081" s="252"/>
      <c r="S3081" s="429">
        <f>+IF(+(L3081+M3081)&gt;=I3081,+M3081,+(+I3081-L3081))</f>
        <v>0</v>
      </c>
      <c r="T3081" s="315">
        <f>Q3081+R3081-S3081</f>
        <v>0</v>
      </c>
      <c r="U3081" s="252"/>
      <c r="V3081" s="252"/>
      <c r="W3081" s="253"/>
      <c r="X3081" s="313">
        <f t="shared" si="912"/>
        <v>0</v>
      </c>
    </row>
    <row r="3082" spans="2:24" ht="18.75">
      <c r="B3082" s="794">
        <v>5700</v>
      </c>
      <c r="C3082" s="981" t="s">
        <v>1037</v>
      </c>
      <c r="D3082" s="982"/>
      <c r="E3082" s="802"/>
      <c r="F3082" s="781">
        <v>0</v>
      </c>
      <c r="G3082" s="781">
        <v>0</v>
      </c>
      <c r="H3082" s="781">
        <v>0</v>
      </c>
      <c r="I3082" s="806">
        <f>SUM(I3083:I3085)</f>
        <v>0</v>
      </c>
      <c r="J3082" s="243" t="str">
        <f t="shared" si="911"/>
        <v/>
      </c>
      <c r="K3082" s="244"/>
      <c r="L3082" s="326">
        <f>SUM(L3083:L3085)</f>
        <v>0</v>
      </c>
      <c r="M3082" s="327">
        <f>SUM(M3083:M3085)</f>
        <v>0</v>
      </c>
      <c r="N3082" s="432">
        <f>SUM(N3083:N3084)</f>
        <v>0</v>
      </c>
      <c r="O3082" s="433">
        <f>SUM(O3083:O3085)</f>
        <v>0</v>
      </c>
      <c r="P3082" s="244"/>
      <c r="Q3082" s="326">
        <f>SUM(Q3083:Q3085)</f>
        <v>0</v>
      </c>
      <c r="R3082" s="327">
        <f>SUM(R3083:R3085)</f>
        <v>0</v>
      </c>
      <c r="S3082" s="327">
        <f>SUM(S3083:S3085)</f>
        <v>0</v>
      </c>
      <c r="T3082" s="327">
        <f>SUM(T3083:T3085)</f>
        <v>0</v>
      </c>
      <c r="U3082" s="327">
        <f>SUM(U3083:U3085)</f>
        <v>0</v>
      </c>
      <c r="V3082" s="327">
        <f>SUM(V3083:V3084)</f>
        <v>0</v>
      </c>
      <c r="W3082" s="433">
        <f>SUM(W3083:W3085)</f>
        <v>0</v>
      </c>
      <c r="X3082" s="313">
        <f t="shared" si="912"/>
        <v>0</v>
      </c>
    </row>
    <row r="3083" spans="2:24" ht="18.75">
      <c r="B3083" s="175"/>
      <c r="C3083" s="176">
        <v>5701</v>
      </c>
      <c r="D3083" s="177" t="s">
        <v>1038</v>
      </c>
      <c r="E3083" s="813"/>
      <c r="F3083" s="700">
        <v>0</v>
      </c>
      <c r="G3083" s="700">
        <v>0</v>
      </c>
      <c r="H3083" s="700">
        <v>0</v>
      </c>
      <c r="I3083" s="476">
        <f>F3083+G3083+H3083</f>
        <v>0</v>
      </c>
      <c r="J3083" s="243" t="str">
        <f t="shared" si="911"/>
        <v/>
      </c>
      <c r="K3083" s="244"/>
      <c r="L3083" s="435"/>
      <c r="M3083" s="436"/>
      <c r="N3083" s="330">
        <f>I3083</f>
        <v>0</v>
      </c>
      <c r="O3083" s="424">
        <f>L3083+M3083-N3083</f>
        <v>0</v>
      </c>
      <c r="P3083" s="244"/>
      <c r="Q3083" s="435"/>
      <c r="R3083" s="436"/>
      <c r="S3083" s="429">
        <f>+IF(+(L3083+M3083)&gt;=I3083,+M3083,+(+I3083-L3083))</f>
        <v>0</v>
      </c>
      <c r="T3083" s="315">
        <f>Q3083+R3083-S3083</f>
        <v>0</v>
      </c>
      <c r="U3083" s="436"/>
      <c r="V3083" s="436"/>
      <c r="W3083" s="253"/>
      <c r="X3083" s="313">
        <f t="shared" si="912"/>
        <v>0</v>
      </c>
    </row>
    <row r="3084" spans="2:24" ht="18.75">
      <c r="B3084" s="175"/>
      <c r="C3084" s="180">
        <v>5702</v>
      </c>
      <c r="D3084" s="181" t="s">
        <v>1039</v>
      </c>
      <c r="E3084" s="813"/>
      <c r="F3084" s="700">
        <v>0</v>
      </c>
      <c r="G3084" s="700">
        <v>0</v>
      </c>
      <c r="H3084" s="700">
        <v>0</v>
      </c>
      <c r="I3084" s="476">
        <f>F3084+G3084+H3084</f>
        <v>0</v>
      </c>
      <c r="J3084" s="243" t="str">
        <f t="shared" si="911"/>
        <v/>
      </c>
      <c r="K3084" s="244"/>
      <c r="L3084" s="435"/>
      <c r="M3084" s="436"/>
      <c r="N3084" s="330">
        <f>I3084</f>
        <v>0</v>
      </c>
      <c r="O3084" s="424">
        <f>L3084+M3084-N3084</f>
        <v>0</v>
      </c>
      <c r="P3084" s="244"/>
      <c r="Q3084" s="435"/>
      <c r="R3084" s="436"/>
      <c r="S3084" s="429">
        <f>+IF(+(L3084+M3084)&gt;=I3084,+M3084,+(+I3084-L3084))</f>
        <v>0</v>
      </c>
      <c r="T3084" s="315">
        <f>Q3084+R3084-S3084</f>
        <v>0</v>
      </c>
      <c r="U3084" s="436"/>
      <c r="V3084" s="436"/>
      <c r="W3084" s="253"/>
      <c r="X3084" s="313">
        <f t="shared" si="912"/>
        <v>0</v>
      </c>
    </row>
    <row r="3085" spans="2:24" ht="18.75">
      <c r="B3085" s="136"/>
      <c r="C3085" s="182">
        <v>4071</v>
      </c>
      <c r="D3085" s="464" t="s">
        <v>1040</v>
      </c>
      <c r="E3085" s="812"/>
      <c r="F3085" s="700">
        <v>0</v>
      </c>
      <c r="G3085" s="700">
        <v>0</v>
      </c>
      <c r="H3085" s="700">
        <v>0</v>
      </c>
      <c r="I3085" s="476">
        <f>F3085+G3085+H3085</f>
        <v>0</v>
      </c>
      <c r="J3085" s="243" t="str">
        <f t="shared" si="911"/>
        <v/>
      </c>
      <c r="K3085" s="244"/>
      <c r="L3085" s="821"/>
      <c r="M3085" s="775"/>
      <c r="N3085" s="775"/>
      <c r="O3085" s="822"/>
      <c r="P3085" s="244"/>
      <c r="Q3085" s="771"/>
      <c r="R3085" s="775"/>
      <c r="S3085" s="775"/>
      <c r="T3085" s="775"/>
      <c r="U3085" s="775"/>
      <c r="V3085" s="775"/>
      <c r="W3085" s="819"/>
      <c r="X3085" s="313">
        <f t="shared" si="912"/>
        <v>0</v>
      </c>
    </row>
    <row r="3086" spans="2:24">
      <c r="B3086" s="173"/>
      <c r="C3086" s="183"/>
      <c r="D3086" s="334"/>
      <c r="E3086" s="814"/>
      <c r="F3086" s="248"/>
      <c r="G3086" s="248"/>
      <c r="H3086" s="248"/>
      <c r="I3086" s="249"/>
      <c r="J3086" s="243" t="str">
        <f t="shared" si="911"/>
        <v/>
      </c>
      <c r="K3086" s="244"/>
      <c r="L3086" s="437"/>
      <c r="M3086" s="438"/>
      <c r="N3086" s="323"/>
      <c r="O3086" s="324"/>
      <c r="P3086" s="244"/>
      <c r="Q3086" s="437"/>
      <c r="R3086" s="438"/>
      <c r="S3086" s="323"/>
      <c r="T3086" s="323"/>
      <c r="U3086" s="438"/>
      <c r="V3086" s="323"/>
      <c r="W3086" s="324"/>
      <c r="X3086" s="324"/>
    </row>
    <row r="3087" spans="2:24" ht="18.75">
      <c r="B3087" s="807">
        <v>98</v>
      </c>
      <c r="C3087" s="964" t="s">
        <v>1041</v>
      </c>
      <c r="D3087" s="958"/>
      <c r="E3087" s="795"/>
      <c r="F3087" s="798"/>
      <c r="G3087" s="799"/>
      <c r="H3087" s="799"/>
      <c r="I3087" s="800">
        <f>F3087+G3087+H3087</f>
        <v>0</v>
      </c>
      <c r="J3087" s="243" t="str">
        <f t="shared" si="911"/>
        <v/>
      </c>
      <c r="K3087" s="244"/>
      <c r="L3087" s="428"/>
      <c r="M3087" s="254"/>
      <c r="N3087" s="317">
        <f>I3087</f>
        <v>0</v>
      </c>
      <c r="O3087" s="424">
        <f>L3087+M3087-N3087</f>
        <v>0</v>
      </c>
      <c r="P3087" s="244"/>
      <c r="Q3087" s="428"/>
      <c r="R3087" s="254"/>
      <c r="S3087" s="429">
        <f>+IF(+(L3087+M3087)&gt;=I3087,+M3087,+(+I3087-L3087))</f>
        <v>0</v>
      </c>
      <c r="T3087" s="315">
        <f>Q3087+R3087-S3087</f>
        <v>0</v>
      </c>
      <c r="U3087" s="254"/>
      <c r="V3087" s="254"/>
      <c r="W3087" s="253"/>
      <c r="X3087" s="313">
        <f>T3087-U3087-V3087-W3087</f>
        <v>0</v>
      </c>
    </row>
    <row r="3088" spans="2:24">
      <c r="B3088" s="184"/>
      <c r="C3088" s="335" t="s">
        <v>1042</v>
      </c>
      <c r="D3088" s="336"/>
      <c r="E3088" s="395"/>
      <c r="F3088" s="395"/>
      <c r="G3088" s="395"/>
      <c r="H3088" s="395"/>
      <c r="I3088" s="337"/>
      <c r="J3088" s="243" t="str">
        <f t="shared" si="911"/>
        <v/>
      </c>
      <c r="K3088" s="244"/>
      <c r="L3088" s="338"/>
      <c r="M3088" s="339"/>
      <c r="N3088" s="339"/>
      <c r="O3088" s="340"/>
      <c r="P3088" s="244"/>
      <c r="Q3088" s="338"/>
      <c r="R3088" s="339"/>
      <c r="S3088" s="339"/>
      <c r="T3088" s="339"/>
      <c r="U3088" s="339"/>
      <c r="V3088" s="339"/>
      <c r="W3088" s="340"/>
      <c r="X3088" s="340"/>
    </row>
    <row r="3089" spans="2:24">
      <c r="B3089" s="184"/>
      <c r="C3089" s="341" t="s">
        <v>1043</v>
      </c>
      <c r="D3089" s="334"/>
      <c r="E3089" s="384"/>
      <c r="F3089" s="384"/>
      <c r="G3089" s="384"/>
      <c r="H3089" s="384"/>
      <c r="I3089" s="307"/>
      <c r="J3089" s="243" t="str">
        <f t="shared" si="911"/>
        <v/>
      </c>
      <c r="K3089" s="244"/>
      <c r="L3089" s="342"/>
      <c r="M3089" s="343"/>
      <c r="N3089" s="343"/>
      <c r="O3089" s="344"/>
      <c r="P3089" s="244"/>
      <c r="Q3089" s="342"/>
      <c r="R3089" s="343"/>
      <c r="S3089" s="343"/>
      <c r="T3089" s="343"/>
      <c r="U3089" s="343"/>
      <c r="V3089" s="343"/>
      <c r="W3089" s="344"/>
      <c r="X3089" s="344"/>
    </row>
    <row r="3090" spans="2:24">
      <c r="B3090" s="185"/>
      <c r="C3090" s="345" t="s">
        <v>1716</v>
      </c>
      <c r="D3090" s="346"/>
      <c r="E3090" s="396"/>
      <c r="F3090" s="396"/>
      <c r="G3090" s="396"/>
      <c r="H3090" s="396"/>
      <c r="I3090" s="309"/>
      <c r="J3090" s="243" t="str">
        <f t="shared" si="911"/>
        <v/>
      </c>
      <c r="K3090" s="244"/>
      <c r="L3090" s="347"/>
      <c r="M3090" s="348"/>
      <c r="N3090" s="348"/>
      <c r="O3090" s="349"/>
      <c r="P3090" s="244"/>
      <c r="Q3090" s="347"/>
      <c r="R3090" s="348"/>
      <c r="S3090" s="348"/>
      <c r="T3090" s="348"/>
      <c r="U3090" s="348"/>
      <c r="V3090" s="348"/>
      <c r="W3090" s="349"/>
      <c r="X3090" s="349"/>
    </row>
    <row r="3091" spans="2:24" ht="18.75">
      <c r="B3091" s="715"/>
      <c r="C3091" s="716" t="s">
        <v>1263</v>
      </c>
      <c r="D3091" s="717" t="s">
        <v>1044</v>
      </c>
      <c r="E3091" s="808"/>
      <c r="F3091" s="808">
        <f>SUM(F2976,F2979,F2985,F2993,F2994,F3012,F3016,F3022,F3025,F3026,F3027,F3028,F3029,F3038,F3044,F3045,F3046,F3047,F3054,F3058,F3059,F3060,F3061,F3064,F3065,F3073,F3076,F3077,F3082)+F3087</f>
        <v>100765</v>
      </c>
      <c r="G3091" s="808">
        <f>SUM(G2976,G2979,G2985,G2993,G2994,G3012,G3016,G3022,G3025,G3026,G3027,G3028,G3029,G3038,G3044,G3045,G3046,G3047,G3054,G3058,G3059,G3060,G3061,G3064,G3065,G3073,G3076,G3077,G3082)+G3087</f>
        <v>0</v>
      </c>
      <c r="H3091" s="808">
        <f>SUM(H2976,H2979,H2985,H2993,H2994,H3012,H3016,H3022,H3025,H3026,H3027,H3028,H3029,H3038,H3044,H3045,H3046,H3047,H3054,H3058,H3059,H3060,H3061,H3064,H3065,H3073,H3076,H3077,H3082)+H3087</f>
        <v>0</v>
      </c>
      <c r="I3091" s="808">
        <f>SUM(I2976,I2979,I2985,I2993,I2994,I3012,I3016,I3022,I3025,I3026,I3027,I3028,I3029,I3038,I3044,I3045,I3046,I3047,I3054,I3058,I3059,I3060,I3061,I3064,I3065,I3073,I3076,I3077,I3082)+I3087</f>
        <v>100765</v>
      </c>
      <c r="J3091" s="243">
        <f t="shared" si="911"/>
        <v>1</v>
      </c>
      <c r="K3091" s="439" t="str">
        <f>LEFT(C2973,1)</f>
        <v>5</v>
      </c>
      <c r="L3091" s="276">
        <f>SUM(L2976,L2979,L2985,L2993,L2994,L3012,L3016,L3022,L3025,L3026,L3027,L3028,L3029,L3038,L3044,L3045,L3046,L3047,L3054,L3058,L3059,L3060,L3061,L3064,L3065,L3073,L3076,L3077,L3082)+L3087</f>
        <v>0</v>
      </c>
      <c r="M3091" s="276">
        <f>SUM(M2976,M2979,M2985,M2993,M2994,M3012,M3016,M3022,M3025,M3026,M3027,M3028,M3029,M3038,M3044,M3045,M3046,M3047,M3054,M3058,M3059,M3060,M3061,M3064,M3065,M3073,M3076,M3077,M3082)+M3087</f>
        <v>100765</v>
      </c>
      <c r="N3091" s="276">
        <f>SUM(N2976,N2979,N2985,N2993,N2994,N3012,N3016,N3022,N3025,N3026,N3027,N3028,N3029,N3038,N3044,N3045,N3046,N3047,N3054,N3058,N3059,N3060,N3061,N3064,N3065,N3073,N3076,N3077,N3082)+N3087</f>
        <v>100765</v>
      </c>
      <c r="O3091" s="276">
        <f>SUM(O2976,O2979,O2985,O2993,O2994,O3012,O3016,O3022,O3025,O3026,O3027,O3028,O3029,O3038,O3044,O3045,O3046,O3047,O3054,O3058,O3059,O3060,O3061,O3064,O3065,O3073,O3076,O3077,O3082)+O3087</f>
        <v>0</v>
      </c>
      <c r="P3091" s="222"/>
      <c r="Q3091" s="276">
        <f t="shared" ref="Q3091:W3091" si="915">SUM(Q2976,Q2979,Q2985,Q2993,Q2994,Q3012,Q3016,Q3022,Q3025,Q3026,Q3027,Q3028,Q3029,Q3038,Q3044,Q3045,Q3046,Q3047,Q3054,Q3058,Q3059,Q3060,Q3061,Q3064,Q3065,Q3073,Q3076,Q3077,Q3082)+Q3087</f>
        <v>0</v>
      </c>
      <c r="R3091" s="276">
        <f t="shared" si="915"/>
        <v>22140</v>
      </c>
      <c r="S3091" s="276">
        <f t="shared" si="915"/>
        <v>22140</v>
      </c>
      <c r="T3091" s="276">
        <f t="shared" si="915"/>
        <v>0</v>
      </c>
      <c r="U3091" s="276">
        <f t="shared" si="915"/>
        <v>0</v>
      </c>
      <c r="V3091" s="276">
        <f t="shared" si="915"/>
        <v>0</v>
      </c>
      <c r="W3091" s="276">
        <f t="shared" si="915"/>
        <v>0</v>
      </c>
      <c r="X3091" s="313">
        <f>T3091-U3091-V3091-W3091</f>
        <v>0</v>
      </c>
    </row>
    <row r="3092" spans="2:24">
      <c r="B3092" s="660" t="s">
        <v>32</v>
      </c>
      <c r="C3092" s="186"/>
      <c r="I3092" s="219"/>
      <c r="J3092" s="221">
        <f>J3091</f>
        <v>1</v>
      </c>
      <c r="P3092"/>
    </row>
    <row r="3093" spans="2:24">
      <c r="B3093" s="392"/>
      <c r="C3093" s="392"/>
      <c r="D3093" s="393"/>
      <c r="E3093" s="392"/>
      <c r="F3093" s="392"/>
      <c r="G3093" s="392"/>
      <c r="H3093" s="392"/>
      <c r="I3093" s="394"/>
      <c r="J3093" s="221">
        <f>J3091</f>
        <v>1</v>
      </c>
      <c r="L3093" s="392"/>
      <c r="M3093" s="392"/>
      <c r="N3093" s="394"/>
      <c r="O3093" s="394"/>
      <c r="P3093" s="394"/>
      <c r="Q3093" s="392"/>
      <c r="R3093" s="392"/>
      <c r="S3093" s="394"/>
      <c r="T3093" s="394"/>
      <c r="U3093" s="392"/>
      <c r="V3093" s="394"/>
      <c r="W3093" s="394"/>
      <c r="X3093" s="394"/>
    </row>
    <row r="3094" spans="2:24" ht="18.75">
      <c r="B3094" s="402"/>
      <c r="C3094" s="402"/>
      <c r="D3094" s="402"/>
      <c r="E3094" s="402"/>
      <c r="F3094" s="402"/>
      <c r="G3094" s="402"/>
      <c r="H3094" s="402"/>
      <c r="I3094" s="484"/>
      <c r="J3094" s="440">
        <f>(IF(E3091&lt;&gt;0,$G$2,IF(I3091&lt;&gt;0,$G$2,"")))</f>
        <v>0</v>
      </c>
    </row>
    <row r="3095" spans="2:24" ht="18.75">
      <c r="B3095" s="402"/>
      <c r="C3095" s="402"/>
      <c r="D3095" s="474"/>
      <c r="E3095" s="402"/>
      <c r="F3095" s="402"/>
      <c r="G3095" s="402"/>
      <c r="H3095" s="402"/>
      <c r="I3095" s="484"/>
      <c r="J3095" s="440" t="str">
        <f>(IF(E3092&lt;&gt;0,$G$2,IF(I3092&lt;&gt;0,$G$2,"")))</f>
        <v/>
      </c>
    </row>
    <row r="3096" spans="2:24">
      <c r="E3096" s="278"/>
      <c r="F3096" s="278"/>
      <c r="G3096" s="278"/>
      <c r="H3096" s="278"/>
      <c r="I3096" s="282"/>
      <c r="J3096" s="221">
        <f>(IF($E3229&lt;&gt;0,$J$2,IF($I3229&lt;&gt;0,$J$2,"")))</f>
        <v>1</v>
      </c>
      <c r="L3096" s="278"/>
      <c r="M3096" s="278"/>
      <c r="N3096" s="282"/>
      <c r="O3096" s="282"/>
      <c r="P3096" s="282"/>
      <c r="Q3096" s="278"/>
      <c r="R3096" s="278"/>
      <c r="S3096" s="282"/>
      <c r="T3096" s="282"/>
      <c r="U3096" s="278"/>
      <c r="V3096" s="282"/>
      <c r="W3096" s="282"/>
    </row>
    <row r="3097" spans="2:24">
      <c r="C3097" s="227"/>
      <c r="D3097" s="228"/>
      <c r="E3097" s="278"/>
      <c r="F3097" s="278"/>
      <c r="G3097" s="278"/>
      <c r="H3097" s="278"/>
      <c r="I3097" s="282"/>
      <c r="J3097" s="221">
        <f>(IF($E3229&lt;&gt;0,$J$2,IF($I3229&lt;&gt;0,$J$2,"")))</f>
        <v>1</v>
      </c>
      <c r="L3097" s="278"/>
      <c r="M3097" s="278"/>
      <c r="N3097" s="282"/>
      <c r="O3097" s="282"/>
      <c r="P3097" s="282"/>
      <c r="Q3097" s="278"/>
      <c r="R3097" s="278"/>
      <c r="S3097" s="282"/>
      <c r="T3097" s="282"/>
      <c r="U3097" s="278"/>
      <c r="V3097" s="282"/>
      <c r="W3097" s="282"/>
    </row>
    <row r="3098" spans="2:24">
      <c r="B3098" s="896" t="str">
        <f>$B$7</f>
        <v>БЮДЖЕТ - НАЧАЛЕН ПЛАН
ПО ПЪЛНА ЕДИННА БЮДЖЕТНА КЛАСИФИКАЦИЯ</v>
      </c>
      <c r="C3098" s="897"/>
      <c r="D3098" s="897"/>
      <c r="E3098" s="278"/>
      <c r="F3098" s="278"/>
      <c r="G3098" s="278"/>
      <c r="H3098" s="278"/>
      <c r="I3098" s="282"/>
      <c r="J3098" s="221">
        <f>(IF($E3229&lt;&gt;0,$J$2,IF($I3229&lt;&gt;0,$J$2,"")))</f>
        <v>1</v>
      </c>
      <c r="L3098" s="278"/>
      <c r="M3098" s="278"/>
      <c r="N3098" s="282"/>
      <c r="O3098" s="282"/>
      <c r="P3098" s="282"/>
      <c r="Q3098" s="278"/>
      <c r="R3098" s="278"/>
      <c r="S3098" s="282"/>
      <c r="T3098" s="282"/>
      <c r="U3098" s="278"/>
      <c r="V3098" s="282"/>
      <c r="W3098" s="282"/>
    </row>
    <row r="3099" spans="2:24">
      <c r="C3099" s="227"/>
      <c r="D3099" s="228"/>
      <c r="E3099" s="279" t="s">
        <v>1684</v>
      </c>
      <c r="F3099" s="279" t="s">
        <v>1550</v>
      </c>
      <c r="G3099" s="278"/>
      <c r="H3099" s="278"/>
      <c r="I3099" s="282"/>
      <c r="J3099" s="221">
        <f>(IF($E3229&lt;&gt;0,$J$2,IF($I3229&lt;&gt;0,$J$2,"")))</f>
        <v>1</v>
      </c>
      <c r="L3099" s="278"/>
      <c r="M3099" s="278"/>
      <c r="N3099" s="282"/>
      <c r="O3099" s="282"/>
      <c r="P3099" s="282"/>
      <c r="Q3099" s="278"/>
      <c r="R3099" s="278"/>
      <c r="S3099" s="282"/>
      <c r="T3099" s="282"/>
      <c r="U3099" s="278"/>
      <c r="V3099" s="282"/>
      <c r="W3099" s="282"/>
    </row>
    <row r="3100" spans="2:24" ht="18.75">
      <c r="B3100" s="898" t="str">
        <f>$B$9</f>
        <v>Несебър</v>
      </c>
      <c r="C3100" s="899"/>
      <c r="D3100" s="900"/>
      <c r="E3100" s="686">
        <f>$E$9</f>
        <v>43831</v>
      </c>
      <c r="F3100" s="687">
        <f>$F$9</f>
        <v>44196</v>
      </c>
      <c r="G3100" s="278"/>
      <c r="H3100" s="278"/>
      <c r="I3100" s="282"/>
      <c r="J3100" s="221">
        <f>(IF($E3229&lt;&gt;0,$J$2,IF($I3229&lt;&gt;0,$J$2,"")))</f>
        <v>1</v>
      </c>
      <c r="L3100" s="278"/>
      <c r="M3100" s="278"/>
      <c r="N3100" s="282"/>
      <c r="O3100" s="282"/>
      <c r="P3100" s="282"/>
      <c r="Q3100" s="278"/>
      <c r="R3100" s="278"/>
      <c r="S3100" s="282"/>
      <c r="T3100" s="282"/>
      <c r="U3100" s="278"/>
      <c r="V3100" s="282"/>
      <c r="W3100" s="282"/>
    </row>
    <row r="3101" spans="2:24">
      <c r="B3101" s="230" t="str">
        <f>$B$10</f>
        <v>(наименование на разпоредителя с бюджет)</v>
      </c>
      <c r="E3101" s="278"/>
      <c r="F3101" s="280">
        <f>$F$10</f>
        <v>0</v>
      </c>
      <c r="G3101" s="278"/>
      <c r="H3101" s="278"/>
      <c r="I3101" s="282"/>
      <c r="J3101" s="221">
        <f>(IF($E3229&lt;&gt;0,$J$2,IF($I3229&lt;&gt;0,$J$2,"")))</f>
        <v>1</v>
      </c>
      <c r="L3101" s="278"/>
      <c r="M3101" s="278"/>
      <c r="N3101" s="282"/>
      <c r="O3101" s="282"/>
      <c r="P3101" s="282"/>
      <c r="Q3101" s="278"/>
      <c r="R3101" s="278"/>
      <c r="S3101" s="282"/>
      <c r="T3101" s="282"/>
      <c r="U3101" s="278"/>
      <c r="V3101" s="282"/>
      <c r="W3101" s="282"/>
    </row>
    <row r="3102" spans="2:24">
      <c r="B3102" s="230"/>
      <c r="E3102" s="281"/>
      <c r="F3102" s="278"/>
      <c r="G3102" s="278"/>
      <c r="H3102" s="278"/>
      <c r="I3102" s="282"/>
      <c r="J3102" s="221">
        <f>(IF($E3229&lt;&gt;0,$J$2,IF($I3229&lt;&gt;0,$J$2,"")))</f>
        <v>1</v>
      </c>
      <c r="L3102" s="278"/>
      <c r="M3102" s="278"/>
      <c r="N3102" s="282"/>
      <c r="O3102" s="282"/>
      <c r="P3102" s="282"/>
      <c r="Q3102" s="278"/>
      <c r="R3102" s="278"/>
      <c r="S3102" s="282"/>
      <c r="T3102" s="282"/>
      <c r="U3102" s="278"/>
      <c r="V3102" s="282"/>
      <c r="W3102" s="282"/>
    </row>
    <row r="3103" spans="2:24" ht="19.5">
      <c r="B3103" s="901" t="str">
        <f>$B$12</f>
        <v>Несебър</v>
      </c>
      <c r="C3103" s="902"/>
      <c r="D3103" s="903"/>
      <c r="E3103" s="229" t="s">
        <v>1685</v>
      </c>
      <c r="F3103" s="688" t="str">
        <f>$F$12</f>
        <v>5206</v>
      </c>
      <c r="G3103" s="278"/>
      <c r="H3103" s="278"/>
      <c r="I3103" s="282"/>
      <c r="J3103" s="221">
        <f>(IF($E3229&lt;&gt;0,$J$2,IF($I3229&lt;&gt;0,$J$2,"")))</f>
        <v>1</v>
      </c>
      <c r="L3103" s="278"/>
      <c r="M3103" s="278"/>
      <c r="N3103" s="282"/>
      <c r="O3103" s="282"/>
      <c r="P3103" s="282"/>
      <c r="Q3103" s="278"/>
      <c r="R3103" s="278"/>
      <c r="S3103" s="282"/>
      <c r="T3103" s="282"/>
      <c r="U3103" s="278"/>
      <c r="V3103" s="282"/>
      <c r="W3103" s="282"/>
    </row>
    <row r="3104" spans="2:24">
      <c r="B3104" s="689" t="str">
        <f>$B$13</f>
        <v>(наименование на първостепенния разпоредител с бюджет)</v>
      </c>
      <c r="E3104" s="281" t="s">
        <v>1686</v>
      </c>
      <c r="F3104" s="278"/>
      <c r="G3104" s="278"/>
      <c r="H3104" s="278"/>
      <c r="I3104" s="282"/>
      <c r="J3104" s="221">
        <f>(IF($E3229&lt;&gt;0,$J$2,IF($I3229&lt;&gt;0,$J$2,"")))</f>
        <v>1</v>
      </c>
      <c r="L3104" s="278"/>
      <c r="M3104" s="278"/>
      <c r="N3104" s="282"/>
      <c r="O3104" s="282"/>
      <c r="P3104" s="282"/>
      <c r="Q3104" s="278"/>
      <c r="R3104" s="278"/>
      <c r="S3104" s="282"/>
      <c r="T3104" s="282"/>
      <c r="U3104" s="278"/>
      <c r="V3104" s="282"/>
      <c r="W3104" s="282"/>
    </row>
    <row r="3105" spans="2:24" ht="18.75">
      <c r="B3105" s="230"/>
      <c r="D3105" s="441"/>
      <c r="E3105" s="277"/>
      <c r="F3105" s="277"/>
      <c r="G3105" s="277"/>
      <c r="H3105" s="277"/>
      <c r="I3105" s="384"/>
      <c r="J3105" s="221">
        <f>(IF($E3229&lt;&gt;0,$J$2,IF($I3229&lt;&gt;0,$J$2,"")))</f>
        <v>1</v>
      </c>
      <c r="L3105" s="278"/>
      <c r="M3105" s="278"/>
      <c r="N3105" s="282"/>
      <c r="O3105" s="282"/>
      <c r="P3105" s="282"/>
      <c r="Q3105" s="278"/>
      <c r="R3105" s="278"/>
      <c r="S3105" s="282"/>
      <c r="T3105" s="282"/>
      <c r="U3105" s="278"/>
      <c r="V3105" s="282"/>
      <c r="W3105" s="282"/>
    </row>
    <row r="3106" spans="2:24">
      <c r="C3106" s="227"/>
      <c r="D3106" s="228"/>
      <c r="E3106" s="278"/>
      <c r="F3106" s="281"/>
      <c r="G3106" s="281"/>
      <c r="H3106" s="281"/>
      <c r="I3106" s="284" t="s">
        <v>1687</v>
      </c>
      <c r="J3106" s="221">
        <f>(IF($E3229&lt;&gt;0,$J$2,IF($I3229&lt;&gt;0,$J$2,"")))</f>
        <v>1</v>
      </c>
      <c r="L3106" s="283" t="s">
        <v>93</v>
      </c>
      <c r="M3106" s="278"/>
      <c r="N3106" s="282"/>
      <c r="O3106" s="284" t="s">
        <v>1687</v>
      </c>
      <c r="P3106" s="282"/>
      <c r="Q3106" s="283" t="s">
        <v>94</v>
      </c>
      <c r="R3106" s="278"/>
      <c r="S3106" s="282"/>
      <c r="T3106" s="284" t="s">
        <v>1687</v>
      </c>
      <c r="U3106" s="278"/>
      <c r="V3106" s="282"/>
      <c r="W3106" s="284" t="s">
        <v>1687</v>
      </c>
    </row>
    <row r="3107" spans="2:24" ht="18.75">
      <c r="B3107" s="782"/>
      <c r="C3107" s="783"/>
      <c r="D3107" s="784" t="s">
        <v>1075</v>
      </c>
      <c r="E3107" s="785"/>
      <c r="F3107" s="973" t="s">
        <v>1486</v>
      </c>
      <c r="G3107" s="974"/>
      <c r="H3107" s="975"/>
      <c r="I3107" s="976"/>
      <c r="J3107" s="221">
        <f>(IF($E3229&lt;&gt;0,$J$2,IF($I3229&lt;&gt;0,$J$2,"")))</f>
        <v>1</v>
      </c>
      <c r="L3107" s="920" t="s">
        <v>1804</v>
      </c>
      <c r="M3107" s="920" t="s">
        <v>1805</v>
      </c>
      <c r="N3107" s="922" t="s">
        <v>1806</v>
      </c>
      <c r="O3107" s="922" t="s">
        <v>95</v>
      </c>
      <c r="P3107" s="222"/>
      <c r="Q3107" s="922" t="s">
        <v>1807</v>
      </c>
      <c r="R3107" s="922" t="s">
        <v>1808</v>
      </c>
      <c r="S3107" s="922" t="s">
        <v>1776</v>
      </c>
      <c r="T3107" s="922" t="s">
        <v>96</v>
      </c>
      <c r="U3107" s="409" t="s">
        <v>97</v>
      </c>
      <c r="V3107" s="410"/>
      <c r="W3107" s="411"/>
      <c r="X3107" s="291"/>
    </row>
    <row r="3108" spans="2:24" ht="31.5">
      <c r="B3108" s="786" t="s">
        <v>1601</v>
      </c>
      <c r="C3108" s="787" t="s">
        <v>1688</v>
      </c>
      <c r="D3108" s="788" t="s">
        <v>1076</v>
      </c>
      <c r="E3108" s="789"/>
      <c r="F3108" s="713" t="s">
        <v>1487</v>
      </c>
      <c r="G3108" s="713" t="s">
        <v>1488</v>
      </c>
      <c r="H3108" s="713" t="s">
        <v>1485</v>
      </c>
      <c r="I3108" s="713" t="s">
        <v>1069</v>
      </c>
      <c r="J3108" s="221">
        <f>(IF($E3229&lt;&gt;0,$J$2,IF($I3229&lt;&gt;0,$J$2,"")))</f>
        <v>1</v>
      </c>
      <c r="L3108" s="961"/>
      <c r="M3108" s="972"/>
      <c r="N3108" s="961"/>
      <c r="O3108" s="972"/>
      <c r="P3108" s="222"/>
      <c r="Q3108" s="957"/>
      <c r="R3108" s="957"/>
      <c r="S3108" s="957"/>
      <c r="T3108" s="957"/>
      <c r="U3108" s="412">
        <v>2020</v>
      </c>
      <c r="V3108" s="412">
        <v>2021</v>
      </c>
      <c r="W3108" s="412" t="s">
        <v>1809</v>
      </c>
      <c r="X3108" s="413" t="s">
        <v>98</v>
      </c>
    </row>
    <row r="3109" spans="2:24" ht="18.75">
      <c r="B3109" s="612"/>
      <c r="C3109" s="397"/>
      <c r="D3109" s="295" t="s">
        <v>1265</v>
      </c>
      <c r="E3109" s="809"/>
      <c r="F3109" s="296"/>
      <c r="G3109" s="296"/>
      <c r="H3109" s="296"/>
      <c r="I3109" s="483"/>
      <c r="J3109" s="221">
        <f>(IF($E3229&lt;&gt;0,$J$2,IF($I3229&lt;&gt;0,$J$2,"")))</f>
        <v>1</v>
      </c>
      <c r="L3109" s="297" t="s">
        <v>99</v>
      </c>
      <c r="M3109" s="297" t="s">
        <v>100</v>
      </c>
      <c r="N3109" s="298" t="s">
        <v>101</v>
      </c>
      <c r="O3109" s="298" t="s">
        <v>102</v>
      </c>
      <c r="P3109" s="222"/>
      <c r="Q3109" s="610" t="s">
        <v>103</v>
      </c>
      <c r="R3109" s="610" t="s">
        <v>104</v>
      </c>
      <c r="S3109" s="610" t="s">
        <v>105</v>
      </c>
      <c r="T3109" s="610" t="s">
        <v>106</v>
      </c>
      <c r="U3109" s="610" t="s">
        <v>1046</v>
      </c>
      <c r="V3109" s="610" t="s">
        <v>1047</v>
      </c>
      <c r="W3109" s="610" t="s">
        <v>1048</v>
      </c>
      <c r="X3109" s="414" t="s">
        <v>1049</v>
      </c>
    </row>
    <row r="3110" spans="2:24" ht="131.25">
      <c r="B3110" s="236"/>
      <c r="C3110" s="617" t="e">
        <f>VLOOKUP(D3110,OP_LIST2,2,FALSE)</f>
        <v>#N/A</v>
      </c>
      <c r="D3110" s="618" t="s">
        <v>958</v>
      </c>
      <c r="E3110" s="810"/>
      <c r="F3110" s="368"/>
      <c r="G3110" s="368"/>
      <c r="H3110" s="368"/>
      <c r="I3110" s="303"/>
      <c r="J3110" s="221">
        <f>(IF($E3229&lt;&gt;0,$J$2,IF($I3229&lt;&gt;0,$J$2,"")))</f>
        <v>1</v>
      </c>
      <c r="L3110" s="415" t="s">
        <v>1050</v>
      </c>
      <c r="M3110" s="415" t="s">
        <v>1050</v>
      </c>
      <c r="N3110" s="415" t="s">
        <v>1051</v>
      </c>
      <c r="O3110" s="415" t="s">
        <v>1052</v>
      </c>
      <c r="P3110" s="222"/>
      <c r="Q3110" s="415" t="s">
        <v>1050</v>
      </c>
      <c r="R3110" s="415" t="s">
        <v>1050</v>
      </c>
      <c r="S3110" s="415" t="s">
        <v>1077</v>
      </c>
      <c r="T3110" s="415" t="s">
        <v>1054</v>
      </c>
      <c r="U3110" s="415" t="s">
        <v>1050</v>
      </c>
      <c r="V3110" s="415" t="s">
        <v>1050</v>
      </c>
      <c r="W3110" s="415" t="s">
        <v>1050</v>
      </c>
      <c r="X3110" s="306" t="s">
        <v>1055</v>
      </c>
    </row>
    <row r="3111" spans="2:24" ht="18.75">
      <c r="B3111" s="616"/>
      <c r="C3111" s="619">
        <f>VLOOKUP(D3112,EBK_DEIN2,2,FALSE)</f>
        <v>5550</v>
      </c>
      <c r="D3111" s="611" t="s">
        <v>1465</v>
      </c>
      <c r="E3111" s="811"/>
      <c r="F3111" s="368"/>
      <c r="G3111" s="368"/>
      <c r="H3111" s="368"/>
      <c r="I3111" s="303"/>
      <c r="J3111" s="221">
        <f>(IF($E3229&lt;&gt;0,$J$2,IF($I3229&lt;&gt;0,$J$2,"")))</f>
        <v>1</v>
      </c>
      <c r="L3111" s="416"/>
      <c r="M3111" s="416"/>
      <c r="N3111" s="344"/>
      <c r="O3111" s="417"/>
      <c r="P3111" s="222"/>
      <c r="Q3111" s="416"/>
      <c r="R3111" s="416"/>
      <c r="S3111" s="344"/>
      <c r="T3111" s="417"/>
      <c r="U3111" s="416"/>
      <c r="V3111" s="344"/>
      <c r="W3111" s="417"/>
      <c r="X3111" s="418"/>
    </row>
    <row r="3112" spans="2:24" ht="18.75">
      <c r="B3112" s="419"/>
      <c r="C3112" s="238"/>
      <c r="D3112" s="523" t="s">
        <v>895</v>
      </c>
      <c r="E3112" s="811"/>
      <c r="F3112" s="368"/>
      <c r="G3112" s="368"/>
      <c r="H3112" s="368"/>
      <c r="I3112" s="303"/>
      <c r="J3112" s="221">
        <f>(IF($E3229&lt;&gt;0,$J$2,IF($I3229&lt;&gt;0,$J$2,"")))</f>
        <v>1</v>
      </c>
      <c r="L3112" s="416"/>
      <c r="M3112" s="416"/>
      <c r="N3112" s="344"/>
      <c r="O3112" s="420">
        <f>SUMIF(O3115:O3116,"&lt;0")+SUMIF(O3118:O3122,"&lt;0")+SUMIF(O3124:O3131,"&lt;0")+SUMIF(O3133:O3149,"&lt;0")+SUMIF(O3155:O3159,"&lt;0")+SUMIF(O3161:O3166,"&lt;0")+SUMIF(O3169:O3175,"&lt;0")+SUMIF(O3182:O3183,"&lt;0")+SUMIF(O3186:O3191,"&lt;0")+SUMIF(O3193:O3198,"&lt;0")+SUMIF(O3202,"&lt;0")+SUMIF(O3204:O3210,"&lt;0")+SUMIF(O3212:O3214,"&lt;0")+SUMIF(O3216:O3219,"&lt;0")+SUMIF(O3221:O3222,"&lt;0")+SUMIF(O3225,"&lt;0")</f>
        <v>0</v>
      </c>
      <c r="P3112" s="222"/>
      <c r="Q3112" s="416"/>
      <c r="R3112" s="416"/>
      <c r="S3112" s="344"/>
      <c r="T3112" s="420">
        <f>SUMIF(T3115:T3116,"&lt;0")+SUMIF(T3118:T3122,"&lt;0")+SUMIF(T3124:T3131,"&lt;0")+SUMIF(T3133:T3149,"&lt;0")+SUMIF(T3155:T3159,"&lt;0")+SUMIF(T3161:T3166,"&lt;0")+SUMIF(T3169:T3175,"&lt;0")+SUMIF(T3182:T3183,"&lt;0")+SUMIF(T3186:T3191,"&lt;0")+SUMIF(T3193:T3198,"&lt;0")+SUMIF(T3202,"&lt;0")+SUMIF(T3204:T3210,"&lt;0")+SUMIF(T3212:T3214,"&lt;0")+SUMIF(T3216:T3219,"&lt;0")+SUMIF(T3221:T3222,"&lt;0")+SUMIF(T3225,"&lt;0")</f>
        <v>0</v>
      </c>
      <c r="U3112" s="416"/>
      <c r="V3112" s="344"/>
      <c r="W3112" s="417"/>
      <c r="X3112" s="308"/>
    </row>
    <row r="3113" spans="2:24" ht="18.75">
      <c r="B3113" s="354"/>
      <c r="C3113" s="238"/>
      <c r="D3113" s="292" t="s">
        <v>1078</v>
      </c>
      <c r="E3113" s="811"/>
      <c r="F3113" s="368"/>
      <c r="G3113" s="368"/>
      <c r="H3113" s="368"/>
      <c r="I3113" s="303"/>
      <c r="J3113" s="221">
        <f>(IF($E3229&lt;&gt;0,$J$2,IF($I3229&lt;&gt;0,$J$2,"")))</f>
        <v>1</v>
      </c>
      <c r="L3113" s="416"/>
      <c r="M3113" s="416"/>
      <c r="N3113" s="344"/>
      <c r="O3113" s="417"/>
      <c r="P3113" s="222"/>
      <c r="Q3113" s="416"/>
      <c r="R3113" s="416"/>
      <c r="S3113" s="344"/>
      <c r="T3113" s="417"/>
      <c r="U3113" s="416"/>
      <c r="V3113" s="344"/>
      <c r="W3113" s="417"/>
      <c r="X3113" s="310"/>
    </row>
    <row r="3114" spans="2:24" ht="18.75">
      <c r="B3114" s="790">
        <v>100</v>
      </c>
      <c r="C3114" s="977" t="s">
        <v>1266</v>
      </c>
      <c r="D3114" s="978"/>
      <c r="E3114" s="791"/>
      <c r="F3114" s="792">
        <f>SUM(F3115:F3116)</f>
        <v>0</v>
      </c>
      <c r="G3114" s="793">
        <f>SUM(G3115:G3116)</f>
        <v>108900</v>
      </c>
      <c r="H3114" s="793">
        <f>SUM(H3115:H3116)</f>
        <v>0</v>
      </c>
      <c r="I3114" s="793">
        <f>SUM(I3115:I3116)</f>
        <v>108900</v>
      </c>
      <c r="J3114" s="243">
        <f t="shared" ref="J3114:J3145" si="916">(IF($E3114&lt;&gt;0,$J$2,IF($I3114&lt;&gt;0,$J$2,"")))</f>
        <v>1</v>
      </c>
      <c r="K3114" s="244"/>
      <c r="L3114" s="311">
        <f>SUM(L3115:L3116)</f>
        <v>0</v>
      </c>
      <c r="M3114" s="312">
        <f>SUM(M3115:M3116)</f>
        <v>108900</v>
      </c>
      <c r="N3114" s="421">
        <f>SUM(N3115:N3116)</f>
        <v>108900</v>
      </c>
      <c r="O3114" s="422">
        <f>SUM(O3115:O3116)</f>
        <v>0</v>
      </c>
      <c r="P3114" s="244"/>
      <c r="Q3114" s="815"/>
      <c r="R3114" s="816"/>
      <c r="S3114" s="817"/>
      <c r="T3114" s="816"/>
      <c r="U3114" s="816"/>
      <c r="V3114" s="816"/>
      <c r="W3114" s="818"/>
      <c r="X3114" s="313">
        <f t="shared" ref="X3114:X3145" si="917">T3114-U3114-V3114-W3114</f>
        <v>0</v>
      </c>
    </row>
    <row r="3115" spans="2:24" ht="18.75">
      <c r="B3115" s="140"/>
      <c r="C3115" s="144">
        <v>101</v>
      </c>
      <c r="D3115" s="138" t="s">
        <v>1267</v>
      </c>
      <c r="E3115" s="812"/>
      <c r="F3115" s="449"/>
      <c r="G3115" s="245">
        <v>108900</v>
      </c>
      <c r="H3115" s="245"/>
      <c r="I3115" s="476">
        <f>F3115+G3115+H3115</f>
        <v>108900</v>
      </c>
      <c r="J3115" s="243">
        <f t="shared" si="916"/>
        <v>1</v>
      </c>
      <c r="K3115" s="244"/>
      <c r="L3115" s="423"/>
      <c r="M3115" s="252">
        <v>108900</v>
      </c>
      <c r="N3115" s="315">
        <f>I3115</f>
        <v>108900</v>
      </c>
      <c r="O3115" s="424">
        <f>L3115+M3115-N3115</f>
        <v>0</v>
      </c>
      <c r="P3115" s="244"/>
      <c r="Q3115" s="771"/>
      <c r="R3115" s="775"/>
      <c r="S3115" s="775"/>
      <c r="T3115" s="775"/>
      <c r="U3115" s="775"/>
      <c r="V3115" s="775"/>
      <c r="W3115" s="819"/>
      <c r="X3115" s="313">
        <f t="shared" si="917"/>
        <v>0</v>
      </c>
    </row>
    <row r="3116" spans="2:24" ht="18.75">
      <c r="B3116" s="140"/>
      <c r="C3116" s="137">
        <v>102</v>
      </c>
      <c r="D3116" s="139" t="s">
        <v>1268</v>
      </c>
      <c r="E3116" s="812"/>
      <c r="F3116" s="449"/>
      <c r="G3116" s="245"/>
      <c r="H3116" s="245"/>
      <c r="I3116" s="476">
        <f>F3116+G3116+H3116</f>
        <v>0</v>
      </c>
      <c r="J3116" s="243" t="str">
        <f t="shared" si="916"/>
        <v/>
      </c>
      <c r="K3116" s="244"/>
      <c r="L3116" s="423"/>
      <c r="M3116" s="252"/>
      <c r="N3116" s="315">
        <f>I3116</f>
        <v>0</v>
      </c>
      <c r="O3116" s="424">
        <f>L3116+M3116-N3116</f>
        <v>0</v>
      </c>
      <c r="P3116" s="244"/>
      <c r="Q3116" s="771"/>
      <c r="R3116" s="775"/>
      <c r="S3116" s="775"/>
      <c r="T3116" s="775"/>
      <c r="U3116" s="775"/>
      <c r="V3116" s="775"/>
      <c r="W3116" s="819"/>
      <c r="X3116" s="313">
        <f t="shared" si="917"/>
        <v>0</v>
      </c>
    </row>
    <row r="3117" spans="2:24" ht="18.75">
      <c r="B3117" s="794">
        <v>200</v>
      </c>
      <c r="C3117" s="959" t="s">
        <v>1269</v>
      </c>
      <c r="D3117" s="959"/>
      <c r="E3117" s="795"/>
      <c r="F3117" s="796">
        <f>SUM(F3118:F3122)</f>
        <v>0</v>
      </c>
      <c r="G3117" s="797">
        <f>SUM(G3118:G3122)</f>
        <v>3100</v>
      </c>
      <c r="H3117" s="797">
        <f>SUM(H3118:H3122)</f>
        <v>0</v>
      </c>
      <c r="I3117" s="797">
        <f>SUM(I3118:I3122)</f>
        <v>3100</v>
      </c>
      <c r="J3117" s="243">
        <f t="shared" si="916"/>
        <v>1</v>
      </c>
      <c r="K3117" s="244"/>
      <c r="L3117" s="316">
        <f>SUM(L3118:L3122)</f>
        <v>0</v>
      </c>
      <c r="M3117" s="317">
        <f>SUM(M3118:M3122)</f>
        <v>3100</v>
      </c>
      <c r="N3117" s="425">
        <f>SUM(N3118:N3122)</f>
        <v>3100</v>
      </c>
      <c r="O3117" s="426">
        <f>SUM(O3118:O3122)</f>
        <v>0</v>
      </c>
      <c r="P3117" s="244"/>
      <c r="Q3117" s="773"/>
      <c r="R3117" s="774"/>
      <c r="S3117" s="774"/>
      <c r="T3117" s="774"/>
      <c r="U3117" s="774"/>
      <c r="V3117" s="774"/>
      <c r="W3117" s="820"/>
      <c r="X3117" s="313">
        <f t="shared" si="917"/>
        <v>0</v>
      </c>
    </row>
    <row r="3118" spans="2:24" ht="18.75">
      <c r="B3118" s="143"/>
      <c r="C3118" s="144">
        <v>201</v>
      </c>
      <c r="D3118" s="138" t="s">
        <v>1270</v>
      </c>
      <c r="E3118" s="812"/>
      <c r="F3118" s="449"/>
      <c r="G3118" s="245"/>
      <c r="H3118" s="245"/>
      <c r="I3118" s="476">
        <f>F3118+G3118+H3118</f>
        <v>0</v>
      </c>
      <c r="J3118" s="243" t="str">
        <f t="shared" si="916"/>
        <v/>
      </c>
      <c r="K3118" s="244"/>
      <c r="L3118" s="423"/>
      <c r="M3118" s="252"/>
      <c r="N3118" s="315">
        <f>I3118</f>
        <v>0</v>
      </c>
      <c r="O3118" s="424">
        <f>L3118+M3118-N3118</f>
        <v>0</v>
      </c>
      <c r="P3118" s="244"/>
      <c r="Q3118" s="771"/>
      <c r="R3118" s="775"/>
      <c r="S3118" s="775"/>
      <c r="T3118" s="775"/>
      <c r="U3118" s="775"/>
      <c r="V3118" s="775"/>
      <c r="W3118" s="819"/>
      <c r="X3118" s="313">
        <f t="shared" si="917"/>
        <v>0</v>
      </c>
    </row>
    <row r="3119" spans="2:24" ht="18.75">
      <c r="B3119" s="136"/>
      <c r="C3119" s="137">
        <v>202</v>
      </c>
      <c r="D3119" s="145" t="s">
        <v>1271</v>
      </c>
      <c r="E3119" s="812"/>
      <c r="F3119" s="449"/>
      <c r="G3119" s="245"/>
      <c r="H3119" s="245"/>
      <c r="I3119" s="476">
        <f>F3119+G3119+H3119</f>
        <v>0</v>
      </c>
      <c r="J3119" s="243" t="str">
        <f t="shared" si="916"/>
        <v/>
      </c>
      <c r="K3119" s="244"/>
      <c r="L3119" s="423"/>
      <c r="M3119" s="252"/>
      <c r="N3119" s="315">
        <f>I3119</f>
        <v>0</v>
      </c>
      <c r="O3119" s="424">
        <f>L3119+M3119-N3119</f>
        <v>0</v>
      </c>
      <c r="P3119" s="244"/>
      <c r="Q3119" s="771"/>
      <c r="R3119" s="775"/>
      <c r="S3119" s="775"/>
      <c r="T3119" s="775"/>
      <c r="U3119" s="775"/>
      <c r="V3119" s="775"/>
      <c r="W3119" s="819"/>
      <c r="X3119" s="313">
        <f t="shared" si="917"/>
        <v>0</v>
      </c>
    </row>
    <row r="3120" spans="2:24" ht="31.5">
      <c r="B3120" s="152"/>
      <c r="C3120" s="137">
        <v>205</v>
      </c>
      <c r="D3120" s="145" t="s">
        <v>915</v>
      </c>
      <c r="E3120" s="812"/>
      <c r="F3120" s="449"/>
      <c r="G3120" s="245">
        <v>3100</v>
      </c>
      <c r="H3120" s="245"/>
      <c r="I3120" s="476">
        <f>F3120+G3120+H3120</f>
        <v>3100</v>
      </c>
      <c r="J3120" s="243">
        <f t="shared" si="916"/>
        <v>1</v>
      </c>
      <c r="K3120" s="244"/>
      <c r="L3120" s="423"/>
      <c r="M3120" s="252">
        <v>3100</v>
      </c>
      <c r="N3120" s="315">
        <f>I3120</f>
        <v>3100</v>
      </c>
      <c r="O3120" s="424">
        <f>L3120+M3120-N3120</f>
        <v>0</v>
      </c>
      <c r="P3120" s="244"/>
      <c r="Q3120" s="771"/>
      <c r="R3120" s="775"/>
      <c r="S3120" s="775"/>
      <c r="T3120" s="775"/>
      <c r="U3120" s="775"/>
      <c r="V3120" s="775"/>
      <c r="W3120" s="819"/>
      <c r="X3120" s="313">
        <f t="shared" si="917"/>
        <v>0</v>
      </c>
    </row>
    <row r="3121" spans="2:24" ht="18.75">
      <c r="B3121" s="152"/>
      <c r="C3121" s="137">
        <v>208</v>
      </c>
      <c r="D3121" s="159" t="s">
        <v>916</v>
      </c>
      <c r="E3121" s="812"/>
      <c r="F3121" s="449"/>
      <c r="G3121" s="245"/>
      <c r="H3121" s="245"/>
      <c r="I3121" s="476">
        <f>F3121+G3121+H3121</f>
        <v>0</v>
      </c>
      <c r="J3121" s="243" t="str">
        <f t="shared" si="916"/>
        <v/>
      </c>
      <c r="K3121" s="244"/>
      <c r="L3121" s="423"/>
      <c r="M3121" s="252"/>
      <c r="N3121" s="315">
        <f>I3121</f>
        <v>0</v>
      </c>
      <c r="O3121" s="424">
        <f>L3121+M3121-N3121</f>
        <v>0</v>
      </c>
      <c r="P3121" s="244"/>
      <c r="Q3121" s="771"/>
      <c r="R3121" s="775"/>
      <c r="S3121" s="775"/>
      <c r="T3121" s="775"/>
      <c r="U3121" s="775"/>
      <c r="V3121" s="775"/>
      <c r="W3121" s="819"/>
      <c r="X3121" s="313">
        <f t="shared" si="917"/>
        <v>0</v>
      </c>
    </row>
    <row r="3122" spans="2:24" ht="18.75">
      <c r="B3122" s="143"/>
      <c r="C3122" s="142">
        <v>209</v>
      </c>
      <c r="D3122" s="148" t="s">
        <v>917</v>
      </c>
      <c r="E3122" s="812"/>
      <c r="F3122" s="449"/>
      <c r="G3122" s="245"/>
      <c r="H3122" s="245"/>
      <c r="I3122" s="476">
        <f>F3122+G3122+H3122</f>
        <v>0</v>
      </c>
      <c r="J3122" s="243" t="str">
        <f t="shared" si="916"/>
        <v/>
      </c>
      <c r="K3122" s="244"/>
      <c r="L3122" s="423"/>
      <c r="M3122" s="252"/>
      <c r="N3122" s="315">
        <f>I3122</f>
        <v>0</v>
      </c>
      <c r="O3122" s="424">
        <f>L3122+M3122-N3122</f>
        <v>0</v>
      </c>
      <c r="P3122" s="244"/>
      <c r="Q3122" s="771"/>
      <c r="R3122" s="775"/>
      <c r="S3122" s="775"/>
      <c r="T3122" s="775"/>
      <c r="U3122" s="775"/>
      <c r="V3122" s="775"/>
      <c r="W3122" s="819"/>
      <c r="X3122" s="313">
        <f t="shared" si="917"/>
        <v>0</v>
      </c>
    </row>
    <row r="3123" spans="2:24" ht="18.75">
      <c r="B3123" s="794">
        <v>500</v>
      </c>
      <c r="C3123" s="960" t="s">
        <v>209</v>
      </c>
      <c r="D3123" s="960"/>
      <c r="E3123" s="795"/>
      <c r="F3123" s="796">
        <f>SUM(F3124:F3130)</f>
        <v>0</v>
      </c>
      <c r="G3123" s="797">
        <f>SUM(G3124:G3130)</f>
        <v>20800</v>
      </c>
      <c r="H3123" s="797">
        <f>SUM(H3124:H3130)</f>
        <v>0</v>
      </c>
      <c r="I3123" s="797">
        <f>SUM(I3124:I3130)</f>
        <v>20800</v>
      </c>
      <c r="J3123" s="243">
        <f t="shared" si="916"/>
        <v>1</v>
      </c>
      <c r="K3123" s="244"/>
      <c r="L3123" s="316">
        <f>SUM(L3124:L3130)</f>
        <v>0</v>
      </c>
      <c r="M3123" s="317">
        <f>SUM(M3124:M3130)</f>
        <v>20800</v>
      </c>
      <c r="N3123" s="425">
        <f>SUM(N3124:N3130)</f>
        <v>20800</v>
      </c>
      <c r="O3123" s="426">
        <f>SUM(O3124:O3130)</f>
        <v>0</v>
      </c>
      <c r="P3123" s="244"/>
      <c r="Q3123" s="773"/>
      <c r="R3123" s="774"/>
      <c r="S3123" s="775"/>
      <c r="T3123" s="774"/>
      <c r="U3123" s="774"/>
      <c r="V3123" s="774"/>
      <c r="W3123" s="820"/>
      <c r="X3123" s="313">
        <f t="shared" si="917"/>
        <v>0</v>
      </c>
    </row>
    <row r="3124" spans="2:24" ht="18.75">
      <c r="B3124" s="143"/>
      <c r="C3124" s="160">
        <v>551</v>
      </c>
      <c r="D3124" s="456" t="s">
        <v>210</v>
      </c>
      <c r="E3124" s="812"/>
      <c r="F3124" s="449"/>
      <c r="G3124" s="245">
        <v>12500</v>
      </c>
      <c r="H3124" s="245"/>
      <c r="I3124" s="476">
        <f t="shared" ref="I3124:I3131" si="918">F3124+G3124+H3124</f>
        <v>12500</v>
      </c>
      <c r="J3124" s="243">
        <f t="shared" si="916"/>
        <v>1</v>
      </c>
      <c r="K3124" s="244"/>
      <c r="L3124" s="423"/>
      <c r="M3124" s="252">
        <v>12500</v>
      </c>
      <c r="N3124" s="315">
        <f t="shared" ref="N3124:N3131" si="919">I3124</f>
        <v>12500</v>
      </c>
      <c r="O3124" s="424">
        <f t="shared" ref="O3124:O3131" si="920">L3124+M3124-N3124</f>
        <v>0</v>
      </c>
      <c r="P3124" s="244"/>
      <c r="Q3124" s="771"/>
      <c r="R3124" s="775"/>
      <c r="S3124" s="775"/>
      <c r="T3124" s="775"/>
      <c r="U3124" s="775"/>
      <c r="V3124" s="775"/>
      <c r="W3124" s="819"/>
      <c r="X3124" s="313">
        <f t="shared" si="917"/>
        <v>0</v>
      </c>
    </row>
    <row r="3125" spans="2:24" ht="18.75">
      <c r="B3125" s="143"/>
      <c r="C3125" s="161">
        <v>552</v>
      </c>
      <c r="D3125" s="457" t="s">
        <v>211</v>
      </c>
      <c r="E3125" s="812"/>
      <c r="F3125" s="449"/>
      <c r="G3125" s="245"/>
      <c r="H3125" s="245"/>
      <c r="I3125" s="476">
        <f t="shared" si="918"/>
        <v>0</v>
      </c>
      <c r="J3125" s="243" t="str">
        <f t="shared" si="916"/>
        <v/>
      </c>
      <c r="K3125" s="244"/>
      <c r="L3125" s="423"/>
      <c r="M3125" s="252"/>
      <c r="N3125" s="315">
        <f t="shared" si="919"/>
        <v>0</v>
      </c>
      <c r="O3125" s="424">
        <f t="shared" si="920"/>
        <v>0</v>
      </c>
      <c r="P3125" s="244"/>
      <c r="Q3125" s="771"/>
      <c r="R3125" s="775"/>
      <c r="S3125" s="775"/>
      <c r="T3125" s="775"/>
      <c r="U3125" s="775"/>
      <c r="V3125" s="775"/>
      <c r="W3125" s="819"/>
      <c r="X3125" s="313">
        <f t="shared" si="917"/>
        <v>0</v>
      </c>
    </row>
    <row r="3126" spans="2:24" ht="18.75">
      <c r="B3126" s="143"/>
      <c r="C3126" s="161">
        <v>558</v>
      </c>
      <c r="D3126" s="457" t="s">
        <v>1704</v>
      </c>
      <c r="E3126" s="812"/>
      <c r="F3126" s="700">
        <v>0</v>
      </c>
      <c r="G3126" s="700">
        <v>0</v>
      </c>
      <c r="H3126" s="700">
        <v>0</v>
      </c>
      <c r="I3126" s="476">
        <f t="shared" si="918"/>
        <v>0</v>
      </c>
      <c r="J3126" s="243" t="str">
        <f t="shared" si="916"/>
        <v/>
      </c>
      <c r="K3126" s="244"/>
      <c r="L3126" s="423"/>
      <c r="M3126" s="252"/>
      <c r="N3126" s="315">
        <f t="shared" si="919"/>
        <v>0</v>
      </c>
      <c r="O3126" s="424">
        <f t="shared" si="920"/>
        <v>0</v>
      </c>
      <c r="P3126" s="244"/>
      <c r="Q3126" s="771"/>
      <c r="R3126" s="775"/>
      <c r="S3126" s="775"/>
      <c r="T3126" s="775"/>
      <c r="U3126" s="775"/>
      <c r="V3126" s="775"/>
      <c r="W3126" s="819"/>
      <c r="X3126" s="313">
        <f t="shared" si="917"/>
        <v>0</v>
      </c>
    </row>
    <row r="3127" spans="2:24" ht="18.75">
      <c r="B3127" s="143"/>
      <c r="C3127" s="161">
        <v>560</v>
      </c>
      <c r="D3127" s="458" t="s">
        <v>212</v>
      </c>
      <c r="E3127" s="812"/>
      <c r="F3127" s="449"/>
      <c r="G3127" s="245">
        <v>5250</v>
      </c>
      <c r="H3127" s="245"/>
      <c r="I3127" s="476">
        <f t="shared" si="918"/>
        <v>5250</v>
      </c>
      <c r="J3127" s="243">
        <f t="shared" si="916"/>
        <v>1</v>
      </c>
      <c r="K3127" s="244"/>
      <c r="L3127" s="423"/>
      <c r="M3127" s="252">
        <v>5250</v>
      </c>
      <c r="N3127" s="315">
        <f t="shared" si="919"/>
        <v>5250</v>
      </c>
      <c r="O3127" s="424">
        <f t="shared" si="920"/>
        <v>0</v>
      </c>
      <c r="P3127" s="244"/>
      <c r="Q3127" s="771"/>
      <c r="R3127" s="775"/>
      <c r="S3127" s="775"/>
      <c r="T3127" s="775"/>
      <c r="U3127" s="775"/>
      <c r="V3127" s="775"/>
      <c r="W3127" s="819"/>
      <c r="X3127" s="313">
        <f t="shared" si="917"/>
        <v>0</v>
      </c>
    </row>
    <row r="3128" spans="2:24" ht="18.75">
      <c r="B3128" s="143"/>
      <c r="C3128" s="161">
        <v>580</v>
      </c>
      <c r="D3128" s="457" t="s">
        <v>213</v>
      </c>
      <c r="E3128" s="812"/>
      <c r="F3128" s="449"/>
      <c r="G3128" s="245">
        <v>3050</v>
      </c>
      <c r="H3128" s="245"/>
      <c r="I3128" s="476">
        <f t="shared" si="918"/>
        <v>3050</v>
      </c>
      <c r="J3128" s="243">
        <f t="shared" si="916"/>
        <v>1</v>
      </c>
      <c r="K3128" s="244"/>
      <c r="L3128" s="423"/>
      <c r="M3128" s="252">
        <v>3050</v>
      </c>
      <c r="N3128" s="315">
        <f t="shared" si="919"/>
        <v>3050</v>
      </c>
      <c r="O3128" s="424">
        <f t="shared" si="920"/>
        <v>0</v>
      </c>
      <c r="P3128" s="244"/>
      <c r="Q3128" s="771"/>
      <c r="R3128" s="775"/>
      <c r="S3128" s="775"/>
      <c r="T3128" s="775"/>
      <c r="U3128" s="775"/>
      <c r="V3128" s="775"/>
      <c r="W3128" s="819"/>
      <c r="X3128" s="313">
        <f t="shared" si="917"/>
        <v>0</v>
      </c>
    </row>
    <row r="3129" spans="2:24" ht="18.75">
      <c r="B3129" s="143"/>
      <c r="C3129" s="161">
        <v>588</v>
      </c>
      <c r="D3129" s="457" t="s">
        <v>1709</v>
      </c>
      <c r="E3129" s="812"/>
      <c r="F3129" s="700">
        <v>0</v>
      </c>
      <c r="G3129" s="700">
        <v>0</v>
      </c>
      <c r="H3129" s="700">
        <v>0</v>
      </c>
      <c r="I3129" s="476">
        <f t="shared" si="918"/>
        <v>0</v>
      </c>
      <c r="J3129" s="243" t="str">
        <f t="shared" si="916"/>
        <v/>
      </c>
      <c r="K3129" s="244"/>
      <c r="L3129" s="423"/>
      <c r="M3129" s="252"/>
      <c r="N3129" s="315">
        <f t="shared" si="919"/>
        <v>0</v>
      </c>
      <c r="O3129" s="424">
        <f t="shared" si="920"/>
        <v>0</v>
      </c>
      <c r="P3129" s="244"/>
      <c r="Q3129" s="771"/>
      <c r="R3129" s="775"/>
      <c r="S3129" s="775"/>
      <c r="T3129" s="775"/>
      <c r="U3129" s="775"/>
      <c r="V3129" s="775"/>
      <c r="W3129" s="819"/>
      <c r="X3129" s="313">
        <f t="shared" si="917"/>
        <v>0</v>
      </c>
    </row>
    <row r="3130" spans="2:24" ht="31.5">
      <c r="B3130" s="143"/>
      <c r="C3130" s="162">
        <v>590</v>
      </c>
      <c r="D3130" s="459" t="s">
        <v>214</v>
      </c>
      <c r="E3130" s="812"/>
      <c r="F3130" s="449"/>
      <c r="G3130" s="245"/>
      <c r="H3130" s="245"/>
      <c r="I3130" s="476">
        <f t="shared" si="918"/>
        <v>0</v>
      </c>
      <c r="J3130" s="243" t="str">
        <f t="shared" si="916"/>
        <v/>
      </c>
      <c r="K3130" s="244"/>
      <c r="L3130" s="423"/>
      <c r="M3130" s="252"/>
      <c r="N3130" s="315">
        <f t="shared" si="919"/>
        <v>0</v>
      </c>
      <c r="O3130" s="424">
        <f t="shared" si="920"/>
        <v>0</v>
      </c>
      <c r="P3130" s="244"/>
      <c r="Q3130" s="771"/>
      <c r="R3130" s="775"/>
      <c r="S3130" s="775"/>
      <c r="T3130" s="775"/>
      <c r="U3130" s="775"/>
      <c r="V3130" s="775"/>
      <c r="W3130" s="819"/>
      <c r="X3130" s="313">
        <f t="shared" si="917"/>
        <v>0</v>
      </c>
    </row>
    <row r="3131" spans="2:24" ht="18.75">
      <c r="B3131" s="794">
        <v>800</v>
      </c>
      <c r="C3131" s="960" t="s">
        <v>1079</v>
      </c>
      <c r="D3131" s="960"/>
      <c r="E3131" s="795"/>
      <c r="F3131" s="798"/>
      <c r="G3131" s="799"/>
      <c r="H3131" s="799"/>
      <c r="I3131" s="800">
        <f t="shared" si="918"/>
        <v>0</v>
      </c>
      <c r="J3131" s="243" t="str">
        <f t="shared" si="916"/>
        <v/>
      </c>
      <c r="K3131" s="244"/>
      <c r="L3131" s="428"/>
      <c r="M3131" s="254"/>
      <c r="N3131" s="315">
        <f t="shared" si="919"/>
        <v>0</v>
      </c>
      <c r="O3131" s="424">
        <f t="shared" si="920"/>
        <v>0</v>
      </c>
      <c r="P3131" s="244"/>
      <c r="Q3131" s="773"/>
      <c r="R3131" s="774"/>
      <c r="S3131" s="775"/>
      <c r="T3131" s="775"/>
      <c r="U3131" s="774"/>
      <c r="V3131" s="775"/>
      <c r="W3131" s="819"/>
      <c r="X3131" s="313">
        <f t="shared" si="917"/>
        <v>0</v>
      </c>
    </row>
    <row r="3132" spans="2:24" ht="18.75">
      <c r="B3132" s="794">
        <v>1000</v>
      </c>
      <c r="C3132" s="962" t="s">
        <v>216</v>
      </c>
      <c r="D3132" s="962"/>
      <c r="E3132" s="795"/>
      <c r="F3132" s="796">
        <f>SUM(F3133:F3149)</f>
        <v>0</v>
      </c>
      <c r="G3132" s="797">
        <f>SUM(G3133:G3149)</f>
        <v>31300</v>
      </c>
      <c r="H3132" s="797">
        <f>SUM(H3133:H3149)</f>
        <v>0</v>
      </c>
      <c r="I3132" s="797">
        <f>SUM(I3133:I3149)</f>
        <v>31300</v>
      </c>
      <c r="J3132" s="243">
        <f t="shared" si="916"/>
        <v>1</v>
      </c>
      <c r="K3132" s="244"/>
      <c r="L3132" s="316">
        <f>SUM(L3133:L3149)</f>
        <v>0</v>
      </c>
      <c r="M3132" s="317">
        <f>SUM(M3133:M3149)</f>
        <v>31300</v>
      </c>
      <c r="N3132" s="425">
        <f>SUM(N3133:N3149)</f>
        <v>31300</v>
      </c>
      <c r="O3132" s="426">
        <f>SUM(O3133:O3149)</f>
        <v>0</v>
      </c>
      <c r="P3132" s="244"/>
      <c r="Q3132" s="316">
        <f t="shared" ref="Q3132:W3132" si="921">SUM(Q3133:Q3149)</f>
        <v>0</v>
      </c>
      <c r="R3132" s="317">
        <f t="shared" si="921"/>
        <v>28800</v>
      </c>
      <c r="S3132" s="317">
        <f t="shared" si="921"/>
        <v>28800</v>
      </c>
      <c r="T3132" s="317">
        <f t="shared" si="921"/>
        <v>0</v>
      </c>
      <c r="U3132" s="317">
        <f t="shared" si="921"/>
        <v>0</v>
      </c>
      <c r="V3132" s="317">
        <f t="shared" si="921"/>
        <v>0</v>
      </c>
      <c r="W3132" s="426">
        <f t="shared" si="921"/>
        <v>0</v>
      </c>
      <c r="X3132" s="313">
        <f t="shared" si="917"/>
        <v>0</v>
      </c>
    </row>
    <row r="3133" spans="2:24" ht="18.75">
      <c r="B3133" s="136"/>
      <c r="C3133" s="144">
        <v>1011</v>
      </c>
      <c r="D3133" s="163" t="s">
        <v>217</v>
      </c>
      <c r="E3133" s="812"/>
      <c r="F3133" s="449"/>
      <c r="G3133" s="245"/>
      <c r="H3133" s="245"/>
      <c r="I3133" s="476">
        <f t="shared" ref="I3133:I3149" si="922">F3133+G3133+H3133</f>
        <v>0</v>
      </c>
      <c r="J3133" s="243" t="str">
        <f t="shared" si="916"/>
        <v/>
      </c>
      <c r="K3133" s="244"/>
      <c r="L3133" s="423"/>
      <c r="M3133" s="252"/>
      <c r="N3133" s="315">
        <f t="shared" ref="N3133:N3149" si="923">I3133</f>
        <v>0</v>
      </c>
      <c r="O3133" s="424">
        <f t="shared" ref="O3133:O3149" si="924">L3133+M3133-N3133</f>
        <v>0</v>
      </c>
      <c r="P3133" s="244"/>
      <c r="Q3133" s="423"/>
      <c r="R3133" s="252"/>
      <c r="S3133" s="429">
        <f t="shared" ref="S3133:S3140" si="925">+IF(+(L3133+M3133)&gt;=I3133,+M3133,+(+I3133-L3133))</f>
        <v>0</v>
      </c>
      <c r="T3133" s="315">
        <f t="shared" ref="T3133:T3140" si="926">Q3133+R3133-S3133</f>
        <v>0</v>
      </c>
      <c r="U3133" s="252"/>
      <c r="V3133" s="252"/>
      <c r="W3133" s="253"/>
      <c r="X3133" s="313">
        <f t="shared" si="917"/>
        <v>0</v>
      </c>
    </row>
    <row r="3134" spans="2:24" ht="18.75">
      <c r="B3134" s="136"/>
      <c r="C3134" s="137">
        <v>1012</v>
      </c>
      <c r="D3134" s="145" t="s">
        <v>218</v>
      </c>
      <c r="E3134" s="812"/>
      <c r="F3134" s="449"/>
      <c r="G3134" s="245"/>
      <c r="H3134" s="245"/>
      <c r="I3134" s="476">
        <f t="shared" si="922"/>
        <v>0</v>
      </c>
      <c r="J3134" s="243" t="str">
        <f t="shared" si="916"/>
        <v/>
      </c>
      <c r="K3134" s="244"/>
      <c r="L3134" s="423"/>
      <c r="M3134" s="252"/>
      <c r="N3134" s="315">
        <f t="shared" si="923"/>
        <v>0</v>
      </c>
      <c r="O3134" s="424">
        <f t="shared" si="924"/>
        <v>0</v>
      </c>
      <c r="P3134" s="244"/>
      <c r="Q3134" s="423"/>
      <c r="R3134" s="252"/>
      <c r="S3134" s="429">
        <f t="shared" si="925"/>
        <v>0</v>
      </c>
      <c r="T3134" s="315">
        <f t="shared" si="926"/>
        <v>0</v>
      </c>
      <c r="U3134" s="252"/>
      <c r="V3134" s="252"/>
      <c r="W3134" s="253"/>
      <c r="X3134" s="313">
        <f t="shared" si="917"/>
        <v>0</v>
      </c>
    </row>
    <row r="3135" spans="2:24" ht="18.75">
      <c r="B3135" s="136"/>
      <c r="C3135" s="137">
        <v>1013</v>
      </c>
      <c r="D3135" s="145" t="s">
        <v>219</v>
      </c>
      <c r="E3135" s="812"/>
      <c r="F3135" s="449"/>
      <c r="G3135" s="245"/>
      <c r="H3135" s="245"/>
      <c r="I3135" s="476">
        <f t="shared" si="922"/>
        <v>0</v>
      </c>
      <c r="J3135" s="243" t="str">
        <f t="shared" si="916"/>
        <v/>
      </c>
      <c r="K3135" s="244"/>
      <c r="L3135" s="423"/>
      <c r="M3135" s="252"/>
      <c r="N3135" s="315">
        <f t="shared" si="923"/>
        <v>0</v>
      </c>
      <c r="O3135" s="424">
        <f t="shared" si="924"/>
        <v>0</v>
      </c>
      <c r="P3135" s="244"/>
      <c r="Q3135" s="423"/>
      <c r="R3135" s="252"/>
      <c r="S3135" s="429">
        <f t="shared" si="925"/>
        <v>0</v>
      </c>
      <c r="T3135" s="315">
        <f t="shared" si="926"/>
        <v>0</v>
      </c>
      <c r="U3135" s="252"/>
      <c r="V3135" s="252"/>
      <c r="W3135" s="253"/>
      <c r="X3135" s="313">
        <f t="shared" si="917"/>
        <v>0</v>
      </c>
    </row>
    <row r="3136" spans="2:24" ht="18.75">
      <c r="B3136" s="136"/>
      <c r="C3136" s="137">
        <v>1014</v>
      </c>
      <c r="D3136" s="145" t="s">
        <v>220</v>
      </c>
      <c r="E3136" s="812"/>
      <c r="F3136" s="449"/>
      <c r="G3136" s="245">
        <v>1500</v>
      </c>
      <c r="H3136" s="245"/>
      <c r="I3136" s="476">
        <f t="shared" si="922"/>
        <v>1500</v>
      </c>
      <c r="J3136" s="243">
        <f t="shared" si="916"/>
        <v>1</v>
      </c>
      <c r="K3136" s="244"/>
      <c r="L3136" s="423"/>
      <c r="M3136" s="252">
        <v>1500</v>
      </c>
      <c r="N3136" s="315">
        <f t="shared" si="923"/>
        <v>1500</v>
      </c>
      <c r="O3136" s="424">
        <f t="shared" si="924"/>
        <v>0</v>
      </c>
      <c r="P3136" s="244"/>
      <c r="Q3136" s="423"/>
      <c r="R3136" s="252">
        <v>1500</v>
      </c>
      <c r="S3136" s="429">
        <f t="shared" si="925"/>
        <v>1500</v>
      </c>
      <c r="T3136" s="315">
        <f t="shared" si="926"/>
        <v>0</v>
      </c>
      <c r="U3136" s="252"/>
      <c r="V3136" s="252"/>
      <c r="W3136" s="253"/>
      <c r="X3136" s="313">
        <f t="shared" si="917"/>
        <v>0</v>
      </c>
    </row>
    <row r="3137" spans="2:24" ht="18.75">
      <c r="B3137" s="136"/>
      <c r="C3137" s="137">
        <v>1015</v>
      </c>
      <c r="D3137" s="145" t="s">
        <v>221</v>
      </c>
      <c r="E3137" s="812"/>
      <c r="F3137" s="449"/>
      <c r="G3137" s="245">
        <v>8000</v>
      </c>
      <c r="H3137" s="245"/>
      <c r="I3137" s="476">
        <f t="shared" si="922"/>
        <v>8000</v>
      </c>
      <c r="J3137" s="243">
        <f t="shared" si="916"/>
        <v>1</v>
      </c>
      <c r="K3137" s="244"/>
      <c r="L3137" s="423"/>
      <c r="M3137" s="252">
        <v>8000</v>
      </c>
      <c r="N3137" s="315">
        <f t="shared" si="923"/>
        <v>8000</v>
      </c>
      <c r="O3137" s="424">
        <f t="shared" si="924"/>
        <v>0</v>
      </c>
      <c r="P3137" s="244"/>
      <c r="Q3137" s="423"/>
      <c r="R3137" s="252">
        <v>8000</v>
      </c>
      <c r="S3137" s="429">
        <f t="shared" si="925"/>
        <v>8000</v>
      </c>
      <c r="T3137" s="315">
        <f t="shared" si="926"/>
        <v>0</v>
      </c>
      <c r="U3137" s="252"/>
      <c r="V3137" s="252"/>
      <c r="W3137" s="253"/>
      <c r="X3137" s="313">
        <f t="shared" si="917"/>
        <v>0</v>
      </c>
    </row>
    <row r="3138" spans="2:24" ht="18.75">
      <c r="B3138" s="136"/>
      <c r="C3138" s="137">
        <v>1016</v>
      </c>
      <c r="D3138" s="145" t="s">
        <v>222</v>
      </c>
      <c r="E3138" s="812"/>
      <c r="F3138" s="449"/>
      <c r="G3138" s="245">
        <v>9000</v>
      </c>
      <c r="H3138" s="245"/>
      <c r="I3138" s="476">
        <f t="shared" si="922"/>
        <v>9000</v>
      </c>
      <c r="J3138" s="243">
        <f t="shared" si="916"/>
        <v>1</v>
      </c>
      <c r="K3138" s="244"/>
      <c r="L3138" s="423"/>
      <c r="M3138" s="252">
        <v>9000</v>
      </c>
      <c r="N3138" s="315">
        <f t="shared" si="923"/>
        <v>9000</v>
      </c>
      <c r="O3138" s="424">
        <f t="shared" si="924"/>
        <v>0</v>
      </c>
      <c r="P3138" s="244"/>
      <c r="Q3138" s="423"/>
      <c r="R3138" s="252">
        <v>9000</v>
      </c>
      <c r="S3138" s="429">
        <f t="shared" si="925"/>
        <v>9000</v>
      </c>
      <c r="T3138" s="315">
        <f t="shared" si="926"/>
        <v>0</v>
      </c>
      <c r="U3138" s="252"/>
      <c r="V3138" s="252"/>
      <c r="W3138" s="253"/>
      <c r="X3138" s="313">
        <f t="shared" si="917"/>
        <v>0</v>
      </c>
    </row>
    <row r="3139" spans="2:24" ht="18.75">
      <c r="B3139" s="140"/>
      <c r="C3139" s="164">
        <v>1020</v>
      </c>
      <c r="D3139" s="165" t="s">
        <v>223</v>
      </c>
      <c r="E3139" s="812"/>
      <c r="F3139" s="449"/>
      <c r="G3139" s="245">
        <v>10000</v>
      </c>
      <c r="H3139" s="245"/>
      <c r="I3139" s="476">
        <f t="shared" si="922"/>
        <v>10000</v>
      </c>
      <c r="J3139" s="243">
        <f t="shared" si="916"/>
        <v>1</v>
      </c>
      <c r="K3139" s="244"/>
      <c r="L3139" s="423"/>
      <c r="M3139" s="252">
        <v>10000</v>
      </c>
      <c r="N3139" s="315">
        <f t="shared" si="923"/>
        <v>10000</v>
      </c>
      <c r="O3139" s="424">
        <f t="shared" si="924"/>
        <v>0</v>
      </c>
      <c r="P3139" s="244"/>
      <c r="Q3139" s="423"/>
      <c r="R3139" s="252">
        <v>10000</v>
      </c>
      <c r="S3139" s="429">
        <f t="shared" si="925"/>
        <v>10000</v>
      </c>
      <c r="T3139" s="315">
        <f t="shared" si="926"/>
        <v>0</v>
      </c>
      <c r="U3139" s="252"/>
      <c r="V3139" s="252"/>
      <c r="W3139" s="253"/>
      <c r="X3139" s="313">
        <f t="shared" si="917"/>
        <v>0</v>
      </c>
    </row>
    <row r="3140" spans="2:24" ht="18.75">
      <c r="B3140" s="136"/>
      <c r="C3140" s="137">
        <v>1030</v>
      </c>
      <c r="D3140" s="145" t="s">
        <v>224</v>
      </c>
      <c r="E3140" s="812"/>
      <c r="F3140" s="449"/>
      <c r="G3140" s="245"/>
      <c r="H3140" s="245"/>
      <c r="I3140" s="476">
        <f t="shared" si="922"/>
        <v>0</v>
      </c>
      <c r="J3140" s="243" t="str">
        <f t="shared" si="916"/>
        <v/>
      </c>
      <c r="K3140" s="244"/>
      <c r="L3140" s="423"/>
      <c r="M3140" s="252"/>
      <c r="N3140" s="315">
        <f t="shared" si="923"/>
        <v>0</v>
      </c>
      <c r="O3140" s="424">
        <f t="shared" si="924"/>
        <v>0</v>
      </c>
      <c r="P3140" s="244"/>
      <c r="Q3140" s="423"/>
      <c r="R3140" s="252"/>
      <c r="S3140" s="429">
        <f t="shared" si="925"/>
        <v>0</v>
      </c>
      <c r="T3140" s="315">
        <f t="shared" si="926"/>
        <v>0</v>
      </c>
      <c r="U3140" s="252"/>
      <c r="V3140" s="252"/>
      <c r="W3140" s="253"/>
      <c r="X3140" s="313">
        <f t="shared" si="917"/>
        <v>0</v>
      </c>
    </row>
    <row r="3141" spans="2:24" ht="18.75">
      <c r="B3141" s="136"/>
      <c r="C3141" s="164">
        <v>1051</v>
      </c>
      <c r="D3141" s="167" t="s">
        <v>225</v>
      </c>
      <c r="E3141" s="812"/>
      <c r="F3141" s="449"/>
      <c r="G3141" s="245">
        <v>2500</v>
      </c>
      <c r="H3141" s="245"/>
      <c r="I3141" s="476">
        <f t="shared" si="922"/>
        <v>2500</v>
      </c>
      <c r="J3141" s="243">
        <f t="shared" si="916"/>
        <v>1</v>
      </c>
      <c r="K3141" s="244"/>
      <c r="L3141" s="423"/>
      <c r="M3141" s="252">
        <v>2500</v>
      </c>
      <c r="N3141" s="315">
        <f t="shared" si="923"/>
        <v>2500</v>
      </c>
      <c r="O3141" s="424">
        <f t="shared" si="924"/>
        <v>0</v>
      </c>
      <c r="P3141" s="244"/>
      <c r="Q3141" s="771"/>
      <c r="R3141" s="775"/>
      <c r="S3141" s="775"/>
      <c r="T3141" s="775"/>
      <c r="U3141" s="775"/>
      <c r="V3141" s="775"/>
      <c r="W3141" s="819"/>
      <c r="X3141" s="313">
        <f t="shared" si="917"/>
        <v>0</v>
      </c>
    </row>
    <row r="3142" spans="2:24" ht="18.75">
      <c r="B3142" s="136"/>
      <c r="C3142" s="137">
        <v>1052</v>
      </c>
      <c r="D3142" s="145" t="s">
        <v>226</v>
      </c>
      <c r="E3142" s="812"/>
      <c r="F3142" s="449"/>
      <c r="G3142" s="245"/>
      <c r="H3142" s="245"/>
      <c r="I3142" s="476">
        <f t="shared" si="922"/>
        <v>0</v>
      </c>
      <c r="J3142" s="243" t="str">
        <f t="shared" si="916"/>
        <v/>
      </c>
      <c r="K3142" s="244"/>
      <c r="L3142" s="423"/>
      <c r="M3142" s="252"/>
      <c r="N3142" s="315">
        <f t="shared" si="923"/>
        <v>0</v>
      </c>
      <c r="O3142" s="424">
        <f t="shared" si="924"/>
        <v>0</v>
      </c>
      <c r="P3142" s="244"/>
      <c r="Q3142" s="771"/>
      <c r="R3142" s="775"/>
      <c r="S3142" s="775"/>
      <c r="T3142" s="775"/>
      <c r="U3142" s="775"/>
      <c r="V3142" s="775"/>
      <c r="W3142" s="819"/>
      <c r="X3142" s="313">
        <f t="shared" si="917"/>
        <v>0</v>
      </c>
    </row>
    <row r="3143" spans="2:24" ht="18.75">
      <c r="B3143" s="136"/>
      <c r="C3143" s="168">
        <v>1053</v>
      </c>
      <c r="D3143" s="169" t="s">
        <v>1710</v>
      </c>
      <c r="E3143" s="812"/>
      <c r="F3143" s="449"/>
      <c r="G3143" s="245"/>
      <c r="H3143" s="245"/>
      <c r="I3143" s="476">
        <f t="shared" si="922"/>
        <v>0</v>
      </c>
      <c r="J3143" s="243" t="str">
        <f t="shared" si="916"/>
        <v/>
      </c>
      <c r="K3143" s="244"/>
      <c r="L3143" s="423"/>
      <c r="M3143" s="252"/>
      <c r="N3143" s="315">
        <f t="shared" si="923"/>
        <v>0</v>
      </c>
      <c r="O3143" s="424">
        <f t="shared" si="924"/>
        <v>0</v>
      </c>
      <c r="P3143" s="244"/>
      <c r="Q3143" s="771"/>
      <c r="R3143" s="775"/>
      <c r="S3143" s="775"/>
      <c r="T3143" s="775"/>
      <c r="U3143" s="775"/>
      <c r="V3143" s="775"/>
      <c r="W3143" s="819"/>
      <c r="X3143" s="313">
        <f t="shared" si="917"/>
        <v>0</v>
      </c>
    </row>
    <row r="3144" spans="2:24" ht="18.75">
      <c r="B3144" s="136"/>
      <c r="C3144" s="137">
        <v>1062</v>
      </c>
      <c r="D3144" s="139" t="s">
        <v>227</v>
      </c>
      <c r="E3144" s="812"/>
      <c r="F3144" s="449"/>
      <c r="G3144" s="245">
        <v>300</v>
      </c>
      <c r="H3144" s="245"/>
      <c r="I3144" s="476">
        <f t="shared" si="922"/>
        <v>300</v>
      </c>
      <c r="J3144" s="243">
        <f t="shared" si="916"/>
        <v>1</v>
      </c>
      <c r="K3144" s="244"/>
      <c r="L3144" s="423"/>
      <c r="M3144" s="252">
        <v>300</v>
      </c>
      <c r="N3144" s="315">
        <f t="shared" si="923"/>
        <v>300</v>
      </c>
      <c r="O3144" s="424">
        <f t="shared" si="924"/>
        <v>0</v>
      </c>
      <c r="P3144" s="244"/>
      <c r="Q3144" s="423"/>
      <c r="R3144" s="252">
        <v>300</v>
      </c>
      <c r="S3144" s="429">
        <f>+IF(+(L3144+M3144)&gt;=I3144,+M3144,+(+I3144-L3144))</f>
        <v>300</v>
      </c>
      <c r="T3144" s="315">
        <f>Q3144+R3144-S3144</f>
        <v>0</v>
      </c>
      <c r="U3144" s="252"/>
      <c r="V3144" s="252"/>
      <c r="W3144" s="253"/>
      <c r="X3144" s="313">
        <f t="shared" si="917"/>
        <v>0</v>
      </c>
    </row>
    <row r="3145" spans="2:24" ht="18.75">
      <c r="B3145" s="136"/>
      <c r="C3145" s="137">
        <v>1063</v>
      </c>
      <c r="D3145" s="139" t="s">
        <v>228</v>
      </c>
      <c r="E3145" s="812"/>
      <c r="F3145" s="449"/>
      <c r="G3145" s="245"/>
      <c r="H3145" s="245"/>
      <c r="I3145" s="476">
        <f t="shared" si="922"/>
        <v>0</v>
      </c>
      <c r="J3145" s="243" t="str">
        <f t="shared" si="916"/>
        <v/>
      </c>
      <c r="K3145" s="244"/>
      <c r="L3145" s="423"/>
      <c r="M3145" s="252"/>
      <c r="N3145" s="315">
        <f t="shared" si="923"/>
        <v>0</v>
      </c>
      <c r="O3145" s="424">
        <f t="shared" si="924"/>
        <v>0</v>
      </c>
      <c r="P3145" s="244"/>
      <c r="Q3145" s="771"/>
      <c r="R3145" s="775"/>
      <c r="S3145" s="775"/>
      <c r="T3145" s="775"/>
      <c r="U3145" s="775"/>
      <c r="V3145" s="775"/>
      <c r="W3145" s="819"/>
      <c r="X3145" s="313">
        <f t="shared" si="917"/>
        <v>0</v>
      </c>
    </row>
    <row r="3146" spans="2:24" ht="18.75">
      <c r="B3146" s="136"/>
      <c r="C3146" s="168">
        <v>1069</v>
      </c>
      <c r="D3146" s="170" t="s">
        <v>229</v>
      </c>
      <c r="E3146" s="812"/>
      <c r="F3146" s="449"/>
      <c r="G3146" s="245"/>
      <c r="H3146" s="245"/>
      <c r="I3146" s="476">
        <f t="shared" si="922"/>
        <v>0</v>
      </c>
      <c r="J3146" s="243" t="str">
        <f t="shared" ref="J3146:J3177" si="927">(IF($E3146&lt;&gt;0,$J$2,IF($I3146&lt;&gt;0,$J$2,"")))</f>
        <v/>
      </c>
      <c r="K3146" s="244"/>
      <c r="L3146" s="423"/>
      <c r="M3146" s="252"/>
      <c r="N3146" s="315">
        <f t="shared" si="923"/>
        <v>0</v>
      </c>
      <c r="O3146" s="424">
        <f t="shared" si="924"/>
        <v>0</v>
      </c>
      <c r="P3146" s="244"/>
      <c r="Q3146" s="423"/>
      <c r="R3146" s="252"/>
      <c r="S3146" s="429">
        <f>+IF(+(L3146+M3146)&gt;=I3146,+M3146,+(+I3146-L3146))</f>
        <v>0</v>
      </c>
      <c r="T3146" s="315">
        <f>Q3146+R3146-S3146</f>
        <v>0</v>
      </c>
      <c r="U3146" s="252"/>
      <c r="V3146" s="252"/>
      <c r="W3146" s="253"/>
      <c r="X3146" s="313">
        <f t="shared" ref="X3146:X3177" si="928">T3146-U3146-V3146-W3146</f>
        <v>0</v>
      </c>
    </row>
    <row r="3147" spans="2:24" ht="31.5">
      <c r="B3147" s="140"/>
      <c r="C3147" s="137">
        <v>1091</v>
      </c>
      <c r="D3147" s="145" t="s">
        <v>230</v>
      </c>
      <c r="E3147" s="812"/>
      <c r="F3147" s="449"/>
      <c r="G3147" s="245"/>
      <c r="H3147" s="245"/>
      <c r="I3147" s="476">
        <f t="shared" si="922"/>
        <v>0</v>
      </c>
      <c r="J3147" s="243" t="str">
        <f t="shared" si="927"/>
        <v/>
      </c>
      <c r="K3147" s="244"/>
      <c r="L3147" s="423"/>
      <c r="M3147" s="252"/>
      <c r="N3147" s="315">
        <f t="shared" si="923"/>
        <v>0</v>
      </c>
      <c r="O3147" s="424">
        <f t="shared" si="924"/>
        <v>0</v>
      </c>
      <c r="P3147" s="244"/>
      <c r="Q3147" s="423"/>
      <c r="R3147" s="252"/>
      <c r="S3147" s="429">
        <f>+IF(+(L3147+M3147)&gt;=I3147,+M3147,+(+I3147-L3147))</f>
        <v>0</v>
      </c>
      <c r="T3147" s="315">
        <f>Q3147+R3147-S3147</f>
        <v>0</v>
      </c>
      <c r="U3147" s="252"/>
      <c r="V3147" s="252"/>
      <c r="W3147" s="253"/>
      <c r="X3147" s="313">
        <f t="shared" si="928"/>
        <v>0</v>
      </c>
    </row>
    <row r="3148" spans="2:24" ht="18.75">
      <c r="B3148" s="136"/>
      <c r="C3148" s="137">
        <v>1092</v>
      </c>
      <c r="D3148" s="145" t="s">
        <v>359</v>
      </c>
      <c r="E3148" s="812"/>
      <c r="F3148" s="449"/>
      <c r="G3148" s="245"/>
      <c r="H3148" s="245"/>
      <c r="I3148" s="476">
        <f t="shared" si="922"/>
        <v>0</v>
      </c>
      <c r="J3148" s="243" t="str">
        <f t="shared" si="927"/>
        <v/>
      </c>
      <c r="K3148" s="244"/>
      <c r="L3148" s="423"/>
      <c r="M3148" s="252"/>
      <c r="N3148" s="315">
        <f t="shared" si="923"/>
        <v>0</v>
      </c>
      <c r="O3148" s="424">
        <f t="shared" si="924"/>
        <v>0</v>
      </c>
      <c r="P3148" s="244"/>
      <c r="Q3148" s="771"/>
      <c r="R3148" s="775"/>
      <c r="S3148" s="775"/>
      <c r="T3148" s="775"/>
      <c r="U3148" s="775"/>
      <c r="V3148" s="775"/>
      <c r="W3148" s="819"/>
      <c r="X3148" s="313">
        <f t="shared" si="928"/>
        <v>0</v>
      </c>
    </row>
    <row r="3149" spans="2:24" ht="18.75">
      <c r="B3149" s="136"/>
      <c r="C3149" s="142">
        <v>1098</v>
      </c>
      <c r="D3149" s="146" t="s">
        <v>231</v>
      </c>
      <c r="E3149" s="812"/>
      <c r="F3149" s="449"/>
      <c r="G3149" s="245"/>
      <c r="H3149" s="245"/>
      <c r="I3149" s="476">
        <f t="shared" si="922"/>
        <v>0</v>
      </c>
      <c r="J3149" s="243" t="str">
        <f t="shared" si="927"/>
        <v/>
      </c>
      <c r="K3149" s="244"/>
      <c r="L3149" s="423"/>
      <c r="M3149" s="252"/>
      <c r="N3149" s="315">
        <f t="shared" si="923"/>
        <v>0</v>
      </c>
      <c r="O3149" s="424">
        <f t="shared" si="924"/>
        <v>0</v>
      </c>
      <c r="P3149" s="244"/>
      <c r="Q3149" s="423"/>
      <c r="R3149" s="252"/>
      <c r="S3149" s="429">
        <f>+IF(+(L3149+M3149)&gt;=I3149,+M3149,+(+I3149-L3149))</f>
        <v>0</v>
      </c>
      <c r="T3149" s="315">
        <f>Q3149+R3149-S3149</f>
        <v>0</v>
      </c>
      <c r="U3149" s="252"/>
      <c r="V3149" s="252"/>
      <c r="W3149" s="253"/>
      <c r="X3149" s="313">
        <f t="shared" si="928"/>
        <v>0</v>
      </c>
    </row>
    <row r="3150" spans="2:24" ht="18.75">
      <c r="B3150" s="794">
        <v>1900</v>
      </c>
      <c r="C3150" s="958" t="s">
        <v>293</v>
      </c>
      <c r="D3150" s="958"/>
      <c r="E3150" s="795"/>
      <c r="F3150" s="796">
        <f>SUM(F3151:F3153)</f>
        <v>0</v>
      </c>
      <c r="G3150" s="797">
        <f>SUM(G3151:G3153)</f>
        <v>300</v>
      </c>
      <c r="H3150" s="797">
        <f>SUM(H3151:H3153)</f>
        <v>0</v>
      </c>
      <c r="I3150" s="797">
        <f>SUM(I3151:I3153)</f>
        <v>300</v>
      </c>
      <c r="J3150" s="243">
        <f t="shared" si="927"/>
        <v>1</v>
      </c>
      <c r="K3150" s="244"/>
      <c r="L3150" s="316">
        <f>SUM(L3151:L3153)</f>
        <v>0</v>
      </c>
      <c r="M3150" s="317">
        <f>SUM(M3151:M3153)</f>
        <v>300</v>
      </c>
      <c r="N3150" s="425">
        <f>SUM(N3151:N3153)</f>
        <v>300</v>
      </c>
      <c r="O3150" s="426">
        <f>SUM(O3151:O3153)</f>
        <v>0</v>
      </c>
      <c r="P3150" s="244"/>
      <c r="Q3150" s="773"/>
      <c r="R3150" s="774"/>
      <c r="S3150" s="774"/>
      <c r="T3150" s="774"/>
      <c r="U3150" s="774"/>
      <c r="V3150" s="774"/>
      <c r="W3150" s="820"/>
      <c r="X3150" s="313">
        <f t="shared" si="928"/>
        <v>0</v>
      </c>
    </row>
    <row r="3151" spans="2:24" ht="18.75">
      <c r="B3151" s="136"/>
      <c r="C3151" s="144">
        <v>1901</v>
      </c>
      <c r="D3151" s="138" t="s">
        <v>294</v>
      </c>
      <c r="E3151" s="812"/>
      <c r="F3151" s="449"/>
      <c r="G3151" s="245">
        <v>100</v>
      </c>
      <c r="H3151" s="245"/>
      <c r="I3151" s="476">
        <f>F3151+G3151+H3151</f>
        <v>100</v>
      </c>
      <c r="J3151" s="243">
        <f t="shared" si="927"/>
        <v>1</v>
      </c>
      <c r="K3151" s="244"/>
      <c r="L3151" s="423"/>
      <c r="M3151" s="252">
        <v>100</v>
      </c>
      <c r="N3151" s="315">
        <f>I3151</f>
        <v>100</v>
      </c>
      <c r="O3151" s="424">
        <f>L3151+M3151-N3151</f>
        <v>0</v>
      </c>
      <c r="P3151" s="244"/>
      <c r="Q3151" s="771"/>
      <c r="R3151" s="775"/>
      <c r="S3151" s="775"/>
      <c r="T3151" s="775"/>
      <c r="U3151" s="775"/>
      <c r="V3151" s="775"/>
      <c r="W3151" s="819"/>
      <c r="X3151" s="313">
        <f t="shared" si="928"/>
        <v>0</v>
      </c>
    </row>
    <row r="3152" spans="2:24" ht="18.75">
      <c r="B3152" s="136"/>
      <c r="C3152" s="137">
        <v>1981</v>
      </c>
      <c r="D3152" s="139" t="s">
        <v>295</v>
      </c>
      <c r="E3152" s="812"/>
      <c r="F3152" s="449"/>
      <c r="G3152" s="245">
        <v>200</v>
      </c>
      <c r="H3152" s="245"/>
      <c r="I3152" s="476">
        <f>F3152+G3152+H3152</f>
        <v>200</v>
      </c>
      <c r="J3152" s="243">
        <f t="shared" si="927"/>
        <v>1</v>
      </c>
      <c r="K3152" s="244"/>
      <c r="L3152" s="423"/>
      <c r="M3152" s="252">
        <v>200</v>
      </c>
      <c r="N3152" s="315">
        <f>I3152</f>
        <v>200</v>
      </c>
      <c r="O3152" s="424">
        <f>L3152+M3152-N3152</f>
        <v>0</v>
      </c>
      <c r="P3152" s="244"/>
      <c r="Q3152" s="771"/>
      <c r="R3152" s="775"/>
      <c r="S3152" s="775"/>
      <c r="T3152" s="775"/>
      <c r="U3152" s="775"/>
      <c r="V3152" s="775"/>
      <c r="W3152" s="819"/>
      <c r="X3152" s="313">
        <f t="shared" si="928"/>
        <v>0</v>
      </c>
    </row>
    <row r="3153" spans="2:24" ht="18.75">
      <c r="B3153" s="136"/>
      <c r="C3153" s="142">
        <v>1991</v>
      </c>
      <c r="D3153" s="141" t="s">
        <v>296</v>
      </c>
      <c r="E3153" s="812"/>
      <c r="F3153" s="449"/>
      <c r="G3153" s="245"/>
      <c r="H3153" s="245"/>
      <c r="I3153" s="476">
        <f>F3153+G3153+H3153</f>
        <v>0</v>
      </c>
      <c r="J3153" s="243" t="str">
        <f t="shared" si="927"/>
        <v/>
      </c>
      <c r="K3153" s="244"/>
      <c r="L3153" s="423"/>
      <c r="M3153" s="252"/>
      <c r="N3153" s="315">
        <f>I3153</f>
        <v>0</v>
      </c>
      <c r="O3153" s="424">
        <f>L3153+M3153-N3153</f>
        <v>0</v>
      </c>
      <c r="P3153" s="244"/>
      <c r="Q3153" s="771"/>
      <c r="R3153" s="775"/>
      <c r="S3153" s="775"/>
      <c r="T3153" s="775"/>
      <c r="U3153" s="775"/>
      <c r="V3153" s="775"/>
      <c r="W3153" s="819"/>
      <c r="X3153" s="313">
        <f t="shared" si="928"/>
        <v>0</v>
      </c>
    </row>
    <row r="3154" spans="2:24" ht="18.75">
      <c r="B3154" s="794">
        <v>2100</v>
      </c>
      <c r="C3154" s="958" t="s">
        <v>1088</v>
      </c>
      <c r="D3154" s="958"/>
      <c r="E3154" s="795"/>
      <c r="F3154" s="796">
        <f>SUM(F3155:F3159)</f>
        <v>0</v>
      </c>
      <c r="G3154" s="797">
        <f>SUM(G3155:G3159)</f>
        <v>0</v>
      </c>
      <c r="H3154" s="797">
        <f>SUM(H3155:H3159)</f>
        <v>0</v>
      </c>
      <c r="I3154" s="797">
        <f>SUM(I3155:I3159)</f>
        <v>0</v>
      </c>
      <c r="J3154" s="243" t="str">
        <f t="shared" si="927"/>
        <v/>
      </c>
      <c r="K3154" s="244"/>
      <c r="L3154" s="316">
        <f>SUM(L3155:L3159)</f>
        <v>0</v>
      </c>
      <c r="M3154" s="317">
        <f>SUM(M3155:M3159)</f>
        <v>0</v>
      </c>
      <c r="N3154" s="425">
        <f>SUM(N3155:N3159)</f>
        <v>0</v>
      </c>
      <c r="O3154" s="426">
        <f>SUM(O3155:O3159)</f>
        <v>0</v>
      </c>
      <c r="P3154" s="244"/>
      <c r="Q3154" s="773"/>
      <c r="R3154" s="774"/>
      <c r="S3154" s="774"/>
      <c r="T3154" s="774"/>
      <c r="U3154" s="774"/>
      <c r="V3154" s="774"/>
      <c r="W3154" s="820"/>
      <c r="X3154" s="313">
        <f t="shared" si="928"/>
        <v>0</v>
      </c>
    </row>
    <row r="3155" spans="2:24" ht="18.75">
      <c r="B3155" s="136"/>
      <c r="C3155" s="144">
        <v>2110</v>
      </c>
      <c r="D3155" s="147" t="s">
        <v>232</v>
      </c>
      <c r="E3155" s="812"/>
      <c r="F3155" s="449"/>
      <c r="G3155" s="245"/>
      <c r="H3155" s="245"/>
      <c r="I3155" s="476">
        <f>F3155+G3155+H3155</f>
        <v>0</v>
      </c>
      <c r="J3155" s="243" t="str">
        <f t="shared" si="927"/>
        <v/>
      </c>
      <c r="K3155" s="244"/>
      <c r="L3155" s="423"/>
      <c r="M3155" s="252"/>
      <c r="N3155" s="315">
        <f>I3155</f>
        <v>0</v>
      </c>
      <c r="O3155" s="424">
        <f>L3155+M3155-N3155</f>
        <v>0</v>
      </c>
      <c r="P3155" s="244"/>
      <c r="Q3155" s="771"/>
      <c r="R3155" s="775"/>
      <c r="S3155" s="775"/>
      <c r="T3155" s="775"/>
      <c r="U3155" s="775"/>
      <c r="V3155" s="775"/>
      <c r="W3155" s="819"/>
      <c r="X3155" s="313">
        <f t="shared" si="928"/>
        <v>0</v>
      </c>
    </row>
    <row r="3156" spans="2:24" ht="18.75">
      <c r="B3156" s="171"/>
      <c r="C3156" s="137">
        <v>2120</v>
      </c>
      <c r="D3156" s="159" t="s">
        <v>233</v>
      </c>
      <c r="E3156" s="812"/>
      <c r="F3156" s="449"/>
      <c r="G3156" s="245"/>
      <c r="H3156" s="245"/>
      <c r="I3156" s="476">
        <f>F3156+G3156+H3156</f>
        <v>0</v>
      </c>
      <c r="J3156" s="243" t="str">
        <f t="shared" si="927"/>
        <v/>
      </c>
      <c r="K3156" s="244"/>
      <c r="L3156" s="423"/>
      <c r="M3156" s="252"/>
      <c r="N3156" s="315">
        <f>I3156</f>
        <v>0</v>
      </c>
      <c r="O3156" s="424">
        <f>L3156+M3156-N3156</f>
        <v>0</v>
      </c>
      <c r="P3156" s="244"/>
      <c r="Q3156" s="771"/>
      <c r="R3156" s="775"/>
      <c r="S3156" s="775"/>
      <c r="T3156" s="775"/>
      <c r="U3156" s="775"/>
      <c r="V3156" s="775"/>
      <c r="W3156" s="819"/>
      <c r="X3156" s="313">
        <f t="shared" si="928"/>
        <v>0</v>
      </c>
    </row>
    <row r="3157" spans="2:24" ht="18.75">
      <c r="B3157" s="171"/>
      <c r="C3157" s="137">
        <v>2125</v>
      </c>
      <c r="D3157" s="156" t="s">
        <v>1080</v>
      </c>
      <c r="E3157" s="812"/>
      <c r="F3157" s="700">
        <v>0</v>
      </c>
      <c r="G3157" s="700">
        <v>0</v>
      </c>
      <c r="H3157" s="700">
        <v>0</v>
      </c>
      <c r="I3157" s="476">
        <f>F3157+G3157+H3157</f>
        <v>0</v>
      </c>
      <c r="J3157" s="243" t="str">
        <f t="shared" si="927"/>
        <v/>
      </c>
      <c r="K3157" s="244"/>
      <c r="L3157" s="423"/>
      <c r="M3157" s="252"/>
      <c r="N3157" s="315">
        <f>I3157</f>
        <v>0</v>
      </c>
      <c r="O3157" s="424">
        <f>L3157+M3157-N3157</f>
        <v>0</v>
      </c>
      <c r="P3157" s="244"/>
      <c r="Q3157" s="771"/>
      <c r="R3157" s="775"/>
      <c r="S3157" s="775"/>
      <c r="T3157" s="775"/>
      <c r="U3157" s="775"/>
      <c r="V3157" s="775"/>
      <c r="W3157" s="819"/>
      <c r="X3157" s="313">
        <f t="shared" si="928"/>
        <v>0</v>
      </c>
    </row>
    <row r="3158" spans="2:24" ht="18.75">
      <c r="B3158" s="143"/>
      <c r="C3158" s="137">
        <v>2140</v>
      </c>
      <c r="D3158" s="159" t="s">
        <v>235</v>
      </c>
      <c r="E3158" s="812"/>
      <c r="F3158" s="700">
        <v>0</v>
      </c>
      <c r="G3158" s="700">
        <v>0</v>
      </c>
      <c r="H3158" s="700">
        <v>0</v>
      </c>
      <c r="I3158" s="476">
        <f>F3158+G3158+H3158</f>
        <v>0</v>
      </c>
      <c r="J3158" s="243" t="str">
        <f t="shared" si="927"/>
        <v/>
      </c>
      <c r="K3158" s="244"/>
      <c r="L3158" s="423"/>
      <c r="M3158" s="252"/>
      <c r="N3158" s="315">
        <f>I3158</f>
        <v>0</v>
      </c>
      <c r="O3158" s="424">
        <f>L3158+M3158-N3158</f>
        <v>0</v>
      </c>
      <c r="P3158" s="244"/>
      <c r="Q3158" s="771"/>
      <c r="R3158" s="775"/>
      <c r="S3158" s="775"/>
      <c r="T3158" s="775"/>
      <c r="U3158" s="775"/>
      <c r="V3158" s="775"/>
      <c r="W3158" s="819"/>
      <c r="X3158" s="313">
        <f t="shared" si="928"/>
        <v>0</v>
      </c>
    </row>
    <row r="3159" spans="2:24" ht="18.75">
      <c r="B3159" s="136"/>
      <c r="C3159" s="142">
        <v>2190</v>
      </c>
      <c r="D3159" s="512" t="s">
        <v>236</v>
      </c>
      <c r="E3159" s="812"/>
      <c r="F3159" s="449"/>
      <c r="G3159" s="245"/>
      <c r="H3159" s="245"/>
      <c r="I3159" s="476">
        <f>F3159+G3159+H3159</f>
        <v>0</v>
      </c>
      <c r="J3159" s="243" t="str">
        <f t="shared" si="927"/>
        <v/>
      </c>
      <c r="K3159" s="244"/>
      <c r="L3159" s="423"/>
      <c r="M3159" s="252"/>
      <c r="N3159" s="315">
        <f>I3159</f>
        <v>0</v>
      </c>
      <c r="O3159" s="424">
        <f>L3159+M3159-N3159</f>
        <v>0</v>
      </c>
      <c r="P3159" s="244"/>
      <c r="Q3159" s="771"/>
      <c r="R3159" s="775"/>
      <c r="S3159" s="775"/>
      <c r="T3159" s="775"/>
      <c r="U3159" s="775"/>
      <c r="V3159" s="775"/>
      <c r="W3159" s="819"/>
      <c r="X3159" s="313">
        <f t="shared" si="928"/>
        <v>0</v>
      </c>
    </row>
    <row r="3160" spans="2:24" ht="18.75">
      <c r="B3160" s="794">
        <v>2200</v>
      </c>
      <c r="C3160" s="958" t="s">
        <v>237</v>
      </c>
      <c r="D3160" s="958"/>
      <c r="E3160" s="795"/>
      <c r="F3160" s="796">
        <f>SUM(F3161:F3162)</f>
        <v>0</v>
      </c>
      <c r="G3160" s="797">
        <f>SUM(G3161:G3162)</f>
        <v>0</v>
      </c>
      <c r="H3160" s="797">
        <f>SUM(H3161:H3162)</f>
        <v>0</v>
      </c>
      <c r="I3160" s="797">
        <f>SUM(I3161:I3162)</f>
        <v>0</v>
      </c>
      <c r="J3160" s="243" t="str">
        <f t="shared" si="927"/>
        <v/>
      </c>
      <c r="K3160" s="244"/>
      <c r="L3160" s="316">
        <f>SUM(L3161:L3162)</f>
        <v>0</v>
      </c>
      <c r="M3160" s="317">
        <f>SUM(M3161:M3162)</f>
        <v>0</v>
      </c>
      <c r="N3160" s="425">
        <f>SUM(N3161:N3162)</f>
        <v>0</v>
      </c>
      <c r="O3160" s="426">
        <f>SUM(O3161:O3162)</f>
        <v>0</v>
      </c>
      <c r="P3160" s="244"/>
      <c r="Q3160" s="773"/>
      <c r="R3160" s="774"/>
      <c r="S3160" s="774"/>
      <c r="T3160" s="774"/>
      <c r="U3160" s="774"/>
      <c r="V3160" s="774"/>
      <c r="W3160" s="820"/>
      <c r="X3160" s="313">
        <f t="shared" si="928"/>
        <v>0</v>
      </c>
    </row>
    <row r="3161" spans="2:24" ht="18.75">
      <c r="B3161" s="136"/>
      <c r="C3161" s="137">
        <v>2221</v>
      </c>
      <c r="D3161" s="139" t="s">
        <v>1461</v>
      </c>
      <c r="E3161" s="812"/>
      <c r="F3161" s="449"/>
      <c r="G3161" s="245"/>
      <c r="H3161" s="245"/>
      <c r="I3161" s="476">
        <f t="shared" ref="I3161:I3166" si="929">F3161+G3161+H3161</f>
        <v>0</v>
      </c>
      <c r="J3161" s="243" t="str">
        <f t="shared" si="927"/>
        <v/>
      </c>
      <c r="K3161" s="244"/>
      <c r="L3161" s="423"/>
      <c r="M3161" s="252"/>
      <c r="N3161" s="315">
        <f t="shared" ref="N3161:N3166" si="930">I3161</f>
        <v>0</v>
      </c>
      <c r="O3161" s="424">
        <f t="shared" ref="O3161:O3166" si="931">L3161+M3161-N3161</f>
        <v>0</v>
      </c>
      <c r="P3161" s="244"/>
      <c r="Q3161" s="771"/>
      <c r="R3161" s="775"/>
      <c r="S3161" s="775"/>
      <c r="T3161" s="775"/>
      <c r="U3161" s="775"/>
      <c r="V3161" s="775"/>
      <c r="W3161" s="819"/>
      <c r="X3161" s="313">
        <f t="shared" si="928"/>
        <v>0</v>
      </c>
    </row>
    <row r="3162" spans="2:24" ht="18.75">
      <c r="B3162" s="136"/>
      <c r="C3162" s="142">
        <v>2224</v>
      </c>
      <c r="D3162" s="141" t="s">
        <v>238</v>
      </c>
      <c r="E3162" s="812"/>
      <c r="F3162" s="449"/>
      <c r="G3162" s="245"/>
      <c r="H3162" s="245"/>
      <c r="I3162" s="476">
        <f t="shared" si="929"/>
        <v>0</v>
      </c>
      <c r="J3162" s="243" t="str">
        <f t="shared" si="927"/>
        <v/>
      </c>
      <c r="K3162" s="244"/>
      <c r="L3162" s="423"/>
      <c r="M3162" s="252"/>
      <c r="N3162" s="315">
        <f t="shared" si="930"/>
        <v>0</v>
      </c>
      <c r="O3162" s="424">
        <f t="shared" si="931"/>
        <v>0</v>
      </c>
      <c r="P3162" s="244"/>
      <c r="Q3162" s="771"/>
      <c r="R3162" s="775"/>
      <c r="S3162" s="775"/>
      <c r="T3162" s="775"/>
      <c r="U3162" s="775"/>
      <c r="V3162" s="775"/>
      <c r="W3162" s="819"/>
      <c r="X3162" s="313">
        <f t="shared" si="928"/>
        <v>0</v>
      </c>
    </row>
    <row r="3163" spans="2:24" ht="18.75">
      <c r="B3163" s="794">
        <v>2500</v>
      </c>
      <c r="C3163" s="963" t="s">
        <v>239</v>
      </c>
      <c r="D3163" s="963"/>
      <c r="E3163" s="795"/>
      <c r="F3163" s="798"/>
      <c r="G3163" s="799"/>
      <c r="H3163" s="799"/>
      <c r="I3163" s="800">
        <f t="shared" si="929"/>
        <v>0</v>
      </c>
      <c r="J3163" s="243" t="str">
        <f t="shared" si="927"/>
        <v/>
      </c>
      <c r="K3163" s="244"/>
      <c r="L3163" s="428"/>
      <c r="M3163" s="254"/>
      <c r="N3163" s="315">
        <f t="shared" si="930"/>
        <v>0</v>
      </c>
      <c r="O3163" s="424">
        <f t="shared" si="931"/>
        <v>0</v>
      </c>
      <c r="P3163" s="244"/>
      <c r="Q3163" s="773"/>
      <c r="R3163" s="774"/>
      <c r="S3163" s="775"/>
      <c r="T3163" s="775"/>
      <c r="U3163" s="774"/>
      <c r="V3163" s="775"/>
      <c r="W3163" s="819"/>
      <c r="X3163" s="313">
        <f t="shared" si="928"/>
        <v>0</v>
      </c>
    </row>
    <row r="3164" spans="2:24" ht="18.75">
      <c r="B3164" s="794">
        <v>2600</v>
      </c>
      <c r="C3164" s="969" t="s">
        <v>240</v>
      </c>
      <c r="D3164" s="979"/>
      <c r="E3164" s="795"/>
      <c r="F3164" s="798"/>
      <c r="G3164" s="799"/>
      <c r="H3164" s="799"/>
      <c r="I3164" s="800">
        <f t="shared" si="929"/>
        <v>0</v>
      </c>
      <c r="J3164" s="243" t="str">
        <f t="shared" si="927"/>
        <v/>
      </c>
      <c r="K3164" s="244"/>
      <c r="L3164" s="428"/>
      <c r="M3164" s="254"/>
      <c r="N3164" s="315">
        <f t="shared" si="930"/>
        <v>0</v>
      </c>
      <c r="O3164" s="424">
        <f t="shared" si="931"/>
        <v>0</v>
      </c>
      <c r="P3164" s="244"/>
      <c r="Q3164" s="773"/>
      <c r="R3164" s="774"/>
      <c r="S3164" s="775"/>
      <c r="T3164" s="775"/>
      <c r="U3164" s="774"/>
      <c r="V3164" s="775"/>
      <c r="W3164" s="819"/>
      <c r="X3164" s="313">
        <f t="shared" si="928"/>
        <v>0</v>
      </c>
    </row>
    <row r="3165" spans="2:24" ht="18.75">
      <c r="B3165" s="794">
        <v>2700</v>
      </c>
      <c r="C3165" s="969" t="s">
        <v>241</v>
      </c>
      <c r="D3165" s="979"/>
      <c r="E3165" s="795"/>
      <c r="F3165" s="798"/>
      <c r="G3165" s="799"/>
      <c r="H3165" s="799"/>
      <c r="I3165" s="800">
        <f t="shared" si="929"/>
        <v>0</v>
      </c>
      <c r="J3165" s="243" t="str">
        <f t="shared" si="927"/>
        <v/>
      </c>
      <c r="K3165" s="244"/>
      <c r="L3165" s="428"/>
      <c r="M3165" s="254"/>
      <c r="N3165" s="315">
        <f t="shared" si="930"/>
        <v>0</v>
      </c>
      <c r="O3165" s="424">
        <f t="shared" si="931"/>
        <v>0</v>
      </c>
      <c r="P3165" s="244"/>
      <c r="Q3165" s="773"/>
      <c r="R3165" s="774"/>
      <c r="S3165" s="775"/>
      <c r="T3165" s="775"/>
      <c r="U3165" s="774"/>
      <c r="V3165" s="775"/>
      <c r="W3165" s="819"/>
      <c r="X3165" s="313">
        <f t="shared" si="928"/>
        <v>0</v>
      </c>
    </row>
    <row r="3166" spans="2:24" ht="18.75">
      <c r="B3166" s="794">
        <v>2800</v>
      </c>
      <c r="C3166" s="969" t="s">
        <v>1711</v>
      </c>
      <c r="D3166" s="979"/>
      <c r="E3166" s="795"/>
      <c r="F3166" s="798"/>
      <c r="G3166" s="799"/>
      <c r="H3166" s="799"/>
      <c r="I3166" s="800">
        <f t="shared" si="929"/>
        <v>0</v>
      </c>
      <c r="J3166" s="243" t="str">
        <f t="shared" si="927"/>
        <v/>
      </c>
      <c r="K3166" s="244"/>
      <c r="L3166" s="428"/>
      <c r="M3166" s="254"/>
      <c r="N3166" s="315">
        <f t="shared" si="930"/>
        <v>0</v>
      </c>
      <c r="O3166" s="424">
        <f t="shared" si="931"/>
        <v>0</v>
      </c>
      <c r="P3166" s="244"/>
      <c r="Q3166" s="773"/>
      <c r="R3166" s="774"/>
      <c r="S3166" s="775"/>
      <c r="T3166" s="775"/>
      <c r="U3166" s="774"/>
      <c r="V3166" s="775"/>
      <c r="W3166" s="819"/>
      <c r="X3166" s="313">
        <f t="shared" si="928"/>
        <v>0</v>
      </c>
    </row>
    <row r="3167" spans="2:24" ht="18.75">
      <c r="B3167" s="794">
        <v>2900</v>
      </c>
      <c r="C3167" s="966" t="s">
        <v>242</v>
      </c>
      <c r="D3167" s="983"/>
      <c r="E3167" s="795"/>
      <c r="F3167" s="796">
        <f>SUM(F3168:F3175)</f>
        <v>0</v>
      </c>
      <c r="G3167" s="797">
        <f>SUM(G3168:G3175)</f>
        <v>0</v>
      </c>
      <c r="H3167" s="797">
        <f>SUM(H3168:H3175)</f>
        <v>0</v>
      </c>
      <c r="I3167" s="797">
        <f>SUM(I3168:I3175)</f>
        <v>0</v>
      </c>
      <c r="J3167" s="243" t="str">
        <f t="shared" si="927"/>
        <v/>
      </c>
      <c r="K3167" s="244"/>
      <c r="L3167" s="316">
        <f>SUM(L3168:L3175)</f>
        <v>0</v>
      </c>
      <c r="M3167" s="317">
        <f>SUM(M3168:M3175)</f>
        <v>0</v>
      </c>
      <c r="N3167" s="425">
        <f>SUM(N3168:N3175)</f>
        <v>0</v>
      </c>
      <c r="O3167" s="426">
        <f>SUM(O3168:O3175)</f>
        <v>0</v>
      </c>
      <c r="P3167" s="244"/>
      <c r="Q3167" s="773"/>
      <c r="R3167" s="774"/>
      <c r="S3167" s="774"/>
      <c r="T3167" s="774"/>
      <c r="U3167" s="774"/>
      <c r="V3167" s="774"/>
      <c r="W3167" s="820"/>
      <c r="X3167" s="313">
        <f t="shared" si="928"/>
        <v>0</v>
      </c>
    </row>
    <row r="3168" spans="2:24" ht="18.75">
      <c r="B3168" s="172"/>
      <c r="C3168" s="144">
        <v>2910</v>
      </c>
      <c r="D3168" s="319" t="s">
        <v>1751</v>
      </c>
      <c r="E3168" s="812"/>
      <c r="F3168" s="449"/>
      <c r="G3168" s="245"/>
      <c r="H3168" s="245"/>
      <c r="I3168" s="476">
        <f t="shared" ref="I3168:I3175" si="932">F3168+G3168+H3168</f>
        <v>0</v>
      </c>
      <c r="J3168" s="243" t="str">
        <f t="shared" si="927"/>
        <v/>
      </c>
      <c r="K3168" s="244"/>
      <c r="L3168" s="423"/>
      <c r="M3168" s="252"/>
      <c r="N3168" s="315">
        <f t="shared" ref="N3168:N3175" si="933">I3168</f>
        <v>0</v>
      </c>
      <c r="O3168" s="424">
        <f t="shared" ref="O3168:O3175" si="934">L3168+M3168-N3168</f>
        <v>0</v>
      </c>
      <c r="P3168" s="244"/>
      <c r="Q3168" s="771"/>
      <c r="R3168" s="775"/>
      <c r="S3168" s="775"/>
      <c r="T3168" s="775"/>
      <c r="U3168" s="775"/>
      <c r="V3168" s="775"/>
      <c r="W3168" s="819"/>
      <c r="X3168" s="313">
        <f t="shared" si="928"/>
        <v>0</v>
      </c>
    </row>
    <row r="3169" spans="2:24" ht="18.75">
      <c r="B3169" s="172"/>
      <c r="C3169" s="144">
        <v>2920</v>
      </c>
      <c r="D3169" s="319" t="s">
        <v>243</v>
      </c>
      <c r="E3169" s="812"/>
      <c r="F3169" s="449"/>
      <c r="G3169" s="245"/>
      <c r="H3169" s="245"/>
      <c r="I3169" s="476">
        <f t="shared" si="932"/>
        <v>0</v>
      </c>
      <c r="J3169" s="243" t="str">
        <f t="shared" si="927"/>
        <v/>
      </c>
      <c r="K3169" s="244"/>
      <c r="L3169" s="423"/>
      <c r="M3169" s="252"/>
      <c r="N3169" s="315">
        <f t="shared" si="933"/>
        <v>0</v>
      </c>
      <c r="O3169" s="424">
        <f t="shared" si="934"/>
        <v>0</v>
      </c>
      <c r="P3169" s="244"/>
      <c r="Q3169" s="771"/>
      <c r="R3169" s="775"/>
      <c r="S3169" s="775"/>
      <c r="T3169" s="775"/>
      <c r="U3169" s="775"/>
      <c r="V3169" s="775"/>
      <c r="W3169" s="819"/>
      <c r="X3169" s="313">
        <f t="shared" si="928"/>
        <v>0</v>
      </c>
    </row>
    <row r="3170" spans="2:24" ht="31.5">
      <c r="B3170" s="172"/>
      <c r="C3170" s="168">
        <v>2969</v>
      </c>
      <c r="D3170" s="320" t="s">
        <v>244</v>
      </c>
      <c r="E3170" s="812"/>
      <c r="F3170" s="449"/>
      <c r="G3170" s="245"/>
      <c r="H3170" s="245"/>
      <c r="I3170" s="476">
        <f t="shared" si="932"/>
        <v>0</v>
      </c>
      <c r="J3170" s="243" t="str">
        <f t="shared" si="927"/>
        <v/>
      </c>
      <c r="K3170" s="244"/>
      <c r="L3170" s="423"/>
      <c r="M3170" s="252"/>
      <c r="N3170" s="315">
        <f t="shared" si="933"/>
        <v>0</v>
      </c>
      <c r="O3170" s="424">
        <f t="shared" si="934"/>
        <v>0</v>
      </c>
      <c r="P3170" s="244"/>
      <c r="Q3170" s="771"/>
      <c r="R3170" s="775"/>
      <c r="S3170" s="775"/>
      <c r="T3170" s="775"/>
      <c r="U3170" s="775"/>
      <c r="V3170" s="775"/>
      <c r="W3170" s="819"/>
      <c r="X3170" s="313">
        <f t="shared" si="928"/>
        <v>0</v>
      </c>
    </row>
    <row r="3171" spans="2:24" ht="31.5">
      <c r="B3171" s="172"/>
      <c r="C3171" s="168">
        <v>2970</v>
      </c>
      <c r="D3171" s="320" t="s">
        <v>245</v>
      </c>
      <c r="E3171" s="812"/>
      <c r="F3171" s="449"/>
      <c r="G3171" s="245"/>
      <c r="H3171" s="245"/>
      <c r="I3171" s="476">
        <f t="shared" si="932"/>
        <v>0</v>
      </c>
      <c r="J3171" s="243" t="str">
        <f t="shared" si="927"/>
        <v/>
      </c>
      <c r="K3171" s="244"/>
      <c r="L3171" s="423"/>
      <c r="M3171" s="252"/>
      <c r="N3171" s="315">
        <f t="shared" si="933"/>
        <v>0</v>
      </c>
      <c r="O3171" s="424">
        <f t="shared" si="934"/>
        <v>0</v>
      </c>
      <c r="P3171" s="244"/>
      <c r="Q3171" s="771"/>
      <c r="R3171" s="775"/>
      <c r="S3171" s="775"/>
      <c r="T3171" s="775"/>
      <c r="U3171" s="775"/>
      <c r="V3171" s="775"/>
      <c r="W3171" s="819"/>
      <c r="X3171" s="313">
        <f t="shared" si="928"/>
        <v>0</v>
      </c>
    </row>
    <row r="3172" spans="2:24" ht="18.75">
      <c r="B3172" s="172"/>
      <c r="C3172" s="166">
        <v>2989</v>
      </c>
      <c r="D3172" s="321" t="s">
        <v>246</v>
      </c>
      <c r="E3172" s="812"/>
      <c r="F3172" s="449"/>
      <c r="G3172" s="245"/>
      <c r="H3172" s="245"/>
      <c r="I3172" s="476">
        <f t="shared" si="932"/>
        <v>0</v>
      </c>
      <c r="J3172" s="243" t="str">
        <f t="shared" si="927"/>
        <v/>
      </c>
      <c r="K3172" s="244"/>
      <c r="L3172" s="423"/>
      <c r="M3172" s="252"/>
      <c r="N3172" s="315">
        <f t="shared" si="933"/>
        <v>0</v>
      </c>
      <c r="O3172" s="424">
        <f t="shared" si="934"/>
        <v>0</v>
      </c>
      <c r="P3172" s="244"/>
      <c r="Q3172" s="771"/>
      <c r="R3172" s="775"/>
      <c r="S3172" s="775"/>
      <c r="T3172" s="775"/>
      <c r="U3172" s="775"/>
      <c r="V3172" s="775"/>
      <c r="W3172" s="819"/>
      <c r="X3172" s="313">
        <f t="shared" si="928"/>
        <v>0</v>
      </c>
    </row>
    <row r="3173" spans="2:24" ht="31.5">
      <c r="B3173" s="136"/>
      <c r="C3173" s="137">
        <v>2990</v>
      </c>
      <c r="D3173" s="322" t="s">
        <v>1732</v>
      </c>
      <c r="E3173" s="812"/>
      <c r="F3173" s="449"/>
      <c r="G3173" s="245"/>
      <c r="H3173" s="245"/>
      <c r="I3173" s="476">
        <f t="shared" si="932"/>
        <v>0</v>
      </c>
      <c r="J3173" s="243" t="str">
        <f t="shared" si="927"/>
        <v/>
      </c>
      <c r="K3173" s="244"/>
      <c r="L3173" s="423"/>
      <c r="M3173" s="252"/>
      <c r="N3173" s="315">
        <f t="shared" si="933"/>
        <v>0</v>
      </c>
      <c r="O3173" s="424">
        <f t="shared" si="934"/>
        <v>0</v>
      </c>
      <c r="P3173" s="244"/>
      <c r="Q3173" s="771"/>
      <c r="R3173" s="775"/>
      <c r="S3173" s="775"/>
      <c r="T3173" s="775"/>
      <c r="U3173" s="775"/>
      <c r="V3173" s="775"/>
      <c r="W3173" s="819"/>
      <c r="X3173" s="313">
        <f t="shared" si="928"/>
        <v>0</v>
      </c>
    </row>
    <row r="3174" spans="2:24" ht="18.75">
      <c r="B3174" s="136"/>
      <c r="C3174" s="137">
        <v>2991</v>
      </c>
      <c r="D3174" s="322" t="s">
        <v>247</v>
      </c>
      <c r="E3174" s="812"/>
      <c r="F3174" s="449"/>
      <c r="G3174" s="245"/>
      <c r="H3174" s="245"/>
      <c r="I3174" s="476">
        <f t="shared" si="932"/>
        <v>0</v>
      </c>
      <c r="J3174" s="243" t="str">
        <f t="shared" si="927"/>
        <v/>
      </c>
      <c r="K3174" s="244"/>
      <c r="L3174" s="423"/>
      <c r="M3174" s="252"/>
      <c r="N3174" s="315">
        <f t="shared" si="933"/>
        <v>0</v>
      </c>
      <c r="O3174" s="424">
        <f t="shared" si="934"/>
        <v>0</v>
      </c>
      <c r="P3174" s="244"/>
      <c r="Q3174" s="771"/>
      <c r="R3174" s="775"/>
      <c r="S3174" s="775"/>
      <c r="T3174" s="775"/>
      <c r="U3174" s="775"/>
      <c r="V3174" s="775"/>
      <c r="W3174" s="819"/>
      <c r="X3174" s="313">
        <f t="shared" si="928"/>
        <v>0</v>
      </c>
    </row>
    <row r="3175" spans="2:24" ht="18.75">
      <c r="B3175" s="136"/>
      <c r="C3175" s="142">
        <v>2992</v>
      </c>
      <c r="D3175" s="154" t="s">
        <v>248</v>
      </c>
      <c r="E3175" s="812"/>
      <c r="F3175" s="449"/>
      <c r="G3175" s="245"/>
      <c r="H3175" s="245"/>
      <c r="I3175" s="476">
        <f t="shared" si="932"/>
        <v>0</v>
      </c>
      <c r="J3175" s="243" t="str">
        <f t="shared" si="927"/>
        <v/>
      </c>
      <c r="K3175" s="244"/>
      <c r="L3175" s="423"/>
      <c r="M3175" s="252"/>
      <c r="N3175" s="315">
        <f t="shared" si="933"/>
        <v>0</v>
      </c>
      <c r="O3175" s="424">
        <f t="shared" si="934"/>
        <v>0</v>
      </c>
      <c r="P3175" s="244"/>
      <c r="Q3175" s="771"/>
      <c r="R3175" s="775"/>
      <c r="S3175" s="775"/>
      <c r="T3175" s="775"/>
      <c r="U3175" s="775"/>
      <c r="V3175" s="775"/>
      <c r="W3175" s="819"/>
      <c r="X3175" s="313">
        <f t="shared" si="928"/>
        <v>0</v>
      </c>
    </row>
    <row r="3176" spans="2:24" ht="18.75">
      <c r="B3176" s="794">
        <v>3300</v>
      </c>
      <c r="C3176" s="966" t="s">
        <v>1773</v>
      </c>
      <c r="D3176" s="966"/>
      <c r="E3176" s="795"/>
      <c r="F3176" s="781">
        <v>0</v>
      </c>
      <c r="G3176" s="781">
        <v>0</v>
      </c>
      <c r="H3176" s="781">
        <v>0</v>
      </c>
      <c r="I3176" s="797">
        <f>SUM(I3177:I3181)</f>
        <v>0</v>
      </c>
      <c r="J3176" s="243" t="str">
        <f t="shared" si="927"/>
        <v/>
      </c>
      <c r="K3176" s="244"/>
      <c r="L3176" s="773"/>
      <c r="M3176" s="774"/>
      <c r="N3176" s="774"/>
      <c r="O3176" s="820"/>
      <c r="P3176" s="244"/>
      <c r="Q3176" s="773"/>
      <c r="R3176" s="774"/>
      <c r="S3176" s="774"/>
      <c r="T3176" s="774"/>
      <c r="U3176" s="774"/>
      <c r="V3176" s="774"/>
      <c r="W3176" s="820"/>
      <c r="X3176" s="313">
        <f t="shared" si="928"/>
        <v>0</v>
      </c>
    </row>
    <row r="3177" spans="2:24" ht="18.75">
      <c r="B3177" s="143"/>
      <c r="C3177" s="144">
        <v>3301</v>
      </c>
      <c r="D3177" s="460" t="s">
        <v>249</v>
      </c>
      <c r="E3177" s="812"/>
      <c r="F3177" s="700">
        <v>0</v>
      </c>
      <c r="G3177" s="700">
        <v>0</v>
      </c>
      <c r="H3177" s="700">
        <v>0</v>
      </c>
      <c r="I3177" s="476">
        <f t="shared" ref="I3177:I3184" si="935">F3177+G3177+H3177</f>
        <v>0</v>
      </c>
      <c r="J3177" s="243" t="str">
        <f t="shared" si="927"/>
        <v/>
      </c>
      <c r="K3177" s="244"/>
      <c r="L3177" s="771"/>
      <c r="M3177" s="775"/>
      <c r="N3177" s="775"/>
      <c r="O3177" s="819"/>
      <c r="P3177" s="244"/>
      <c r="Q3177" s="771"/>
      <c r="R3177" s="775"/>
      <c r="S3177" s="775"/>
      <c r="T3177" s="775"/>
      <c r="U3177" s="775"/>
      <c r="V3177" s="775"/>
      <c r="W3177" s="819"/>
      <c r="X3177" s="313">
        <f t="shared" si="928"/>
        <v>0</v>
      </c>
    </row>
    <row r="3178" spans="2:24" ht="18.75">
      <c r="B3178" s="143"/>
      <c r="C3178" s="168">
        <v>3302</v>
      </c>
      <c r="D3178" s="461" t="s">
        <v>1081</v>
      </c>
      <c r="E3178" s="812"/>
      <c r="F3178" s="700">
        <v>0</v>
      </c>
      <c r="G3178" s="700">
        <v>0</v>
      </c>
      <c r="H3178" s="700">
        <v>0</v>
      </c>
      <c r="I3178" s="476">
        <f t="shared" si="935"/>
        <v>0</v>
      </c>
      <c r="J3178" s="243" t="str">
        <f t="shared" ref="J3178:J3209" si="936">(IF($E3178&lt;&gt;0,$J$2,IF($I3178&lt;&gt;0,$J$2,"")))</f>
        <v/>
      </c>
      <c r="K3178" s="244"/>
      <c r="L3178" s="771"/>
      <c r="M3178" s="775"/>
      <c r="N3178" s="775"/>
      <c r="O3178" s="819"/>
      <c r="P3178" s="244"/>
      <c r="Q3178" s="771"/>
      <c r="R3178" s="775"/>
      <c r="S3178" s="775"/>
      <c r="T3178" s="775"/>
      <c r="U3178" s="775"/>
      <c r="V3178" s="775"/>
      <c r="W3178" s="819"/>
      <c r="X3178" s="313">
        <f t="shared" ref="X3178:X3209" si="937">T3178-U3178-V3178-W3178</f>
        <v>0</v>
      </c>
    </row>
    <row r="3179" spans="2:24" ht="18.75">
      <c r="B3179" s="143"/>
      <c r="C3179" s="168">
        <v>3303</v>
      </c>
      <c r="D3179" s="461" t="s">
        <v>251</v>
      </c>
      <c r="E3179" s="812"/>
      <c r="F3179" s="700">
        <v>0</v>
      </c>
      <c r="G3179" s="700">
        <v>0</v>
      </c>
      <c r="H3179" s="700">
        <v>0</v>
      </c>
      <c r="I3179" s="476">
        <f t="shared" si="935"/>
        <v>0</v>
      </c>
      <c r="J3179" s="243" t="str">
        <f t="shared" si="936"/>
        <v/>
      </c>
      <c r="K3179" s="244"/>
      <c r="L3179" s="771"/>
      <c r="M3179" s="775"/>
      <c r="N3179" s="775"/>
      <c r="O3179" s="819"/>
      <c r="P3179" s="244"/>
      <c r="Q3179" s="771"/>
      <c r="R3179" s="775"/>
      <c r="S3179" s="775"/>
      <c r="T3179" s="775"/>
      <c r="U3179" s="775"/>
      <c r="V3179" s="775"/>
      <c r="W3179" s="819"/>
      <c r="X3179" s="313">
        <f t="shared" si="937"/>
        <v>0</v>
      </c>
    </row>
    <row r="3180" spans="2:24" ht="18.75">
      <c r="B3180" s="143"/>
      <c r="C3180" s="166">
        <v>3304</v>
      </c>
      <c r="D3180" s="462" t="s">
        <v>252</v>
      </c>
      <c r="E3180" s="812"/>
      <c r="F3180" s="700">
        <v>0</v>
      </c>
      <c r="G3180" s="700">
        <v>0</v>
      </c>
      <c r="H3180" s="700">
        <v>0</v>
      </c>
      <c r="I3180" s="476">
        <f t="shared" si="935"/>
        <v>0</v>
      </c>
      <c r="J3180" s="243" t="str">
        <f t="shared" si="936"/>
        <v/>
      </c>
      <c r="K3180" s="244"/>
      <c r="L3180" s="771"/>
      <c r="M3180" s="775"/>
      <c r="N3180" s="775"/>
      <c r="O3180" s="819"/>
      <c r="P3180" s="244"/>
      <c r="Q3180" s="771"/>
      <c r="R3180" s="775"/>
      <c r="S3180" s="775"/>
      <c r="T3180" s="775"/>
      <c r="U3180" s="775"/>
      <c r="V3180" s="775"/>
      <c r="W3180" s="819"/>
      <c r="X3180" s="313">
        <f t="shared" si="937"/>
        <v>0</v>
      </c>
    </row>
    <row r="3181" spans="2:24" ht="31.5">
      <c r="B3181" s="143"/>
      <c r="C3181" s="142">
        <v>3306</v>
      </c>
      <c r="D3181" s="463" t="s">
        <v>1712</v>
      </c>
      <c r="E3181" s="812"/>
      <c r="F3181" s="700">
        <v>0</v>
      </c>
      <c r="G3181" s="700">
        <v>0</v>
      </c>
      <c r="H3181" s="700">
        <v>0</v>
      </c>
      <c r="I3181" s="476">
        <f t="shared" si="935"/>
        <v>0</v>
      </c>
      <c r="J3181" s="243" t="str">
        <f t="shared" si="936"/>
        <v/>
      </c>
      <c r="K3181" s="244"/>
      <c r="L3181" s="771"/>
      <c r="M3181" s="775"/>
      <c r="N3181" s="775"/>
      <c r="O3181" s="819"/>
      <c r="P3181" s="244"/>
      <c r="Q3181" s="771"/>
      <c r="R3181" s="775"/>
      <c r="S3181" s="775"/>
      <c r="T3181" s="775"/>
      <c r="U3181" s="775"/>
      <c r="V3181" s="775"/>
      <c r="W3181" s="819"/>
      <c r="X3181" s="313">
        <f t="shared" si="937"/>
        <v>0</v>
      </c>
    </row>
    <row r="3182" spans="2:24" ht="18.75">
      <c r="B3182" s="794">
        <v>3900</v>
      </c>
      <c r="C3182" s="963" t="s">
        <v>253</v>
      </c>
      <c r="D3182" s="967"/>
      <c r="E3182" s="795"/>
      <c r="F3182" s="781">
        <v>0</v>
      </c>
      <c r="G3182" s="781">
        <v>0</v>
      </c>
      <c r="H3182" s="781">
        <v>0</v>
      </c>
      <c r="I3182" s="800">
        <f t="shared" si="935"/>
        <v>0</v>
      </c>
      <c r="J3182" s="243" t="str">
        <f t="shared" si="936"/>
        <v/>
      </c>
      <c r="K3182" s="244"/>
      <c r="L3182" s="428"/>
      <c r="M3182" s="254"/>
      <c r="N3182" s="317">
        <f>I3182</f>
        <v>0</v>
      </c>
      <c r="O3182" s="424">
        <f>L3182+M3182-N3182</f>
        <v>0</v>
      </c>
      <c r="P3182" s="244"/>
      <c r="Q3182" s="428"/>
      <c r="R3182" s="254"/>
      <c r="S3182" s="429">
        <f>+IF(+(L3182+M3182)&gt;=I3182,+M3182,+(+I3182-L3182))</f>
        <v>0</v>
      </c>
      <c r="T3182" s="315">
        <f>Q3182+R3182-S3182</f>
        <v>0</v>
      </c>
      <c r="U3182" s="254"/>
      <c r="V3182" s="254"/>
      <c r="W3182" s="253"/>
      <c r="X3182" s="313">
        <f t="shared" si="937"/>
        <v>0</v>
      </c>
    </row>
    <row r="3183" spans="2:24" ht="18.75">
      <c r="B3183" s="794">
        <v>4000</v>
      </c>
      <c r="C3183" s="968" t="s">
        <v>254</v>
      </c>
      <c r="D3183" s="968"/>
      <c r="E3183" s="795"/>
      <c r="F3183" s="798"/>
      <c r="G3183" s="799"/>
      <c r="H3183" s="799"/>
      <c r="I3183" s="800">
        <f t="shared" si="935"/>
        <v>0</v>
      </c>
      <c r="J3183" s="243" t="str">
        <f t="shared" si="936"/>
        <v/>
      </c>
      <c r="K3183" s="244"/>
      <c r="L3183" s="428"/>
      <c r="M3183" s="254"/>
      <c r="N3183" s="317">
        <f>I3183</f>
        <v>0</v>
      </c>
      <c r="O3183" s="424">
        <f>L3183+M3183-N3183</f>
        <v>0</v>
      </c>
      <c r="P3183" s="244"/>
      <c r="Q3183" s="773"/>
      <c r="R3183" s="774"/>
      <c r="S3183" s="774"/>
      <c r="T3183" s="775"/>
      <c r="U3183" s="774"/>
      <c r="V3183" s="774"/>
      <c r="W3183" s="819"/>
      <c r="X3183" s="313">
        <f t="shared" si="937"/>
        <v>0</v>
      </c>
    </row>
    <row r="3184" spans="2:24" ht="18.75">
      <c r="B3184" s="794">
        <v>4100</v>
      </c>
      <c r="C3184" s="968" t="s">
        <v>255</v>
      </c>
      <c r="D3184" s="968"/>
      <c r="E3184" s="795"/>
      <c r="F3184" s="781">
        <v>0</v>
      </c>
      <c r="G3184" s="781">
        <v>0</v>
      </c>
      <c r="H3184" s="781">
        <v>0</v>
      </c>
      <c r="I3184" s="800">
        <f t="shared" si="935"/>
        <v>0</v>
      </c>
      <c r="J3184" s="243" t="str">
        <f t="shared" si="936"/>
        <v/>
      </c>
      <c r="K3184" s="244"/>
      <c r="L3184" s="773"/>
      <c r="M3184" s="774"/>
      <c r="N3184" s="774"/>
      <c r="O3184" s="820"/>
      <c r="P3184" s="244"/>
      <c r="Q3184" s="773"/>
      <c r="R3184" s="774"/>
      <c r="S3184" s="774"/>
      <c r="T3184" s="774"/>
      <c r="U3184" s="774"/>
      <c r="V3184" s="774"/>
      <c r="W3184" s="820"/>
      <c r="X3184" s="313">
        <f t="shared" si="937"/>
        <v>0</v>
      </c>
    </row>
    <row r="3185" spans="2:24" ht="18.75">
      <c r="B3185" s="794">
        <v>4200</v>
      </c>
      <c r="C3185" s="966" t="s">
        <v>256</v>
      </c>
      <c r="D3185" s="983"/>
      <c r="E3185" s="795"/>
      <c r="F3185" s="796">
        <f>SUM(F3186:F3191)</f>
        <v>0</v>
      </c>
      <c r="G3185" s="797">
        <f>SUM(G3186:G3191)</f>
        <v>0</v>
      </c>
      <c r="H3185" s="797">
        <f>SUM(H3186:H3191)</f>
        <v>0</v>
      </c>
      <c r="I3185" s="797">
        <f>SUM(I3186:I3191)</f>
        <v>0</v>
      </c>
      <c r="J3185" s="243" t="str">
        <f t="shared" si="936"/>
        <v/>
      </c>
      <c r="K3185" s="244"/>
      <c r="L3185" s="316">
        <f>SUM(L3186:L3191)</f>
        <v>0</v>
      </c>
      <c r="M3185" s="317">
        <f>SUM(M3186:M3191)</f>
        <v>0</v>
      </c>
      <c r="N3185" s="425">
        <f>SUM(N3186:N3191)</f>
        <v>0</v>
      </c>
      <c r="O3185" s="426">
        <f>SUM(O3186:O3191)</f>
        <v>0</v>
      </c>
      <c r="P3185" s="244"/>
      <c r="Q3185" s="316">
        <f t="shared" ref="Q3185:W3185" si="938">SUM(Q3186:Q3191)</f>
        <v>0</v>
      </c>
      <c r="R3185" s="317">
        <f t="shared" si="938"/>
        <v>0</v>
      </c>
      <c r="S3185" s="317">
        <f t="shared" si="938"/>
        <v>0</v>
      </c>
      <c r="T3185" s="317">
        <f t="shared" si="938"/>
        <v>0</v>
      </c>
      <c r="U3185" s="317">
        <f t="shared" si="938"/>
        <v>0</v>
      </c>
      <c r="V3185" s="317">
        <f t="shared" si="938"/>
        <v>0</v>
      </c>
      <c r="W3185" s="426">
        <f t="shared" si="938"/>
        <v>0</v>
      </c>
      <c r="X3185" s="313">
        <f t="shared" si="937"/>
        <v>0</v>
      </c>
    </row>
    <row r="3186" spans="2:24" ht="18.75">
      <c r="B3186" s="173"/>
      <c r="C3186" s="144">
        <v>4201</v>
      </c>
      <c r="D3186" s="138" t="s">
        <v>257</v>
      </c>
      <c r="E3186" s="812"/>
      <c r="F3186" s="449"/>
      <c r="G3186" s="245"/>
      <c r="H3186" s="245"/>
      <c r="I3186" s="476">
        <f t="shared" ref="I3186:I3191" si="939">F3186+G3186+H3186</f>
        <v>0</v>
      </c>
      <c r="J3186" s="243" t="str">
        <f t="shared" si="936"/>
        <v/>
      </c>
      <c r="K3186" s="244"/>
      <c r="L3186" s="423"/>
      <c r="M3186" s="252"/>
      <c r="N3186" s="315">
        <f t="shared" ref="N3186:N3191" si="940">I3186</f>
        <v>0</v>
      </c>
      <c r="O3186" s="424">
        <f t="shared" ref="O3186:O3191" si="941">L3186+M3186-N3186</f>
        <v>0</v>
      </c>
      <c r="P3186" s="244"/>
      <c r="Q3186" s="423"/>
      <c r="R3186" s="252"/>
      <c r="S3186" s="429">
        <f t="shared" ref="S3186:S3191" si="942">+IF(+(L3186+M3186)&gt;=I3186,+M3186,+(+I3186-L3186))</f>
        <v>0</v>
      </c>
      <c r="T3186" s="315">
        <f t="shared" ref="T3186:T3191" si="943">Q3186+R3186-S3186</f>
        <v>0</v>
      </c>
      <c r="U3186" s="252"/>
      <c r="V3186" s="252"/>
      <c r="W3186" s="253"/>
      <c r="X3186" s="313">
        <f t="shared" si="937"/>
        <v>0</v>
      </c>
    </row>
    <row r="3187" spans="2:24" ht="18.75">
      <c r="B3187" s="173"/>
      <c r="C3187" s="137">
        <v>4202</v>
      </c>
      <c r="D3187" s="139" t="s">
        <v>258</v>
      </c>
      <c r="E3187" s="812"/>
      <c r="F3187" s="449"/>
      <c r="G3187" s="245"/>
      <c r="H3187" s="245"/>
      <c r="I3187" s="476">
        <f t="shared" si="939"/>
        <v>0</v>
      </c>
      <c r="J3187" s="243" t="str">
        <f t="shared" si="936"/>
        <v/>
      </c>
      <c r="K3187" s="244"/>
      <c r="L3187" s="423"/>
      <c r="M3187" s="252"/>
      <c r="N3187" s="315">
        <f t="shared" si="940"/>
        <v>0</v>
      </c>
      <c r="O3187" s="424">
        <f t="shared" si="941"/>
        <v>0</v>
      </c>
      <c r="P3187" s="244"/>
      <c r="Q3187" s="423"/>
      <c r="R3187" s="252"/>
      <c r="S3187" s="429">
        <f t="shared" si="942"/>
        <v>0</v>
      </c>
      <c r="T3187" s="315">
        <f t="shared" si="943"/>
        <v>0</v>
      </c>
      <c r="U3187" s="252"/>
      <c r="V3187" s="252"/>
      <c r="W3187" s="253"/>
      <c r="X3187" s="313">
        <f t="shared" si="937"/>
        <v>0</v>
      </c>
    </row>
    <row r="3188" spans="2:24" ht="18.75">
      <c r="B3188" s="173"/>
      <c r="C3188" s="137">
        <v>4214</v>
      </c>
      <c r="D3188" s="139" t="s">
        <v>259</v>
      </c>
      <c r="E3188" s="812"/>
      <c r="F3188" s="449"/>
      <c r="G3188" s="245"/>
      <c r="H3188" s="245"/>
      <c r="I3188" s="476">
        <f t="shared" si="939"/>
        <v>0</v>
      </c>
      <c r="J3188" s="243" t="str">
        <f t="shared" si="936"/>
        <v/>
      </c>
      <c r="K3188" s="244"/>
      <c r="L3188" s="423"/>
      <c r="M3188" s="252"/>
      <c r="N3188" s="315">
        <f t="shared" si="940"/>
        <v>0</v>
      </c>
      <c r="O3188" s="424">
        <f t="shared" si="941"/>
        <v>0</v>
      </c>
      <c r="P3188" s="244"/>
      <c r="Q3188" s="423"/>
      <c r="R3188" s="252"/>
      <c r="S3188" s="429">
        <f t="shared" si="942"/>
        <v>0</v>
      </c>
      <c r="T3188" s="315">
        <f t="shared" si="943"/>
        <v>0</v>
      </c>
      <c r="U3188" s="252"/>
      <c r="V3188" s="252"/>
      <c r="W3188" s="253"/>
      <c r="X3188" s="313">
        <f t="shared" si="937"/>
        <v>0</v>
      </c>
    </row>
    <row r="3189" spans="2:24" ht="18.75">
      <c r="B3189" s="173"/>
      <c r="C3189" s="137">
        <v>4217</v>
      </c>
      <c r="D3189" s="139" t="s">
        <v>260</v>
      </c>
      <c r="E3189" s="812"/>
      <c r="F3189" s="449"/>
      <c r="G3189" s="245"/>
      <c r="H3189" s="245"/>
      <c r="I3189" s="476">
        <f t="shared" si="939"/>
        <v>0</v>
      </c>
      <c r="J3189" s="243" t="str">
        <f t="shared" si="936"/>
        <v/>
      </c>
      <c r="K3189" s="244"/>
      <c r="L3189" s="423"/>
      <c r="M3189" s="252"/>
      <c r="N3189" s="315">
        <f t="shared" si="940"/>
        <v>0</v>
      </c>
      <c r="O3189" s="424">
        <f t="shared" si="941"/>
        <v>0</v>
      </c>
      <c r="P3189" s="244"/>
      <c r="Q3189" s="423"/>
      <c r="R3189" s="252"/>
      <c r="S3189" s="429">
        <f t="shared" si="942"/>
        <v>0</v>
      </c>
      <c r="T3189" s="315">
        <f t="shared" si="943"/>
        <v>0</v>
      </c>
      <c r="U3189" s="252"/>
      <c r="V3189" s="252"/>
      <c r="W3189" s="253"/>
      <c r="X3189" s="313">
        <f t="shared" si="937"/>
        <v>0</v>
      </c>
    </row>
    <row r="3190" spans="2:24" ht="18.75">
      <c r="B3190" s="173"/>
      <c r="C3190" s="137">
        <v>4218</v>
      </c>
      <c r="D3190" s="145" t="s">
        <v>261</v>
      </c>
      <c r="E3190" s="812"/>
      <c r="F3190" s="449"/>
      <c r="G3190" s="245"/>
      <c r="H3190" s="245"/>
      <c r="I3190" s="476">
        <f t="shared" si="939"/>
        <v>0</v>
      </c>
      <c r="J3190" s="243" t="str">
        <f t="shared" si="936"/>
        <v/>
      </c>
      <c r="K3190" s="244"/>
      <c r="L3190" s="423"/>
      <c r="M3190" s="252"/>
      <c r="N3190" s="315">
        <f t="shared" si="940"/>
        <v>0</v>
      </c>
      <c r="O3190" s="424">
        <f t="shared" si="941"/>
        <v>0</v>
      </c>
      <c r="P3190" s="244"/>
      <c r="Q3190" s="423"/>
      <c r="R3190" s="252"/>
      <c r="S3190" s="429">
        <f t="shared" si="942"/>
        <v>0</v>
      </c>
      <c r="T3190" s="315">
        <f t="shared" si="943"/>
        <v>0</v>
      </c>
      <c r="U3190" s="252"/>
      <c r="V3190" s="252"/>
      <c r="W3190" s="253"/>
      <c r="X3190" s="313">
        <f t="shared" si="937"/>
        <v>0</v>
      </c>
    </row>
    <row r="3191" spans="2:24" ht="18.75">
      <c r="B3191" s="173"/>
      <c r="C3191" s="137">
        <v>4219</v>
      </c>
      <c r="D3191" s="156" t="s">
        <v>262</v>
      </c>
      <c r="E3191" s="812"/>
      <c r="F3191" s="449"/>
      <c r="G3191" s="245"/>
      <c r="H3191" s="245"/>
      <c r="I3191" s="476">
        <f t="shared" si="939"/>
        <v>0</v>
      </c>
      <c r="J3191" s="243" t="str">
        <f t="shared" si="936"/>
        <v/>
      </c>
      <c r="K3191" s="244"/>
      <c r="L3191" s="423"/>
      <c r="M3191" s="252"/>
      <c r="N3191" s="315">
        <f t="shared" si="940"/>
        <v>0</v>
      </c>
      <c r="O3191" s="424">
        <f t="shared" si="941"/>
        <v>0</v>
      </c>
      <c r="P3191" s="244"/>
      <c r="Q3191" s="423"/>
      <c r="R3191" s="252"/>
      <c r="S3191" s="429">
        <f t="shared" si="942"/>
        <v>0</v>
      </c>
      <c r="T3191" s="315">
        <f t="shared" si="943"/>
        <v>0</v>
      </c>
      <c r="U3191" s="252"/>
      <c r="V3191" s="252"/>
      <c r="W3191" s="253"/>
      <c r="X3191" s="313">
        <f t="shared" si="937"/>
        <v>0</v>
      </c>
    </row>
    <row r="3192" spans="2:24" ht="18.75">
      <c r="B3192" s="794">
        <v>4300</v>
      </c>
      <c r="C3192" s="958" t="s">
        <v>1713</v>
      </c>
      <c r="D3192" s="958"/>
      <c r="E3192" s="795"/>
      <c r="F3192" s="796">
        <f>SUM(F3193:F3195)</f>
        <v>0</v>
      </c>
      <c r="G3192" s="797">
        <f>SUM(G3193:G3195)</f>
        <v>0</v>
      </c>
      <c r="H3192" s="797">
        <f>SUM(H3193:H3195)</f>
        <v>0</v>
      </c>
      <c r="I3192" s="797">
        <f>SUM(I3193:I3195)</f>
        <v>0</v>
      </c>
      <c r="J3192" s="243" t="str">
        <f t="shared" si="936"/>
        <v/>
      </c>
      <c r="K3192" s="244"/>
      <c r="L3192" s="316">
        <f>SUM(L3193:L3195)</f>
        <v>0</v>
      </c>
      <c r="M3192" s="317">
        <f>SUM(M3193:M3195)</f>
        <v>0</v>
      </c>
      <c r="N3192" s="425">
        <f>SUM(N3193:N3195)</f>
        <v>0</v>
      </c>
      <c r="O3192" s="426">
        <f>SUM(O3193:O3195)</f>
        <v>0</v>
      </c>
      <c r="P3192" s="244"/>
      <c r="Q3192" s="316">
        <f t="shared" ref="Q3192:W3192" si="944">SUM(Q3193:Q3195)</f>
        <v>0</v>
      </c>
      <c r="R3192" s="317">
        <f t="shared" si="944"/>
        <v>0</v>
      </c>
      <c r="S3192" s="317">
        <f t="shared" si="944"/>
        <v>0</v>
      </c>
      <c r="T3192" s="317">
        <f t="shared" si="944"/>
        <v>0</v>
      </c>
      <c r="U3192" s="317">
        <f t="shared" si="944"/>
        <v>0</v>
      </c>
      <c r="V3192" s="317">
        <f t="shared" si="944"/>
        <v>0</v>
      </c>
      <c r="W3192" s="426">
        <f t="shared" si="944"/>
        <v>0</v>
      </c>
      <c r="X3192" s="313">
        <f t="shared" si="937"/>
        <v>0</v>
      </c>
    </row>
    <row r="3193" spans="2:24" ht="18.75">
      <c r="B3193" s="173"/>
      <c r="C3193" s="144">
        <v>4301</v>
      </c>
      <c r="D3193" s="163" t="s">
        <v>263</v>
      </c>
      <c r="E3193" s="812"/>
      <c r="F3193" s="449"/>
      <c r="G3193" s="245"/>
      <c r="H3193" s="245"/>
      <c r="I3193" s="476">
        <f t="shared" ref="I3193:I3198" si="945">F3193+G3193+H3193</f>
        <v>0</v>
      </c>
      <c r="J3193" s="243" t="str">
        <f t="shared" si="936"/>
        <v/>
      </c>
      <c r="K3193" s="244"/>
      <c r="L3193" s="423"/>
      <c r="M3193" s="252"/>
      <c r="N3193" s="315">
        <f t="shared" ref="N3193:N3198" si="946">I3193</f>
        <v>0</v>
      </c>
      <c r="O3193" s="424">
        <f t="shared" ref="O3193:O3198" si="947">L3193+M3193-N3193</f>
        <v>0</v>
      </c>
      <c r="P3193" s="244"/>
      <c r="Q3193" s="423"/>
      <c r="R3193" s="252"/>
      <c r="S3193" s="429">
        <f t="shared" ref="S3193:S3198" si="948">+IF(+(L3193+M3193)&gt;=I3193,+M3193,+(+I3193-L3193))</f>
        <v>0</v>
      </c>
      <c r="T3193" s="315">
        <f t="shared" ref="T3193:T3198" si="949">Q3193+R3193-S3193</f>
        <v>0</v>
      </c>
      <c r="U3193" s="252"/>
      <c r="V3193" s="252"/>
      <c r="W3193" s="253"/>
      <c r="X3193" s="313">
        <f t="shared" si="937"/>
        <v>0</v>
      </c>
    </row>
    <row r="3194" spans="2:24" ht="18.75">
      <c r="B3194" s="173"/>
      <c r="C3194" s="137">
        <v>4302</v>
      </c>
      <c r="D3194" s="139" t="s">
        <v>1082</v>
      </c>
      <c r="E3194" s="812"/>
      <c r="F3194" s="449"/>
      <c r="G3194" s="245"/>
      <c r="H3194" s="245"/>
      <c r="I3194" s="476">
        <f t="shared" si="945"/>
        <v>0</v>
      </c>
      <c r="J3194" s="243" t="str">
        <f t="shared" si="936"/>
        <v/>
      </c>
      <c r="K3194" s="244"/>
      <c r="L3194" s="423"/>
      <c r="M3194" s="252"/>
      <c r="N3194" s="315">
        <f t="shared" si="946"/>
        <v>0</v>
      </c>
      <c r="O3194" s="424">
        <f t="shared" si="947"/>
        <v>0</v>
      </c>
      <c r="P3194" s="244"/>
      <c r="Q3194" s="423"/>
      <c r="R3194" s="252"/>
      <c r="S3194" s="429">
        <f t="shared" si="948"/>
        <v>0</v>
      </c>
      <c r="T3194" s="315">
        <f t="shared" si="949"/>
        <v>0</v>
      </c>
      <c r="U3194" s="252"/>
      <c r="V3194" s="252"/>
      <c r="W3194" s="253"/>
      <c r="X3194" s="313">
        <f t="shared" si="937"/>
        <v>0</v>
      </c>
    </row>
    <row r="3195" spans="2:24" ht="18.75">
      <c r="B3195" s="173"/>
      <c r="C3195" s="142">
        <v>4309</v>
      </c>
      <c r="D3195" s="148" t="s">
        <v>265</v>
      </c>
      <c r="E3195" s="812"/>
      <c r="F3195" s="449"/>
      <c r="G3195" s="245"/>
      <c r="H3195" s="245"/>
      <c r="I3195" s="476">
        <f t="shared" si="945"/>
        <v>0</v>
      </c>
      <c r="J3195" s="243" t="str">
        <f t="shared" si="936"/>
        <v/>
      </c>
      <c r="K3195" s="244"/>
      <c r="L3195" s="423"/>
      <c r="M3195" s="252"/>
      <c r="N3195" s="315">
        <f t="shared" si="946"/>
        <v>0</v>
      </c>
      <c r="O3195" s="424">
        <f t="shared" si="947"/>
        <v>0</v>
      </c>
      <c r="P3195" s="244"/>
      <c r="Q3195" s="423"/>
      <c r="R3195" s="252"/>
      <c r="S3195" s="429">
        <f t="shared" si="948"/>
        <v>0</v>
      </c>
      <c r="T3195" s="315">
        <f t="shared" si="949"/>
        <v>0</v>
      </c>
      <c r="U3195" s="252"/>
      <c r="V3195" s="252"/>
      <c r="W3195" s="253"/>
      <c r="X3195" s="313">
        <f t="shared" si="937"/>
        <v>0</v>
      </c>
    </row>
    <row r="3196" spans="2:24" ht="18.75">
      <c r="B3196" s="794">
        <v>4400</v>
      </c>
      <c r="C3196" s="963" t="s">
        <v>1714</v>
      </c>
      <c r="D3196" s="963"/>
      <c r="E3196" s="795"/>
      <c r="F3196" s="798"/>
      <c r="G3196" s="799"/>
      <c r="H3196" s="799"/>
      <c r="I3196" s="800">
        <f t="shared" si="945"/>
        <v>0</v>
      </c>
      <c r="J3196" s="243" t="str">
        <f t="shared" si="936"/>
        <v/>
      </c>
      <c r="K3196" s="244"/>
      <c r="L3196" s="428"/>
      <c r="M3196" s="254"/>
      <c r="N3196" s="317">
        <f t="shared" si="946"/>
        <v>0</v>
      </c>
      <c r="O3196" s="424">
        <f t="shared" si="947"/>
        <v>0</v>
      </c>
      <c r="P3196" s="244"/>
      <c r="Q3196" s="428"/>
      <c r="R3196" s="254"/>
      <c r="S3196" s="429">
        <f t="shared" si="948"/>
        <v>0</v>
      </c>
      <c r="T3196" s="315">
        <f t="shared" si="949"/>
        <v>0</v>
      </c>
      <c r="U3196" s="254"/>
      <c r="V3196" s="254"/>
      <c r="W3196" s="253"/>
      <c r="X3196" s="313">
        <f t="shared" si="937"/>
        <v>0</v>
      </c>
    </row>
    <row r="3197" spans="2:24" ht="18.75">
      <c r="B3197" s="794">
        <v>4500</v>
      </c>
      <c r="C3197" s="968" t="s">
        <v>1715</v>
      </c>
      <c r="D3197" s="968"/>
      <c r="E3197" s="795"/>
      <c r="F3197" s="798"/>
      <c r="G3197" s="799"/>
      <c r="H3197" s="799"/>
      <c r="I3197" s="800">
        <f t="shared" si="945"/>
        <v>0</v>
      </c>
      <c r="J3197" s="243" t="str">
        <f t="shared" si="936"/>
        <v/>
      </c>
      <c r="K3197" s="244"/>
      <c r="L3197" s="428"/>
      <c r="M3197" s="254"/>
      <c r="N3197" s="317">
        <f t="shared" si="946"/>
        <v>0</v>
      </c>
      <c r="O3197" s="424">
        <f t="shared" si="947"/>
        <v>0</v>
      </c>
      <c r="P3197" s="244"/>
      <c r="Q3197" s="428"/>
      <c r="R3197" s="254"/>
      <c r="S3197" s="429">
        <f t="shared" si="948"/>
        <v>0</v>
      </c>
      <c r="T3197" s="315">
        <f t="shared" si="949"/>
        <v>0</v>
      </c>
      <c r="U3197" s="254"/>
      <c r="V3197" s="254"/>
      <c r="W3197" s="253"/>
      <c r="X3197" s="313">
        <f t="shared" si="937"/>
        <v>0</v>
      </c>
    </row>
    <row r="3198" spans="2:24" ht="18.75">
      <c r="B3198" s="794">
        <v>4600</v>
      </c>
      <c r="C3198" s="969" t="s">
        <v>266</v>
      </c>
      <c r="D3198" s="970"/>
      <c r="E3198" s="795"/>
      <c r="F3198" s="798"/>
      <c r="G3198" s="799"/>
      <c r="H3198" s="799"/>
      <c r="I3198" s="800">
        <f t="shared" si="945"/>
        <v>0</v>
      </c>
      <c r="J3198" s="243" t="str">
        <f t="shared" si="936"/>
        <v/>
      </c>
      <c r="K3198" s="244"/>
      <c r="L3198" s="428"/>
      <c r="M3198" s="254"/>
      <c r="N3198" s="317">
        <f t="shared" si="946"/>
        <v>0</v>
      </c>
      <c r="O3198" s="424">
        <f t="shared" si="947"/>
        <v>0</v>
      </c>
      <c r="P3198" s="244"/>
      <c r="Q3198" s="428"/>
      <c r="R3198" s="254"/>
      <c r="S3198" s="429">
        <f t="shared" si="948"/>
        <v>0</v>
      </c>
      <c r="T3198" s="315">
        <f t="shared" si="949"/>
        <v>0</v>
      </c>
      <c r="U3198" s="254"/>
      <c r="V3198" s="254"/>
      <c r="W3198" s="253"/>
      <c r="X3198" s="313">
        <f t="shared" si="937"/>
        <v>0</v>
      </c>
    </row>
    <row r="3199" spans="2:24" ht="18.75">
      <c r="B3199" s="794">
        <v>4900</v>
      </c>
      <c r="C3199" s="966" t="s">
        <v>297</v>
      </c>
      <c r="D3199" s="966"/>
      <c r="E3199" s="795"/>
      <c r="F3199" s="796">
        <f>+F3200+F3201</f>
        <v>0</v>
      </c>
      <c r="G3199" s="797">
        <f>+G3200+G3201</f>
        <v>0</v>
      </c>
      <c r="H3199" s="797">
        <f>+H3200+H3201</f>
        <v>0</v>
      </c>
      <c r="I3199" s="797">
        <f>+I3200+I3201</f>
        <v>0</v>
      </c>
      <c r="J3199" s="243" t="str">
        <f t="shared" si="936"/>
        <v/>
      </c>
      <c r="K3199" s="244"/>
      <c r="L3199" s="773"/>
      <c r="M3199" s="774"/>
      <c r="N3199" s="774"/>
      <c r="O3199" s="820"/>
      <c r="P3199" s="244"/>
      <c r="Q3199" s="773"/>
      <c r="R3199" s="774"/>
      <c r="S3199" s="774"/>
      <c r="T3199" s="774"/>
      <c r="U3199" s="774"/>
      <c r="V3199" s="774"/>
      <c r="W3199" s="820"/>
      <c r="X3199" s="313">
        <f t="shared" si="937"/>
        <v>0</v>
      </c>
    </row>
    <row r="3200" spans="2:24" ht="18.75">
      <c r="B3200" s="173"/>
      <c r="C3200" s="144">
        <v>4901</v>
      </c>
      <c r="D3200" s="174" t="s">
        <v>298</v>
      </c>
      <c r="E3200" s="812"/>
      <c r="F3200" s="449"/>
      <c r="G3200" s="245"/>
      <c r="H3200" s="245"/>
      <c r="I3200" s="476">
        <f>F3200+G3200+H3200</f>
        <v>0</v>
      </c>
      <c r="J3200" s="243" t="str">
        <f t="shared" si="936"/>
        <v/>
      </c>
      <c r="K3200" s="244"/>
      <c r="L3200" s="771"/>
      <c r="M3200" s="775"/>
      <c r="N3200" s="775"/>
      <c r="O3200" s="819"/>
      <c r="P3200" s="244"/>
      <c r="Q3200" s="771"/>
      <c r="R3200" s="775"/>
      <c r="S3200" s="775"/>
      <c r="T3200" s="775"/>
      <c r="U3200" s="775"/>
      <c r="V3200" s="775"/>
      <c r="W3200" s="819"/>
      <c r="X3200" s="313">
        <f t="shared" si="937"/>
        <v>0</v>
      </c>
    </row>
    <row r="3201" spans="2:24" ht="18.75">
      <c r="B3201" s="173"/>
      <c r="C3201" s="142">
        <v>4902</v>
      </c>
      <c r="D3201" s="148" t="s">
        <v>299</v>
      </c>
      <c r="E3201" s="812"/>
      <c r="F3201" s="449"/>
      <c r="G3201" s="245"/>
      <c r="H3201" s="245"/>
      <c r="I3201" s="476">
        <f>F3201+G3201+H3201</f>
        <v>0</v>
      </c>
      <c r="J3201" s="243" t="str">
        <f t="shared" si="936"/>
        <v/>
      </c>
      <c r="K3201" s="244"/>
      <c r="L3201" s="771"/>
      <c r="M3201" s="775"/>
      <c r="N3201" s="775"/>
      <c r="O3201" s="819"/>
      <c r="P3201" s="244"/>
      <c r="Q3201" s="771"/>
      <c r="R3201" s="775"/>
      <c r="S3201" s="775"/>
      <c r="T3201" s="775"/>
      <c r="U3201" s="775"/>
      <c r="V3201" s="775"/>
      <c r="W3201" s="819"/>
      <c r="X3201" s="313">
        <f t="shared" si="937"/>
        <v>0</v>
      </c>
    </row>
    <row r="3202" spans="2:24" ht="18.75">
      <c r="B3202" s="801">
        <v>5100</v>
      </c>
      <c r="C3202" s="980" t="s">
        <v>267</v>
      </c>
      <c r="D3202" s="980"/>
      <c r="E3202" s="802"/>
      <c r="F3202" s="803"/>
      <c r="G3202" s="804"/>
      <c r="H3202" s="804"/>
      <c r="I3202" s="800">
        <f>F3202+G3202+H3202</f>
        <v>0</v>
      </c>
      <c r="J3202" s="243" t="str">
        <f t="shared" si="936"/>
        <v/>
      </c>
      <c r="K3202" s="244"/>
      <c r="L3202" s="430"/>
      <c r="M3202" s="431"/>
      <c r="N3202" s="327">
        <f>I3202</f>
        <v>0</v>
      </c>
      <c r="O3202" s="424">
        <f>L3202+M3202-N3202</f>
        <v>0</v>
      </c>
      <c r="P3202" s="244"/>
      <c r="Q3202" s="430"/>
      <c r="R3202" s="431"/>
      <c r="S3202" s="429">
        <f>+IF(+(L3202+M3202)&gt;=I3202,+M3202,+(+I3202-L3202))</f>
        <v>0</v>
      </c>
      <c r="T3202" s="315">
        <f>Q3202+R3202-S3202</f>
        <v>0</v>
      </c>
      <c r="U3202" s="431"/>
      <c r="V3202" s="431"/>
      <c r="W3202" s="253"/>
      <c r="X3202" s="313">
        <f t="shared" si="937"/>
        <v>0</v>
      </c>
    </row>
    <row r="3203" spans="2:24" ht="18.75">
      <c r="B3203" s="801">
        <v>5200</v>
      </c>
      <c r="C3203" s="965" t="s">
        <v>268</v>
      </c>
      <c r="D3203" s="965"/>
      <c r="E3203" s="802"/>
      <c r="F3203" s="805">
        <f>SUM(F3204:F3210)</f>
        <v>0</v>
      </c>
      <c r="G3203" s="806">
        <f>SUM(G3204:G3210)</f>
        <v>0</v>
      </c>
      <c r="H3203" s="806">
        <f>SUM(H3204:H3210)</f>
        <v>0</v>
      </c>
      <c r="I3203" s="806">
        <f>SUM(I3204:I3210)</f>
        <v>0</v>
      </c>
      <c r="J3203" s="243" t="str">
        <f t="shared" si="936"/>
        <v/>
      </c>
      <c r="K3203" s="244"/>
      <c r="L3203" s="326">
        <f>SUM(L3204:L3210)</f>
        <v>0</v>
      </c>
      <c r="M3203" s="327">
        <f>SUM(M3204:M3210)</f>
        <v>0</v>
      </c>
      <c r="N3203" s="432">
        <f>SUM(N3204:N3210)</f>
        <v>0</v>
      </c>
      <c r="O3203" s="433">
        <f>SUM(O3204:O3210)</f>
        <v>0</v>
      </c>
      <c r="P3203" s="244"/>
      <c r="Q3203" s="326">
        <f t="shared" ref="Q3203:W3203" si="950">SUM(Q3204:Q3210)</f>
        <v>0</v>
      </c>
      <c r="R3203" s="327">
        <f t="shared" si="950"/>
        <v>0</v>
      </c>
      <c r="S3203" s="327">
        <f t="shared" si="950"/>
        <v>0</v>
      </c>
      <c r="T3203" s="327">
        <f t="shared" si="950"/>
        <v>0</v>
      </c>
      <c r="U3203" s="327">
        <f t="shared" si="950"/>
        <v>0</v>
      </c>
      <c r="V3203" s="327">
        <f t="shared" si="950"/>
        <v>0</v>
      </c>
      <c r="W3203" s="433">
        <f t="shared" si="950"/>
        <v>0</v>
      </c>
      <c r="X3203" s="313">
        <f t="shared" si="937"/>
        <v>0</v>
      </c>
    </row>
    <row r="3204" spans="2:24" ht="18.75">
      <c r="B3204" s="175"/>
      <c r="C3204" s="176">
        <v>5201</v>
      </c>
      <c r="D3204" s="177" t="s">
        <v>269</v>
      </c>
      <c r="E3204" s="813"/>
      <c r="F3204" s="473"/>
      <c r="G3204" s="434"/>
      <c r="H3204" s="434"/>
      <c r="I3204" s="476">
        <f t="shared" ref="I3204:I3210" si="951">F3204+G3204+H3204</f>
        <v>0</v>
      </c>
      <c r="J3204" s="243" t="str">
        <f t="shared" si="936"/>
        <v/>
      </c>
      <c r="K3204" s="244"/>
      <c r="L3204" s="435"/>
      <c r="M3204" s="436"/>
      <c r="N3204" s="330">
        <f t="shared" ref="N3204:N3210" si="952">I3204</f>
        <v>0</v>
      </c>
      <c r="O3204" s="424">
        <f t="shared" ref="O3204:O3210" si="953">L3204+M3204-N3204</f>
        <v>0</v>
      </c>
      <c r="P3204" s="244"/>
      <c r="Q3204" s="435"/>
      <c r="R3204" s="436"/>
      <c r="S3204" s="429">
        <f t="shared" ref="S3204:S3210" si="954">+IF(+(L3204+M3204)&gt;=I3204,+M3204,+(+I3204-L3204))</f>
        <v>0</v>
      </c>
      <c r="T3204" s="315">
        <f t="shared" ref="T3204:T3210" si="955">Q3204+R3204-S3204</f>
        <v>0</v>
      </c>
      <c r="U3204" s="436"/>
      <c r="V3204" s="436"/>
      <c r="W3204" s="253"/>
      <c r="X3204" s="313">
        <f t="shared" si="937"/>
        <v>0</v>
      </c>
    </row>
    <row r="3205" spans="2:24" ht="18.75">
      <c r="B3205" s="175"/>
      <c r="C3205" s="178">
        <v>5202</v>
      </c>
      <c r="D3205" s="179" t="s">
        <v>270</v>
      </c>
      <c r="E3205" s="813"/>
      <c r="F3205" s="473"/>
      <c r="G3205" s="434"/>
      <c r="H3205" s="434"/>
      <c r="I3205" s="476">
        <f t="shared" si="951"/>
        <v>0</v>
      </c>
      <c r="J3205" s="243" t="str">
        <f t="shared" si="936"/>
        <v/>
      </c>
      <c r="K3205" s="244"/>
      <c r="L3205" s="435"/>
      <c r="M3205" s="436"/>
      <c r="N3205" s="330">
        <f t="shared" si="952"/>
        <v>0</v>
      </c>
      <c r="O3205" s="424">
        <f t="shared" si="953"/>
        <v>0</v>
      </c>
      <c r="P3205" s="244"/>
      <c r="Q3205" s="435"/>
      <c r="R3205" s="436"/>
      <c r="S3205" s="429">
        <f t="shared" si="954"/>
        <v>0</v>
      </c>
      <c r="T3205" s="315">
        <f t="shared" si="955"/>
        <v>0</v>
      </c>
      <c r="U3205" s="436"/>
      <c r="V3205" s="436"/>
      <c r="W3205" s="253"/>
      <c r="X3205" s="313">
        <f t="shared" si="937"/>
        <v>0</v>
      </c>
    </row>
    <row r="3206" spans="2:24" ht="18.75">
      <c r="B3206" s="175"/>
      <c r="C3206" s="178">
        <v>5203</v>
      </c>
      <c r="D3206" s="179" t="s">
        <v>938</v>
      </c>
      <c r="E3206" s="813"/>
      <c r="F3206" s="473"/>
      <c r="G3206" s="434"/>
      <c r="H3206" s="434"/>
      <c r="I3206" s="476">
        <f t="shared" si="951"/>
        <v>0</v>
      </c>
      <c r="J3206" s="243" t="str">
        <f t="shared" si="936"/>
        <v/>
      </c>
      <c r="K3206" s="244"/>
      <c r="L3206" s="435"/>
      <c r="M3206" s="436"/>
      <c r="N3206" s="330">
        <f t="shared" si="952"/>
        <v>0</v>
      </c>
      <c r="O3206" s="424">
        <f t="shared" si="953"/>
        <v>0</v>
      </c>
      <c r="P3206" s="244"/>
      <c r="Q3206" s="435"/>
      <c r="R3206" s="436"/>
      <c r="S3206" s="429">
        <f t="shared" si="954"/>
        <v>0</v>
      </c>
      <c r="T3206" s="315">
        <f t="shared" si="955"/>
        <v>0</v>
      </c>
      <c r="U3206" s="436"/>
      <c r="V3206" s="436"/>
      <c r="W3206" s="253"/>
      <c r="X3206" s="313">
        <f t="shared" si="937"/>
        <v>0</v>
      </c>
    </row>
    <row r="3207" spans="2:24" ht="18.75">
      <c r="B3207" s="175"/>
      <c r="C3207" s="178">
        <v>5204</v>
      </c>
      <c r="D3207" s="179" t="s">
        <v>939</v>
      </c>
      <c r="E3207" s="813"/>
      <c r="F3207" s="473"/>
      <c r="G3207" s="434"/>
      <c r="H3207" s="434"/>
      <c r="I3207" s="476">
        <f t="shared" si="951"/>
        <v>0</v>
      </c>
      <c r="J3207" s="243" t="str">
        <f t="shared" si="936"/>
        <v/>
      </c>
      <c r="K3207" s="244"/>
      <c r="L3207" s="435"/>
      <c r="M3207" s="436"/>
      <c r="N3207" s="330">
        <f t="shared" si="952"/>
        <v>0</v>
      </c>
      <c r="O3207" s="424">
        <f t="shared" si="953"/>
        <v>0</v>
      </c>
      <c r="P3207" s="244"/>
      <c r="Q3207" s="435"/>
      <c r="R3207" s="436"/>
      <c r="S3207" s="429">
        <f t="shared" si="954"/>
        <v>0</v>
      </c>
      <c r="T3207" s="315">
        <f t="shared" si="955"/>
        <v>0</v>
      </c>
      <c r="U3207" s="436"/>
      <c r="V3207" s="436"/>
      <c r="W3207" s="253"/>
      <c r="X3207" s="313">
        <f t="shared" si="937"/>
        <v>0</v>
      </c>
    </row>
    <row r="3208" spans="2:24" ht="18.75">
      <c r="B3208" s="175"/>
      <c r="C3208" s="178">
        <v>5205</v>
      </c>
      <c r="D3208" s="179" t="s">
        <v>940</v>
      </c>
      <c r="E3208" s="813"/>
      <c r="F3208" s="473"/>
      <c r="G3208" s="434"/>
      <c r="H3208" s="434"/>
      <c r="I3208" s="476">
        <f t="shared" si="951"/>
        <v>0</v>
      </c>
      <c r="J3208" s="243" t="str">
        <f t="shared" si="936"/>
        <v/>
      </c>
      <c r="K3208" s="244"/>
      <c r="L3208" s="435"/>
      <c r="M3208" s="436"/>
      <c r="N3208" s="330">
        <f t="shared" si="952"/>
        <v>0</v>
      </c>
      <c r="O3208" s="424">
        <f t="shared" si="953"/>
        <v>0</v>
      </c>
      <c r="P3208" s="244"/>
      <c r="Q3208" s="435"/>
      <c r="R3208" s="436"/>
      <c r="S3208" s="429">
        <f t="shared" si="954"/>
        <v>0</v>
      </c>
      <c r="T3208" s="315">
        <f t="shared" si="955"/>
        <v>0</v>
      </c>
      <c r="U3208" s="436"/>
      <c r="V3208" s="436"/>
      <c r="W3208" s="253"/>
      <c r="X3208" s="313">
        <f t="shared" si="937"/>
        <v>0</v>
      </c>
    </row>
    <row r="3209" spans="2:24" ht="18.75">
      <c r="B3209" s="175"/>
      <c r="C3209" s="178">
        <v>5206</v>
      </c>
      <c r="D3209" s="179" t="s">
        <v>941</v>
      </c>
      <c r="E3209" s="813"/>
      <c r="F3209" s="473"/>
      <c r="G3209" s="434"/>
      <c r="H3209" s="434"/>
      <c r="I3209" s="476">
        <f t="shared" si="951"/>
        <v>0</v>
      </c>
      <c r="J3209" s="243" t="str">
        <f t="shared" si="936"/>
        <v/>
      </c>
      <c r="K3209" s="244"/>
      <c r="L3209" s="435"/>
      <c r="M3209" s="436"/>
      <c r="N3209" s="330">
        <f t="shared" si="952"/>
        <v>0</v>
      </c>
      <c r="O3209" s="424">
        <f t="shared" si="953"/>
        <v>0</v>
      </c>
      <c r="P3209" s="244"/>
      <c r="Q3209" s="435"/>
      <c r="R3209" s="436"/>
      <c r="S3209" s="429">
        <f t="shared" si="954"/>
        <v>0</v>
      </c>
      <c r="T3209" s="315">
        <f t="shared" si="955"/>
        <v>0</v>
      </c>
      <c r="U3209" s="436"/>
      <c r="V3209" s="436"/>
      <c r="W3209" s="253"/>
      <c r="X3209" s="313">
        <f t="shared" si="937"/>
        <v>0</v>
      </c>
    </row>
    <row r="3210" spans="2:24" ht="18.75">
      <c r="B3210" s="175"/>
      <c r="C3210" s="180">
        <v>5219</v>
      </c>
      <c r="D3210" s="181" t="s">
        <v>942</v>
      </c>
      <c r="E3210" s="813"/>
      <c r="F3210" s="473"/>
      <c r="G3210" s="434"/>
      <c r="H3210" s="434"/>
      <c r="I3210" s="476">
        <f t="shared" si="951"/>
        <v>0</v>
      </c>
      <c r="J3210" s="243" t="str">
        <f t="shared" ref="J3210:J3229" si="956">(IF($E3210&lt;&gt;0,$J$2,IF($I3210&lt;&gt;0,$J$2,"")))</f>
        <v/>
      </c>
      <c r="K3210" s="244"/>
      <c r="L3210" s="435"/>
      <c r="M3210" s="436"/>
      <c r="N3210" s="330">
        <f t="shared" si="952"/>
        <v>0</v>
      </c>
      <c r="O3210" s="424">
        <f t="shared" si="953"/>
        <v>0</v>
      </c>
      <c r="P3210" s="244"/>
      <c r="Q3210" s="435"/>
      <c r="R3210" s="436"/>
      <c r="S3210" s="429">
        <f t="shared" si="954"/>
        <v>0</v>
      </c>
      <c r="T3210" s="315">
        <f t="shared" si="955"/>
        <v>0</v>
      </c>
      <c r="U3210" s="436"/>
      <c r="V3210" s="436"/>
      <c r="W3210" s="253"/>
      <c r="X3210" s="313">
        <f t="shared" ref="X3210:X3223" si="957">T3210-U3210-V3210-W3210</f>
        <v>0</v>
      </c>
    </row>
    <row r="3211" spans="2:24" ht="18.75">
      <c r="B3211" s="801">
        <v>5300</v>
      </c>
      <c r="C3211" s="971" t="s">
        <v>943</v>
      </c>
      <c r="D3211" s="971"/>
      <c r="E3211" s="802"/>
      <c r="F3211" s="805">
        <f>SUM(F3212:F3213)</f>
        <v>0</v>
      </c>
      <c r="G3211" s="806">
        <f>SUM(G3212:G3213)</f>
        <v>0</v>
      </c>
      <c r="H3211" s="806">
        <f>SUM(H3212:H3213)</f>
        <v>0</v>
      </c>
      <c r="I3211" s="806">
        <f>SUM(I3212:I3213)</f>
        <v>0</v>
      </c>
      <c r="J3211" s="243" t="str">
        <f t="shared" si="956"/>
        <v/>
      </c>
      <c r="K3211" s="244"/>
      <c r="L3211" s="326">
        <f>SUM(L3212:L3213)</f>
        <v>0</v>
      </c>
      <c r="M3211" s="327">
        <f>SUM(M3212:M3213)</f>
        <v>0</v>
      </c>
      <c r="N3211" s="432">
        <f>SUM(N3212:N3213)</f>
        <v>0</v>
      </c>
      <c r="O3211" s="433">
        <f>SUM(O3212:O3213)</f>
        <v>0</v>
      </c>
      <c r="P3211" s="244"/>
      <c r="Q3211" s="326">
        <f t="shared" ref="Q3211:W3211" si="958">SUM(Q3212:Q3213)</f>
        <v>0</v>
      </c>
      <c r="R3211" s="327">
        <f t="shared" si="958"/>
        <v>0</v>
      </c>
      <c r="S3211" s="327">
        <f t="shared" si="958"/>
        <v>0</v>
      </c>
      <c r="T3211" s="327">
        <f t="shared" si="958"/>
        <v>0</v>
      </c>
      <c r="U3211" s="327">
        <f t="shared" si="958"/>
        <v>0</v>
      </c>
      <c r="V3211" s="327">
        <f t="shared" si="958"/>
        <v>0</v>
      </c>
      <c r="W3211" s="433">
        <f t="shared" si="958"/>
        <v>0</v>
      </c>
      <c r="X3211" s="313">
        <f t="shared" si="957"/>
        <v>0</v>
      </c>
    </row>
    <row r="3212" spans="2:24" ht="18.75">
      <c r="B3212" s="175"/>
      <c r="C3212" s="176">
        <v>5301</v>
      </c>
      <c r="D3212" s="177" t="s">
        <v>1462</v>
      </c>
      <c r="E3212" s="813"/>
      <c r="F3212" s="473"/>
      <c r="G3212" s="434"/>
      <c r="H3212" s="434"/>
      <c r="I3212" s="476">
        <f>F3212+G3212+H3212</f>
        <v>0</v>
      </c>
      <c r="J3212" s="243" t="str">
        <f t="shared" si="956"/>
        <v/>
      </c>
      <c r="K3212" s="244"/>
      <c r="L3212" s="435"/>
      <c r="M3212" s="436"/>
      <c r="N3212" s="330">
        <f>I3212</f>
        <v>0</v>
      </c>
      <c r="O3212" s="424">
        <f>L3212+M3212-N3212</f>
        <v>0</v>
      </c>
      <c r="P3212" s="244"/>
      <c r="Q3212" s="435"/>
      <c r="R3212" s="436"/>
      <c r="S3212" s="429">
        <f>+IF(+(L3212+M3212)&gt;=I3212,+M3212,+(+I3212-L3212))</f>
        <v>0</v>
      </c>
      <c r="T3212" s="315">
        <f>Q3212+R3212-S3212</f>
        <v>0</v>
      </c>
      <c r="U3212" s="436"/>
      <c r="V3212" s="436"/>
      <c r="W3212" s="253"/>
      <c r="X3212" s="313">
        <f t="shared" si="957"/>
        <v>0</v>
      </c>
    </row>
    <row r="3213" spans="2:24" ht="18.75">
      <c r="B3213" s="175"/>
      <c r="C3213" s="180">
        <v>5309</v>
      </c>
      <c r="D3213" s="181" t="s">
        <v>944</v>
      </c>
      <c r="E3213" s="813"/>
      <c r="F3213" s="473"/>
      <c r="G3213" s="434"/>
      <c r="H3213" s="434"/>
      <c r="I3213" s="476">
        <f>F3213+G3213+H3213</f>
        <v>0</v>
      </c>
      <c r="J3213" s="243" t="str">
        <f t="shared" si="956"/>
        <v/>
      </c>
      <c r="K3213" s="244"/>
      <c r="L3213" s="435"/>
      <c r="M3213" s="436"/>
      <c r="N3213" s="330">
        <f>I3213</f>
        <v>0</v>
      </c>
      <c r="O3213" s="424">
        <f>L3213+M3213-N3213</f>
        <v>0</v>
      </c>
      <c r="P3213" s="244"/>
      <c r="Q3213" s="435"/>
      <c r="R3213" s="436"/>
      <c r="S3213" s="429">
        <f>+IF(+(L3213+M3213)&gt;=I3213,+M3213,+(+I3213-L3213))</f>
        <v>0</v>
      </c>
      <c r="T3213" s="315">
        <f>Q3213+R3213-S3213</f>
        <v>0</v>
      </c>
      <c r="U3213" s="436"/>
      <c r="V3213" s="436"/>
      <c r="W3213" s="253"/>
      <c r="X3213" s="313">
        <f t="shared" si="957"/>
        <v>0</v>
      </c>
    </row>
    <row r="3214" spans="2:24" ht="18.75">
      <c r="B3214" s="801">
        <v>5400</v>
      </c>
      <c r="C3214" s="980" t="s">
        <v>1031</v>
      </c>
      <c r="D3214" s="980"/>
      <c r="E3214" s="802"/>
      <c r="F3214" s="803"/>
      <c r="G3214" s="804"/>
      <c r="H3214" s="804"/>
      <c r="I3214" s="800">
        <f>F3214+G3214+H3214</f>
        <v>0</v>
      </c>
      <c r="J3214" s="243" t="str">
        <f t="shared" si="956"/>
        <v/>
      </c>
      <c r="K3214" s="244"/>
      <c r="L3214" s="430"/>
      <c r="M3214" s="431"/>
      <c r="N3214" s="327">
        <f>I3214</f>
        <v>0</v>
      </c>
      <c r="O3214" s="424">
        <f>L3214+M3214-N3214</f>
        <v>0</v>
      </c>
      <c r="P3214" s="244"/>
      <c r="Q3214" s="430"/>
      <c r="R3214" s="431"/>
      <c r="S3214" s="429">
        <f>+IF(+(L3214+M3214)&gt;=I3214,+M3214,+(+I3214-L3214))</f>
        <v>0</v>
      </c>
      <c r="T3214" s="315">
        <f>Q3214+R3214-S3214</f>
        <v>0</v>
      </c>
      <c r="U3214" s="431"/>
      <c r="V3214" s="431"/>
      <c r="W3214" s="253"/>
      <c r="X3214" s="313">
        <f t="shared" si="957"/>
        <v>0</v>
      </c>
    </row>
    <row r="3215" spans="2:24" ht="18.75">
      <c r="B3215" s="794">
        <v>5500</v>
      </c>
      <c r="C3215" s="966" t="s">
        <v>1032</v>
      </c>
      <c r="D3215" s="966"/>
      <c r="E3215" s="795"/>
      <c r="F3215" s="796">
        <f>SUM(F3216:F3219)</f>
        <v>0</v>
      </c>
      <c r="G3215" s="797">
        <f>SUM(G3216:G3219)</f>
        <v>0</v>
      </c>
      <c r="H3215" s="797">
        <f>SUM(H3216:H3219)</f>
        <v>0</v>
      </c>
      <c r="I3215" s="797">
        <f>SUM(I3216:I3219)</f>
        <v>0</v>
      </c>
      <c r="J3215" s="243" t="str">
        <f t="shared" si="956"/>
        <v/>
      </c>
      <c r="K3215" s="244"/>
      <c r="L3215" s="316">
        <f>SUM(L3216:L3219)</f>
        <v>0</v>
      </c>
      <c r="M3215" s="317">
        <f>SUM(M3216:M3219)</f>
        <v>0</v>
      </c>
      <c r="N3215" s="425">
        <f>SUM(N3216:N3219)</f>
        <v>0</v>
      </c>
      <c r="O3215" s="426">
        <f>SUM(O3216:O3219)</f>
        <v>0</v>
      </c>
      <c r="P3215" s="244"/>
      <c r="Q3215" s="316">
        <f t="shared" ref="Q3215:W3215" si="959">SUM(Q3216:Q3219)</f>
        <v>0</v>
      </c>
      <c r="R3215" s="317">
        <f t="shared" si="959"/>
        <v>0</v>
      </c>
      <c r="S3215" s="317">
        <f t="shared" si="959"/>
        <v>0</v>
      </c>
      <c r="T3215" s="317">
        <f t="shared" si="959"/>
        <v>0</v>
      </c>
      <c r="U3215" s="317">
        <f t="shared" si="959"/>
        <v>0</v>
      </c>
      <c r="V3215" s="317">
        <f t="shared" si="959"/>
        <v>0</v>
      </c>
      <c r="W3215" s="426">
        <f t="shared" si="959"/>
        <v>0</v>
      </c>
      <c r="X3215" s="313">
        <f t="shared" si="957"/>
        <v>0</v>
      </c>
    </row>
    <row r="3216" spans="2:24" ht="18.75">
      <c r="B3216" s="173"/>
      <c r="C3216" s="144">
        <v>5501</v>
      </c>
      <c r="D3216" s="163" t="s">
        <v>1033</v>
      </c>
      <c r="E3216" s="812"/>
      <c r="F3216" s="449"/>
      <c r="G3216" s="245"/>
      <c r="H3216" s="245"/>
      <c r="I3216" s="476">
        <f>F3216+G3216+H3216</f>
        <v>0</v>
      </c>
      <c r="J3216" s="243" t="str">
        <f t="shared" si="956"/>
        <v/>
      </c>
      <c r="K3216" s="244"/>
      <c r="L3216" s="423"/>
      <c r="M3216" s="252"/>
      <c r="N3216" s="315">
        <f>I3216</f>
        <v>0</v>
      </c>
      <c r="O3216" s="424">
        <f>L3216+M3216-N3216</f>
        <v>0</v>
      </c>
      <c r="P3216" s="244"/>
      <c r="Q3216" s="423"/>
      <c r="R3216" s="252"/>
      <c r="S3216" s="429">
        <f>+IF(+(L3216+M3216)&gt;=I3216,+M3216,+(+I3216-L3216))</f>
        <v>0</v>
      </c>
      <c r="T3216" s="315">
        <f>Q3216+R3216-S3216</f>
        <v>0</v>
      </c>
      <c r="U3216" s="252"/>
      <c r="V3216" s="252"/>
      <c r="W3216" s="253"/>
      <c r="X3216" s="313">
        <f t="shared" si="957"/>
        <v>0</v>
      </c>
    </row>
    <row r="3217" spans="2:24" ht="18.75">
      <c r="B3217" s="173"/>
      <c r="C3217" s="137">
        <v>5502</v>
      </c>
      <c r="D3217" s="145" t="s">
        <v>1034</v>
      </c>
      <c r="E3217" s="812"/>
      <c r="F3217" s="449"/>
      <c r="G3217" s="245"/>
      <c r="H3217" s="245"/>
      <c r="I3217" s="476">
        <f>F3217+G3217+H3217</f>
        <v>0</v>
      </c>
      <c r="J3217" s="243" t="str">
        <f t="shared" si="956"/>
        <v/>
      </c>
      <c r="K3217" s="244"/>
      <c r="L3217" s="423"/>
      <c r="M3217" s="252"/>
      <c r="N3217" s="315">
        <f>I3217</f>
        <v>0</v>
      </c>
      <c r="O3217" s="424">
        <f>L3217+M3217-N3217</f>
        <v>0</v>
      </c>
      <c r="P3217" s="244"/>
      <c r="Q3217" s="423"/>
      <c r="R3217" s="252"/>
      <c r="S3217" s="429">
        <f>+IF(+(L3217+M3217)&gt;=I3217,+M3217,+(+I3217-L3217))</f>
        <v>0</v>
      </c>
      <c r="T3217" s="315">
        <f>Q3217+R3217-S3217</f>
        <v>0</v>
      </c>
      <c r="U3217" s="252"/>
      <c r="V3217" s="252"/>
      <c r="W3217" s="253"/>
      <c r="X3217" s="313">
        <f t="shared" si="957"/>
        <v>0</v>
      </c>
    </row>
    <row r="3218" spans="2:24" ht="18.75">
      <c r="B3218" s="173"/>
      <c r="C3218" s="137">
        <v>5503</v>
      </c>
      <c r="D3218" s="139" t="s">
        <v>1035</v>
      </c>
      <c r="E3218" s="812"/>
      <c r="F3218" s="449"/>
      <c r="G3218" s="245"/>
      <c r="H3218" s="245"/>
      <c r="I3218" s="476">
        <f>F3218+G3218+H3218</f>
        <v>0</v>
      </c>
      <c r="J3218" s="243" t="str">
        <f t="shared" si="956"/>
        <v/>
      </c>
      <c r="K3218" s="244"/>
      <c r="L3218" s="423"/>
      <c r="M3218" s="252"/>
      <c r="N3218" s="315">
        <f>I3218</f>
        <v>0</v>
      </c>
      <c r="O3218" s="424">
        <f>L3218+M3218-N3218</f>
        <v>0</v>
      </c>
      <c r="P3218" s="244"/>
      <c r="Q3218" s="423"/>
      <c r="R3218" s="252"/>
      <c r="S3218" s="429">
        <f>+IF(+(L3218+M3218)&gt;=I3218,+M3218,+(+I3218-L3218))</f>
        <v>0</v>
      </c>
      <c r="T3218" s="315">
        <f>Q3218+R3218-S3218</f>
        <v>0</v>
      </c>
      <c r="U3218" s="252"/>
      <c r="V3218" s="252"/>
      <c r="W3218" s="253"/>
      <c r="X3218" s="313">
        <f t="shared" si="957"/>
        <v>0</v>
      </c>
    </row>
    <row r="3219" spans="2:24" ht="18.75">
      <c r="B3219" s="173"/>
      <c r="C3219" s="137">
        <v>5504</v>
      </c>
      <c r="D3219" s="145" t="s">
        <v>1036</v>
      </c>
      <c r="E3219" s="812"/>
      <c r="F3219" s="449"/>
      <c r="G3219" s="245"/>
      <c r="H3219" s="245"/>
      <c r="I3219" s="476">
        <f>F3219+G3219+H3219</f>
        <v>0</v>
      </c>
      <c r="J3219" s="243" t="str">
        <f t="shared" si="956"/>
        <v/>
      </c>
      <c r="K3219" s="244"/>
      <c r="L3219" s="423"/>
      <c r="M3219" s="252"/>
      <c r="N3219" s="315">
        <f>I3219</f>
        <v>0</v>
      </c>
      <c r="O3219" s="424">
        <f>L3219+M3219-N3219</f>
        <v>0</v>
      </c>
      <c r="P3219" s="244"/>
      <c r="Q3219" s="423"/>
      <c r="R3219" s="252"/>
      <c r="S3219" s="429">
        <f>+IF(+(L3219+M3219)&gt;=I3219,+M3219,+(+I3219-L3219))</f>
        <v>0</v>
      </c>
      <c r="T3219" s="315">
        <f>Q3219+R3219-S3219</f>
        <v>0</v>
      </c>
      <c r="U3219" s="252"/>
      <c r="V3219" s="252"/>
      <c r="W3219" s="253"/>
      <c r="X3219" s="313">
        <f t="shared" si="957"/>
        <v>0</v>
      </c>
    </row>
    <row r="3220" spans="2:24" ht="18.75">
      <c r="B3220" s="794">
        <v>5700</v>
      </c>
      <c r="C3220" s="981" t="s">
        <v>1037</v>
      </c>
      <c r="D3220" s="982"/>
      <c r="E3220" s="802"/>
      <c r="F3220" s="781">
        <v>0</v>
      </c>
      <c r="G3220" s="781">
        <v>0</v>
      </c>
      <c r="H3220" s="781">
        <v>0</v>
      </c>
      <c r="I3220" s="806">
        <f>SUM(I3221:I3223)</f>
        <v>0</v>
      </c>
      <c r="J3220" s="243" t="str">
        <f t="shared" si="956"/>
        <v/>
      </c>
      <c r="K3220" s="244"/>
      <c r="L3220" s="326">
        <f>SUM(L3221:L3223)</f>
        <v>0</v>
      </c>
      <c r="M3220" s="327">
        <f>SUM(M3221:M3223)</f>
        <v>0</v>
      </c>
      <c r="N3220" s="432">
        <f>SUM(N3221:N3222)</f>
        <v>0</v>
      </c>
      <c r="O3220" s="433">
        <f>SUM(O3221:O3223)</f>
        <v>0</v>
      </c>
      <c r="P3220" s="244"/>
      <c r="Q3220" s="326">
        <f>SUM(Q3221:Q3223)</f>
        <v>0</v>
      </c>
      <c r="R3220" s="327">
        <f>SUM(R3221:R3223)</f>
        <v>0</v>
      </c>
      <c r="S3220" s="327">
        <f>SUM(S3221:S3223)</f>
        <v>0</v>
      </c>
      <c r="T3220" s="327">
        <f>SUM(T3221:T3223)</f>
        <v>0</v>
      </c>
      <c r="U3220" s="327">
        <f>SUM(U3221:U3223)</f>
        <v>0</v>
      </c>
      <c r="V3220" s="327">
        <f>SUM(V3221:V3222)</f>
        <v>0</v>
      </c>
      <c r="W3220" s="433">
        <f>SUM(W3221:W3223)</f>
        <v>0</v>
      </c>
      <c r="X3220" s="313">
        <f t="shared" si="957"/>
        <v>0</v>
      </c>
    </row>
    <row r="3221" spans="2:24" ht="18.75">
      <c r="B3221" s="175"/>
      <c r="C3221" s="176">
        <v>5701</v>
      </c>
      <c r="D3221" s="177" t="s">
        <v>1038</v>
      </c>
      <c r="E3221" s="813"/>
      <c r="F3221" s="700">
        <v>0</v>
      </c>
      <c r="G3221" s="700">
        <v>0</v>
      </c>
      <c r="H3221" s="700">
        <v>0</v>
      </c>
      <c r="I3221" s="476">
        <f>F3221+G3221+H3221</f>
        <v>0</v>
      </c>
      <c r="J3221" s="243" t="str">
        <f t="shared" si="956"/>
        <v/>
      </c>
      <c r="K3221" s="244"/>
      <c r="L3221" s="435"/>
      <c r="M3221" s="436"/>
      <c r="N3221" s="330">
        <f>I3221</f>
        <v>0</v>
      </c>
      <c r="O3221" s="424">
        <f>L3221+M3221-N3221</f>
        <v>0</v>
      </c>
      <c r="P3221" s="244"/>
      <c r="Q3221" s="435"/>
      <c r="R3221" s="436"/>
      <c r="S3221" s="429">
        <f>+IF(+(L3221+M3221)&gt;=I3221,+M3221,+(+I3221-L3221))</f>
        <v>0</v>
      </c>
      <c r="T3221" s="315">
        <f>Q3221+R3221-S3221</f>
        <v>0</v>
      </c>
      <c r="U3221" s="436"/>
      <c r="V3221" s="436"/>
      <c r="W3221" s="253"/>
      <c r="X3221" s="313">
        <f t="shared" si="957"/>
        <v>0</v>
      </c>
    </row>
    <row r="3222" spans="2:24" ht="18.75">
      <c r="B3222" s="175"/>
      <c r="C3222" s="180">
        <v>5702</v>
      </c>
      <c r="D3222" s="181" t="s">
        <v>1039</v>
      </c>
      <c r="E3222" s="813"/>
      <c r="F3222" s="700">
        <v>0</v>
      </c>
      <c r="G3222" s="700">
        <v>0</v>
      </c>
      <c r="H3222" s="700">
        <v>0</v>
      </c>
      <c r="I3222" s="476">
        <f>F3222+G3222+H3222</f>
        <v>0</v>
      </c>
      <c r="J3222" s="243" t="str">
        <f t="shared" si="956"/>
        <v/>
      </c>
      <c r="K3222" s="244"/>
      <c r="L3222" s="435"/>
      <c r="M3222" s="436"/>
      <c r="N3222" s="330">
        <f>I3222</f>
        <v>0</v>
      </c>
      <c r="O3222" s="424">
        <f>L3222+M3222-N3222</f>
        <v>0</v>
      </c>
      <c r="P3222" s="244"/>
      <c r="Q3222" s="435"/>
      <c r="R3222" s="436"/>
      <c r="S3222" s="429">
        <f>+IF(+(L3222+M3222)&gt;=I3222,+M3222,+(+I3222-L3222))</f>
        <v>0</v>
      </c>
      <c r="T3222" s="315">
        <f>Q3222+R3222-S3222</f>
        <v>0</v>
      </c>
      <c r="U3222" s="436"/>
      <c r="V3222" s="436"/>
      <c r="W3222" s="253"/>
      <c r="X3222" s="313">
        <f t="shared" si="957"/>
        <v>0</v>
      </c>
    </row>
    <row r="3223" spans="2:24" ht="18.75">
      <c r="B3223" s="136"/>
      <c r="C3223" s="182">
        <v>4071</v>
      </c>
      <c r="D3223" s="464" t="s">
        <v>1040</v>
      </c>
      <c r="E3223" s="812"/>
      <c r="F3223" s="700">
        <v>0</v>
      </c>
      <c r="G3223" s="700">
        <v>0</v>
      </c>
      <c r="H3223" s="700">
        <v>0</v>
      </c>
      <c r="I3223" s="476">
        <f>F3223+G3223+H3223</f>
        <v>0</v>
      </c>
      <c r="J3223" s="243" t="str">
        <f t="shared" si="956"/>
        <v/>
      </c>
      <c r="K3223" s="244"/>
      <c r="L3223" s="821"/>
      <c r="M3223" s="775"/>
      <c r="N3223" s="775"/>
      <c r="O3223" s="822"/>
      <c r="P3223" s="244"/>
      <c r="Q3223" s="771"/>
      <c r="R3223" s="775"/>
      <c r="S3223" s="775"/>
      <c r="T3223" s="775"/>
      <c r="U3223" s="775"/>
      <c r="V3223" s="775"/>
      <c r="W3223" s="819"/>
      <c r="X3223" s="313">
        <f t="shared" si="957"/>
        <v>0</v>
      </c>
    </row>
    <row r="3224" spans="2:24">
      <c r="B3224" s="173"/>
      <c r="C3224" s="183"/>
      <c r="D3224" s="334"/>
      <c r="E3224" s="814"/>
      <c r="F3224" s="248"/>
      <c r="G3224" s="248"/>
      <c r="H3224" s="248"/>
      <c r="I3224" s="249"/>
      <c r="J3224" s="243" t="str">
        <f t="shared" si="956"/>
        <v/>
      </c>
      <c r="K3224" s="244"/>
      <c r="L3224" s="437"/>
      <c r="M3224" s="438"/>
      <c r="N3224" s="323"/>
      <c r="O3224" s="324"/>
      <c r="P3224" s="244"/>
      <c r="Q3224" s="437"/>
      <c r="R3224" s="438"/>
      <c r="S3224" s="323"/>
      <c r="T3224" s="323"/>
      <c r="U3224" s="438"/>
      <c r="V3224" s="323"/>
      <c r="W3224" s="324"/>
      <c r="X3224" s="324"/>
    </row>
    <row r="3225" spans="2:24" ht="18.75">
      <c r="B3225" s="807">
        <v>98</v>
      </c>
      <c r="C3225" s="964" t="s">
        <v>1041</v>
      </c>
      <c r="D3225" s="958"/>
      <c r="E3225" s="795"/>
      <c r="F3225" s="798"/>
      <c r="G3225" s="799"/>
      <c r="H3225" s="799"/>
      <c r="I3225" s="800">
        <f>F3225+G3225+H3225</f>
        <v>0</v>
      </c>
      <c r="J3225" s="243" t="str">
        <f t="shared" si="956"/>
        <v/>
      </c>
      <c r="K3225" s="244"/>
      <c r="L3225" s="428"/>
      <c r="M3225" s="254"/>
      <c r="N3225" s="317">
        <f>I3225</f>
        <v>0</v>
      </c>
      <c r="O3225" s="424">
        <f>L3225+M3225-N3225</f>
        <v>0</v>
      </c>
      <c r="P3225" s="244"/>
      <c r="Q3225" s="428"/>
      <c r="R3225" s="254"/>
      <c r="S3225" s="429">
        <f>+IF(+(L3225+M3225)&gt;=I3225,+M3225,+(+I3225-L3225))</f>
        <v>0</v>
      </c>
      <c r="T3225" s="315">
        <f>Q3225+R3225-S3225</f>
        <v>0</v>
      </c>
      <c r="U3225" s="254"/>
      <c r="V3225" s="254"/>
      <c r="W3225" s="253"/>
      <c r="X3225" s="313">
        <f>T3225-U3225-V3225-W3225</f>
        <v>0</v>
      </c>
    </row>
    <row r="3226" spans="2:24">
      <c r="B3226" s="184"/>
      <c r="C3226" s="335" t="s">
        <v>1042</v>
      </c>
      <c r="D3226" s="336"/>
      <c r="E3226" s="395"/>
      <c r="F3226" s="395"/>
      <c r="G3226" s="395"/>
      <c r="H3226" s="395"/>
      <c r="I3226" s="337"/>
      <c r="J3226" s="243" t="str">
        <f t="shared" si="956"/>
        <v/>
      </c>
      <c r="K3226" s="244"/>
      <c r="L3226" s="338"/>
      <c r="M3226" s="339"/>
      <c r="N3226" s="339"/>
      <c r="O3226" s="340"/>
      <c r="P3226" s="244"/>
      <c r="Q3226" s="338"/>
      <c r="R3226" s="339"/>
      <c r="S3226" s="339"/>
      <c r="T3226" s="339"/>
      <c r="U3226" s="339"/>
      <c r="V3226" s="339"/>
      <c r="W3226" s="340"/>
      <c r="X3226" s="340"/>
    </row>
    <row r="3227" spans="2:24">
      <c r="B3227" s="184"/>
      <c r="C3227" s="341" t="s">
        <v>1043</v>
      </c>
      <c r="D3227" s="334"/>
      <c r="E3227" s="384"/>
      <c r="F3227" s="384"/>
      <c r="G3227" s="384"/>
      <c r="H3227" s="384"/>
      <c r="I3227" s="307"/>
      <c r="J3227" s="243" t="str">
        <f t="shared" si="956"/>
        <v/>
      </c>
      <c r="K3227" s="244"/>
      <c r="L3227" s="342"/>
      <c r="M3227" s="343"/>
      <c r="N3227" s="343"/>
      <c r="O3227" s="344"/>
      <c r="P3227" s="244"/>
      <c r="Q3227" s="342"/>
      <c r="R3227" s="343"/>
      <c r="S3227" s="343"/>
      <c r="T3227" s="343"/>
      <c r="U3227" s="343"/>
      <c r="V3227" s="343"/>
      <c r="W3227" s="344"/>
      <c r="X3227" s="344"/>
    </row>
    <row r="3228" spans="2:24">
      <c r="B3228" s="185"/>
      <c r="C3228" s="345" t="s">
        <v>1716</v>
      </c>
      <c r="D3228" s="346"/>
      <c r="E3228" s="396"/>
      <c r="F3228" s="396"/>
      <c r="G3228" s="396"/>
      <c r="H3228" s="396"/>
      <c r="I3228" s="309"/>
      <c r="J3228" s="243" t="str">
        <f t="shared" si="956"/>
        <v/>
      </c>
      <c r="K3228" s="244"/>
      <c r="L3228" s="347"/>
      <c r="M3228" s="348"/>
      <c r="N3228" s="348"/>
      <c r="O3228" s="349"/>
      <c r="P3228" s="244"/>
      <c r="Q3228" s="347"/>
      <c r="R3228" s="348"/>
      <c r="S3228" s="348"/>
      <c r="T3228" s="348"/>
      <c r="U3228" s="348"/>
      <c r="V3228" s="348"/>
      <c r="W3228" s="349"/>
      <c r="X3228" s="349"/>
    </row>
    <row r="3229" spans="2:24" ht="18.75">
      <c r="B3229" s="715"/>
      <c r="C3229" s="716" t="s">
        <v>1263</v>
      </c>
      <c r="D3229" s="717" t="s">
        <v>1044</v>
      </c>
      <c r="E3229" s="808"/>
      <c r="F3229" s="808">
        <f>SUM(F3114,F3117,F3123,F3131,F3132,F3150,F3154,F3160,F3163,F3164,F3165,F3166,F3167,F3176,F3182,F3183,F3184,F3185,F3192,F3196,F3197,F3198,F3199,F3202,F3203,F3211,F3214,F3215,F3220)+F3225</f>
        <v>0</v>
      </c>
      <c r="G3229" s="808">
        <f>SUM(G3114,G3117,G3123,G3131,G3132,G3150,G3154,G3160,G3163,G3164,G3165,G3166,G3167,G3176,G3182,G3183,G3184,G3185,G3192,G3196,G3197,G3198,G3199,G3202,G3203,G3211,G3214,G3215,G3220)+G3225</f>
        <v>164400</v>
      </c>
      <c r="H3229" s="808">
        <f>SUM(H3114,H3117,H3123,H3131,H3132,H3150,H3154,H3160,H3163,H3164,H3165,H3166,H3167,H3176,H3182,H3183,H3184,H3185,H3192,H3196,H3197,H3198,H3199,H3202,H3203,H3211,H3214,H3215,H3220)+H3225</f>
        <v>0</v>
      </c>
      <c r="I3229" s="808">
        <f>SUM(I3114,I3117,I3123,I3131,I3132,I3150,I3154,I3160,I3163,I3164,I3165,I3166,I3167,I3176,I3182,I3183,I3184,I3185,I3192,I3196,I3197,I3198,I3199,I3202,I3203,I3211,I3214,I3215,I3220)+I3225</f>
        <v>164400</v>
      </c>
      <c r="J3229" s="243">
        <f t="shared" si="956"/>
        <v>1</v>
      </c>
      <c r="K3229" s="439" t="str">
        <f>LEFT(C3111,1)</f>
        <v>5</v>
      </c>
      <c r="L3229" s="276">
        <f>SUM(L3114,L3117,L3123,L3131,L3132,L3150,L3154,L3160,L3163,L3164,L3165,L3166,L3167,L3176,L3182,L3183,L3184,L3185,L3192,L3196,L3197,L3198,L3199,L3202,L3203,L3211,L3214,L3215,L3220)+L3225</f>
        <v>0</v>
      </c>
      <c r="M3229" s="276">
        <f>SUM(M3114,M3117,M3123,M3131,M3132,M3150,M3154,M3160,M3163,M3164,M3165,M3166,M3167,M3176,M3182,M3183,M3184,M3185,M3192,M3196,M3197,M3198,M3199,M3202,M3203,M3211,M3214,M3215,M3220)+M3225</f>
        <v>164400</v>
      </c>
      <c r="N3229" s="276">
        <f>SUM(N3114,N3117,N3123,N3131,N3132,N3150,N3154,N3160,N3163,N3164,N3165,N3166,N3167,N3176,N3182,N3183,N3184,N3185,N3192,N3196,N3197,N3198,N3199,N3202,N3203,N3211,N3214,N3215,N3220)+N3225</f>
        <v>164400</v>
      </c>
      <c r="O3229" s="276">
        <f>SUM(O3114,O3117,O3123,O3131,O3132,O3150,O3154,O3160,O3163,O3164,O3165,O3166,O3167,O3176,O3182,O3183,O3184,O3185,O3192,O3196,O3197,O3198,O3199,O3202,O3203,O3211,O3214,O3215,O3220)+O3225</f>
        <v>0</v>
      </c>
      <c r="P3229" s="222"/>
      <c r="Q3229" s="276">
        <f t="shared" ref="Q3229:W3229" si="960">SUM(Q3114,Q3117,Q3123,Q3131,Q3132,Q3150,Q3154,Q3160,Q3163,Q3164,Q3165,Q3166,Q3167,Q3176,Q3182,Q3183,Q3184,Q3185,Q3192,Q3196,Q3197,Q3198,Q3199,Q3202,Q3203,Q3211,Q3214,Q3215,Q3220)+Q3225</f>
        <v>0</v>
      </c>
      <c r="R3229" s="276">
        <f t="shared" si="960"/>
        <v>28800</v>
      </c>
      <c r="S3229" s="276">
        <f t="shared" si="960"/>
        <v>28800</v>
      </c>
      <c r="T3229" s="276">
        <f t="shared" si="960"/>
        <v>0</v>
      </c>
      <c r="U3229" s="276">
        <f t="shared" si="960"/>
        <v>0</v>
      </c>
      <c r="V3229" s="276">
        <f t="shared" si="960"/>
        <v>0</v>
      </c>
      <c r="W3229" s="276">
        <f t="shared" si="960"/>
        <v>0</v>
      </c>
      <c r="X3229" s="313">
        <f>T3229-U3229-V3229-W3229</f>
        <v>0</v>
      </c>
    </row>
    <row r="3230" spans="2:24">
      <c r="B3230" s="660" t="s">
        <v>32</v>
      </c>
      <c r="C3230" s="186"/>
      <c r="I3230" s="219"/>
      <c r="J3230" s="221">
        <f>J3229</f>
        <v>1</v>
      </c>
      <c r="P3230"/>
    </row>
    <row r="3231" spans="2:24">
      <c r="B3231" s="392"/>
      <c r="C3231" s="392"/>
      <c r="D3231" s="393"/>
      <c r="E3231" s="392"/>
      <c r="F3231" s="392"/>
      <c r="G3231" s="392"/>
      <c r="H3231" s="392"/>
      <c r="I3231" s="394"/>
      <c r="J3231" s="221">
        <f>J3229</f>
        <v>1</v>
      </c>
      <c r="L3231" s="392"/>
      <c r="M3231" s="392"/>
      <c r="N3231" s="394"/>
      <c r="O3231" s="394"/>
      <c r="P3231" s="394"/>
      <c r="Q3231" s="392"/>
      <c r="R3231" s="392"/>
      <c r="S3231" s="394"/>
      <c r="T3231" s="394"/>
      <c r="U3231" s="392"/>
      <c r="V3231" s="394"/>
      <c r="W3231" s="394"/>
      <c r="X3231" s="394"/>
    </row>
    <row r="3232" spans="2:24" ht="18.75">
      <c r="B3232" s="402"/>
      <c r="C3232" s="402"/>
      <c r="D3232" s="402"/>
      <c r="E3232" s="402"/>
      <c r="F3232" s="402"/>
      <c r="G3232" s="402"/>
      <c r="H3232" s="402"/>
      <c r="I3232" s="484"/>
      <c r="J3232" s="440">
        <f>(IF(E3229&lt;&gt;0,$G$2,IF(I3229&lt;&gt;0,$G$2,"")))</f>
        <v>0</v>
      </c>
    </row>
    <row r="3233" spans="2:24" ht="18.75">
      <c r="B3233" s="402"/>
      <c r="C3233" s="402"/>
      <c r="D3233" s="474"/>
      <c r="E3233" s="402"/>
      <c r="F3233" s="402"/>
      <c r="G3233" s="402"/>
      <c r="H3233" s="402"/>
      <c r="I3233" s="484"/>
      <c r="J3233" s="440" t="str">
        <f>(IF(E3230&lt;&gt;0,$G$2,IF(I3230&lt;&gt;0,$G$2,"")))</f>
        <v/>
      </c>
    </row>
    <row r="3234" spans="2:24">
      <c r="E3234" s="278"/>
      <c r="F3234" s="278"/>
      <c r="G3234" s="278"/>
      <c r="H3234" s="278"/>
      <c r="I3234" s="282"/>
      <c r="J3234" s="221">
        <f>(IF($E3367&lt;&gt;0,$J$2,IF($I3367&lt;&gt;0,$J$2,"")))</f>
        <v>1</v>
      </c>
      <c r="L3234" s="278"/>
      <c r="M3234" s="278"/>
      <c r="N3234" s="282"/>
      <c r="O3234" s="282"/>
      <c r="P3234" s="282"/>
      <c r="Q3234" s="278"/>
      <c r="R3234" s="278"/>
      <c r="S3234" s="282"/>
      <c r="T3234" s="282"/>
      <c r="U3234" s="278"/>
      <c r="V3234" s="282"/>
      <c r="W3234" s="282"/>
    </row>
    <row r="3235" spans="2:24">
      <c r="C3235" s="227"/>
      <c r="D3235" s="228"/>
      <c r="E3235" s="278"/>
      <c r="F3235" s="278"/>
      <c r="G3235" s="278"/>
      <c r="H3235" s="278"/>
      <c r="I3235" s="282"/>
      <c r="J3235" s="221">
        <f>(IF($E3367&lt;&gt;0,$J$2,IF($I3367&lt;&gt;0,$J$2,"")))</f>
        <v>1</v>
      </c>
      <c r="L3235" s="278"/>
      <c r="M3235" s="278"/>
      <c r="N3235" s="282"/>
      <c r="O3235" s="282"/>
      <c r="P3235" s="282"/>
      <c r="Q3235" s="278"/>
      <c r="R3235" s="278"/>
      <c r="S3235" s="282"/>
      <c r="T3235" s="282"/>
      <c r="U3235" s="278"/>
      <c r="V3235" s="282"/>
      <c r="W3235" s="282"/>
    </row>
    <row r="3236" spans="2:24">
      <c r="B3236" s="896" t="str">
        <f>$B$7</f>
        <v>БЮДЖЕТ - НАЧАЛЕН ПЛАН
ПО ПЪЛНА ЕДИННА БЮДЖЕТНА КЛАСИФИКАЦИЯ</v>
      </c>
      <c r="C3236" s="897"/>
      <c r="D3236" s="897"/>
      <c r="E3236" s="278"/>
      <c r="F3236" s="278"/>
      <c r="G3236" s="278"/>
      <c r="H3236" s="278"/>
      <c r="I3236" s="282"/>
      <c r="J3236" s="221">
        <f>(IF($E3367&lt;&gt;0,$J$2,IF($I3367&lt;&gt;0,$J$2,"")))</f>
        <v>1</v>
      </c>
      <c r="L3236" s="278"/>
      <c r="M3236" s="278"/>
      <c r="N3236" s="282"/>
      <c r="O3236" s="282"/>
      <c r="P3236" s="282"/>
      <c r="Q3236" s="278"/>
      <c r="R3236" s="278"/>
      <c r="S3236" s="282"/>
      <c r="T3236" s="282"/>
      <c r="U3236" s="278"/>
      <c r="V3236" s="282"/>
      <c r="W3236" s="282"/>
    </row>
    <row r="3237" spans="2:24">
      <c r="C3237" s="227"/>
      <c r="D3237" s="228"/>
      <c r="E3237" s="279" t="s">
        <v>1684</v>
      </c>
      <c r="F3237" s="279" t="s">
        <v>1550</v>
      </c>
      <c r="G3237" s="278"/>
      <c r="H3237" s="278"/>
      <c r="I3237" s="282"/>
      <c r="J3237" s="221">
        <f>(IF($E3367&lt;&gt;0,$J$2,IF($I3367&lt;&gt;0,$J$2,"")))</f>
        <v>1</v>
      </c>
      <c r="L3237" s="278"/>
      <c r="M3237" s="278"/>
      <c r="N3237" s="282"/>
      <c r="O3237" s="282"/>
      <c r="P3237" s="282"/>
      <c r="Q3237" s="278"/>
      <c r="R3237" s="278"/>
      <c r="S3237" s="282"/>
      <c r="T3237" s="282"/>
      <c r="U3237" s="278"/>
      <c r="V3237" s="282"/>
      <c r="W3237" s="282"/>
    </row>
    <row r="3238" spans="2:24" ht="18.75">
      <c r="B3238" s="898" t="str">
        <f>$B$9</f>
        <v>Несебър</v>
      </c>
      <c r="C3238" s="899"/>
      <c r="D3238" s="900"/>
      <c r="E3238" s="686">
        <f>$E$9</f>
        <v>43831</v>
      </c>
      <c r="F3238" s="687">
        <f>$F$9</f>
        <v>44196</v>
      </c>
      <c r="G3238" s="278"/>
      <c r="H3238" s="278"/>
      <c r="I3238" s="282"/>
      <c r="J3238" s="221">
        <f>(IF($E3367&lt;&gt;0,$J$2,IF($I3367&lt;&gt;0,$J$2,"")))</f>
        <v>1</v>
      </c>
      <c r="L3238" s="278"/>
      <c r="M3238" s="278"/>
      <c r="N3238" s="282"/>
      <c r="O3238" s="282"/>
      <c r="P3238" s="282"/>
      <c r="Q3238" s="278"/>
      <c r="R3238" s="278"/>
      <c r="S3238" s="282"/>
      <c r="T3238" s="282"/>
      <c r="U3238" s="278"/>
      <c r="V3238" s="282"/>
      <c r="W3238" s="282"/>
    </row>
    <row r="3239" spans="2:24">
      <c r="B3239" s="230" t="str">
        <f>$B$10</f>
        <v>(наименование на разпоредителя с бюджет)</v>
      </c>
      <c r="E3239" s="278"/>
      <c r="F3239" s="280">
        <f>$F$10</f>
        <v>0</v>
      </c>
      <c r="G3239" s="278"/>
      <c r="H3239" s="278"/>
      <c r="I3239" s="282"/>
      <c r="J3239" s="221">
        <f>(IF($E3367&lt;&gt;0,$J$2,IF($I3367&lt;&gt;0,$J$2,"")))</f>
        <v>1</v>
      </c>
      <c r="L3239" s="278"/>
      <c r="M3239" s="278"/>
      <c r="N3239" s="282"/>
      <c r="O3239" s="282"/>
      <c r="P3239" s="282"/>
      <c r="Q3239" s="278"/>
      <c r="R3239" s="278"/>
      <c r="S3239" s="282"/>
      <c r="T3239" s="282"/>
      <c r="U3239" s="278"/>
      <c r="V3239" s="282"/>
      <c r="W3239" s="282"/>
    </row>
    <row r="3240" spans="2:24">
      <c r="B3240" s="230"/>
      <c r="E3240" s="281"/>
      <c r="F3240" s="278"/>
      <c r="G3240" s="278"/>
      <c r="H3240" s="278"/>
      <c r="I3240" s="282"/>
      <c r="J3240" s="221">
        <f>(IF($E3367&lt;&gt;0,$J$2,IF($I3367&lt;&gt;0,$J$2,"")))</f>
        <v>1</v>
      </c>
      <c r="L3240" s="278"/>
      <c r="M3240" s="278"/>
      <c r="N3240" s="282"/>
      <c r="O3240" s="282"/>
      <c r="P3240" s="282"/>
      <c r="Q3240" s="278"/>
      <c r="R3240" s="278"/>
      <c r="S3240" s="282"/>
      <c r="T3240" s="282"/>
      <c r="U3240" s="278"/>
      <c r="V3240" s="282"/>
      <c r="W3240" s="282"/>
    </row>
    <row r="3241" spans="2:24" ht="19.5">
      <c r="B3241" s="901" t="str">
        <f>$B$12</f>
        <v>Несебър</v>
      </c>
      <c r="C3241" s="902"/>
      <c r="D3241" s="903"/>
      <c r="E3241" s="229" t="s">
        <v>1685</v>
      </c>
      <c r="F3241" s="688" t="str">
        <f>$F$12</f>
        <v>5206</v>
      </c>
      <c r="G3241" s="278"/>
      <c r="H3241" s="278"/>
      <c r="I3241" s="282"/>
      <c r="J3241" s="221">
        <f>(IF($E3367&lt;&gt;0,$J$2,IF($I3367&lt;&gt;0,$J$2,"")))</f>
        <v>1</v>
      </c>
      <c r="L3241" s="278"/>
      <c r="M3241" s="278"/>
      <c r="N3241" s="282"/>
      <c r="O3241" s="282"/>
      <c r="P3241" s="282"/>
      <c r="Q3241" s="278"/>
      <c r="R3241" s="278"/>
      <c r="S3241" s="282"/>
      <c r="T3241" s="282"/>
      <c r="U3241" s="278"/>
      <c r="V3241" s="282"/>
      <c r="W3241" s="282"/>
    </row>
    <row r="3242" spans="2:24">
      <c r="B3242" s="689" t="str">
        <f>$B$13</f>
        <v>(наименование на първостепенния разпоредител с бюджет)</v>
      </c>
      <c r="E3242" s="281" t="s">
        <v>1686</v>
      </c>
      <c r="F3242" s="278"/>
      <c r="G3242" s="278"/>
      <c r="H3242" s="278"/>
      <c r="I3242" s="282"/>
      <c r="J3242" s="221">
        <f>(IF($E3367&lt;&gt;0,$J$2,IF($I3367&lt;&gt;0,$J$2,"")))</f>
        <v>1</v>
      </c>
      <c r="L3242" s="278"/>
      <c r="M3242" s="278"/>
      <c r="N3242" s="282"/>
      <c r="O3242" s="282"/>
      <c r="P3242" s="282"/>
      <c r="Q3242" s="278"/>
      <c r="R3242" s="278"/>
      <c r="S3242" s="282"/>
      <c r="T3242" s="282"/>
      <c r="U3242" s="278"/>
      <c r="V3242" s="282"/>
      <c r="W3242" s="282"/>
    </row>
    <row r="3243" spans="2:24" ht="18.75">
      <c r="B3243" s="230"/>
      <c r="D3243" s="441"/>
      <c r="E3243" s="277"/>
      <c r="F3243" s="277"/>
      <c r="G3243" s="277"/>
      <c r="H3243" s="277"/>
      <c r="I3243" s="384"/>
      <c r="J3243" s="221">
        <f>(IF($E3367&lt;&gt;0,$J$2,IF($I3367&lt;&gt;0,$J$2,"")))</f>
        <v>1</v>
      </c>
      <c r="L3243" s="278"/>
      <c r="M3243" s="278"/>
      <c r="N3243" s="282"/>
      <c r="O3243" s="282"/>
      <c r="P3243" s="282"/>
      <c r="Q3243" s="278"/>
      <c r="R3243" s="278"/>
      <c r="S3243" s="282"/>
      <c r="T3243" s="282"/>
      <c r="U3243" s="278"/>
      <c r="V3243" s="282"/>
      <c r="W3243" s="282"/>
    </row>
    <row r="3244" spans="2:24">
      <c r="C3244" s="227"/>
      <c r="D3244" s="228"/>
      <c r="E3244" s="278"/>
      <c r="F3244" s="281"/>
      <c r="G3244" s="281"/>
      <c r="H3244" s="281"/>
      <c r="I3244" s="284" t="s">
        <v>1687</v>
      </c>
      <c r="J3244" s="221">
        <f>(IF($E3367&lt;&gt;0,$J$2,IF($I3367&lt;&gt;0,$J$2,"")))</f>
        <v>1</v>
      </c>
      <c r="L3244" s="283" t="s">
        <v>93</v>
      </c>
      <c r="M3244" s="278"/>
      <c r="N3244" s="282"/>
      <c r="O3244" s="284" t="s">
        <v>1687</v>
      </c>
      <c r="P3244" s="282"/>
      <c r="Q3244" s="283" t="s">
        <v>94</v>
      </c>
      <c r="R3244" s="278"/>
      <c r="S3244" s="282"/>
      <c r="T3244" s="284" t="s">
        <v>1687</v>
      </c>
      <c r="U3244" s="278"/>
      <c r="V3244" s="282"/>
      <c r="W3244" s="284" t="s">
        <v>1687</v>
      </c>
    </row>
    <row r="3245" spans="2:24" ht="18.75">
      <c r="B3245" s="782"/>
      <c r="C3245" s="783"/>
      <c r="D3245" s="784" t="s">
        <v>1075</v>
      </c>
      <c r="E3245" s="785"/>
      <c r="F3245" s="973" t="s">
        <v>1486</v>
      </c>
      <c r="G3245" s="974"/>
      <c r="H3245" s="975"/>
      <c r="I3245" s="976"/>
      <c r="J3245" s="221">
        <f>(IF($E3367&lt;&gt;0,$J$2,IF($I3367&lt;&gt;0,$J$2,"")))</f>
        <v>1</v>
      </c>
      <c r="L3245" s="920" t="s">
        <v>1804</v>
      </c>
      <c r="M3245" s="920" t="s">
        <v>1805</v>
      </c>
      <c r="N3245" s="922" t="s">
        <v>1806</v>
      </c>
      <c r="O3245" s="922" t="s">
        <v>95</v>
      </c>
      <c r="P3245" s="222"/>
      <c r="Q3245" s="922" t="s">
        <v>1807</v>
      </c>
      <c r="R3245" s="922" t="s">
        <v>1808</v>
      </c>
      <c r="S3245" s="922" t="s">
        <v>1776</v>
      </c>
      <c r="T3245" s="922" t="s">
        <v>96</v>
      </c>
      <c r="U3245" s="409" t="s">
        <v>97</v>
      </c>
      <c r="V3245" s="410"/>
      <c r="W3245" s="411"/>
      <c r="X3245" s="291"/>
    </row>
    <row r="3246" spans="2:24" ht="31.5">
      <c r="B3246" s="786" t="s">
        <v>1601</v>
      </c>
      <c r="C3246" s="787" t="s">
        <v>1688</v>
      </c>
      <c r="D3246" s="788" t="s">
        <v>1076</v>
      </c>
      <c r="E3246" s="789"/>
      <c r="F3246" s="713" t="s">
        <v>1487</v>
      </c>
      <c r="G3246" s="713" t="s">
        <v>1488</v>
      </c>
      <c r="H3246" s="713" t="s">
        <v>1485</v>
      </c>
      <c r="I3246" s="713" t="s">
        <v>1069</v>
      </c>
      <c r="J3246" s="221">
        <f>(IF($E3367&lt;&gt;0,$J$2,IF($I3367&lt;&gt;0,$J$2,"")))</f>
        <v>1</v>
      </c>
      <c r="L3246" s="961"/>
      <c r="M3246" s="972"/>
      <c r="N3246" s="961"/>
      <c r="O3246" s="972"/>
      <c r="P3246" s="222"/>
      <c r="Q3246" s="957"/>
      <c r="R3246" s="957"/>
      <c r="S3246" s="957"/>
      <c r="T3246" s="957"/>
      <c r="U3246" s="412">
        <v>2020</v>
      </c>
      <c r="V3246" s="412">
        <v>2021</v>
      </c>
      <c r="W3246" s="412" t="s">
        <v>1809</v>
      </c>
      <c r="X3246" s="413" t="s">
        <v>98</v>
      </c>
    </row>
    <row r="3247" spans="2:24" ht="18.75">
      <c r="B3247" s="612"/>
      <c r="C3247" s="397"/>
      <c r="D3247" s="295" t="s">
        <v>1265</v>
      </c>
      <c r="E3247" s="809"/>
      <c r="F3247" s="296"/>
      <c r="G3247" s="296"/>
      <c r="H3247" s="296"/>
      <c r="I3247" s="483"/>
      <c r="J3247" s="221">
        <f>(IF($E3367&lt;&gt;0,$J$2,IF($I3367&lt;&gt;0,$J$2,"")))</f>
        <v>1</v>
      </c>
      <c r="L3247" s="297" t="s">
        <v>99</v>
      </c>
      <c r="M3247" s="297" t="s">
        <v>100</v>
      </c>
      <c r="N3247" s="298" t="s">
        <v>101</v>
      </c>
      <c r="O3247" s="298" t="s">
        <v>102</v>
      </c>
      <c r="P3247" s="222"/>
      <c r="Q3247" s="610" t="s">
        <v>103</v>
      </c>
      <c r="R3247" s="610" t="s">
        <v>104</v>
      </c>
      <c r="S3247" s="610" t="s">
        <v>105</v>
      </c>
      <c r="T3247" s="610" t="s">
        <v>106</v>
      </c>
      <c r="U3247" s="610" t="s">
        <v>1046</v>
      </c>
      <c r="V3247" s="610" t="s">
        <v>1047</v>
      </c>
      <c r="W3247" s="610" t="s">
        <v>1048</v>
      </c>
      <c r="X3247" s="414" t="s">
        <v>1049</v>
      </c>
    </row>
    <row r="3248" spans="2:24" ht="131.25">
      <c r="B3248" s="236"/>
      <c r="C3248" s="617" t="e">
        <f>VLOOKUP(D3248,OP_LIST2,2,FALSE)</f>
        <v>#N/A</v>
      </c>
      <c r="D3248" s="618" t="s">
        <v>958</v>
      </c>
      <c r="E3248" s="810"/>
      <c r="F3248" s="368"/>
      <c r="G3248" s="368"/>
      <c r="H3248" s="368"/>
      <c r="I3248" s="303"/>
      <c r="J3248" s="221">
        <f>(IF($E3367&lt;&gt;0,$J$2,IF($I3367&lt;&gt;0,$J$2,"")))</f>
        <v>1</v>
      </c>
      <c r="L3248" s="415" t="s">
        <v>1050</v>
      </c>
      <c r="M3248" s="415" t="s">
        <v>1050</v>
      </c>
      <c r="N3248" s="415" t="s">
        <v>1051</v>
      </c>
      <c r="O3248" s="415" t="s">
        <v>1052</v>
      </c>
      <c r="P3248" s="222"/>
      <c r="Q3248" s="415" t="s">
        <v>1050</v>
      </c>
      <c r="R3248" s="415" t="s">
        <v>1050</v>
      </c>
      <c r="S3248" s="415" t="s">
        <v>1077</v>
      </c>
      <c r="T3248" s="415" t="s">
        <v>1054</v>
      </c>
      <c r="U3248" s="415" t="s">
        <v>1050</v>
      </c>
      <c r="V3248" s="415" t="s">
        <v>1050</v>
      </c>
      <c r="W3248" s="415" t="s">
        <v>1050</v>
      </c>
      <c r="X3248" s="306" t="s">
        <v>1055</v>
      </c>
    </row>
    <row r="3249" spans="2:24" ht="18.75">
      <c r="B3249" s="616"/>
      <c r="C3249" s="619">
        <f>VLOOKUP(D3250,EBK_DEIN2,2,FALSE)</f>
        <v>5589</v>
      </c>
      <c r="D3249" s="611" t="s">
        <v>1465</v>
      </c>
      <c r="E3249" s="811"/>
      <c r="F3249" s="368"/>
      <c r="G3249" s="368"/>
      <c r="H3249" s="368"/>
      <c r="I3249" s="303"/>
      <c r="J3249" s="221">
        <f>(IF($E3367&lt;&gt;0,$J$2,IF($I3367&lt;&gt;0,$J$2,"")))</f>
        <v>1</v>
      </c>
      <c r="L3249" s="416"/>
      <c r="M3249" s="416"/>
      <c r="N3249" s="344"/>
      <c r="O3249" s="417"/>
      <c r="P3249" s="222"/>
      <c r="Q3249" s="416"/>
      <c r="R3249" s="416"/>
      <c r="S3249" s="344"/>
      <c r="T3249" s="417"/>
      <c r="U3249" s="416"/>
      <c r="V3249" s="344"/>
      <c r="W3249" s="417"/>
      <c r="X3249" s="418"/>
    </row>
    <row r="3250" spans="2:24" ht="18.75">
      <c r="B3250" s="419"/>
      <c r="C3250" s="238"/>
      <c r="D3250" s="523" t="s">
        <v>901</v>
      </c>
      <c r="E3250" s="811"/>
      <c r="F3250" s="368"/>
      <c r="G3250" s="368"/>
      <c r="H3250" s="368"/>
      <c r="I3250" s="303"/>
      <c r="J3250" s="221">
        <f>(IF($E3367&lt;&gt;0,$J$2,IF($I3367&lt;&gt;0,$J$2,"")))</f>
        <v>1</v>
      </c>
      <c r="L3250" s="416"/>
      <c r="M3250" s="416"/>
      <c r="N3250" s="344"/>
      <c r="O3250" s="420">
        <f>SUMIF(O3253:O3254,"&lt;0")+SUMIF(O3256:O3260,"&lt;0")+SUMIF(O3262:O3269,"&lt;0")+SUMIF(O3271:O3287,"&lt;0")+SUMIF(O3293:O3297,"&lt;0")+SUMIF(O3299:O3304,"&lt;0")+SUMIF(O3307:O3313,"&lt;0")+SUMIF(O3320:O3321,"&lt;0")+SUMIF(O3324:O3329,"&lt;0")+SUMIF(O3331:O3336,"&lt;0")+SUMIF(O3340,"&lt;0")+SUMIF(O3342:O3348,"&lt;0")+SUMIF(O3350:O3352,"&lt;0")+SUMIF(O3354:O3357,"&lt;0")+SUMIF(O3359:O3360,"&lt;0")+SUMIF(O3363,"&lt;0")</f>
        <v>0</v>
      </c>
      <c r="P3250" s="222"/>
      <c r="Q3250" s="416"/>
      <c r="R3250" s="416"/>
      <c r="S3250" s="344"/>
      <c r="T3250" s="420">
        <f>SUMIF(T3253:T3254,"&lt;0")+SUMIF(T3256:T3260,"&lt;0")+SUMIF(T3262:T3269,"&lt;0")+SUMIF(T3271:T3287,"&lt;0")+SUMIF(T3293:T3297,"&lt;0")+SUMIF(T3299:T3304,"&lt;0")+SUMIF(T3307:T3313,"&lt;0")+SUMIF(T3320:T3321,"&lt;0")+SUMIF(T3324:T3329,"&lt;0")+SUMIF(T3331:T3336,"&lt;0")+SUMIF(T3340,"&lt;0")+SUMIF(T3342:T3348,"&lt;0")+SUMIF(T3350:T3352,"&lt;0")+SUMIF(T3354:T3357,"&lt;0")+SUMIF(T3359:T3360,"&lt;0")+SUMIF(T3363,"&lt;0")</f>
        <v>0</v>
      </c>
      <c r="U3250" s="416"/>
      <c r="V3250" s="344"/>
      <c r="W3250" s="417"/>
      <c r="X3250" s="308"/>
    </row>
    <row r="3251" spans="2:24" ht="18.75">
      <c r="B3251" s="354"/>
      <c r="C3251" s="238"/>
      <c r="D3251" s="292" t="s">
        <v>1078</v>
      </c>
      <c r="E3251" s="811"/>
      <c r="F3251" s="368"/>
      <c r="G3251" s="368"/>
      <c r="H3251" s="368"/>
      <c r="I3251" s="303"/>
      <c r="J3251" s="221">
        <f>(IF($E3367&lt;&gt;0,$J$2,IF($I3367&lt;&gt;0,$J$2,"")))</f>
        <v>1</v>
      </c>
      <c r="L3251" s="416"/>
      <c r="M3251" s="416"/>
      <c r="N3251" s="344"/>
      <c r="O3251" s="417"/>
      <c r="P3251" s="222"/>
      <c r="Q3251" s="416"/>
      <c r="R3251" s="416"/>
      <c r="S3251" s="344"/>
      <c r="T3251" s="417"/>
      <c r="U3251" s="416"/>
      <c r="V3251" s="344"/>
      <c r="W3251" s="417"/>
      <c r="X3251" s="310"/>
    </row>
    <row r="3252" spans="2:24" ht="18.75">
      <c r="B3252" s="790">
        <v>100</v>
      </c>
      <c r="C3252" s="977" t="s">
        <v>1266</v>
      </c>
      <c r="D3252" s="978"/>
      <c r="E3252" s="791"/>
      <c r="F3252" s="792">
        <f>SUM(F3253:F3254)</f>
        <v>0</v>
      </c>
      <c r="G3252" s="793">
        <f>SUM(G3253:G3254)</f>
        <v>0</v>
      </c>
      <c r="H3252" s="793">
        <f>SUM(H3253:H3254)</f>
        <v>0</v>
      </c>
      <c r="I3252" s="793">
        <f>SUM(I3253:I3254)</f>
        <v>0</v>
      </c>
      <c r="J3252" s="243" t="str">
        <f t="shared" ref="J3252:J3283" si="961">(IF($E3252&lt;&gt;0,$J$2,IF($I3252&lt;&gt;0,$J$2,"")))</f>
        <v/>
      </c>
      <c r="K3252" s="244"/>
      <c r="L3252" s="311">
        <f>SUM(L3253:L3254)</f>
        <v>0</v>
      </c>
      <c r="M3252" s="312">
        <f>SUM(M3253:M3254)</f>
        <v>0</v>
      </c>
      <c r="N3252" s="421">
        <f>SUM(N3253:N3254)</f>
        <v>0</v>
      </c>
      <c r="O3252" s="422">
        <f>SUM(O3253:O3254)</f>
        <v>0</v>
      </c>
      <c r="P3252" s="244"/>
      <c r="Q3252" s="815"/>
      <c r="R3252" s="816"/>
      <c r="S3252" s="817"/>
      <c r="T3252" s="816"/>
      <c r="U3252" s="816"/>
      <c r="V3252" s="816"/>
      <c r="W3252" s="818"/>
      <c r="X3252" s="313">
        <f t="shared" ref="X3252:X3283" si="962">T3252-U3252-V3252-W3252</f>
        <v>0</v>
      </c>
    </row>
    <row r="3253" spans="2:24" ht="18.75">
      <c r="B3253" s="140"/>
      <c r="C3253" s="144">
        <v>101</v>
      </c>
      <c r="D3253" s="138" t="s">
        <v>1267</v>
      </c>
      <c r="E3253" s="812"/>
      <c r="F3253" s="449"/>
      <c r="G3253" s="245"/>
      <c r="H3253" s="245"/>
      <c r="I3253" s="476">
        <f>F3253+G3253+H3253</f>
        <v>0</v>
      </c>
      <c r="J3253" s="243" t="str">
        <f t="shared" si="961"/>
        <v/>
      </c>
      <c r="K3253" s="244"/>
      <c r="L3253" s="423"/>
      <c r="M3253" s="252"/>
      <c r="N3253" s="315">
        <f>I3253</f>
        <v>0</v>
      </c>
      <c r="O3253" s="424">
        <f>L3253+M3253-N3253</f>
        <v>0</v>
      </c>
      <c r="P3253" s="244"/>
      <c r="Q3253" s="771"/>
      <c r="R3253" s="775"/>
      <c r="S3253" s="775"/>
      <c r="T3253" s="775"/>
      <c r="U3253" s="775"/>
      <c r="V3253" s="775"/>
      <c r="W3253" s="819"/>
      <c r="X3253" s="313">
        <f t="shared" si="962"/>
        <v>0</v>
      </c>
    </row>
    <row r="3254" spans="2:24" ht="18.75">
      <c r="B3254" s="140"/>
      <c r="C3254" s="137">
        <v>102</v>
      </c>
      <c r="D3254" s="139" t="s">
        <v>1268</v>
      </c>
      <c r="E3254" s="812"/>
      <c r="F3254" s="449"/>
      <c r="G3254" s="245"/>
      <c r="H3254" s="245"/>
      <c r="I3254" s="476">
        <f>F3254+G3254+H3254</f>
        <v>0</v>
      </c>
      <c r="J3254" s="243" t="str">
        <f t="shared" si="961"/>
        <v/>
      </c>
      <c r="K3254" s="244"/>
      <c r="L3254" s="423"/>
      <c r="M3254" s="252"/>
      <c r="N3254" s="315">
        <f>I3254</f>
        <v>0</v>
      </c>
      <c r="O3254" s="424">
        <f>L3254+M3254-N3254</f>
        <v>0</v>
      </c>
      <c r="P3254" s="244"/>
      <c r="Q3254" s="771"/>
      <c r="R3254" s="775"/>
      <c r="S3254" s="775"/>
      <c r="T3254" s="775"/>
      <c r="U3254" s="775"/>
      <c r="V3254" s="775"/>
      <c r="W3254" s="819"/>
      <c r="X3254" s="313">
        <f t="shared" si="962"/>
        <v>0</v>
      </c>
    </row>
    <row r="3255" spans="2:24" ht="18.75">
      <c r="B3255" s="794">
        <v>200</v>
      </c>
      <c r="C3255" s="959" t="s">
        <v>1269</v>
      </c>
      <c r="D3255" s="959"/>
      <c r="E3255" s="795"/>
      <c r="F3255" s="796">
        <f>SUM(F3256:F3260)</f>
        <v>0</v>
      </c>
      <c r="G3255" s="797">
        <f>SUM(G3256:G3260)</f>
        <v>0</v>
      </c>
      <c r="H3255" s="797">
        <f>SUM(H3256:H3260)</f>
        <v>0</v>
      </c>
      <c r="I3255" s="797">
        <f>SUM(I3256:I3260)</f>
        <v>0</v>
      </c>
      <c r="J3255" s="243" t="str">
        <f t="shared" si="961"/>
        <v/>
      </c>
      <c r="K3255" s="244"/>
      <c r="L3255" s="316">
        <f>SUM(L3256:L3260)</f>
        <v>0</v>
      </c>
      <c r="M3255" s="317">
        <f>SUM(M3256:M3260)</f>
        <v>0</v>
      </c>
      <c r="N3255" s="425">
        <f>SUM(N3256:N3260)</f>
        <v>0</v>
      </c>
      <c r="O3255" s="426">
        <f>SUM(O3256:O3260)</f>
        <v>0</v>
      </c>
      <c r="P3255" s="244"/>
      <c r="Q3255" s="773"/>
      <c r="R3255" s="774"/>
      <c r="S3255" s="774"/>
      <c r="T3255" s="774"/>
      <c r="U3255" s="774"/>
      <c r="V3255" s="774"/>
      <c r="W3255" s="820"/>
      <c r="X3255" s="313">
        <f t="shared" si="962"/>
        <v>0</v>
      </c>
    </row>
    <row r="3256" spans="2:24" ht="18.75">
      <c r="B3256" s="143"/>
      <c r="C3256" s="144">
        <v>201</v>
      </c>
      <c r="D3256" s="138" t="s">
        <v>1270</v>
      </c>
      <c r="E3256" s="812"/>
      <c r="F3256" s="449"/>
      <c r="G3256" s="245"/>
      <c r="H3256" s="245"/>
      <c r="I3256" s="476">
        <f>F3256+G3256+H3256</f>
        <v>0</v>
      </c>
      <c r="J3256" s="243" t="str">
        <f t="shared" si="961"/>
        <v/>
      </c>
      <c r="K3256" s="244"/>
      <c r="L3256" s="423"/>
      <c r="M3256" s="252"/>
      <c r="N3256" s="315">
        <f>I3256</f>
        <v>0</v>
      </c>
      <c r="O3256" s="424">
        <f>L3256+M3256-N3256</f>
        <v>0</v>
      </c>
      <c r="P3256" s="244"/>
      <c r="Q3256" s="771"/>
      <c r="R3256" s="775"/>
      <c r="S3256" s="775"/>
      <c r="T3256" s="775"/>
      <c r="U3256" s="775"/>
      <c r="V3256" s="775"/>
      <c r="W3256" s="819"/>
      <c r="X3256" s="313">
        <f t="shared" si="962"/>
        <v>0</v>
      </c>
    </row>
    <row r="3257" spans="2:24" ht="18.75">
      <c r="B3257" s="136"/>
      <c r="C3257" s="137">
        <v>202</v>
      </c>
      <c r="D3257" s="145" t="s">
        <v>1271</v>
      </c>
      <c r="E3257" s="812"/>
      <c r="F3257" s="449"/>
      <c r="G3257" s="245"/>
      <c r="H3257" s="245"/>
      <c r="I3257" s="476">
        <f>F3257+G3257+H3257</f>
        <v>0</v>
      </c>
      <c r="J3257" s="243" t="str">
        <f t="shared" si="961"/>
        <v/>
      </c>
      <c r="K3257" s="244"/>
      <c r="L3257" s="423"/>
      <c r="M3257" s="252"/>
      <c r="N3257" s="315">
        <f>I3257</f>
        <v>0</v>
      </c>
      <c r="O3257" s="424">
        <f>L3257+M3257-N3257</f>
        <v>0</v>
      </c>
      <c r="P3257" s="244"/>
      <c r="Q3257" s="771"/>
      <c r="R3257" s="775"/>
      <c r="S3257" s="775"/>
      <c r="T3257" s="775"/>
      <c r="U3257" s="775"/>
      <c r="V3257" s="775"/>
      <c r="W3257" s="819"/>
      <c r="X3257" s="313">
        <f t="shared" si="962"/>
        <v>0</v>
      </c>
    </row>
    <row r="3258" spans="2:24" ht="31.5">
      <c r="B3258" s="152"/>
      <c r="C3258" s="137">
        <v>205</v>
      </c>
      <c r="D3258" s="145" t="s">
        <v>915</v>
      </c>
      <c r="E3258" s="812"/>
      <c r="F3258" s="449"/>
      <c r="G3258" s="245"/>
      <c r="H3258" s="245"/>
      <c r="I3258" s="476">
        <f>F3258+G3258+H3258</f>
        <v>0</v>
      </c>
      <c r="J3258" s="243" t="str">
        <f t="shared" si="961"/>
        <v/>
      </c>
      <c r="K3258" s="244"/>
      <c r="L3258" s="423"/>
      <c r="M3258" s="252"/>
      <c r="N3258" s="315">
        <f>I3258</f>
        <v>0</v>
      </c>
      <c r="O3258" s="424">
        <f>L3258+M3258-N3258</f>
        <v>0</v>
      </c>
      <c r="P3258" s="244"/>
      <c r="Q3258" s="771"/>
      <c r="R3258" s="775"/>
      <c r="S3258" s="775"/>
      <c r="T3258" s="775"/>
      <c r="U3258" s="775"/>
      <c r="V3258" s="775"/>
      <c r="W3258" s="819"/>
      <c r="X3258" s="313">
        <f t="shared" si="962"/>
        <v>0</v>
      </c>
    </row>
    <row r="3259" spans="2:24" ht="18.75">
      <c r="B3259" s="152"/>
      <c r="C3259" s="137">
        <v>208</v>
      </c>
      <c r="D3259" s="159" t="s">
        <v>916</v>
      </c>
      <c r="E3259" s="812"/>
      <c r="F3259" s="449"/>
      <c r="G3259" s="245"/>
      <c r="H3259" s="245"/>
      <c r="I3259" s="476">
        <f>F3259+G3259+H3259</f>
        <v>0</v>
      </c>
      <c r="J3259" s="243" t="str">
        <f t="shared" si="961"/>
        <v/>
      </c>
      <c r="K3259" s="244"/>
      <c r="L3259" s="423"/>
      <c r="M3259" s="252"/>
      <c r="N3259" s="315">
        <f>I3259</f>
        <v>0</v>
      </c>
      <c r="O3259" s="424">
        <f>L3259+M3259-N3259</f>
        <v>0</v>
      </c>
      <c r="P3259" s="244"/>
      <c r="Q3259" s="771"/>
      <c r="R3259" s="775"/>
      <c r="S3259" s="775"/>
      <c r="T3259" s="775"/>
      <c r="U3259" s="775"/>
      <c r="V3259" s="775"/>
      <c r="W3259" s="819"/>
      <c r="X3259" s="313">
        <f t="shared" si="962"/>
        <v>0</v>
      </c>
    </row>
    <row r="3260" spans="2:24" ht="18.75">
      <c r="B3260" s="143"/>
      <c r="C3260" s="142">
        <v>209</v>
      </c>
      <c r="D3260" s="148" t="s">
        <v>917</v>
      </c>
      <c r="E3260" s="812"/>
      <c r="F3260" s="449"/>
      <c r="G3260" s="245"/>
      <c r="H3260" s="245"/>
      <c r="I3260" s="476">
        <f>F3260+G3260+H3260</f>
        <v>0</v>
      </c>
      <c r="J3260" s="243" t="str">
        <f t="shared" si="961"/>
        <v/>
      </c>
      <c r="K3260" s="244"/>
      <c r="L3260" s="423"/>
      <c r="M3260" s="252"/>
      <c r="N3260" s="315">
        <f>I3260</f>
        <v>0</v>
      </c>
      <c r="O3260" s="424">
        <f>L3260+M3260-N3260</f>
        <v>0</v>
      </c>
      <c r="P3260" s="244"/>
      <c r="Q3260" s="771"/>
      <c r="R3260" s="775"/>
      <c r="S3260" s="775"/>
      <c r="T3260" s="775"/>
      <c r="U3260" s="775"/>
      <c r="V3260" s="775"/>
      <c r="W3260" s="819"/>
      <c r="X3260" s="313">
        <f t="shared" si="962"/>
        <v>0</v>
      </c>
    </row>
    <row r="3261" spans="2:24" ht="18.75">
      <c r="B3261" s="794">
        <v>500</v>
      </c>
      <c r="C3261" s="960" t="s">
        <v>209</v>
      </c>
      <c r="D3261" s="960"/>
      <c r="E3261" s="795"/>
      <c r="F3261" s="796">
        <f>SUM(F3262:F3268)</f>
        <v>0</v>
      </c>
      <c r="G3261" s="797">
        <f>SUM(G3262:G3268)</f>
        <v>0</v>
      </c>
      <c r="H3261" s="797">
        <f>SUM(H3262:H3268)</f>
        <v>0</v>
      </c>
      <c r="I3261" s="797">
        <f>SUM(I3262:I3268)</f>
        <v>0</v>
      </c>
      <c r="J3261" s="243" t="str">
        <f t="shared" si="961"/>
        <v/>
      </c>
      <c r="K3261" s="244"/>
      <c r="L3261" s="316">
        <f>SUM(L3262:L3268)</f>
        <v>0</v>
      </c>
      <c r="M3261" s="317">
        <f>SUM(M3262:M3268)</f>
        <v>0</v>
      </c>
      <c r="N3261" s="425">
        <f>SUM(N3262:N3268)</f>
        <v>0</v>
      </c>
      <c r="O3261" s="426">
        <f>SUM(O3262:O3268)</f>
        <v>0</v>
      </c>
      <c r="P3261" s="244"/>
      <c r="Q3261" s="773"/>
      <c r="R3261" s="774"/>
      <c r="S3261" s="775"/>
      <c r="T3261" s="774"/>
      <c r="U3261" s="774"/>
      <c r="V3261" s="774"/>
      <c r="W3261" s="820"/>
      <c r="X3261" s="313">
        <f t="shared" si="962"/>
        <v>0</v>
      </c>
    </row>
    <row r="3262" spans="2:24" ht="18.75">
      <c r="B3262" s="143"/>
      <c r="C3262" s="160">
        <v>551</v>
      </c>
      <c r="D3262" s="456" t="s">
        <v>210</v>
      </c>
      <c r="E3262" s="812"/>
      <c r="F3262" s="449"/>
      <c r="G3262" s="245"/>
      <c r="H3262" s="245"/>
      <c r="I3262" s="476">
        <f t="shared" ref="I3262:I3269" si="963">F3262+G3262+H3262</f>
        <v>0</v>
      </c>
      <c r="J3262" s="243" t="str">
        <f t="shared" si="961"/>
        <v/>
      </c>
      <c r="K3262" s="244"/>
      <c r="L3262" s="423"/>
      <c r="M3262" s="252"/>
      <c r="N3262" s="315">
        <f t="shared" ref="N3262:N3269" si="964">I3262</f>
        <v>0</v>
      </c>
      <c r="O3262" s="424">
        <f t="shared" ref="O3262:O3269" si="965">L3262+M3262-N3262</f>
        <v>0</v>
      </c>
      <c r="P3262" s="244"/>
      <c r="Q3262" s="771"/>
      <c r="R3262" s="775"/>
      <c r="S3262" s="775"/>
      <c r="T3262" s="775"/>
      <c r="U3262" s="775"/>
      <c r="V3262" s="775"/>
      <c r="W3262" s="819"/>
      <c r="X3262" s="313">
        <f t="shared" si="962"/>
        <v>0</v>
      </c>
    </row>
    <row r="3263" spans="2:24" ht="18.75">
      <c r="B3263" s="143"/>
      <c r="C3263" s="161">
        <v>552</v>
      </c>
      <c r="D3263" s="457" t="s">
        <v>211</v>
      </c>
      <c r="E3263" s="812"/>
      <c r="F3263" s="449"/>
      <c r="G3263" s="245"/>
      <c r="H3263" s="245"/>
      <c r="I3263" s="476">
        <f t="shared" si="963"/>
        <v>0</v>
      </c>
      <c r="J3263" s="243" t="str">
        <f t="shared" si="961"/>
        <v/>
      </c>
      <c r="K3263" s="244"/>
      <c r="L3263" s="423"/>
      <c r="M3263" s="252"/>
      <c r="N3263" s="315">
        <f t="shared" si="964"/>
        <v>0</v>
      </c>
      <c r="O3263" s="424">
        <f t="shared" si="965"/>
        <v>0</v>
      </c>
      <c r="P3263" s="244"/>
      <c r="Q3263" s="771"/>
      <c r="R3263" s="775"/>
      <c r="S3263" s="775"/>
      <c r="T3263" s="775"/>
      <c r="U3263" s="775"/>
      <c r="V3263" s="775"/>
      <c r="W3263" s="819"/>
      <c r="X3263" s="313">
        <f t="shared" si="962"/>
        <v>0</v>
      </c>
    </row>
    <row r="3264" spans="2:24" ht="18.75">
      <c r="B3264" s="143"/>
      <c r="C3264" s="161">
        <v>558</v>
      </c>
      <c r="D3264" s="457" t="s">
        <v>1704</v>
      </c>
      <c r="E3264" s="812"/>
      <c r="F3264" s="700">
        <v>0</v>
      </c>
      <c r="G3264" s="700">
        <v>0</v>
      </c>
      <c r="H3264" s="700">
        <v>0</v>
      </c>
      <c r="I3264" s="476">
        <f t="shared" si="963"/>
        <v>0</v>
      </c>
      <c r="J3264" s="243" t="str">
        <f t="shared" si="961"/>
        <v/>
      </c>
      <c r="K3264" s="244"/>
      <c r="L3264" s="423"/>
      <c r="M3264" s="252"/>
      <c r="N3264" s="315">
        <f t="shared" si="964"/>
        <v>0</v>
      </c>
      <c r="O3264" s="424">
        <f t="shared" si="965"/>
        <v>0</v>
      </c>
      <c r="P3264" s="244"/>
      <c r="Q3264" s="771"/>
      <c r="R3264" s="775"/>
      <c r="S3264" s="775"/>
      <c r="T3264" s="775"/>
      <c r="U3264" s="775"/>
      <c r="V3264" s="775"/>
      <c r="W3264" s="819"/>
      <c r="X3264" s="313">
        <f t="shared" si="962"/>
        <v>0</v>
      </c>
    </row>
    <row r="3265" spans="2:24" ht="18.75">
      <c r="B3265" s="143"/>
      <c r="C3265" s="161">
        <v>560</v>
      </c>
      <c r="D3265" s="458" t="s">
        <v>212</v>
      </c>
      <c r="E3265" s="812"/>
      <c r="F3265" s="449"/>
      <c r="G3265" s="245"/>
      <c r="H3265" s="245"/>
      <c r="I3265" s="476">
        <f t="shared" si="963"/>
        <v>0</v>
      </c>
      <c r="J3265" s="243" t="str">
        <f t="shared" si="961"/>
        <v/>
      </c>
      <c r="K3265" s="244"/>
      <c r="L3265" s="423"/>
      <c r="M3265" s="252"/>
      <c r="N3265" s="315">
        <f t="shared" si="964"/>
        <v>0</v>
      </c>
      <c r="O3265" s="424">
        <f t="shared" si="965"/>
        <v>0</v>
      </c>
      <c r="P3265" s="244"/>
      <c r="Q3265" s="771"/>
      <c r="R3265" s="775"/>
      <c r="S3265" s="775"/>
      <c r="T3265" s="775"/>
      <c r="U3265" s="775"/>
      <c r="V3265" s="775"/>
      <c r="W3265" s="819"/>
      <c r="X3265" s="313">
        <f t="shared" si="962"/>
        <v>0</v>
      </c>
    </row>
    <row r="3266" spans="2:24" ht="18.75">
      <c r="B3266" s="143"/>
      <c r="C3266" s="161">
        <v>580</v>
      </c>
      <c r="D3266" s="457" t="s">
        <v>213</v>
      </c>
      <c r="E3266" s="812"/>
      <c r="F3266" s="449"/>
      <c r="G3266" s="245"/>
      <c r="H3266" s="245"/>
      <c r="I3266" s="476">
        <f t="shared" si="963"/>
        <v>0</v>
      </c>
      <c r="J3266" s="243" t="str">
        <f t="shared" si="961"/>
        <v/>
      </c>
      <c r="K3266" s="244"/>
      <c r="L3266" s="423"/>
      <c r="M3266" s="252"/>
      <c r="N3266" s="315">
        <f t="shared" si="964"/>
        <v>0</v>
      </c>
      <c r="O3266" s="424">
        <f t="shared" si="965"/>
        <v>0</v>
      </c>
      <c r="P3266" s="244"/>
      <c r="Q3266" s="771"/>
      <c r="R3266" s="775"/>
      <c r="S3266" s="775"/>
      <c r="T3266" s="775"/>
      <c r="U3266" s="775"/>
      <c r="V3266" s="775"/>
      <c r="W3266" s="819"/>
      <c r="X3266" s="313">
        <f t="shared" si="962"/>
        <v>0</v>
      </c>
    </row>
    <row r="3267" spans="2:24" ht="18.75">
      <c r="B3267" s="143"/>
      <c r="C3267" s="161">
        <v>588</v>
      </c>
      <c r="D3267" s="457" t="s">
        <v>1709</v>
      </c>
      <c r="E3267" s="812"/>
      <c r="F3267" s="700">
        <v>0</v>
      </c>
      <c r="G3267" s="700">
        <v>0</v>
      </c>
      <c r="H3267" s="700">
        <v>0</v>
      </c>
      <c r="I3267" s="476">
        <f t="shared" si="963"/>
        <v>0</v>
      </c>
      <c r="J3267" s="243" t="str">
        <f t="shared" si="961"/>
        <v/>
      </c>
      <c r="K3267" s="244"/>
      <c r="L3267" s="423"/>
      <c r="M3267" s="252"/>
      <c r="N3267" s="315">
        <f t="shared" si="964"/>
        <v>0</v>
      </c>
      <c r="O3267" s="424">
        <f t="shared" si="965"/>
        <v>0</v>
      </c>
      <c r="P3267" s="244"/>
      <c r="Q3267" s="771"/>
      <c r="R3267" s="775"/>
      <c r="S3267" s="775"/>
      <c r="T3267" s="775"/>
      <c r="U3267" s="775"/>
      <c r="V3267" s="775"/>
      <c r="W3267" s="819"/>
      <c r="X3267" s="313">
        <f t="shared" si="962"/>
        <v>0</v>
      </c>
    </row>
    <row r="3268" spans="2:24" ht="31.5">
      <c r="B3268" s="143"/>
      <c r="C3268" s="162">
        <v>590</v>
      </c>
      <c r="D3268" s="459" t="s">
        <v>214</v>
      </c>
      <c r="E3268" s="812"/>
      <c r="F3268" s="449"/>
      <c r="G3268" s="245"/>
      <c r="H3268" s="245"/>
      <c r="I3268" s="476">
        <f t="shared" si="963"/>
        <v>0</v>
      </c>
      <c r="J3268" s="243" t="str">
        <f t="shared" si="961"/>
        <v/>
      </c>
      <c r="K3268" s="244"/>
      <c r="L3268" s="423"/>
      <c r="M3268" s="252"/>
      <c r="N3268" s="315">
        <f t="shared" si="964"/>
        <v>0</v>
      </c>
      <c r="O3268" s="424">
        <f t="shared" si="965"/>
        <v>0</v>
      </c>
      <c r="P3268" s="244"/>
      <c r="Q3268" s="771"/>
      <c r="R3268" s="775"/>
      <c r="S3268" s="775"/>
      <c r="T3268" s="775"/>
      <c r="U3268" s="775"/>
      <c r="V3268" s="775"/>
      <c r="W3268" s="819"/>
      <c r="X3268" s="313">
        <f t="shared" si="962"/>
        <v>0</v>
      </c>
    </row>
    <row r="3269" spans="2:24" ht="18.75">
      <c r="B3269" s="794">
        <v>800</v>
      </c>
      <c r="C3269" s="960" t="s">
        <v>1079</v>
      </c>
      <c r="D3269" s="960"/>
      <c r="E3269" s="795"/>
      <c r="F3269" s="798"/>
      <c r="G3269" s="799"/>
      <c r="H3269" s="799"/>
      <c r="I3269" s="800">
        <f t="shared" si="963"/>
        <v>0</v>
      </c>
      <c r="J3269" s="243" t="str">
        <f t="shared" si="961"/>
        <v/>
      </c>
      <c r="K3269" s="244"/>
      <c r="L3269" s="428"/>
      <c r="M3269" s="254"/>
      <c r="N3269" s="315">
        <f t="shared" si="964"/>
        <v>0</v>
      </c>
      <c r="O3269" s="424">
        <f t="shared" si="965"/>
        <v>0</v>
      </c>
      <c r="P3269" s="244"/>
      <c r="Q3269" s="773"/>
      <c r="R3269" s="774"/>
      <c r="S3269" s="775"/>
      <c r="T3269" s="775"/>
      <c r="U3269" s="774"/>
      <c r="V3269" s="775"/>
      <c r="W3269" s="819"/>
      <c r="X3269" s="313">
        <f t="shared" si="962"/>
        <v>0</v>
      </c>
    </row>
    <row r="3270" spans="2:24" ht="18.75">
      <c r="B3270" s="794">
        <v>1000</v>
      </c>
      <c r="C3270" s="962" t="s">
        <v>216</v>
      </c>
      <c r="D3270" s="962"/>
      <c r="E3270" s="795"/>
      <c r="F3270" s="796">
        <f>SUM(F3271:F3287)</f>
        <v>0</v>
      </c>
      <c r="G3270" s="797">
        <f>SUM(G3271:G3287)</f>
        <v>0</v>
      </c>
      <c r="H3270" s="797">
        <f>SUM(H3271:H3287)</f>
        <v>0</v>
      </c>
      <c r="I3270" s="797">
        <f>SUM(I3271:I3287)</f>
        <v>0</v>
      </c>
      <c r="J3270" s="243" t="str">
        <f t="shared" si="961"/>
        <v/>
      </c>
      <c r="K3270" s="244"/>
      <c r="L3270" s="316">
        <f>SUM(L3271:L3287)</f>
        <v>0</v>
      </c>
      <c r="M3270" s="317">
        <f>SUM(M3271:M3287)</f>
        <v>0</v>
      </c>
      <c r="N3270" s="425">
        <f>SUM(N3271:N3287)</f>
        <v>0</v>
      </c>
      <c r="O3270" s="426">
        <f>SUM(O3271:O3287)</f>
        <v>0</v>
      </c>
      <c r="P3270" s="244"/>
      <c r="Q3270" s="316">
        <f t="shared" ref="Q3270:W3270" si="966">SUM(Q3271:Q3287)</f>
        <v>0</v>
      </c>
      <c r="R3270" s="317">
        <f t="shared" si="966"/>
        <v>0</v>
      </c>
      <c r="S3270" s="317">
        <f t="shared" si="966"/>
        <v>0</v>
      </c>
      <c r="T3270" s="317">
        <f t="shared" si="966"/>
        <v>0</v>
      </c>
      <c r="U3270" s="317">
        <f t="shared" si="966"/>
        <v>0</v>
      </c>
      <c r="V3270" s="317">
        <f t="shared" si="966"/>
        <v>0</v>
      </c>
      <c r="W3270" s="426">
        <f t="shared" si="966"/>
        <v>0</v>
      </c>
      <c r="X3270" s="313">
        <f t="shared" si="962"/>
        <v>0</v>
      </c>
    </row>
    <row r="3271" spans="2:24" ht="18.75">
      <c r="B3271" s="136"/>
      <c r="C3271" s="144">
        <v>1011</v>
      </c>
      <c r="D3271" s="163" t="s">
        <v>217</v>
      </c>
      <c r="E3271" s="812"/>
      <c r="F3271" s="449"/>
      <c r="G3271" s="245"/>
      <c r="H3271" s="245"/>
      <c r="I3271" s="476">
        <f t="shared" ref="I3271:I3287" si="967">F3271+G3271+H3271</f>
        <v>0</v>
      </c>
      <c r="J3271" s="243" t="str">
        <f t="shared" si="961"/>
        <v/>
      </c>
      <c r="K3271" s="244"/>
      <c r="L3271" s="423"/>
      <c r="M3271" s="252"/>
      <c r="N3271" s="315">
        <f t="shared" ref="N3271:N3287" si="968">I3271</f>
        <v>0</v>
      </c>
      <c r="O3271" s="424">
        <f t="shared" ref="O3271:O3287" si="969">L3271+M3271-N3271</f>
        <v>0</v>
      </c>
      <c r="P3271" s="244"/>
      <c r="Q3271" s="423"/>
      <c r="R3271" s="252"/>
      <c r="S3271" s="429">
        <f t="shared" ref="S3271:S3278" si="970">+IF(+(L3271+M3271)&gt;=I3271,+M3271,+(+I3271-L3271))</f>
        <v>0</v>
      </c>
      <c r="T3271" s="315">
        <f t="shared" ref="T3271:T3278" si="971">Q3271+R3271-S3271</f>
        <v>0</v>
      </c>
      <c r="U3271" s="252"/>
      <c r="V3271" s="252"/>
      <c r="W3271" s="253"/>
      <c r="X3271" s="313">
        <f t="shared" si="962"/>
        <v>0</v>
      </c>
    </row>
    <row r="3272" spans="2:24" ht="18.75">
      <c r="B3272" s="136"/>
      <c r="C3272" s="137">
        <v>1012</v>
      </c>
      <c r="D3272" s="145" t="s">
        <v>218</v>
      </c>
      <c r="E3272" s="812"/>
      <c r="F3272" s="449"/>
      <c r="G3272" s="245"/>
      <c r="H3272" s="245"/>
      <c r="I3272" s="476">
        <f t="shared" si="967"/>
        <v>0</v>
      </c>
      <c r="J3272" s="243" t="str">
        <f t="shared" si="961"/>
        <v/>
      </c>
      <c r="K3272" s="244"/>
      <c r="L3272" s="423"/>
      <c r="M3272" s="252"/>
      <c r="N3272" s="315">
        <f t="shared" si="968"/>
        <v>0</v>
      </c>
      <c r="O3272" s="424">
        <f t="shared" si="969"/>
        <v>0</v>
      </c>
      <c r="P3272" s="244"/>
      <c r="Q3272" s="423"/>
      <c r="R3272" s="252"/>
      <c r="S3272" s="429">
        <f t="shared" si="970"/>
        <v>0</v>
      </c>
      <c r="T3272" s="315">
        <f t="shared" si="971"/>
        <v>0</v>
      </c>
      <c r="U3272" s="252"/>
      <c r="V3272" s="252"/>
      <c r="W3272" s="253"/>
      <c r="X3272" s="313">
        <f t="shared" si="962"/>
        <v>0</v>
      </c>
    </row>
    <row r="3273" spans="2:24" ht="18.75">
      <c r="B3273" s="136"/>
      <c r="C3273" s="137">
        <v>1013</v>
      </c>
      <c r="D3273" s="145" t="s">
        <v>219</v>
      </c>
      <c r="E3273" s="812"/>
      <c r="F3273" s="449"/>
      <c r="G3273" s="245"/>
      <c r="H3273" s="245"/>
      <c r="I3273" s="476">
        <f t="shared" si="967"/>
        <v>0</v>
      </c>
      <c r="J3273" s="243" t="str">
        <f t="shared" si="961"/>
        <v/>
      </c>
      <c r="K3273" s="244"/>
      <c r="L3273" s="423"/>
      <c r="M3273" s="252"/>
      <c r="N3273" s="315">
        <f t="shared" si="968"/>
        <v>0</v>
      </c>
      <c r="O3273" s="424">
        <f t="shared" si="969"/>
        <v>0</v>
      </c>
      <c r="P3273" s="244"/>
      <c r="Q3273" s="423"/>
      <c r="R3273" s="252"/>
      <c r="S3273" s="429">
        <f t="shared" si="970"/>
        <v>0</v>
      </c>
      <c r="T3273" s="315">
        <f t="shared" si="971"/>
        <v>0</v>
      </c>
      <c r="U3273" s="252"/>
      <c r="V3273" s="252"/>
      <c r="W3273" s="253"/>
      <c r="X3273" s="313">
        <f t="shared" si="962"/>
        <v>0</v>
      </c>
    </row>
    <row r="3274" spans="2:24" ht="18.75">
      <c r="B3274" s="136"/>
      <c r="C3274" s="137">
        <v>1014</v>
      </c>
      <c r="D3274" s="145" t="s">
        <v>220</v>
      </c>
      <c r="E3274" s="812"/>
      <c r="F3274" s="449"/>
      <c r="G3274" s="245"/>
      <c r="H3274" s="245"/>
      <c r="I3274" s="476">
        <f t="shared" si="967"/>
        <v>0</v>
      </c>
      <c r="J3274" s="243" t="str">
        <f t="shared" si="961"/>
        <v/>
      </c>
      <c r="K3274" s="244"/>
      <c r="L3274" s="423"/>
      <c r="M3274" s="252"/>
      <c r="N3274" s="315">
        <f t="shared" si="968"/>
        <v>0</v>
      </c>
      <c r="O3274" s="424">
        <f t="shared" si="969"/>
        <v>0</v>
      </c>
      <c r="P3274" s="244"/>
      <c r="Q3274" s="423"/>
      <c r="R3274" s="252"/>
      <c r="S3274" s="429">
        <f t="shared" si="970"/>
        <v>0</v>
      </c>
      <c r="T3274" s="315">
        <f t="shared" si="971"/>
        <v>0</v>
      </c>
      <c r="U3274" s="252"/>
      <c r="V3274" s="252"/>
      <c r="W3274" s="253"/>
      <c r="X3274" s="313">
        <f t="shared" si="962"/>
        <v>0</v>
      </c>
    </row>
    <row r="3275" spans="2:24" ht="18.75">
      <c r="B3275" s="136"/>
      <c r="C3275" s="137">
        <v>1015</v>
      </c>
      <c r="D3275" s="145" t="s">
        <v>221</v>
      </c>
      <c r="E3275" s="812"/>
      <c r="F3275" s="449"/>
      <c r="G3275" s="245"/>
      <c r="H3275" s="245"/>
      <c r="I3275" s="476">
        <f t="shared" si="967"/>
        <v>0</v>
      </c>
      <c r="J3275" s="243" t="str">
        <f t="shared" si="961"/>
        <v/>
      </c>
      <c r="K3275" s="244"/>
      <c r="L3275" s="423"/>
      <c r="M3275" s="252"/>
      <c r="N3275" s="315">
        <f t="shared" si="968"/>
        <v>0</v>
      </c>
      <c r="O3275" s="424">
        <f t="shared" si="969"/>
        <v>0</v>
      </c>
      <c r="P3275" s="244"/>
      <c r="Q3275" s="423"/>
      <c r="R3275" s="252"/>
      <c r="S3275" s="429">
        <f t="shared" si="970"/>
        <v>0</v>
      </c>
      <c r="T3275" s="315">
        <f t="shared" si="971"/>
        <v>0</v>
      </c>
      <c r="U3275" s="252"/>
      <c r="V3275" s="252"/>
      <c r="W3275" s="253"/>
      <c r="X3275" s="313">
        <f t="shared" si="962"/>
        <v>0</v>
      </c>
    </row>
    <row r="3276" spans="2:24" ht="18.75">
      <c r="B3276" s="136"/>
      <c r="C3276" s="137">
        <v>1016</v>
      </c>
      <c r="D3276" s="145" t="s">
        <v>222</v>
      </c>
      <c r="E3276" s="812"/>
      <c r="F3276" s="449"/>
      <c r="G3276" s="245"/>
      <c r="H3276" s="245"/>
      <c r="I3276" s="476">
        <f t="shared" si="967"/>
        <v>0</v>
      </c>
      <c r="J3276" s="243" t="str">
        <f t="shared" si="961"/>
        <v/>
      </c>
      <c r="K3276" s="244"/>
      <c r="L3276" s="423"/>
      <c r="M3276" s="252"/>
      <c r="N3276" s="315">
        <f t="shared" si="968"/>
        <v>0</v>
      </c>
      <c r="O3276" s="424">
        <f t="shared" si="969"/>
        <v>0</v>
      </c>
      <c r="P3276" s="244"/>
      <c r="Q3276" s="423"/>
      <c r="R3276" s="252"/>
      <c r="S3276" s="429">
        <f t="shared" si="970"/>
        <v>0</v>
      </c>
      <c r="T3276" s="315">
        <f t="shared" si="971"/>
        <v>0</v>
      </c>
      <c r="U3276" s="252"/>
      <c r="V3276" s="252"/>
      <c r="W3276" s="253"/>
      <c r="X3276" s="313">
        <f t="shared" si="962"/>
        <v>0</v>
      </c>
    </row>
    <row r="3277" spans="2:24" ht="18.75">
      <c r="B3277" s="140"/>
      <c r="C3277" s="164">
        <v>1020</v>
      </c>
      <c r="D3277" s="165" t="s">
        <v>223</v>
      </c>
      <c r="E3277" s="812"/>
      <c r="F3277" s="449"/>
      <c r="G3277" s="245"/>
      <c r="H3277" s="245"/>
      <c r="I3277" s="476">
        <f t="shared" si="967"/>
        <v>0</v>
      </c>
      <c r="J3277" s="243" t="str">
        <f t="shared" si="961"/>
        <v/>
      </c>
      <c r="K3277" s="244"/>
      <c r="L3277" s="423"/>
      <c r="M3277" s="252"/>
      <c r="N3277" s="315">
        <f t="shared" si="968"/>
        <v>0</v>
      </c>
      <c r="O3277" s="424">
        <f t="shared" si="969"/>
        <v>0</v>
      </c>
      <c r="P3277" s="244"/>
      <c r="Q3277" s="423"/>
      <c r="R3277" s="252"/>
      <c r="S3277" s="429">
        <f t="shared" si="970"/>
        <v>0</v>
      </c>
      <c r="T3277" s="315">
        <f t="shared" si="971"/>
        <v>0</v>
      </c>
      <c r="U3277" s="252"/>
      <c r="V3277" s="252"/>
      <c r="W3277" s="253"/>
      <c r="X3277" s="313">
        <f t="shared" si="962"/>
        <v>0</v>
      </c>
    </row>
    <row r="3278" spans="2:24" ht="18.75">
      <c r="B3278" s="136"/>
      <c r="C3278" s="137">
        <v>1030</v>
      </c>
      <c r="D3278" s="145" t="s">
        <v>224</v>
      </c>
      <c r="E3278" s="812"/>
      <c r="F3278" s="449"/>
      <c r="G3278" s="245"/>
      <c r="H3278" s="245"/>
      <c r="I3278" s="476">
        <f t="shared" si="967"/>
        <v>0</v>
      </c>
      <c r="J3278" s="243" t="str">
        <f t="shared" si="961"/>
        <v/>
      </c>
      <c r="K3278" s="244"/>
      <c r="L3278" s="423"/>
      <c r="M3278" s="252"/>
      <c r="N3278" s="315">
        <f t="shared" si="968"/>
        <v>0</v>
      </c>
      <c r="O3278" s="424">
        <f t="shared" si="969"/>
        <v>0</v>
      </c>
      <c r="P3278" s="244"/>
      <c r="Q3278" s="423"/>
      <c r="R3278" s="252"/>
      <c r="S3278" s="429">
        <f t="shared" si="970"/>
        <v>0</v>
      </c>
      <c r="T3278" s="315">
        <f t="shared" si="971"/>
        <v>0</v>
      </c>
      <c r="U3278" s="252"/>
      <c r="V3278" s="252"/>
      <c r="W3278" s="253"/>
      <c r="X3278" s="313">
        <f t="shared" si="962"/>
        <v>0</v>
      </c>
    </row>
    <row r="3279" spans="2:24" ht="18.75">
      <c r="B3279" s="136"/>
      <c r="C3279" s="164">
        <v>1051</v>
      </c>
      <c r="D3279" s="167" t="s">
        <v>225</v>
      </c>
      <c r="E3279" s="812"/>
      <c r="F3279" s="449"/>
      <c r="G3279" s="245"/>
      <c r="H3279" s="245"/>
      <c r="I3279" s="476">
        <f t="shared" si="967"/>
        <v>0</v>
      </c>
      <c r="J3279" s="243" t="str">
        <f t="shared" si="961"/>
        <v/>
      </c>
      <c r="K3279" s="244"/>
      <c r="L3279" s="423"/>
      <c r="M3279" s="252"/>
      <c r="N3279" s="315">
        <f t="shared" si="968"/>
        <v>0</v>
      </c>
      <c r="O3279" s="424">
        <f t="shared" si="969"/>
        <v>0</v>
      </c>
      <c r="P3279" s="244"/>
      <c r="Q3279" s="771"/>
      <c r="R3279" s="775"/>
      <c r="S3279" s="775"/>
      <c r="T3279" s="775"/>
      <c r="U3279" s="775"/>
      <c r="V3279" s="775"/>
      <c r="W3279" s="819"/>
      <c r="X3279" s="313">
        <f t="shared" si="962"/>
        <v>0</v>
      </c>
    </row>
    <row r="3280" spans="2:24" ht="18.75">
      <c r="B3280" s="136"/>
      <c r="C3280" s="137">
        <v>1052</v>
      </c>
      <c r="D3280" s="145" t="s">
        <v>226</v>
      </c>
      <c r="E3280" s="812"/>
      <c r="F3280" s="449"/>
      <c r="G3280" s="245"/>
      <c r="H3280" s="245"/>
      <c r="I3280" s="476">
        <f t="shared" si="967"/>
        <v>0</v>
      </c>
      <c r="J3280" s="243" t="str">
        <f t="shared" si="961"/>
        <v/>
      </c>
      <c r="K3280" s="244"/>
      <c r="L3280" s="423"/>
      <c r="M3280" s="252"/>
      <c r="N3280" s="315">
        <f t="shared" si="968"/>
        <v>0</v>
      </c>
      <c r="O3280" s="424">
        <f t="shared" si="969"/>
        <v>0</v>
      </c>
      <c r="P3280" s="244"/>
      <c r="Q3280" s="771"/>
      <c r="R3280" s="775"/>
      <c r="S3280" s="775"/>
      <c r="T3280" s="775"/>
      <c r="U3280" s="775"/>
      <c r="V3280" s="775"/>
      <c r="W3280" s="819"/>
      <c r="X3280" s="313">
        <f t="shared" si="962"/>
        <v>0</v>
      </c>
    </row>
    <row r="3281" spans="2:24" ht="18.75">
      <c r="B3281" s="136"/>
      <c r="C3281" s="168">
        <v>1053</v>
      </c>
      <c r="D3281" s="169" t="s">
        <v>1710</v>
      </c>
      <c r="E3281" s="812"/>
      <c r="F3281" s="449"/>
      <c r="G3281" s="245"/>
      <c r="H3281" s="245"/>
      <c r="I3281" s="476">
        <f t="shared" si="967"/>
        <v>0</v>
      </c>
      <c r="J3281" s="243" t="str">
        <f t="shared" si="961"/>
        <v/>
      </c>
      <c r="K3281" s="244"/>
      <c r="L3281" s="423"/>
      <c r="M3281" s="252"/>
      <c r="N3281" s="315">
        <f t="shared" si="968"/>
        <v>0</v>
      </c>
      <c r="O3281" s="424">
        <f t="shared" si="969"/>
        <v>0</v>
      </c>
      <c r="P3281" s="244"/>
      <c r="Q3281" s="771"/>
      <c r="R3281" s="775"/>
      <c r="S3281" s="775"/>
      <c r="T3281" s="775"/>
      <c r="U3281" s="775"/>
      <c r="V3281" s="775"/>
      <c r="W3281" s="819"/>
      <c r="X3281" s="313">
        <f t="shared" si="962"/>
        <v>0</v>
      </c>
    </row>
    <row r="3282" spans="2:24" ht="18.75">
      <c r="B3282" s="136"/>
      <c r="C3282" s="137">
        <v>1062</v>
      </c>
      <c r="D3282" s="139" t="s">
        <v>227</v>
      </c>
      <c r="E3282" s="812"/>
      <c r="F3282" s="449"/>
      <c r="G3282" s="245"/>
      <c r="H3282" s="245"/>
      <c r="I3282" s="476">
        <f t="shared" si="967"/>
        <v>0</v>
      </c>
      <c r="J3282" s="243" t="str">
        <f t="shared" si="961"/>
        <v/>
      </c>
      <c r="K3282" s="244"/>
      <c r="L3282" s="423"/>
      <c r="M3282" s="252"/>
      <c r="N3282" s="315">
        <f t="shared" si="968"/>
        <v>0</v>
      </c>
      <c r="O3282" s="424">
        <f t="shared" si="969"/>
        <v>0</v>
      </c>
      <c r="P3282" s="244"/>
      <c r="Q3282" s="423"/>
      <c r="R3282" s="252"/>
      <c r="S3282" s="429">
        <f>+IF(+(L3282+M3282)&gt;=I3282,+M3282,+(+I3282-L3282))</f>
        <v>0</v>
      </c>
      <c r="T3282" s="315">
        <f>Q3282+R3282-S3282</f>
        <v>0</v>
      </c>
      <c r="U3282" s="252"/>
      <c r="V3282" s="252"/>
      <c r="W3282" s="253"/>
      <c r="X3282" s="313">
        <f t="shared" si="962"/>
        <v>0</v>
      </c>
    </row>
    <row r="3283" spans="2:24" ht="18.75">
      <c r="B3283" s="136"/>
      <c r="C3283" s="137">
        <v>1063</v>
      </c>
      <c r="D3283" s="139" t="s">
        <v>228</v>
      </c>
      <c r="E3283" s="812"/>
      <c r="F3283" s="449"/>
      <c r="G3283" s="245"/>
      <c r="H3283" s="245"/>
      <c r="I3283" s="476">
        <f t="shared" si="967"/>
        <v>0</v>
      </c>
      <c r="J3283" s="243" t="str">
        <f t="shared" si="961"/>
        <v/>
      </c>
      <c r="K3283" s="244"/>
      <c r="L3283" s="423"/>
      <c r="M3283" s="252"/>
      <c r="N3283" s="315">
        <f t="shared" si="968"/>
        <v>0</v>
      </c>
      <c r="O3283" s="424">
        <f t="shared" si="969"/>
        <v>0</v>
      </c>
      <c r="P3283" s="244"/>
      <c r="Q3283" s="771"/>
      <c r="R3283" s="775"/>
      <c r="S3283" s="775"/>
      <c r="T3283" s="775"/>
      <c r="U3283" s="775"/>
      <c r="V3283" s="775"/>
      <c r="W3283" s="819"/>
      <c r="X3283" s="313">
        <f t="shared" si="962"/>
        <v>0</v>
      </c>
    </row>
    <row r="3284" spans="2:24" ht="18.75">
      <c r="B3284" s="136"/>
      <c r="C3284" s="168">
        <v>1069</v>
      </c>
      <c r="D3284" s="170" t="s">
        <v>229</v>
      </c>
      <c r="E3284" s="812"/>
      <c r="F3284" s="449"/>
      <c r="G3284" s="245"/>
      <c r="H3284" s="245"/>
      <c r="I3284" s="476">
        <f t="shared" si="967"/>
        <v>0</v>
      </c>
      <c r="J3284" s="243" t="str">
        <f t="shared" ref="J3284:J3315" si="972">(IF($E3284&lt;&gt;0,$J$2,IF($I3284&lt;&gt;0,$J$2,"")))</f>
        <v/>
      </c>
      <c r="K3284" s="244"/>
      <c r="L3284" s="423"/>
      <c r="M3284" s="252"/>
      <c r="N3284" s="315">
        <f t="shared" si="968"/>
        <v>0</v>
      </c>
      <c r="O3284" s="424">
        <f t="shared" si="969"/>
        <v>0</v>
      </c>
      <c r="P3284" s="244"/>
      <c r="Q3284" s="423"/>
      <c r="R3284" s="252"/>
      <c r="S3284" s="429">
        <f>+IF(+(L3284+M3284)&gt;=I3284,+M3284,+(+I3284-L3284))</f>
        <v>0</v>
      </c>
      <c r="T3284" s="315">
        <f>Q3284+R3284-S3284</f>
        <v>0</v>
      </c>
      <c r="U3284" s="252"/>
      <c r="V3284" s="252"/>
      <c r="W3284" s="253"/>
      <c r="X3284" s="313">
        <f t="shared" ref="X3284:X3315" si="973">T3284-U3284-V3284-W3284</f>
        <v>0</v>
      </c>
    </row>
    <row r="3285" spans="2:24" ht="31.5">
      <c r="B3285" s="140"/>
      <c r="C3285" s="137">
        <v>1091</v>
      </c>
      <c r="D3285" s="145" t="s">
        <v>230</v>
      </c>
      <c r="E3285" s="812"/>
      <c r="F3285" s="449"/>
      <c r="G3285" s="245"/>
      <c r="H3285" s="245"/>
      <c r="I3285" s="476">
        <f t="shared" si="967"/>
        <v>0</v>
      </c>
      <c r="J3285" s="243" t="str">
        <f t="shared" si="972"/>
        <v/>
      </c>
      <c r="K3285" s="244"/>
      <c r="L3285" s="423"/>
      <c r="M3285" s="252"/>
      <c r="N3285" s="315">
        <f t="shared" si="968"/>
        <v>0</v>
      </c>
      <c r="O3285" s="424">
        <f t="shared" si="969"/>
        <v>0</v>
      </c>
      <c r="P3285" s="244"/>
      <c r="Q3285" s="423"/>
      <c r="R3285" s="252"/>
      <c r="S3285" s="429">
        <f>+IF(+(L3285+M3285)&gt;=I3285,+M3285,+(+I3285-L3285))</f>
        <v>0</v>
      </c>
      <c r="T3285" s="315">
        <f>Q3285+R3285-S3285</f>
        <v>0</v>
      </c>
      <c r="U3285" s="252"/>
      <c r="V3285" s="252"/>
      <c r="W3285" s="253"/>
      <c r="X3285" s="313">
        <f t="shared" si="973"/>
        <v>0</v>
      </c>
    </row>
    <row r="3286" spans="2:24" ht="18.75">
      <c r="B3286" s="136"/>
      <c r="C3286" s="137">
        <v>1092</v>
      </c>
      <c r="D3286" s="145" t="s">
        <v>359</v>
      </c>
      <c r="E3286" s="812"/>
      <c r="F3286" s="449"/>
      <c r="G3286" s="245"/>
      <c r="H3286" s="245"/>
      <c r="I3286" s="476">
        <f t="shared" si="967"/>
        <v>0</v>
      </c>
      <c r="J3286" s="243" t="str">
        <f t="shared" si="972"/>
        <v/>
      </c>
      <c r="K3286" s="244"/>
      <c r="L3286" s="423"/>
      <c r="M3286" s="252"/>
      <c r="N3286" s="315">
        <f t="shared" si="968"/>
        <v>0</v>
      </c>
      <c r="O3286" s="424">
        <f t="shared" si="969"/>
        <v>0</v>
      </c>
      <c r="P3286" s="244"/>
      <c r="Q3286" s="771"/>
      <c r="R3286" s="775"/>
      <c r="S3286" s="775"/>
      <c r="T3286" s="775"/>
      <c r="U3286" s="775"/>
      <c r="V3286" s="775"/>
      <c r="W3286" s="819"/>
      <c r="X3286" s="313">
        <f t="shared" si="973"/>
        <v>0</v>
      </c>
    </row>
    <row r="3287" spans="2:24" ht="18.75">
      <c r="B3287" s="136"/>
      <c r="C3287" s="142">
        <v>1098</v>
      </c>
      <c r="D3287" s="146" t="s">
        <v>231</v>
      </c>
      <c r="E3287" s="812"/>
      <c r="F3287" s="449"/>
      <c r="G3287" s="245"/>
      <c r="H3287" s="245"/>
      <c r="I3287" s="476">
        <f t="shared" si="967"/>
        <v>0</v>
      </c>
      <c r="J3287" s="243" t="str">
        <f t="shared" si="972"/>
        <v/>
      </c>
      <c r="K3287" s="244"/>
      <c r="L3287" s="423"/>
      <c r="M3287" s="252"/>
      <c r="N3287" s="315">
        <f t="shared" si="968"/>
        <v>0</v>
      </c>
      <c r="O3287" s="424">
        <f t="shared" si="969"/>
        <v>0</v>
      </c>
      <c r="P3287" s="244"/>
      <c r="Q3287" s="423"/>
      <c r="R3287" s="252"/>
      <c r="S3287" s="429">
        <f>+IF(+(L3287+M3287)&gt;=I3287,+M3287,+(+I3287-L3287))</f>
        <v>0</v>
      </c>
      <c r="T3287" s="315">
        <f>Q3287+R3287-S3287</f>
        <v>0</v>
      </c>
      <c r="U3287" s="252"/>
      <c r="V3287" s="252"/>
      <c r="W3287" s="253"/>
      <c r="X3287" s="313">
        <f t="shared" si="973"/>
        <v>0</v>
      </c>
    </row>
    <row r="3288" spans="2:24" ht="18.75">
      <c r="B3288" s="794">
        <v>1900</v>
      </c>
      <c r="C3288" s="958" t="s">
        <v>293</v>
      </c>
      <c r="D3288" s="958"/>
      <c r="E3288" s="795"/>
      <c r="F3288" s="796">
        <f>SUM(F3289:F3291)</f>
        <v>0</v>
      </c>
      <c r="G3288" s="797">
        <f>SUM(G3289:G3291)</f>
        <v>0</v>
      </c>
      <c r="H3288" s="797">
        <f>SUM(H3289:H3291)</f>
        <v>0</v>
      </c>
      <c r="I3288" s="797">
        <f>SUM(I3289:I3291)</f>
        <v>0</v>
      </c>
      <c r="J3288" s="243" t="str">
        <f t="shared" si="972"/>
        <v/>
      </c>
      <c r="K3288" s="244"/>
      <c r="L3288" s="316">
        <f>SUM(L3289:L3291)</f>
        <v>0</v>
      </c>
      <c r="M3288" s="317">
        <f>SUM(M3289:M3291)</f>
        <v>0</v>
      </c>
      <c r="N3288" s="425">
        <f>SUM(N3289:N3291)</f>
        <v>0</v>
      </c>
      <c r="O3288" s="426">
        <f>SUM(O3289:O3291)</f>
        <v>0</v>
      </c>
      <c r="P3288" s="244"/>
      <c r="Q3288" s="773"/>
      <c r="R3288" s="774"/>
      <c r="S3288" s="774"/>
      <c r="T3288" s="774"/>
      <c r="U3288" s="774"/>
      <c r="V3288" s="774"/>
      <c r="W3288" s="820"/>
      <c r="X3288" s="313">
        <f t="shared" si="973"/>
        <v>0</v>
      </c>
    </row>
    <row r="3289" spans="2:24" ht="18.75">
      <c r="B3289" s="136"/>
      <c r="C3289" s="144">
        <v>1901</v>
      </c>
      <c r="D3289" s="138" t="s">
        <v>294</v>
      </c>
      <c r="E3289" s="812"/>
      <c r="F3289" s="449"/>
      <c r="G3289" s="245"/>
      <c r="H3289" s="245"/>
      <c r="I3289" s="476">
        <f>F3289+G3289+H3289</f>
        <v>0</v>
      </c>
      <c r="J3289" s="243" t="str">
        <f t="shared" si="972"/>
        <v/>
      </c>
      <c r="K3289" s="244"/>
      <c r="L3289" s="423"/>
      <c r="M3289" s="252"/>
      <c r="N3289" s="315">
        <f>I3289</f>
        <v>0</v>
      </c>
      <c r="O3289" s="424">
        <f>L3289+M3289-N3289</f>
        <v>0</v>
      </c>
      <c r="P3289" s="244"/>
      <c r="Q3289" s="771"/>
      <c r="R3289" s="775"/>
      <c r="S3289" s="775"/>
      <c r="T3289" s="775"/>
      <c r="U3289" s="775"/>
      <c r="V3289" s="775"/>
      <c r="W3289" s="819"/>
      <c r="X3289" s="313">
        <f t="shared" si="973"/>
        <v>0</v>
      </c>
    </row>
    <row r="3290" spans="2:24" ht="18.75">
      <c r="B3290" s="136"/>
      <c r="C3290" s="137">
        <v>1981</v>
      </c>
      <c r="D3290" s="139" t="s">
        <v>295</v>
      </c>
      <c r="E3290" s="812"/>
      <c r="F3290" s="449"/>
      <c r="G3290" s="245"/>
      <c r="H3290" s="245"/>
      <c r="I3290" s="476">
        <f>F3290+G3290+H3290</f>
        <v>0</v>
      </c>
      <c r="J3290" s="243" t="str">
        <f t="shared" si="972"/>
        <v/>
      </c>
      <c r="K3290" s="244"/>
      <c r="L3290" s="423"/>
      <c r="M3290" s="252"/>
      <c r="N3290" s="315">
        <f>I3290</f>
        <v>0</v>
      </c>
      <c r="O3290" s="424">
        <f>L3290+M3290-N3290</f>
        <v>0</v>
      </c>
      <c r="P3290" s="244"/>
      <c r="Q3290" s="771"/>
      <c r="R3290" s="775"/>
      <c r="S3290" s="775"/>
      <c r="T3290" s="775"/>
      <c r="U3290" s="775"/>
      <c r="V3290" s="775"/>
      <c r="W3290" s="819"/>
      <c r="X3290" s="313">
        <f t="shared" si="973"/>
        <v>0</v>
      </c>
    </row>
    <row r="3291" spans="2:24" ht="18.75">
      <c r="B3291" s="136"/>
      <c r="C3291" s="142">
        <v>1991</v>
      </c>
      <c r="D3291" s="141" t="s">
        <v>296</v>
      </c>
      <c r="E3291" s="812"/>
      <c r="F3291" s="449"/>
      <c r="G3291" s="245"/>
      <c r="H3291" s="245"/>
      <c r="I3291" s="476">
        <f>F3291+G3291+H3291</f>
        <v>0</v>
      </c>
      <c r="J3291" s="243" t="str">
        <f t="shared" si="972"/>
        <v/>
      </c>
      <c r="K3291" s="244"/>
      <c r="L3291" s="423"/>
      <c r="M3291" s="252"/>
      <c r="N3291" s="315">
        <f>I3291</f>
        <v>0</v>
      </c>
      <c r="O3291" s="424">
        <f>L3291+M3291-N3291</f>
        <v>0</v>
      </c>
      <c r="P3291" s="244"/>
      <c r="Q3291" s="771"/>
      <c r="R3291" s="775"/>
      <c r="S3291" s="775"/>
      <c r="T3291" s="775"/>
      <c r="U3291" s="775"/>
      <c r="V3291" s="775"/>
      <c r="W3291" s="819"/>
      <c r="X3291" s="313">
        <f t="shared" si="973"/>
        <v>0</v>
      </c>
    </row>
    <row r="3292" spans="2:24" ht="18.75">
      <c r="B3292" s="794">
        <v>2100</v>
      </c>
      <c r="C3292" s="958" t="s">
        <v>1088</v>
      </c>
      <c r="D3292" s="958"/>
      <c r="E3292" s="795"/>
      <c r="F3292" s="796">
        <f>SUM(F3293:F3297)</f>
        <v>0</v>
      </c>
      <c r="G3292" s="797">
        <f>SUM(G3293:G3297)</f>
        <v>0</v>
      </c>
      <c r="H3292" s="797">
        <f>SUM(H3293:H3297)</f>
        <v>0</v>
      </c>
      <c r="I3292" s="797">
        <f>SUM(I3293:I3297)</f>
        <v>0</v>
      </c>
      <c r="J3292" s="243" t="str">
        <f t="shared" si="972"/>
        <v/>
      </c>
      <c r="K3292" s="244"/>
      <c r="L3292" s="316">
        <f>SUM(L3293:L3297)</f>
        <v>0</v>
      </c>
      <c r="M3292" s="317">
        <f>SUM(M3293:M3297)</f>
        <v>0</v>
      </c>
      <c r="N3292" s="425">
        <f>SUM(N3293:N3297)</f>
        <v>0</v>
      </c>
      <c r="O3292" s="426">
        <f>SUM(O3293:O3297)</f>
        <v>0</v>
      </c>
      <c r="P3292" s="244"/>
      <c r="Q3292" s="773"/>
      <c r="R3292" s="774"/>
      <c r="S3292" s="774"/>
      <c r="T3292" s="774"/>
      <c r="U3292" s="774"/>
      <c r="V3292" s="774"/>
      <c r="W3292" s="820"/>
      <c r="X3292" s="313">
        <f t="shared" si="973"/>
        <v>0</v>
      </c>
    </row>
    <row r="3293" spans="2:24" ht="18.75">
      <c r="B3293" s="136"/>
      <c r="C3293" s="144">
        <v>2110</v>
      </c>
      <c r="D3293" s="147" t="s">
        <v>232</v>
      </c>
      <c r="E3293" s="812"/>
      <c r="F3293" s="449"/>
      <c r="G3293" s="245"/>
      <c r="H3293" s="245"/>
      <c r="I3293" s="476">
        <f>F3293+G3293+H3293</f>
        <v>0</v>
      </c>
      <c r="J3293" s="243" t="str">
        <f t="shared" si="972"/>
        <v/>
      </c>
      <c r="K3293" s="244"/>
      <c r="L3293" s="423"/>
      <c r="M3293" s="252"/>
      <c r="N3293" s="315">
        <f>I3293</f>
        <v>0</v>
      </c>
      <c r="O3293" s="424">
        <f>L3293+M3293-N3293</f>
        <v>0</v>
      </c>
      <c r="P3293" s="244"/>
      <c r="Q3293" s="771"/>
      <c r="R3293" s="775"/>
      <c r="S3293" s="775"/>
      <c r="T3293" s="775"/>
      <c r="U3293" s="775"/>
      <c r="V3293" s="775"/>
      <c r="W3293" s="819"/>
      <c r="X3293" s="313">
        <f t="shared" si="973"/>
        <v>0</v>
      </c>
    </row>
    <row r="3294" spans="2:24" ht="18.75">
      <c r="B3294" s="171"/>
      <c r="C3294" s="137">
        <v>2120</v>
      </c>
      <c r="D3294" s="159" t="s">
        <v>233</v>
      </c>
      <c r="E3294" s="812"/>
      <c r="F3294" s="449"/>
      <c r="G3294" s="245"/>
      <c r="H3294" s="245"/>
      <c r="I3294" s="476">
        <f>F3294+G3294+H3294</f>
        <v>0</v>
      </c>
      <c r="J3294" s="243" t="str">
        <f t="shared" si="972"/>
        <v/>
      </c>
      <c r="K3294" s="244"/>
      <c r="L3294" s="423"/>
      <c r="M3294" s="252"/>
      <c r="N3294" s="315">
        <f>I3294</f>
        <v>0</v>
      </c>
      <c r="O3294" s="424">
        <f>L3294+M3294-N3294</f>
        <v>0</v>
      </c>
      <c r="P3294" s="244"/>
      <c r="Q3294" s="771"/>
      <c r="R3294" s="775"/>
      <c r="S3294" s="775"/>
      <c r="T3294" s="775"/>
      <c r="U3294" s="775"/>
      <c r="V3294" s="775"/>
      <c r="W3294" s="819"/>
      <c r="X3294" s="313">
        <f t="shared" si="973"/>
        <v>0</v>
      </c>
    </row>
    <row r="3295" spans="2:24" ht="18.75">
      <c r="B3295" s="171"/>
      <c r="C3295" s="137">
        <v>2125</v>
      </c>
      <c r="D3295" s="156" t="s">
        <v>1080</v>
      </c>
      <c r="E3295" s="812"/>
      <c r="F3295" s="700">
        <v>0</v>
      </c>
      <c r="G3295" s="700">
        <v>0</v>
      </c>
      <c r="H3295" s="700">
        <v>0</v>
      </c>
      <c r="I3295" s="476">
        <f>F3295+G3295+H3295</f>
        <v>0</v>
      </c>
      <c r="J3295" s="243" t="str">
        <f t="shared" si="972"/>
        <v/>
      </c>
      <c r="K3295" s="244"/>
      <c r="L3295" s="423"/>
      <c r="M3295" s="252"/>
      <c r="N3295" s="315">
        <f>I3295</f>
        <v>0</v>
      </c>
      <c r="O3295" s="424">
        <f>L3295+M3295-N3295</f>
        <v>0</v>
      </c>
      <c r="P3295" s="244"/>
      <c r="Q3295" s="771"/>
      <c r="R3295" s="775"/>
      <c r="S3295" s="775"/>
      <c r="T3295" s="775"/>
      <c r="U3295" s="775"/>
      <c r="V3295" s="775"/>
      <c r="W3295" s="819"/>
      <c r="X3295" s="313">
        <f t="shared" si="973"/>
        <v>0</v>
      </c>
    </row>
    <row r="3296" spans="2:24" ht="18.75">
      <c r="B3296" s="143"/>
      <c r="C3296" s="137">
        <v>2140</v>
      </c>
      <c r="D3296" s="159" t="s">
        <v>235</v>
      </c>
      <c r="E3296" s="812"/>
      <c r="F3296" s="700">
        <v>0</v>
      </c>
      <c r="G3296" s="700">
        <v>0</v>
      </c>
      <c r="H3296" s="700">
        <v>0</v>
      </c>
      <c r="I3296" s="476">
        <f>F3296+G3296+H3296</f>
        <v>0</v>
      </c>
      <c r="J3296" s="243" t="str">
        <f t="shared" si="972"/>
        <v/>
      </c>
      <c r="K3296" s="244"/>
      <c r="L3296" s="423"/>
      <c r="M3296" s="252"/>
      <c r="N3296" s="315">
        <f>I3296</f>
        <v>0</v>
      </c>
      <c r="O3296" s="424">
        <f>L3296+M3296-N3296</f>
        <v>0</v>
      </c>
      <c r="P3296" s="244"/>
      <c r="Q3296" s="771"/>
      <c r="R3296" s="775"/>
      <c r="S3296" s="775"/>
      <c r="T3296" s="775"/>
      <c r="U3296" s="775"/>
      <c r="V3296" s="775"/>
      <c r="W3296" s="819"/>
      <c r="X3296" s="313">
        <f t="shared" si="973"/>
        <v>0</v>
      </c>
    </row>
    <row r="3297" spans="2:24" ht="18.75">
      <c r="B3297" s="136"/>
      <c r="C3297" s="142">
        <v>2190</v>
      </c>
      <c r="D3297" s="512" t="s">
        <v>236</v>
      </c>
      <c r="E3297" s="812"/>
      <c r="F3297" s="449"/>
      <c r="G3297" s="245"/>
      <c r="H3297" s="245"/>
      <c r="I3297" s="476">
        <f>F3297+G3297+H3297</f>
        <v>0</v>
      </c>
      <c r="J3297" s="243" t="str">
        <f t="shared" si="972"/>
        <v/>
      </c>
      <c r="K3297" s="244"/>
      <c r="L3297" s="423"/>
      <c r="M3297" s="252"/>
      <c r="N3297" s="315">
        <f>I3297</f>
        <v>0</v>
      </c>
      <c r="O3297" s="424">
        <f>L3297+M3297-N3297</f>
        <v>0</v>
      </c>
      <c r="P3297" s="244"/>
      <c r="Q3297" s="771"/>
      <c r="R3297" s="775"/>
      <c r="S3297" s="775"/>
      <c r="T3297" s="775"/>
      <c r="U3297" s="775"/>
      <c r="V3297" s="775"/>
      <c r="W3297" s="819"/>
      <c r="X3297" s="313">
        <f t="shared" si="973"/>
        <v>0</v>
      </c>
    </row>
    <row r="3298" spans="2:24" ht="18.75">
      <c r="B3298" s="794">
        <v>2200</v>
      </c>
      <c r="C3298" s="958" t="s">
        <v>237</v>
      </c>
      <c r="D3298" s="958"/>
      <c r="E3298" s="795"/>
      <c r="F3298" s="796">
        <f>SUM(F3299:F3300)</f>
        <v>0</v>
      </c>
      <c r="G3298" s="797">
        <f>SUM(G3299:G3300)</f>
        <v>0</v>
      </c>
      <c r="H3298" s="797">
        <f>SUM(H3299:H3300)</f>
        <v>0</v>
      </c>
      <c r="I3298" s="797">
        <f>SUM(I3299:I3300)</f>
        <v>0</v>
      </c>
      <c r="J3298" s="243" t="str">
        <f t="shared" si="972"/>
        <v/>
      </c>
      <c r="K3298" s="244"/>
      <c r="L3298" s="316">
        <f>SUM(L3299:L3300)</f>
        <v>0</v>
      </c>
      <c r="M3298" s="317">
        <f>SUM(M3299:M3300)</f>
        <v>0</v>
      </c>
      <c r="N3298" s="425">
        <f>SUM(N3299:N3300)</f>
        <v>0</v>
      </c>
      <c r="O3298" s="426">
        <f>SUM(O3299:O3300)</f>
        <v>0</v>
      </c>
      <c r="P3298" s="244"/>
      <c r="Q3298" s="773"/>
      <c r="R3298" s="774"/>
      <c r="S3298" s="774"/>
      <c r="T3298" s="774"/>
      <c r="U3298" s="774"/>
      <c r="V3298" s="774"/>
      <c r="W3298" s="820"/>
      <c r="X3298" s="313">
        <f t="shared" si="973"/>
        <v>0</v>
      </c>
    </row>
    <row r="3299" spans="2:24" ht="18.75">
      <c r="B3299" s="136"/>
      <c r="C3299" s="137">
        <v>2221</v>
      </c>
      <c r="D3299" s="139" t="s">
        <v>1461</v>
      </c>
      <c r="E3299" s="812"/>
      <c r="F3299" s="449"/>
      <c r="G3299" s="245"/>
      <c r="H3299" s="245"/>
      <c r="I3299" s="476">
        <f t="shared" ref="I3299:I3304" si="974">F3299+G3299+H3299</f>
        <v>0</v>
      </c>
      <c r="J3299" s="243" t="str">
        <f t="shared" si="972"/>
        <v/>
      </c>
      <c r="K3299" s="244"/>
      <c r="L3299" s="423"/>
      <c r="M3299" s="252"/>
      <c r="N3299" s="315">
        <f t="shared" ref="N3299:N3304" si="975">I3299</f>
        <v>0</v>
      </c>
      <c r="O3299" s="424">
        <f t="shared" ref="O3299:O3304" si="976">L3299+M3299-N3299</f>
        <v>0</v>
      </c>
      <c r="P3299" s="244"/>
      <c r="Q3299" s="771"/>
      <c r="R3299" s="775"/>
      <c r="S3299" s="775"/>
      <c r="T3299" s="775"/>
      <c r="U3299" s="775"/>
      <c r="V3299" s="775"/>
      <c r="W3299" s="819"/>
      <c r="X3299" s="313">
        <f t="shared" si="973"/>
        <v>0</v>
      </c>
    </row>
    <row r="3300" spans="2:24" ht="18.75">
      <c r="B3300" s="136"/>
      <c r="C3300" s="142">
        <v>2224</v>
      </c>
      <c r="D3300" s="141" t="s">
        <v>238</v>
      </c>
      <c r="E3300" s="812"/>
      <c r="F3300" s="449"/>
      <c r="G3300" s="245"/>
      <c r="H3300" s="245"/>
      <c r="I3300" s="476">
        <f t="shared" si="974"/>
        <v>0</v>
      </c>
      <c r="J3300" s="243" t="str">
        <f t="shared" si="972"/>
        <v/>
      </c>
      <c r="K3300" s="244"/>
      <c r="L3300" s="423"/>
      <c r="M3300" s="252"/>
      <c r="N3300" s="315">
        <f t="shared" si="975"/>
        <v>0</v>
      </c>
      <c r="O3300" s="424">
        <f t="shared" si="976"/>
        <v>0</v>
      </c>
      <c r="P3300" s="244"/>
      <c r="Q3300" s="771"/>
      <c r="R3300" s="775"/>
      <c r="S3300" s="775"/>
      <c r="T3300" s="775"/>
      <c r="U3300" s="775"/>
      <c r="V3300" s="775"/>
      <c r="W3300" s="819"/>
      <c r="X3300" s="313">
        <f t="shared" si="973"/>
        <v>0</v>
      </c>
    </row>
    <row r="3301" spans="2:24" ht="18.75">
      <c r="B3301" s="794">
        <v>2500</v>
      </c>
      <c r="C3301" s="963" t="s">
        <v>239</v>
      </c>
      <c r="D3301" s="963"/>
      <c r="E3301" s="795"/>
      <c r="F3301" s="798"/>
      <c r="G3301" s="799"/>
      <c r="H3301" s="799"/>
      <c r="I3301" s="800">
        <f t="shared" si="974"/>
        <v>0</v>
      </c>
      <c r="J3301" s="243" t="str">
        <f t="shared" si="972"/>
        <v/>
      </c>
      <c r="K3301" s="244"/>
      <c r="L3301" s="428"/>
      <c r="M3301" s="254"/>
      <c r="N3301" s="315">
        <f t="shared" si="975"/>
        <v>0</v>
      </c>
      <c r="O3301" s="424">
        <f t="shared" si="976"/>
        <v>0</v>
      </c>
      <c r="P3301" s="244"/>
      <c r="Q3301" s="773"/>
      <c r="R3301" s="774"/>
      <c r="S3301" s="775"/>
      <c r="T3301" s="775"/>
      <c r="U3301" s="774"/>
      <c r="V3301" s="775"/>
      <c r="W3301" s="819"/>
      <c r="X3301" s="313">
        <f t="shared" si="973"/>
        <v>0</v>
      </c>
    </row>
    <row r="3302" spans="2:24" ht="18.75">
      <c r="B3302" s="794">
        <v>2600</v>
      </c>
      <c r="C3302" s="969" t="s">
        <v>240</v>
      </c>
      <c r="D3302" s="979"/>
      <c r="E3302" s="795"/>
      <c r="F3302" s="798"/>
      <c r="G3302" s="799"/>
      <c r="H3302" s="799"/>
      <c r="I3302" s="800">
        <f t="shared" si="974"/>
        <v>0</v>
      </c>
      <c r="J3302" s="243" t="str">
        <f t="shared" si="972"/>
        <v/>
      </c>
      <c r="K3302" s="244"/>
      <c r="L3302" s="428"/>
      <c r="M3302" s="254"/>
      <c r="N3302" s="315">
        <f t="shared" si="975"/>
        <v>0</v>
      </c>
      <c r="O3302" s="424">
        <f t="shared" si="976"/>
        <v>0</v>
      </c>
      <c r="P3302" s="244"/>
      <c r="Q3302" s="773"/>
      <c r="R3302" s="774"/>
      <c r="S3302" s="775"/>
      <c r="T3302" s="775"/>
      <c r="U3302" s="774"/>
      <c r="V3302" s="775"/>
      <c r="W3302" s="819"/>
      <c r="X3302" s="313">
        <f t="shared" si="973"/>
        <v>0</v>
      </c>
    </row>
    <row r="3303" spans="2:24" ht="18.75">
      <c r="B3303" s="794">
        <v>2700</v>
      </c>
      <c r="C3303" s="969" t="s">
        <v>241</v>
      </c>
      <c r="D3303" s="979"/>
      <c r="E3303" s="795"/>
      <c r="F3303" s="798"/>
      <c r="G3303" s="799"/>
      <c r="H3303" s="799"/>
      <c r="I3303" s="800">
        <f t="shared" si="974"/>
        <v>0</v>
      </c>
      <c r="J3303" s="243" t="str">
        <f t="shared" si="972"/>
        <v/>
      </c>
      <c r="K3303" s="244"/>
      <c r="L3303" s="428"/>
      <c r="M3303" s="254"/>
      <c r="N3303" s="315">
        <f t="shared" si="975"/>
        <v>0</v>
      </c>
      <c r="O3303" s="424">
        <f t="shared" si="976"/>
        <v>0</v>
      </c>
      <c r="P3303" s="244"/>
      <c r="Q3303" s="773"/>
      <c r="R3303" s="774"/>
      <c r="S3303" s="775"/>
      <c r="T3303" s="775"/>
      <c r="U3303" s="774"/>
      <c r="V3303" s="775"/>
      <c r="W3303" s="819"/>
      <c r="X3303" s="313">
        <f t="shared" si="973"/>
        <v>0</v>
      </c>
    </row>
    <row r="3304" spans="2:24" ht="18.75">
      <c r="B3304" s="794">
        <v>2800</v>
      </c>
      <c r="C3304" s="969" t="s">
        <v>1711</v>
      </c>
      <c r="D3304" s="979"/>
      <c r="E3304" s="795"/>
      <c r="F3304" s="798"/>
      <c r="G3304" s="799"/>
      <c r="H3304" s="799"/>
      <c r="I3304" s="800">
        <f t="shared" si="974"/>
        <v>0</v>
      </c>
      <c r="J3304" s="243" t="str">
        <f t="shared" si="972"/>
        <v/>
      </c>
      <c r="K3304" s="244"/>
      <c r="L3304" s="428"/>
      <c r="M3304" s="254"/>
      <c r="N3304" s="315">
        <f t="shared" si="975"/>
        <v>0</v>
      </c>
      <c r="O3304" s="424">
        <f t="shared" si="976"/>
        <v>0</v>
      </c>
      <c r="P3304" s="244"/>
      <c r="Q3304" s="773"/>
      <c r="R3304" s="774"/>
      <c r="S3304" s="775"/>
      <c r="T3304" s="775"/>
      <c r="U3304" s="774"/>
      <c r="V3304" s="775"/>
      <c r="W3304" s="819"/>
      <c r="X3304" s="313">
        <f t="shared" si="973"/>
        <v>0</v>
      </c>
    </row>
    <row r="3305" spans="2:24" ht="18.75">
      <c r="B3305" s="794">
        <v>2900</v>
      </c>
      <c r="C3305" s="966" t="s">
        <v>242</v>
      </c>
      <c r="D3305" s="983"/>
      <c r="E3305" s="795"/>
      <c r="F3305" s="796">
        <f>SUM(F3306:F3313)</f>
        <v>0</v>
      </c>
      <c r="G3305" s="797">
        <f>SUM(G3306:G3313)</f>
        <v>0</v>
      </c>
      <c r="H3305" s="797">
        <f>SUM(H3306:H3313)</f>
        <v>0</v>
      </c>
      <c r="I3305" s="797">
        <f>SUM(I3306:I3313)</f>
        <v>0</v>
      </c>
      <c r="J3305" s="243" t="str">
        <f t="shared" si="972"/>
        <v/>
      </c>
      <c r="K3305" s="244"/>
      <c r="L3305" s="316">
        <f>SUM(L3306:L3313)</f>
        <v>0</v>
      </c>
      <c r="M3305" s="317">
        <f>SUM(M3306:M3313)</f>
        <v>0</v>
      </c>
      <c r="N3305" s="425">
        <f>SUM(N3306:N3313)</f>
        <v>0</v>
      </c>
      <c r="O3305" s="426">
        <f>SUM(O3306:O3313)</f>
        <v>0</v>
      </c>
      <c r="P3305" s="244"/>
      <c r="Q3305" s="773"/>
      <c r="R3305" s="774"/>
      <c r="S3305" s="774"/>
      <c r="T3305" s="774"/>
      <c r="U3305" s="774"/>
      <c r="V3305" s="774"/>
      <c r="W3305" s="820"/>
      <c r="X3305" s="313">
        <f t="shared" si="973"/>
        <v>0</v>
      </c>
    </row>
    <row r="3306" spans="2:24" ht="18.75">
      <c r="B3306" s="172"/>
      <c r="C3306" s="144">
        <v>2910</v>
      </c>
      <c r="D3306" s="319" t="s">
        <v>1751</v>
      </c>
      <c r="E3306" s="812"/>
      <c r="F3306" s="449"/>
      <c r="G3306" s="245"/>
      <c r="H3306" s="245"/>
      <c r="I3306" s="476">
        <f t="shared" ref="I3306:I3313" si="977">F3306+G3306+H3306</f>
        <v>0</v>
      </c>
      <c r="J3306" s="243" t="str">
        <f t="shared" si="972"/>
        <v/>
      </c>
      <c r="K3306" s="244"/>
      <c r="L3306" s="423"/>
      <c r="M3306" s="252"/>
      <c r="N3306" s="315">
        <f t="shared" ref="N3306:N3313" si="978">I3306</f>
        <v>0</v>
      </c>
      <c r="O3306" s="424">
        <f t="shared" ref="O3306:O3313" si="979">L3306+M3306-N3306</f>
        <v>0</v>
      </c>
      <c r="P3306" s="244"/>
      <c r="Q3306" s="771"/>
      <c r="R3306" s="775"/>
      <c r="S3306" s="775"/>
      <c r="T3306" s="775"/>
      <c r="U3306" s="775"/>
      <c r="V3306" s="775"/>
      <c r="W3306" s="819"/>
      <c r="X3306" s="313">
        <f t="shared" si="973"/>
        <v>0</v>
      </c>
    </row>
    <row r="3307" spans="2:24" ht="18.75">
      <c r="B3307" s="172"/>
      <c r="C3307" s="144">
        <v>2920</v>
      </c>
      <c r="D3307" s="319" t="s">
        <v>243</v>
      </c>
      <c r="E3307" s="812"/>
      <c r="F3307" s="449"/>
      <c r="G3307" s="245"/>
      <c r="H3307" s="245"/>
      <c r="I3307" s="476">
        <f t="shared" si="977"/>
        <v>0</v>
      </c>
      <c r="J3307" s="243" t="str">
        <f t="shared" si="972"/>
        <v/>
      </c>
      <c r="K3307" s="244"/>
      <c r="L3307" s="423"/>
      <c r="M3307" s="252"/>
      <c r="N3307" s="315">
        <f t="shared" si="978"/>
        <v>0</v>
      </c>
      <c r="O3307" s="424">
        <f t="shared" si="979"/>
        <v>0</v>
      </c>
      <c r="P3307" s="244"/>
      <c r="Q3307" s="771"/>
      <c r="R3307" s="775"/>
      <c r="S3307" s="775"/>
      <c r="T3307" s="775"/>
      <c r="U3307" s="775"/>
      <c r="V3307" s="775"/>
      <c r="W3307" s="819"/>
      <c r="X3307" s="313">
        <f t="shared" si="973"/>
        <v>0</v>
      </c>
    </row>
    <row r="3308" spans="2:24" ht="31.5">
      <c r="B3308" s="172"/>
      <c r="C3308" s="168">
        <v>2969</v>
      </c>
      <c r="D3308" s="320" t="s">
        <v>244</v>
      </c>
      <c r="E3308" s="812"/>
      <c r="F3308" s="449"/>
      <c r="G3308" s="245"/>
      <c r="H3308" s="245"/>
      <c r="I3308" s="476">
        <f t="shared" si="977"/>
        <v>0</v>
      </c>
      <c r="J3308" s="243" t="str">
        <f t="shared" si="972"/>
        <v/>
      </c>
      <c r="K3308" s="244"/>
      <c r="L3308" s="423"/>
      <c r="M3308" s="252"/>
      <c r="N3308" s="315">
        <f t="shared" si="978"/>
        <v>0</v>
      </c>
      <c r="O3308" s="424">
        <f t="shared" si="979"/>
        <v>0</v>
      </c>
      <c r="P3308" s="244"/>
      <c r="Q3308" s="771"/>
      <c r="R3308" s="775"/>
      <c r="S3308" s="775"/>
      <c r="T3308" s="775"/>
      <c r="U3308" s="775"/>
      <c r="V3308" s="775"/>
      <c r="W3308" s="819"/>
      <c r="X3308" s="313">
        <f t="shared" si="973"/>
        <v>0</v>
      </c>
    </row>
    <row r="3309" spans="2:24" ht="31.5">
      <c r="B3309" s="172"/>
      <c r="C3309" s="168">
        <v>2970</v>
      </c>
      <c r="D3309" s="320" t="s">
        <v>245</v>
      </c>
      <c r="E3309" s="812"/>
      <c r="F3309" s="449"/>
      <c r="G3309" s="245"/>
      <c r="H3309" s="245"/>
      <c r="I3309" s="476">
        <f t="shared" si="977"/>
        <v>0</v>
      </c>
      <c r="J3309" s="243" t="str">
        <f t="shared" si="972"/>
        <v/>
      </c>
      <c r="K3309" s="244"/>
      <c r="L3309" s="423"/>
      <c r="M3309" s="252"/>
      <c r="N3309" s="315">
        <f t="shared" si="978"/>
        <v>0</v>
      </c>
      <c r="O3309" s="424">
        <f t="shared" si="979"/>
        <v>0</v>
      </c>
      <c r="P3309" s="244"/>
      <c r="Q3309" s="771"/>
      <c r="R3309" s="775"/>
      <c r="S3309" s="775"/>
      <c r="T3309" s="775"/>
      <c r="U3309" s="775"/>
      <c r="V3309" s="775"/>
      <c r="W3309" s="819"/>
      <c r="X3309" s="313">
        <f t="shared" si="973"/>
        <v>0</v>
      </c>
    </row>
    <row r="3310" spans="2:24" ht="18.75">
      <c r="B3310" s="172"/>
      <c r="C3310" s="166">
        <v>2989</v>
      </c>
      <c r="D3310" s="321" t="s">
        <v>246</v>
      </c>
      <c r="E3310" s="812"/>
      <c r="F3310" s="449"/>
      <c r="G3310" s="245"/>
      <c r="H3310" s="245"/>
      <c r="I3310" s="476">
        <f t="shared" si="977"/>
        <v>0</v>
      </c>
      <c r="J3310" s="243" t="str">
        <f t="shared" si="972"/>
        <v/>
      </c>
      <c r="K3310" s="244"/>
      <c r="L3310" s="423"/>
      <c r="M3310" s="252"/>
      <c r="N3310" s="315">
        <f t="shared" si="978"/>
        <v>0</v>
      </c>
      <c r="O3310" s="424">
        <f t="shared" si="979"/>
        <v>0</v>
      </c>
      <c r="P3310" s="244"/>
      <c r="Q3310" s="771"/>
      <c r="R3310" s="775"/>
      <c r="S3310" s="775"/>
      <c r="T3310" s="775"/>
      <c r="U3310" s="775"/>
      <c r="V3310" s="775"/>
      <c r="W3310" s="819"/>
      <c r="X3310" s="313">
        <f t="shared" si="973"/>
        <v>0</v>
      </c>
    </row>
    <row r="3311" spans="2:24" ht="31.5">
      <c r="B3311" s="136"/>
      <c r="C3311" s="137">
        <v>2990</v>
      </c>
      <c r="D3311" s="322" t="s">
        <v>1732</v>
      </c>
      <c r="E3311" s="812"/>
      <c r="F3311" s="449"/>
      <c r="G3311" s="245"/>
      <c r="H3311" s="245"/>
      <c r="I3311" s="476">
        <f t="shared" si="977"/>
        <v>0</v>
      </c>
      <c r="J3311" s="243" t="str">
        <f t="shared" si="972"/>
        <v/>
      </c>
      <c r="K3311" s="244"/>
      <c r="L3311" s="423"/>
      <c r="M3311" s="252"/>
      <c r="N3311" s="315">
        <f t="shared" si="978"/>
        <v>0</v>
      </c>
      <c r="O3311" s="424">
        <f t="shared" si="979"/>
        <v>0</v>
      </c>
      <c r="P3311" s="244"/>
      <c r="Q3311" s="771"/>
      <c r="R3311" s="775"/>
      <c r="S3311" s="775"/>
      <c r="T3311" s="775"/>
      <c r="U3311" s="775"/>
      <c r="V3311" s="775"/>
      <c r="W3311" s="819"/>
      <c r="X3311" s="313">
        <f t="shared" si="973"/>
        <v>0</v>
      </c>
    </row>
    <row r="3312" spans="2:24" ht="18.75">
      <c r="B3312" s="136"/>
      <c r="C3312" s="137">
        <v>2991</v>
      </c>
      <c r="D3312" s="322" t="s">
        <v>247</v>
      </c>
      <c r="E3312" s="812"/>
      <c r="F3312" s="449"/>
      <c r="G3312" s="245"/>
      <c r="H3312" s="245"/>
      <c r="I3312" s="476">
        <f t="shared" si="977"/>
        <v>0</v>
      </c>
      <c r="J3312" s="243" t="str">
        <f t="shared" si="972"/>
        <v/>
      </c>
      <c r="K3312" s="244"/>
      <c r="L3312" s="423"/>
      <c r="M3312" s="252"/>
      <c r="N3312" s="315">
        <f t="shared" si="978"/>
        <v>0</v>
      </c>
      <c r="O3312" s="424">
        <f t="shared" si="979"/>
        <v>0</v>
      </c>
      <c r="P3312" s="244"/>
      <c r="Q3312" s="771"/>
      <c r="R3312" s="775"/>
      <c r="S3312" s="775"/>
      <c r="T3312" s="775"/>
      <c r="U3312" s="775"/>
      <c r="V3312" s="775"/>
      <c r="W3312" s="819"/>
      <c r="X3312" s="313">
        <f t="shared" si="973"/>
        <v>0</v>
      </c>
    </row>
    <row r="3313" spans="2:24" ht="18.75">
      <c r="B3313" s="136"/>
      <c r="C3313" s="142">
        <v>2992</v>
      </c>
      <c r="D3313" s="154" t="s">
        <v>248</v>
      </c>
      <c r="E3313" s="812"/>
      <c r="F3313" s="449"/>
      <c r="G3313" s="245"/>
      <c r="H3313" s="245"/>
      <c r="I3313" s="476">
        <f t="shared" si="977"/>
        <v>0</v>
      </c>
      <c r="J3313" s="243" t="str">
        <f t="shared" si="972"/>
        <v/>
      </c>
      <c r="K3313" s="244"/>
      <c r="L3313" s="423"/>
      <c r="M3313" s="252"/>
      <c r="N3313" s="315">
        <f t="shared" si="978"/>
        <v>0</v>
      </c>
      <c r="O3313" s="424">
        <f t="shared" si="979"/>
        <v>0</v>
      </c>
      <c r="P3313" s="244"/>
      <c r="Q3313" s="771"/>
      <c r="R3313" s="775"/>
      <c r="S3313" s="775"/>
      <c r="T3313" s="775"/>
      <c r="U3313" s="775"/>
      <c r="V3313" s="775"/>
      <c r="W3313" s="819"/>
      <c r="X3313" s="313">
        <f t="shared" si="973"/>
        <v>0</v>
      </c>
    </row>
    <row r="3314" spans="2:24" ht="18.75">
      <c r="B3314" s="794">
        <v>3300</v>
      </c>
      <c r="C3314" s="966" t="s">
        <v>1773</v>
      </c>
      <c r="D3314" s="966"/>
      <c r="E3314" s="795"/>
      <c r="F3314" s="781">
        <v>0</v>
      </c>
      <c r="G3314" s="781">
        <v>0</v>
      </c>
      <c r="H3314" s="781">
        <v>0</v>
      </c>
      <c r="I3314" s="797">
        <f>SUM(I3315:I3319)</f>
        <v>0</v>
      </c>
      <c r="J3314" s="243" t="str">
        <f t="shared" si="972"/>
        <v/>
      </c>
      <c r="K3314" s="244"/>
      <c r="L3314" s="773"/>
      <c r="M3314" s="774"/>
      <c r="N3314" s="774"/>
      <c r="O3314" s="820"/>
      <c r="P3314" s="244"/>
      <c r="Q3314" s="773"/>
      <c r="R3314" s="774"/>
      <c r="S3314" s="774"/>
      <c r="T3314" s="774"/>
      <c r="U3314" s="774"/>
      <c r="V3314" s="774"/>
      <c r="W3314" s="820"/>
      <c r="X3314" s="313">
        <f t="shared" si="973"/>
        <v>0</v>
      </c>
    </row>
    <row r="3315" spans="2:24" ht="18.75">
      <c r="B3315" s="143"/>
      <c r="C3315" s="144">
        <v>3301</v>
      </c>
      <c r="D3315" s="460" t="s">
        <v>249</v>
      </c>
      <c r="E3315" s="812"/>
      <c r="F3315" s="700">
        <v>0</v>
      </c>
      <c r="G3315" s="700">
        <v>0</v>
      </c>
      <c r="H3315" s="700">
        <v>0</v>
      </c>
      <c r="I3315" s="476">
        <f t="shared" ref="I3315:I3322" si="980">F3315+G3315+H3315</f>
        <v>0</v>
      </c>
      <c r="J3315" s="243" t="str">
        <f t="shared" si="972"/>
        <v/>
      </c>
      <c r="K3315" s="244"/>
      <c r="L3315" s="771"/>
      <c r="M3315" s="775"/>
      <c r="N3315" s="775"/>
      <c r="O3315" s="819"/>
      <c r="P3315" s="244"/>
      <c r="Q3315" s="771"/>
      <c r="R3315" s="775"/>
      <c r="S3315" s="775"/>
      <c r="T3315" s="775"/>
      <c r="U3315" s="775"/>
      <c r="V3315" s="775"/>
      <c r="W3315" s="819"/>
      <c r="X3315" s="313">
        <f t="shared" si="973"/>
        <v>0</v>
      </c>
    </row>
    <row r="3316" spans="2:24" ht="18.75">
      <c r="B3316" s="143"/>
      <c r="C3316" s="168">
        <v>3302</v>
      </c>
      <c r="D3316" s="461" t="s">
        <v>1081</v>
      </c>
      <c r="E3316" s="812"/>
      <c r="F3316" s="700">
        <v>0</v>
      </c>
      <c r="G3316" s="700">
        <v>0</v>
      </c>
      <c r="H3316" s="700">
        <v>0</v>
      </c>
      <c r="I3316" s="476">
        <f t="shared" si="980"/>
        <v>0</v>
      </c>
      <c r="J3316" s="243" t="str">
        <f t="shared" ref="J3316:J3347" si="981">(IF($E3316&lt;&gt;0,$J$2,IF($I3316&lt;&gt;0,$J$2,"")))</f>
        <v/>
      </c>
      <c r="K3316" s="244"/>
      <c r="L3316" s="771"/>
      <c r="M3316" s="775"/>
      <c r="N3316" s="775"/>
      <c r="O3316" s="819"/>
      <c r="P3316" s="244"/>
      <c r="Q3316" s="771"/>
      <c r="R3316" s="775"/>
      <c r="S3316" s="775"/>
      <c r="T3316" s="775"/>
      <c r="U3316" s="775"/>
      <c r="V3316" s="775"/>
      <c r="W3316" s="819"/>
      <c r="X3316" s="313">
        <f t="shared" ref="X3316:X3347" si="982">T3316-U3316-V3316-W3316</f>
        <v>0</v>
      </c>
    </row>
    <row r="3317" spans="2:24" ht="18.75">
      <c r="B3317" s="143"/>
      <c r="C3317" s="168">
        <v>3303</v>
      </c>
      <c r="D3317" s="461" t="s">
        <v>251</v>
      </c>
      <c r="E3317" s="812"/>
      <c r="F3317" s="700">
        <v>0</v>
      </c>
      <c r="G3317" s="700">
        <v>0</v>
      </c>
      <c r="H3317" s="700">
        <v>0</v>
      </c>
      <c r="I3317" s="476">
        <f t="shared" si="980"/>
        <v>0</v>
      </c>
      <c r="J3317" s="243" t="str">
        <f t="shared" si="981"/>
        <v/>
      </c>
      <c r="K3317" s="244"/>
      <c r="L3317" s="771"/>
      <c r="M3317" s="775"/>
      <c r="N3317" s="775"/>
      <c r="O3317" s="819"/>
      <c r="P3317" s="244"/>
      <c r="Q3317" s="771"/>
      <c r="R3317" s="775"/>
      <c r="S3317" s="775"/>
      <c r="T3317" s="775"/>
      <c r="U3317" s="775"/>
      <c r="V3317" s="775"/>
      <c r="W3317" s="819"/>
      <c r="X3317" s="313">
        <f t="shared" si="982"/>
        <v>0</v>
      </c>
    </row>
    <row r="3318" spans="2:24" ht="18.75">
      <c r="B3318" s="143"/>
      <c r="C3318" s="166">
        <v>3304</v>
      </c>
      <c r="D3318" s="462" t="s">
        <v>252</v>
      </c>
      <c r="E3318" s="812"/>
      <c r="F3318" s="700">
        <v>0</v>
      </c>
      <c r="G3318" s="700">
        <v>0</v>
      </c>
      <c r="H3318" s="700">
        <v>0</v>
      </c>
      <c r="I3318" s="476">
        <f t="shared" si="980"/>
        <v>0</v>
      </c>
      <c r="J3318" s="243" t="str">
        <f t="shared" si="981"/>
        <v/>
      </c>
      <c r="K3318" s="244"/>
      <c r="L3318" s="771"/>
      <c r="M3318" s="775"/>
      <c r="N3318" s="775"/>
      <c r="O3318" s="819"/>
      <c r="P3318" s="244"/>
      <c r="Q3318" s="771"/>
      <c r="R3318" s="775"/>
      <c r="S3318" s="775"/>
      <c r="T3318" s="775"/>
      <c r="U3318" s="775"/>
      <c r="V3318" s="775"/>
      <c r="W3318" s="819"/>
      <c r="X3318" s="313">
        <f t="shared" si="982"/>
        <v>0</v>
      </c>
    </row>
    <row r="3319" spans="2:24" ht="31.5">
      <c r="B3319" s="143"/>
      <c r="C3319" s="142">
        <v>3306</v>
      </c>
      <c r="D3319" s="463" t="s">
        <v>1712</v>
      </c>
      <c r="E3319" s="812"/>
      <c r="F3319" s="700">
        <v>0</v>
      </c>
      <c r="G3319" s="700">
        <v>0</v>
      </c>
      <c r="H3319" s="700">
        <v>0</v>
      </c>
      <c r="I3319" s="476">
        <f t="shared" si="980"/>
        <v>0</v>
      </c>
      <c r="J3319" s="243" t="str">
        <f t="shared" si="981"/>
        <v/>
      </c>
      <c r="K3319" s="244"/>
      <c r="L3319" s="771"/>
      <c r="M3319" s="775"/>
      <c r="N3319" s="775"/>
      <c r="O3319" s="819"/>
      <c r="P3319" s="244"/>
      <c r="Q3319" s="771"/>
      <c r="R3319" s="775"/>
      <c r="S3319" s="775"/>
      <c r="T3319" s="775"/>
      <c r="U3319" s="775"/>
      <c r="V3319" s="775"/>
      <c r="W3319" s="819"/>
      <c r="X3319" s="313">
        <f t="shared" si="982"/>
        <v>0</v>
      </c>
    </row>
    <row r="3320" spans="2:24" ht="18.75">
      <c r="B3320" s="794">
        <v>3900</v>
      </c>
      <c r="C3320" s="963" t="s">
        <v>253</v>
      </c>
      <c r="D3320" s="967"/>
      <c r="E3320" s="795"/>
      <c r="F3320" s="781">
        <v>0</v>
      </c>
      <c r="G3320" s="781">
        <v>0</v>
      </c>
      <c r="H3320" s="781">
        <v>0</v>
      </c>
      <c r="I3320" s="800">
        <f t="shared" si="980"/>
        <v>0</v>
      </c>
      <c r="J3320" s="243" t="str">
        <f t="shared" si="981"/>
        <v/>
      </c>
      <c r="K3320" s="244"/>
      <c r="L3320" s="428"/>
      <c r="M3320" s="254"/>
      <c r="N3320" s="317">
        <f>I3320</f>
        <v>0</v>
      </c>
      <c r="O3320" s="424">
        <f>L3320+M3320-N3320</f>
        <v>0</v>
      </c>
      <c r="P3320" s="244"/>
      <c r="Q3320" s="428"/>
      <c r="R3320" s="254"/>
      <c r="S3320" s="429">
        <f>+IF(+(L3320+M3320)&gt;=I3320,+M3320,+(+I3320-L3320))</f>
        <v>0</v>
      </c>
      <c r="T3320" s="315">
        <f>Q3320+R3320-S3320</f>
        <v>0</v>
      </c>
      <c r="U3320" s="254"/>
      <c r="V3320" s="254"/>
      <c r="W3320" s="253"/>
      <c r="X3320" s="313">
        <f t="shared" si="982"/>
        <v>0</v>
      </c>
    </row>
    <row r="3321" spans="2:24" ht="18.75">
      <c r="B3321" s="794">
        <v>4000</v>
      </c>
      <c r="C3321" s="968" t="s">
        <v>254</v>
      </c>
      <c r="D3321" s="968"/>
      <c r="E3321" s="795"/>
      <c r="F3321" s="798"/>
      <c r="G3321" s="799"/>
      <c r="H3321" s="799"/>
      <c r="I3321" s="800">
        <f t="shared" si="980"/>
        <v>0</v>
      </c>
      <c r="J3321" s="243" t="str">
        <f t="shared" si="981"/>
        <v/>
      </c>
      <c r="K3321" s="244"/>
      <c r="L3321" s="428"/>
      <c r="M3321" s="254"/>
      <c r="N3321" s="317">
        <f>I3321</f>
        <v>0</v>
      </c>
      <c r="O3321" s="424">
        <f>L3321+M3321-N3321</f>
        <v>0</v>
      </c>
      <c r="P3321" s="244"/>
      <c r="Q3321" s="773"/>
      <c r="R3321" s="774"/>
      <c r="S3321" s="774"/>
      <c r="T3321" s="775"/>
      <c r="U3321" s="774"/>
      <c r="V3321" s="774"/>
      <c r="W3321" s="819"/>
      <c r="X3321" s="313">
        <f t="shared" si="982"/>
        <v>0</v>
      </c>
    </row>
    <row r="3322" spans="2:24" ht="18.75">
      <c r="B3322" s="794">
        <v>4100</v>
      </c>
      <c r="C3322" s="968" t="s">
        <v>255</v>
      </c>
      <c r="D3322" s="968"/>
      <c r="E3322" s="795"/>
      <c r="F3322" s="781">
        <v>0</v>
      </c>
      <c r="G3322" s="781">
        <v>0</v>
      </c>
      <c r="H3322" s="781">
        <v>0</v>
      </c>
      <c r="I3322" s="800">
        <f t="shared" si="980"/>
        <v>0</v>
      </c>
      <c r="J3322" s="243" t="str">
        <f t="shared" si="981"/>
        <v/>
      </c>
      <c r="K3322" s="244"/>
      <c r="L3322" s="773"/>
      <c r="M3322" s="774"/>
      <c r="N3322" s="774"/>
      <c r="O3322" s="820"/>
      <c r="P3322" s="244"/>
      <c r="Q3322" s="773"/>
      <c r="R3322" s="774"/>
      <c r="S3322" s="774"/>
      <c r="T3322" s="774"/>
      <c r="U3322" s="774"/>
      <c r="V3322" s="774"/>
      <c r="W3322" s="820"/>
      <c r="X3322" s="313">
        <f t="shared" si="982"/>
        <v>0</v>
      </c>
    </row>
    <row r="3323" spans="2:24" ht="18.75">
      <c r="B3323" s="794">
        <v>4200</v>
      </c>
      <c r="C3323" s="966" t="s">
        <v>256</v>
      </c>
      <c r="D3323" s="983"/>
      <c r="E3323" s="795"/>
      <c r="F3323" s="796">
        <f>SUM(F3324:F3329)</f>
        <v>3262</v>
      </c>
      <c r="G3323" s="797">
        <f>SUM(G3324:G3329)</f>
        <v>0</v>
      </c>
      <c r="H3323" s="797">
        <f>SUM(H3324:H3329)</f>
        <v>0</v>
      </c>
      <c r="I3323" s="797">
        <f>SUM(I3324:I3329)</f>
        <v>3262</v>
      </c>
      <c r="J3323" s="243">
        <f t="shared" si="981"/>
        <v>1</v>
      </c>
      <c r="K3323" s="244"/>
      <c r="L3323" s="316">
        <f>SUM(L3324:L3329)</f>
        <v>0</v>
      </c>
      <c r="M3323" s="317">
        <f>SUM(M3324:M3329)</f>
        <v>3262</v>
      </c>
      <c r="N3323" s="425">
        <f>SUM(N3324:N3329)</f>
        <v>3262</v>
      </c>
      <c r="O3323" s="426">
        <f>SUM(O3324:O3329)</f>
        <v>0</v>
      </c>
      <c r="P3323" s="244"/>
      <c r="Q3323" s="316">
        <f t="shared" ref="Q3323:W3323" si="983">SUM(Q3324:Q3329)</f>
        <v>0</v>
      </c>
      <c r="R3323" s="317">
        <f t="shared" si="983"/>
        <v>3262</v>
      </c>
      <c r="S3323" s="317">
        <f t="shared" si="983"/>
        <v>3262</v>
      </c>
      <c r="T3323" s="317">
        <f t="shared" si="983"/>
        <v>0</v>
      </c>
      <c r="U3323" s="317">
        <f t="shared" si="983"/>
        <v>0</v>
      </c>
      <c r="V3323" s="317">
        <f t="shared" si="983"/>
        <v>0</v>
      </c>
      <c r="W3323" s="426">
        <f t="shared" si="983"/>
        <v>0</v>
      </c>
      <c r="X3323" s="313">
        <f t="shared" si="982"/>
        <v>0</v>
      </c>
    </row>
    <row r="3324" spans="2:24" ht="18.75">
      <c r="B3324" s="173"/>
      <c r="C3324" s="144">
        <v>4201</v>
      </c>
      <c r="D3324" s="138" t="s">
        <v>257</v>
      </c>
      <c r="E3324" s="812"/>
      <c r="F3324" s="449"/>
      <c r="G3324" s="245"/>
      <c r="H3324" s="245"/>
      <c r="I3324" s="476">
        <f t="shared" ref="I3324:I3329" si="984">F3324+G3324+H3324</f>
        <v>0</v>
      </c>
      <c r="J3324" s="243" t="str">
        <f t="shared" si="981"/>
        <v/>
      </c>
      <c r="K3324" s="244"/>
      <c r="L3324" s="423"/>
      <c r="M3324" s="252"/>
      <c r="N3324" s="315">
        <f t="shared" ref="N3324:N3329" si="985">I3324</f>
        <v>0</v>
      </c>
      <c r="O3324" s="424">
        <f t="shared" ref="O3324:O3329" si="986">L3324+M3324-N3324</f>
        <v>0</v>
      </c>
      <c r="P3324" s="244"/>
      <c r="Q3324" s="423"/>
      <c r="R3324" s="252"/>
      <c r="S3324" s="429">
        <f t="shared" ref="S3324:S3329" si="987">+IF(+(L3324+M3324)&gt;=I3324,+M3324,+(+I3324-L3324))</f>
        <v>0</v>
      </c>
      <c r="T3324" s="315">
        <f t="shared" ref="T3324:T3329" si="988">Q3324+R3324-S3324</f>
        <v>0</v>
      </c>
      <c r="U3324" s="252"/>
      <c r="V3324" s="252"/>
      <c r="W3324" s="253"/>
      <c r="X3324" s="313">
        <f t="shared" si="982"/>
        <v>0</v>
      </c>
    </row>
    <row r="3325" spans="2:24" ht="18.75">
      <c r="B3325" s="173"/>
      <c r="C3325" s="137">
        <v>4202</v>
      </c>
      <c r="D3325" s="139" t="s">
        <v>258</v>
      </c>
      <c r="E3325" s="812"/>
      <c r="F3325" s="449"/>
      <c r="G3325" s="245"/>
      <c r="H3325" s="245"/>
      <c r="I3325" s="476">
        <f t="shared" si="984"/>
        <v>0</v>
      </c>
      <c r="J3325" s="243" t="str">
        <f t="shared" si="981"/>
        <v/>
      </c>
      <c r="K3325" s="244"/>
      <c r="L3325" s="423"/>
      <c r="M3325" s="252"/>
      <c r="N3325" s="315">
        <f t="shared" si="985"/>
        <v>0</v>
      </c>
      <c r="O3325" s="424">
        <f t="shared" si="986"/>
        <v>0</v>
      </c>
      <c r="P3325" s="244"/>
      <c r="Q3325" s="423"/>
      <c r="R3325" s="252"/>
      <c r="S3325" s="429">
        <f t="shared" si="987"/>
        <v>0</v>
      </c>
      <c r="T3325" s="315">
        <f t="shared" si="988"/>
        <v>0</v>
      </c>
      <c r="U3325" s="252"/>
      <c r="V3325" s="252"/>
      <c r="W3325" s="253"/>
      <c r="X3325" s="313">
        <f t="shared" si="982"/>
        <v>0</v>
      </c>
    </row>
    <row r="3326" spans="2:24" ht="18.75">
      <c r="B3326" s="173"/>
      <c r="C3326" s="137">
        <v>4214</v>
      </c>
      <c r="D3326" s="139" t="s">
        <v>259</v>
      </c>
      <c r="E3326" s="812"/>
      <c r="F3326" s="449"/>
      <c r="G3326" s="245"/>
      <c r="H3326" s="245"/>
      <c r="I3326" s="476">
        <f t="shared" si="984"/>
        <v>0</v>
      </c>
      <c r="J3326" s="243" t="str">
        <f t="shared" si="981"/>
        <v/>
      </c>
      <c r="K3326" s="244"/>
      <c r="L3326" s="423"/>
      <c r="M3326" s="252"/>
      <c r="N3326" s="315">
        <f t="shared" si="985"/>
        <v>0</v>
      </c>
      <c r="O3326" s="424">
        <f t="shared" si="986"/>
        <v>0</v>
      </c>
      <c r="P3326" s="244"/>
      <c r="Q3326" s="423"/>
      <c r="R3326" s="252"/>
      <c r="S3326" s="429">
        <f t="shared" si="987"/>
        <v>0</v>
      </c>
      <c r="T3326" s="315">
        <f t="shared" si="988"/>
        <v>0</v>
      </c>
      <c r="U3326" s="252"/>
      <c r="V3326" s="252"/>
      <c r="W3326" s="253"/>
      <c r="X3326" s="313">
        <f t="shared" si="982"/>
        <v>0</v>
      </c>
    </row>
    <row r="3327" spans="2:24" ht="18.75">
      <c r="B3327" s="173"/>
      <c r="C3327" s="137">
        <v>4217</v>
      </c>
      <c r="D3327" s="139" t="s">
        <v>260</v>
      </c>
      <c r="E3327" s="812"/>
      <c r="F3327" s="449"/>
      <c r="G3327" s="245"/>
      <c r="H3327" s="245"/>
      <c r="I3327" s="476">
        <f t="shared" si="984"/>
        <v>0</v>
      </c>
      <c r="J3327" s="243" t="str">
        <f t="shared" si="981"/>
        <v/>
      </c>
      <c r="K3327" s="244"/>
      <c r="L3327" s="423"/>
      <c r="M3327" s="252"/>
      <c r="N3327" s="315">
        <f t="shared" si="985"/>
        <v>0</v>
      </c>
      <c r="O3327" s="424">
        <f t="shared" si="986"/>
        <v>0</v>
      </c>
      <c r="P3327" s="244"/>
      <c r="Q3327" s="423"/>
      <c r="R3327" s="252"/>
      <c r="S3327" s="429">
        <f t="shared" si="987"/>
        <v>0</v>
      </c>
      <c r="T3327" s="315">
        <f t="shared" si="988"/>
        <v>0</v>
      </c>
      <c r="U3327" s="252"/>
      <c r="V3327" s="252"/>
      <c r="W3327" s="253"/>
      <c r="X3327" s="313">
        <f t="shared" si="982"/>
        <v>0</v>
      </c>
    </row>
    <row r="3328" spans="2:24" ht="18.75">
      <c r="B3328" s="173"/>
      <c r="C3328" s="137">
        <v>4218</v>
      </c>
      <c r="D3328" s="145" t="s">
        <v>261</v>
      </c>
      <c r="E3328" s="812"/>
      <c r="F3328" s="449"/>
      <c r="G3328" s="245"/>
      <c r="H3328" s="245"/>
      <c r="I3328" s="476">
        <f t="shared" si="984"/>
        <v>0</v>
      </c>
      <c r="J3328" s="243" t="str">
        <f t="shared" si="981"/>
        <v/>
      </c>
      <c r="K3328" s="244"/>
      <c r="L3328" s="423"/>
      <c r="M3328" s="252"/>
      <c r="N3328" s="315">
        <f t="shared" si="985"/>
        <v>0</v>
      </c>
      <c r="O3328" s="424">
        <f t="shared" si="986"/>
        <v>0</v>
      </c>
      <c r="P3328" s="244"/>
      <c r="Q3328" s="423"/>
      <c r="R3328" s="252"/>
      <c r="S3328" s="429">
        <f t="shared" si="987"/>
        <v>0</v>
      </c>
      <c r="T3328" s="315">
        <f t="shared" si="988"/>
        <v>0</v>
      </c>
      <c r="U3328" s="252"/>
      <c r="V3328" s="252"/>
      <c r="W3328" s="253"/>
      <c r="X3328" s="313">
        <f t="shared" si="982"/>
        <v>0</v>
      </c>
    </row>
    <row r="3329" spans="2:24" ht="18.75">
      <c r="B3329" s="173"/>
      <c r="C3329" s="137">
        <v>4219</v>
      </c>
      <c r="D3329" s="156" t="s">
        <v>262</v>
      </c>
      <c r="E3329" s="812"/>
      <c r="F3329" s="449">
        <v>3262</v>
      </c>
      <c r="G3329" s="245"/>
      <c r="H3329" s="245"/>
      <c r="I3329" s="476">
        <f t="shared" si="984"/>
        <v>3262</v>
      </c>
      <c r="J3329" s="243">
        <f t="shared" si="981"/>
        <v>1</v>
      </c>
      <c r="K3329" s="244"/>
      <c r="L3329" s="423"/>
      <c r="M3329" s="252">
        <v>3262</v>
      </c>
      <c r="N3329" s="315">
        <f t="shared" si="985"/>
        <v>3262</v>
      </c>
      <c r="O3329" s="424">
        <f t="shared" si="986"/>
        <v>0</v>
      </c>
      <c r="P3329" s="244"/>
      <c r="Q3329" s="423"/>
      <c r="R3329" s="252">
        <v>3262</v>
      </c>
      <c r="S3329" s="429">
        <f t="shared" si="987"/>
        <v>3262</v>
      </c>
      <c r="T3329" s="315">
        <f t="shared" si="988"/>
        <v>0</v>
      </c>
      <c r="U3329" s="252"/>
      <c r="V3329" s="252"/>
      <c r="W3329" s="253"/>
      <c r="X3329" s="313">
        <f t="shared" si="982"/>
        <v>0</v>
      </c>
    </row>
    <row r="3330" spans="2:24" ht="18.75">
      <c r="B3330" s="794">
        <v>4300</v>
      </c>
      <c r="C3330" s="958" t="s">
        <v>1713</v>
      </c>
      <c r="D3330" s="958"/>
      <c r="E3330" s="795"/>
      <c r="F3330" s="796">
        <f>SUM(F3331:F3333)</f>
        <v>0</v>
      </c>
      <c r="G3330" s="797">
        <f>SUM(G3331:G3333)</f>
        <v>0</v>
      </c>
      <c r="H3330" s="797">
        <f>SUM(H3331:H3333)</f>
        <v>0</v>
      </c>
      <c r="I3330" s="797">
        <f>SUM(I3331:I3333)</f>
        <v>0</v>
      </c>
      <c r="J3330" s="243" t="str">
        <f t="shared" si="981"/>
        <v/>
      </c>
      <c r="K3330" s="244"/>
      <c r="L3330" s="316">
        <f>SUM(L3331:L3333)</f>
        <v>0</v>
      </c>
      <c r="M3330" s="317">
        <f>SUM(M3331:M3333)</f>
        <v>0</v>
      </c>
      <c r="N3330" s="425">
        <f>SUM(N3331:N3333)</f>
        <v>0</v>
      </c>
      <c r="O3330" s="426">
        <f>SUM(O3331:O3333)</f>
        <v>0</v>
      </c>
      <c r="P3330" s="244"/>
      <c r="Q3330" s="316">
        <f t="shared" ref="Q3330:W3330" si="989">SUM(Q3331:Q3333)</f>
        <v>0</v>
      </c>
      <c r="R3330" s="317">
        <f t="shared" si="989"/>
        <v>0</v>
      </c>
      <c r="S3330" s="317">
        <f t="shared" si="989"/>
        <v>0</v>
      </c>
      <c r="T3330" s="317">
        <f t="shared" si="989"/>
        <v>0</v>
      </c>
      <c r="U3330" s="317">
        <f t="shared" si="989"/>
        <v>0</v>
      </c>
      <c r="V3330" s="317">
        <f t="shared" si="989"/>
        <v>0</v>
      </c>
      <c r="W3330" s="426">
        <f t="shared" si="989"/>
        <v>0</v>
      </c>
      <c r="X3330" s="313">
        <f t="shared" si="982"/>
        <v>0</v>
      </c>
    </row>
    <row r="3331" spans="2:24" ht="18.75">
      <c r="B3331" s="173"/>
      <c r="C3331" s="144">
        <v>4301</v>
      </c>
      <c r="D3331" s="163" t="s">
        <v>263</v>
      </c>
      <c r="E3331" s="812"/>
      <c r="F3331" s="449"/>
      <c r="G3331" s="245"/>
      <c r="H3331" s="245"/>
      <c r="I3331" s="476">
        <f t="shared" ref="I3331:I3336" si="990">F3331+G3331+H3331</f>
        <v>0</v>
      </c>
      <c r="J3331" s="243" t="str">
        <f t="shared" si="981"/>
        <v/>
      </c>
      <c r="K3331" s="244"/>
      <c r="L3331" s="423"/>
      <c r="M3331" s="252"/>
      <c r="N3331" s="315">
        <f t="shared" ref="N3331:N3336" si="991">I3331</f>
        <v>0</v>
      </c>
      <c r="O3331" s="424">
        <f t="shared" ref="O3331:O3336" si="992">L3331+M3331-N3331</f>
        <v>0</v>
      </c>
      <c r="P3331" s="244"/>
      <c r="Q3331" s="423"/>
      <c r="R3331" s="252"/>
      <c r="S3331" s="429">
        <f t="shared" ref="S3331:S3336" si="993">+IF(+(L3331+M3331)&gt;=I3331,+M3331,+(+I3331-L3331))</f>
        <v>0</v>
      </c>
      <c r="T3331" s="315">
        <f t="shared" ref="T3331:T3336" si="994">Q3331+R3331-S3331</f>
        <v>0</v>
      </c>
      <c r="U3331" s="252"/>
      <c r="V3331" s="252"/>
      <c r="W3331" s="253"/>
      <c r="X3331" s="313">
        <f t="shared" si="982"/>
        <v>0</v>
      </c>
    </row>
    <row r="3332" spans="2:24" ht="18.75">
      <c r="B3332" s="173"/>
      <c r="C3332" s="137">
        <v>4302</v>
      </c>
      <c r="D3332" s="139" t="s">
        <v>1082</v>
      </c>
      <c r="E3332" s="812"/>
      <c r="F3332" s="449"/>
      <c r="G3332" s="245"/>
      <c r="H3332" s="245"/>
      <c r="I3332" s="476">
        <f t="shared" si="990"/>
        <v>0</v>
      </c>
      <c r="J3332" s="243" t="str">
        <f t="shared" si="981"/>
        <v/>
      </c>
      <c r="K3332" s="244"/>
      <c r="L3332" s="423"/>
      <c r="M3332" s="252"/>
      <c r="N3332" s="315">
        <f t="shared" si="991"/>
        <v>0</v>
      </c>
      <c r="O3332" s="424">
        <f t="shared" si="992"/>
        <v>0</v>
      </c>
      <c r="P3332" s="244"/>
      <c r="Q3332" s="423"/>
      <c r="R3332" s="252"/>
      <c r="S3332" s="429">
        <f t="shared" si="993"/>
        <v>0</v>
      </c>
      <c r="T3332" s="315">
        <f t="shared" si="994"/>
        <v>0</v>
      </c>
      <c r="U3332" s="252"/>
      <c r="V3332" s="252"/>
      <c r="W3332" s="253"/>
      <c r="X3332" s="313">
        <f t="shared" si="982"/>
        <v>0</v>
      </c>
    </row>
    <row r="3333" spans="2:24" ht="18.75">
      <c r="B3333" s="173"/>
      <c r="C3333" s="142">
        <v>4309</v>
      </c>
      <c r="D3333" s="148" t="s">
        <v>265</v>
      </c>
      <c r="E3333" s="812"/>
      <c r="F3333" s="449"/>
      <c r="G3333" s="245"/>
      <c r="H3333" s="245"/>
      <c r="I3333" s="476">
        <f t="shared" si="990"/>
        <v>0</v>
      </c>
      <c r="J3333" s="243" t="str">
        <f t="shared" si="981"/>
        <v/>
      </c>
      <c r="K3333" s="244"/>
      <c r="L3333" s="423"/>
      <c r="M3333" s="252"/>
      <c r="N3333" s="315">
        <f t="shared" si="991"/>
        <v>0</v>
      </c>
      <c r="O3333" s="424">
        <f t="shared" si="992"/>
        <v>0</v>
      </c>
      <c r="P3333" s="244"/>
      <c r="Q3333" s="423"/>
      <c r="R3333" s="252"/>
      <c r="S3333" s="429">
        <f t="shared" si="993"/>
        <v>0</v>
      </c>
      <c r="T3333" s="315">
        <f t="shared" si="994"/>
        <v>0</v>
      </c>
      <c r="U3333" s="252"/>
      <c r="V3333" s="252"/>
      <c r="W3333" s="253"/>
      <c r="X3333" s="313">
        <f t="shared" si="982"/>
        <v>0</v>
      </c>
    </row>
    <row r="3334" spans="2:24" ht="18.75">
      <c r="B3334" s="794">
        <v>4400</v>
      </c>
      <c r="C3334" s="963" t="s">
        <v>1714</v>
      </c>
      <c r="D3334" s="963"/>
      <c r="E3334" s="795"/>
      <c r="F3334" s="798"/>
      <c r="G3334" s="799"/>
      <c r="H3334" s="799"/>
      <c r="I3334" s="800">
        <f t="shared" si="990"/>
        <v>0</v>
      </c>
      <c r="J3334" s="243" t="str">
        <f t="shared" si="981"/>
        <v/>
      </c>
      <c r="K3334" s="244"/>
      <c r="L3334" s="428"/>
      <c r="M3334" s="254"/>
      <c r="N3334" s="317">
        <f t="shared" si="991"/>
        <v>0</v>
      </c>
      <c r="O3334" s="424">
        <f t="shared" si="992"/>
        <v>0</v>
      </c>
      <c r="P3334" s="244"/>
      <c r="Q3334" s="428"/>
      <c r="R3334" s="254"/>
      <c r="S3334" s="429">
        <f t="shared" si="993"/>
        <v>0</v>
      </c>
      <c r="T3334" s="315">
        <f t="shared" si="994"/>
        <v>0</v>
      </c>
      <c r="U3334" s="254"/>
      <c r="V3334" s="254"/>
      <c r="W3334" s="253"/>
      <c r="X3334" s="313">
        <f t="shared" si="982"/>
        <v>0</v>
      </c>
    </row>
    <row r="3335" spans="2:24" ht="18.75">
      <c r="B3335" s="794">
        <v>4500</v>
      </c>
      <c r="C3335" s="968" t="s">
        <v>1715</v>
      </c>
      <c r="D3335" s="968"/>
      <c r="E3335" s="795"/>
      <c r="F3335" s="798"/>
      <c r="G3335" s="799"/>
      <c r="H3335" s="799"/>
      <c r="I3335" s="800">
        <f t="shared" si="990"/>
        <v>0</v>
      </c>
      <c r="J3335" s="243" t="str">
        <f t="shared" si="981"/>
        <v/>
      </c>
      <c r="K3335" s="244"/>
      <c r="L3335" s="428"/>
      <c r="M3335" s="254"/>
      <c r="N3335" s="317">
        <f t="shared" si="991"/>
        <v>0</v>
      </c>
      <c r="O3335" s="424">
        <f t="shared" si="992"/>
        <v>0</v>
      </c>
      <c r="P3335" s="244"/>
      <c r="Q3335" s="428"/>
      <c r="R3335" s="254"/>
      <c r="S3335" s="429">
        <f t="shared" si="993"/>
        <v>0</v>
      </c>
      <c r="T3335" s="315">
        <f t="shared" si="994"/>
        <v>0</v>
      </c>
      <c r="U3335" s="254"/>
      <c r="V3335" s="254"/>
      <c r="W3335" s="253"/>
      <c r="X3335" s="313">
        <f t="shared" si="982"/>
        <v>0</v>
      </c>
    </row>
    <row r="3336" spans="2:24" ht="18.75">
      <c r="B3336" s="794">
        <v>4600</v>
      </c>
      <c r="C3336" s="969" t="s">
        <v>266</v>
      </c>
      <c r="D3336" s="970"/>
      <c r="E3336" s="795"/>
      <c r="F3336" s="798"/>
      <c r="G3336" s="799"/>
      <c r="H3336" s="799"/>
      <c r="I3336" s="800">
        <f t="shared" si="990"/>
        <v>0</v>
      </c>
      <c r="J3336" s="243" t="str">
        <f t="shared" si="981"/>
        <v/>
      </c>
      <c r="K3336" s="244"/>
      <c r="L3336" s="428"/>
      <c r="M3336" s="254"/>
      <c r="N3336" s="317">
        <f t="shared" si="991"/>
        <v>0</v>
      </c>
      <c r="O3336" s="424">
        <f t="shared" si="992"/>
        <v>0</v>
      </c>
      <c r="P3336" s="244"/>
      <c r="Q3336" s="428"/>
      <c r="R3336" s="254"/>
      <c r="S3336" s="429">
        <f t="shared" si="993"/>
        <v>0</v>
      </c>
      <c r="T3336" s="315">
        <f t="shared" si="994"/>
        <v>0</v>
      </c>
      <c r="U3336" s="254"/>
      <c r="V3336" s="254"/>
      <c r="W3336" s="253"/>
      <c r="X3336" s="313">
        <f t="shared" si="982"/>
        <v>0</v>
      </c>
    </row>
    <row r="3337" spans="2:24" ht="18.75">
      <c r="B3337" s="794">
        <v>4900</v>
      </c>
      <c r="C3337" s="966" t="s">
        <v>297</v>
      </c>
      <c r="D3337" s="966"/>
      <c r="E3337" s="795"/>
      <c r="F3337" s="796">
        <f>+F3338+F3339</f>
        <v>0</v>
      </c>
      <c r="G3337" s="797">
        <f>+G3338+G3339</f>
        <v>0</v>
      </c>
      <c r="H3337" s="797">
        <f>+H3338+H3339</f>
        <v>0</v>
      </c>
      <c r="I3337" s="797">
        <f>+I3338+I3339</f>
        <v>0</v>
      </c>
      <c r="J3337" s="243" t="str">
        <f t="shared" si="981"/>
        <v/>
      </c>
      <c r="K3337" s="244"/>
      <c r="L3337" s="773"/>
      <c r="M3337" s="774"/>
      <c r="N3337" s="774"/>
      <c r="O3337" s="820"/>
      <c r="P3337" s="244"/>
      <c r="Q3337" s="773"/>
      <c r="R3337" s="774"/>
      <c r="S3337" s="774"/>
      <c r="T3337" s="774"/>
      <c r="U3337" s="774"/>
      <c r="V3337" s="774"/>
      <c r="W3337" s="820"/>
      <c r="X3337" s="313">
        <f t="shared" si="982"/>
        <v>0</v>
      </c>
    </row>
    <row r="3338" spans="2:24" ht="18.75">
      <c r="B3338" s="173"/>
      <c r="C3338" s="144">
        <v>4901</v>
      </c>
      <c r="D3338" s="174" t="s">
        <v>298</v>
      </c>
      <c r="E3338" s="812"/>
      <c r="F3338" s="449"/>
      <c r="G3338" s="245"/>
      <c r="H3338" s="245"/>
      <c r="I3338" s="476">
        <f>F3338+G3338+H3338</f>
        <v>0</v>
      </c>
      <c r="J3338" s="243" t="str">
        <f t="shared" si="981"/>
        <v/>
      </c>
      <c r="K3338" s="244"/>
      <c r="L3338" s="771"/>
      <c r="M3338" s="775"/>
      <c r="N3338" s="775"/>
      <c r="O3338" s="819"/>
      <c r="P3338" s="244"/>
      <c r="Q3338" s="771"/>
      <c r="R3338" s="775"/>
      <c r="S3338" s="775"/>
      <c r="T3338" s="775"/>
      <c r="U3338" s="775"/>
      <c r="V3338" s="775"/>
      <c r="W3338" s="819"/>
      <c r="X3338" s="313">
        <f t="shared" si="982"/>
        <v>0</v>
      </c>
    </row>
    <row r="3339" spans="2:24" ht="18.75">
      <c r="B3339" s="173"/>
      <c r="C3339" s="142">
        <v>4902</v>
      </c>
      <c r="D3339" s="148" t="s">
        <v>299</v>
      </c>
      <c r="E3339" s="812"/>
      <c r="F3339" s="449"/>
      <c r="G3339" s="245"/>
      <c r="H3339" s="245"/>
      <c r="I3339" s="476">
        <f>F3339+G3339+H3339</f>
        <v>0</v>
      </c>
      <c r="J3339" s="243" t="str">
        <f t="shared" si="981"/>
        <v/>
      </c>
      <c r="K3339" s="244"/>
      <c r="L3339" s="771"/>
      <c r="M3339" s="775"/>
      <c r="N3339" s="775"/>
      <c r="O3339" s="819"/>
      <c r="P3339" s="244"/>
      <c r="Q3339" s="771"/>
      <c r="R3339" s="775"/>
      <c r="S3339" s="775"/>
      <c r="T3339" s="775"/>
      <c r="U3339" s="775"/>
      <c r="V3339" s="775"/>
      <c r="W3339" s="819"/>
      <c r="X3339" s="313">
        <f t="shared" si="982"/>
        <v>0</v>
      </c>
    </row>
    <row r="3340" spans="2:24" ht="18.75">
      <c r="B3340" s="801">
        <v>5100</v>
      </c>
      <c r="C3340" s="980" t="s">
        <v>267</v>
      </c>
      <c r="D3340" s="980"/>
      <c r="E3340" s="802"/>
      <c r="F3340" s="803"/>
      <c r="G3340" s="804"/>
      <c r="H3340" s="804"/>
      <c r="I3340" s="800">
        <f>F3340+G3340+H3340</f>
        <v>0</v>
      </c>
      <c r="J3340" s="243" t="str">
        <f t="shared" si="981"/>
        <v/>
      </c>
      <c r="K3340" s="244"/>
      <c r="L3340" s="430"/>
      <c r="M3340" s="431"/>
      <c r="N3340" s="327">
        <f>I3340</f>
        <v>0</v>
      </c>
      <c r="O3340" s="424">
        <f>L3340+M3340-N3340</f>
        <v>0</v>
      </c>
      <c r="P3340" s="244"/>
      <c r="Q3340" s="430"/>
      <c r="R3340" s="431"/>
      <c r="S3340" s="429">
        <f>+IF(+(L3340+M3340)&gt;=I3340,+M3340,+(+I3340-L3340))</f>
        <v>0</v>
      </c>
      <c r="T3340" s="315">
        <f>Q3340+R3340-S3340</f>
        <v>0</v>
      </c>
      <c r="U3340" s="431"/>
      <c r="V3340" s="431"/>
      <c r="W3340" s="253"/>
      <c r="X3340" s="313">
        <f t="shared" si="982"/>
        <v>0</v>
      </c>
    </row>
    <row r="3341" spans="2:24" ht="18.75">
      <c r="B3341" s="801">
        <v>5200</v>
      </c>
      <c r="C3341" s="965" t="s">
        <v>268</v>
      </c>
      <c r="D3341" s="965"/>
      <c r="E3341" s="802"/>
      <c r="F3341" s="805">
        <f>SUM(F3342:F3348)</f>
        <v>0</v>
      </c>
      <c r="G3341" s="806">
        <f>SUM(G3342:G3348)</f>
        <v>0</v>
      </c>
      <c r="H3341" s="806">
        <f>SUM(H3342:H3348)</f>
        <v>0</v>
      </c>
      <c r="I3341" s="806">
        <f>SUM(I3342:I3348)</f>
        <v>0</v>
      </c>
      <c r="J3341" s="243" t="str">
        <f t="shared" si="981"/>
        <v/>
      </c>
      <c r="K3341" s="244"/>
      <c r="L3341" s="326">
        <f>SUM(L3342:L3348)</f>
        <v>0</v>
      </c>
      <c r="M3341" s="327">
        <f>SUM(M3342:M3348)</f>
        <v>0</v>
      </c>
      <c r="N3341" s="432">
        <f>SUM(N3342:N3348)</f>
        <v>0</v>
      </c>
      <c r="O3341" s="433">
        <f>SUM(O3342:O3348)</f>
        <v>0</v>
      </c>
      <c r="P3341" s="244"/>
      <c r="Q3341" s="326">
        <f t="shared" ref="Q3341:W3341" si="995">SUM(Q3342:Q3348)</f>
        <v>0</v>
      </c>
      <c r="R3341" s="327">
        <f t="shared" si="995"/>
        <v>0</v>
      </c>
      <c r="S3341" s="327">
        <f t="shared" si="995"/>
        <v>0</v>
      </c>
      <c r="T3341" s="327">
        <f t="shared" si="995"/>
        <v>0</v>
      </c>
      <c r="U3341" s="327">
        <f t="shared" si="995"/>
        <v>0</v>
      </c>
      <c r="V3341" s="327">
        <f t="shared" si="995"/>
        <v>0</v>
      </c>
      <c r="W3341" s="433">
        <f t="shared" si="995"/>
        <v>0</v>
      </c>
      <c r="X3341" s="313">
        <f t="shared" si="982"/>
        <v>0</v>
      </c>
    </row>
    <row r="3342" spans="2:24" ht="18.75">
      <c r="B3342" s="175"/>
      <c r="C3342" s="176">
        <v>5201</v>
      </c>
      <c r="D3342" s="177" t="s">
        <v>269</v>
      </c>
      <c r="E3342" s="813"/>
      <c r="F3342" s="473"/>
      <c r="G3342" s="434"/>
      <c r="H3342" s="434"/>
      <c r="I3342" s="476">
        <f t="shared" ref="I3342:I3348" si="996">F3342+G3342+H3342</f>
        <v>0</v>
      </c>
      <c r="J3342" s="243" t="str">
        <f t="shared" si="981"/>
        <v/>
      </c>
      <c r="K3342" s="244"/>
      <c r="L3342" s="435"/>
      <c r="M3342" s="436"/>
      <c r="N3342" s="330">
        <f t="shared" ref="N3342:N3348" si="997">I3342</f>
        <v>0</v>
      </c>
      <c r="O3342" s="424">
        <f t="shared" ref="O3342:O3348" si="998">L3342+M3342-N3342</f>
        <v>0</v>
      </c>
      <c r="P3342" s="244"/>
      <c r="Q3342" s="435"/>
      <c r="R3342" s="436"/>
      <c r="S3342" s="429">
        <f t="shared" ref="S3342:S3348" si="999">+IF(+(L3342+M3342)&gt;=I3342,+M3342,+(+I3342-L3342))</f>
        <v>0</v>
      </c>
      <c r="T3342" s="315">
        <f t="shared" ref="T3342:T3348" si="1000">Q3342+R3342-S3342</f>
        <v>0</v>
      </c>
      <c r="U3342" s="436"/>
      <c r="V3342" s="436"/>
      <c r="W3342" s="253"/>
      <c r="X3342" s="313">
        <f t="shared" si="982"/>
        <v>0</v>
      </c>
    </row>
    <row r="3343" spans="2:24" ht="18.75">
      <c r="B3343" s="175"/>
      <c r="C3343" s="178">
        <v>5202</v>
      </c>
      <c r="D3343" s="179" t="s">
        <v>270</v>
      </c>
      <c r="E3343" s="813"/>
      <c r="F3343" s="473"/>
      <c r="G3343" s="434"/>
      <c r="H3343" s="434"/>
      <c r="I3343" s="476">
        <f t="shared" si="996"/>
        <v>0</v>
      </c>
      <c r="J3343" s="243" t="str">
        <f t="shared" si="981"/>
        <v/>
      </c>
      <c r="K3343" s="244"/>
      <c r="L3343" s="435"/>
      <c r="M3343" s="436"/>
      <c r="N3343" s="330">
        <f t="shared" si="997"/>
        <v>0</v>
      </c>
      <c r="O3343" s="424">
        <f t="shared" si="998"/>
        <v>0</v>
      </c>
      <c r="P3343" s="244"/>
      <c r="Q3343" s="435"/>
      <c r="R3343" s="436"/>
      <c r="S3343" s="429">
        <f t="shared" si="999"/>
        <v>0</v>
      </c>
      <c r="T3343" s="315">
        <f t="shared" si="1000"/>
        <v>0</v>
      </c>
      <c r="U3343" s="436"/>
      <c r="V3343" s="436"/>
      <c r="W3343" s="253"/>
      <c r="X3343" s="313">
        <f t="shared" si="982"/>
        <v>0</v>
      </c>
    </row>
    <row r="3344" spans="2:24" ht="18.75">
      <c r="B3344" s="175"/>
      <c r="C3344" s="178">
        <v>5203</v>
      </c>
      <c r="D3344" s="179" t="s">
        <v>938</v>
      </c>
      <c r="E3344" s="813"/>
      <c r="F3344" s="473"/>
      <c r="G3344" s="434"/>
      <c r="H3344" s="434"/>
      <c r="I3344" s="476">
        <f t="shared" si="996"/>
        <v>0</v>
      </c>
      <c r="J3344" s="243" t="str">
        <f t="shared" si="981"/>
        <v/>
      </c>
      <c r="K3344" s="244"/>
      <c r="L3344" s="435"/>
      <c r="M3344" s="436"/>
      <c r="N3344" s="330">
        <f t="shared" si="997"/>
        <v>0</v>
      </c>
      <c r="O3344" s="424">
        <f t="shared" si="998"/>
        <v>0</v>
      </c>
      <c r="P3344" s="244"/>
      <c r="Q3344" s="435"/>
      <c r="R3344" s="436"/>
      <c r="S3344" s="429">
        <f t="shared" si="999"/>
        <v>0</v>
      </c>
      <c r="T3344" s="315">
        <f t="shared" si="1000"/>
        <v>0</v>
      </c>
      <c r="U3344" s="436"/>
      <c r="V3344" s="436"/>
      <c r="W3344" s="253"/>
      <c r="X3344" s="313">
        <f t="shared" si="982"/>
        <v>0</v>
      </c>
    </row>
    <row r="3345" spans="2:24" ht="18.75">
      <c r="B3345" s="175"/>
      <c r="C3345" s="178">
        <v>5204</v>
      </c>
      <c r="D3345" s="179" t="s">
        <v>939</v>
      </c>
      <c r="E3345" s="813"/>
      <c r="F3345" s="473"/>
      <c r="G3345" s="434"/>
      <c r="H3345" s="434"/>
      <c r="I3345" s="476">
        <f t="shared" si="996"/>
        <v>0</v>
      </c>
      <c r="J3345" s="243" t="str">
        <f t="shared" si="981"/>
        <v/>
      </c>
      <c r="K3345" s="244"/>
      <c r="L3345" s="435"/>
      <c r="M3345" s="436"/>
      <c r="N3345" s="330">
        <f t="shared" si="997"/>
        <v>0</v>
      </c>
      <c r="O3345" s="424">
        <f t="shared" si="998"/>
        <v>0</v>
      </c>
      <c r="P3345" s="244"/>
      <c r="Q3345" s="435"/>
      <c r="R3345" s="436"/>
      <c r="S3345" s="429">
        <f t="shared" si="999"/>
        <v>0</v>
      </c>
      <c r="T3345" s="315">
        <f t="shared" si="1000"/>
        <v>0</v>
      </c>
      <c r="U3345" s="436"/>
      <c r="V3345" s="436"/>
      <c r="W3345" s="253"/>
      <c r="X3345" s="313">
        <f t="shared" si="982"/>
        <v>0</v>
      </c>
    </row>
    <row r="3346" spans="2:24" ht="18.75">
      <c r="B3346" s="175"/>
      <c r="C3346" s="178">
        <v>5205</v>
      </c>
      <c r="D3346" s="179" t="s">
        <v>940</v>
      </c>
      <c r="E3346" s="813"/>
      <c r="F3346" s="473"/>
      <c r="G3346" s="434"/>
      <c r="H3346" s="434"/>
      <c r="I3346" s="476">
        <f t="shared" si="996"/>
        <v>0</v>
      </c>
      <c r="J3346" s="243" t="str">
        <f t="shared" si="981"/>
        <v/>
      </c>
      <c r="K3346" s="244"/>
      <c r="L3346" s="435"/>
      <c r="M3346" s="436"/>
      <c r="N3346" s="330">
        <f t="shared" si="997"/>
        <v>0</v>
      </c>
      <c r="O3346" s="424">
        <f t="shared" si="998"/>
        <v>0</v>
      </c>
      <c r="P3346" s="244"/>
      <c r="Q3346" s="435"/>
      <c r="R3346" s="436"/>
      <c r="S3346" s="429">
        <f t="shared" si="999"/>
        <v>0</v>
      </c>
      <c r="T3346" s="315">
        <f t="shared" si="1000"/>
        <v>0</v>
      </c>
      <c r="U3346" s="436"/>
      <c r="V3346" s="436"/>
      <c r="W3346" s="253"/>
      <c r="X3346" s="313">
        <f t="shared" si="982"/>
        <v>0</v>
      </c>
    </row>
    <row r="3347" spans="2:24" ht="18.75">
      <c r="B3347" s="175"/>
      <c r="C3347" s="178">
        <v>5206</v>
      </c>
      <c r="D3347" s="179" t="s">
        <v>941</v>
      </c>
      <c r="E3347" s="813"/>
      <c r="F3347" s="473"/>
      <c r="G3347" s="434"/>
      <c r="H3347" s="434"/>
      <c r="I3347" s="476">
        <f t="shared" si="996"/>
        <v>0</v>
      </c>
      <c r="J3347" s="243" t="str">
        <f t="shared" si="981"/>
        <v/>
      </c>
      <c r="K3347" s="244"/>
      <c r="L3347" s="435"/>
      <c r="M3347" s="436"/>
      <c r="N3347" s="330">
        <f t="shared" si="997"/>
        <v>0</v>
      </c>
      <c r="O3347" s="424">
        <f t="shared" si="998"/>
        <v>0</v>
      </c>
      <c r="P3347" s="244"/>
      <c r="Q3347" s="435"/>
      <c r="R3347" s="436"/>
      <c r="S3347" s="429">
        <f t="shared" si="999"/>
        <v>0</v>
      </c>
      <c r="T3347" s="315">
        <f t="shared" si="1000"/>
        <v>0</v>
      </c>
      <c r="U3347" s="436"/>
      <c r="V3347" s="436"/>
      <c r="W3347" s="253"/>
      <c r="X3347" s="313">
        <f t="shared" si="982"/>
        <v>0</v>
      </c>
    </row>
    <row r="3348" spans="2:24" ht="18.75">
      <c r="B3348" s="175"/>
      <c r="C3348" s="180">
        <v>5219</v>
      </c>
      <c r="D3348" s="181" t="s">
        <v>942</v>
      </c>
      <c r="E3348" s="813"/>
      <c r="F3348" s="473"/>
      <c r="G3348" s="434"/>
      <c r="H3348" s="434"/>
      <c r="I3348" s="476">
        <f t="shared" si="996"/>
        <v>0</v>
      </c>
      <c r="J3348" s="243" t="str">
        <f t="shared" ref="J3348:J3367" si="1001">(IF($E3348&lt;&gt;0,$J$2,IF($I3348&lt;&gt;0,$J$2,"")))</f>
        <v/>
      </c>
      <c r="K3348" s="244"/>
      <c r="L3348" s="435"/>
      <c r="M3348" s="436"/>
      <c r="N3348" s="330">
        <f t="shared" si="997"/>
        <v>0</v>
      </c>
      <c r="O3348" s="424">
        <f t="shared" si="998"/>
        <v>0</v>
      </c>
      <c r="P3348" s="244"/>
      <c r="Q3348" s="435"/>
      <c r="R3348" s="436"/>
      <c r="S3348" s="429">
        <f t="shared" si="999"/>
        <v>0</v>
      </c>
      <c r="T3348" s="315">
        <f t="shared" si="1000"/>
        <v>0</v>
      </c>
      <c r="U3348" s="436"/>
      <c r="V3348" s="436"/>
      <c r="W3348" s="253"/>
      <c r="X3348" s="313">
        <f t="shared" ref="X3348:X3361" si="1002">T3348-U3348-V3348-W3348</f>
        <v>0</v>
      </c>
    </row>
    <row r="3349" spans="2:24" ht="18.75">
      <c r="B3349" s="801">
        <v>5300</v>
      </c>
      <c r="C3349" s="971" t="s">
        <v>943</v>
      </c>
      <c r="D3349" s="971"/>
      <c r="E3349" s="802"/>
      <c r="F3349" s="805">
        <f>SUM(F3350:F3351)</f>
        <v>0</v>
      </c>
      <c r="G3349" s="806">
        <f>SUM(G3350:G3351)</f>
        <v>0</v>
      </c>
      <c r="H3349" s="806">
        <f>SUM(H3350:H3351)</f>
        <v>0</v>
      </c>
      <c r="I3349" s="806">
        <f>SUM(I3350:I3351)</f>
        <v>0</v>
      </c>
      <c r="J3349" s="243" t="str">
        <f t="shared" si="1001"/>
        <v/>
      </c>
      <c r="K3349" s="244"/>
      <c r="L3349" s="326">
        <f>SUM(L3350:L3351)</f>
        <v>0</v>
      </c>
      <c r="M3349" s="327">
        <f>SUM(M3350:M3351)</f>
        <v>0</v>
      </c>
      <c r="N3349" s="432">
        <f>SUM(N3350:N3351)</f>
        <v>0</v>
      </c>
      <c r="O3349" s="433">
        <f>SUM(O3350:O3351)</f>
        <v>0</v>
      </c>
      <c r="P3349" s="244"/>
      <c r="Q3349" s="326">
        <f t="shared" ref="Q3349:W3349" si="1003">SUM(Q3350:Q3351)</f>
        <v>0</v>
      </c>
      <c r="R3349" s="327">
        <f t="shared" si="1003"/>
        <v>0</v>
      </c>
      <c r="S3349" s="327">
        <f t="shared" si="1003"/>
        <v>0</v>
      </c>
      <c r="T3349" s="327">
        <f t="shared" si="1003"/>
        <v>0</v>
      </c>
      <c r="U3349" s="327">
        <f t="shared" si="1003"/>
        <v>0</v>
      </c>
      <c r="V3349" s="327">
        <f t="shared" si="1003"/>
        <v>0</v>
      </c>
      <c r="W3349" s="433">
        <f t="shared" si="1003"/>
        <v>0</v>
      </c>
      <c r="X3349" s="313">
        <f t="shared" si="1002"/>
        <v>0</v>
      </c>
    </row>
    <row r="3350" spans="2:24" ht="18.75">
      <c r="B3350" s="175"/>
      <c r="C3350" s="176">
        <v>5301</v>
      </c>
      <c r="D3350" s="177" t="s">
        <v>1462</v>
      </c>
      <c r="E3350" s="813"/>
      <c r="F3350" s="473"/>
      <c r="G3350" s="434"/>
      <c r="H3350" s="434"/>
      <c r="I3350" s="476">
        <f>F3350+G3350+H3350</f>
        <v>0</v>
      </c>
      <c r="J3350" s="243" t="str">
        <f t="shared" si="1001"/>
        <v/>
      </c>
      <c r="K3350" s="244"/>
      <c r="L3350" s="435"/>
      <c r="M3350" s="436"/>
      <c r="N3350" s="330">
        <f>I3350</f>
        <v>0</v>
      </c>
      <c r="O3350" s="424">
        <f>L3350+M3350-N3350</f>
        <v>0</v>
      </c>
      <c r="P3350" s="244"/>
      <c r="Q3350" s="435"/>
      <c r="R3350" s="436"/>
      <c r="S3350" s="429">
        <f>+IF(+(L3350+M3350)&gt;=I3350,+M3350,+(+I3350-L3350))</f>
        <v>0</v>
      </c>
      <c r="T3350" s="315">
        <f>Q3350+R3350-S3350</f>
        <v>0</v>
      </c>
      <c r="U3350" s="436"/>
      <c r="V3350" s="436"/>
      <c r="W3350" s="253"/>
      <c r="X3350" s="313">
        <f t="shared" si="1002"/>
        <v>0</v>
      </c>
    </row>
    <row r="3351" spans="2:24" ht="18.75">
      <c r="B3351" s="175"/>
      <c r="C3351" s="180">
        <v>5309</v>
      </c>
      <c r="D3351" s="181" t="s">
        <v>944</v>
      </c>
      <c r="E3351" s="813"/>
      <c r="F3351" s="473"/>
      <c r="G3351" s="434"/>
      <c r="H3351" s="434"/>
      <c r="I3351" s="476">
        <f>F3351+G3351+H3351</f>
        <v>0</v>
      </c>
      <c r="J3351" s="243" t="str">
        <f t="shared" si="1001"/>
        <v/>
      </c>
      <c r="K3351" s="244"/>
      <c r="L3351" s="435"/>
      <c r="M3351" s="436"/>
      <c r="N3351" s="330">
        <f>I3351</f>
        <v>0</v>
      </c>
      <c r="O3351" s="424">
        <f>L3351+M3351-N3351</f>
        <v>0</v>
      </c>
      <c r="P3351" s="244"/>
      <c r="Q3351" s="435"/>
      <c r="R3351" s="436"/>
      <c r="S3351" s="429">
        <f>+IF(+(L3351+M3351)&gt;=I3351,+M3351,+(+I3351-L3351))</f>
        <v>0</v>
      </c>
      <c r="T3351" s="315">
        <f>Q3351+R3351-S3351</f>
        <v>0</v>
      </c>
      <c r="U3351" s="436"/>
      <c r="V3351" s="436"/>
      <c r="W3351" s="253"/>
      <c r="X3351" s="313">
        <f t="shared" si="1002"/>
        <v>0</v>
      </c>
    </row>
    <row r="3352" spans="2:24" ht="18.75">
      <c r="B3352" s="801">
        <v>5400</v>
      </c>
      <c r="C3352" s="980" t="s">
        <v>1031</v>
      </c>
      <c r="D3352" s="980"/>
      <c r="E3352" s="802"/>
      <c r="F3352" s="803"/>
      <c r="G3352" s="804"/>
      <c r="H3352" s="804"/>
      <c r="I3352" s="800">
        <f>F3352+G3352+H3352</f>
        <v>0</v>
      </c>
      <c r="J3352" s="243" t="str">
        <f t="shared" si="1001"/>
        <v/>
      </c>
      <c r="K3352" s="244"/>
      <c r="L3352" s="430"/>
      <c r="M3352" s="431"/>
      <c r="N3352" s="327">
        <f>I3352</f>
        <v>0</v>
      </c>
      <c r="O3352" s="424">
        <f>L3352+M3352-N3352</f>
        <v>0</v>
      </c>
      <c r="P3352" s="244"/>
      <c r="Q3352" s="430"/>
      <c r="R3352" s="431"/>
      <c r="S3352" s="429">
        <f>+IF(+(L3352+M3352)&gt;=I3352,+M3352,+(+I3352-L3352))</f>
        <v>0</v>
      </c>
      <c r="T3352" s="315">
        <f>Q3352+R3352-S3352</f>
        <v>0</v>
      </c>
      <c r="U3352" s="431"/>
      <c r="V3352" s="431"/>
      <c r="W3352" s="253"/>
      <c r="X3352" s="313">
        <f t="shared" si="1002"/>
        <v>0</v>
      </c>
    </row>
    <row r="3353" spans="2:24" ht="18.75">
      <c r="B3353" s="794">
        <v>5500</v>
      </c>
      <c r="C3353" s="966" t="s">
        <v>1032</v>
      </c>
      <c r="D3353" s="966"/>
      <c r="E3353" s="795"/>
      <c r="F3353" s="796">
        <f>SUM(F3354:F3357)</f>
        <v>0</v>
      </c>
      <c r="G3353" s="797">
        <f>SUM(G3354:G3357)</f>
        <v>0</v>
      </c>
      <c r="H3353" s="797">
        <f>SUM(H3354:H3357)</f>
        <v>0</v>
      </c>
      <c r="I3353" s="797">
        <f>SUM(I3354:I3357)</f>
        <v>0</v>
      </c>
      <c r="J3353" s="243" t="str">
        <f t="shared" si="1001"/>
        <v/>
      </c>
      <c r="K3353" s="244"/>
      <c r="L3353" s="316">
        <f>SUM(L3354:L3357)</f>
        <v>0</v>
      </c>
      <c r="M3353" s="317">
        <f>SUM(M3354:M3357)</f>
        <v>0</v>
      </c>
      <c r="N3353" s="425">
        <f>SUM(N3354:N3357)</f>
        <v>0</v>
      </c>
      <c r="O3353" s="426">
        <f>SUM(O3354:O3357)</f>
        <v>0</v>
      </c>
      <c r="P3353" s="244"/>
      <c r="Q3353" s="316">
        <f t="shared" ref="Q3353:W3353" si="1004">SUM(Q3354:Q3357)</f>
        <v>0</v>
      </c>
      <c r="R3353" s="317">
        <f t="shared" si="1004"/>
        <v>0</v>
      </c>
      <c r="S3353" s="317">
        <f t="shared" si="1004"/>
        <v>0</v>
      </c>
      <c r="T3353" s="317">
        <f t="shared" si="1004"/>
        <v>0</v>
      </c>
      <c r="U3353" s="317">
        <f t="shared" si="1004"/>
        <v>0</v>
      </c>
      <c r="V3353" s="317">
        <f t="shared" si="1004"/>
        <v>0</v>
      </c>
      <c r="W3353" s="426">
        <f t="shared" si="1004"/>
        <v>0</v>
      </c>
      <c r="X3353" s="313">
        <f t="shared" si="1002"/>
        <v>0</v>
      </c>
    </row>
    <row r="3354" spans="2:24" ht="18.75">
      <c r="B3354" s="173"/>
      <c r="C3354" s="144">
        <v>5501</v>
      </c>
      <c r="D3354" s="163" t="s">
        <v>1033</v>
      </c>
      <c r="E3354" s="812"/>
      <c r="F3354" s="449"/>
      <c r="G3354" s="245"/>
      <c r="H3354" s="245"/>
      <c r="I3354" s="476">
        <f>F3354+G3354+H3354</f>
        <v>0</v>
      </c>
      <c r="J3354" s="243" t="str">
        <f t="shared" si="1001"/>
        <v/>
      </c>
      <c r="K3354" s="244"/>
      <c r="L3354" s="423"/>
      <c r="M3354" s="252"/>
      <c r="N3354" s="315">
        <f>I3354</f>
        <v>0</v>
      </c>
      <c r="O3354" s="424">
        <f>L3354+M3354-N3354</f>
        <v>0</v>
      </c>
      <c r="P3354" s="244"/>
      <c r="Q3354" s="423"/>
      <c r="R3354" s="252"/>
      <c r="S3354" s="429">
        <f>+IF(+(L3354+M3354)&gt;=I3354,+M3354,+(+I3354-L3354))</f>
        <v>0</v>
      </c>
      <c r="T3354" s="315">
        <f>Q3354+R3354-S3354</f>
        <v>0</v>
      </c>
      <c r="U3354" s="252"/>
      <c r="V3354" s="252"/>
      <c r="W3354" s="253"/>
      <c r="X3354" s="313">
        <f t="shared" si="1002"/>
        <v>0</v>
      </c>
    </row>
    <row r="3355" spans="2:24" ht="18.75">
      <c r="B3355" s="173"/>
      <c r="C3355" s="137">
        <v>5502</v>
      </c>
      <c r="D3355" s="145" t="s">
        <v>1034</v>
      </c>
      <c r="E3355" s="812"/>
      <c r="F3355" s="449"/>
      <c r="G3355" s="245"/>
      <c r="H3355" s="245"/>
      <c r="I3355" s="476">
        <f>F3355+G3355+H3355</f>
        <v>0</v>
      </c>
      <c r="J3355" s="243" t="str">
        <f t="shared" si="1001"/>
        <v/>
      </c>
      <c r="K3355" s="244"/>
      <c r="L3355" s="423"/>
      <c r="M3355" s="252"/>
      <c r="N3355" s="315">
        <f>I3355</f>
        <v>0</v>
      </c>
      <c r="O3355" s="424">
        <f>L3355+M3355-N3355</f>
        <v>0</v>
      </c>
      <c r="P3355" s="244"/>
      <c r="Q3355" s="423"/>
      <c r="R3355" s="252"/>
      <c r="S3355" s="429">
        <f>+IF(+(L3355+M3355)&gt;=I3355,+M3355,+(+I3355-L3355))</f>
        <v>0</v>
      </c>
      <c r="T3355" s="315">
        <f>Q3355+R3355-S3355</f>
        <v>0</v>
      </c>
      <c r="U3355" s="252"/>
      <c r="V3355" s="252"/>
      <c r="W3355" s="253"/>
      <c r="X3355" s="313">
        <f t="shared" si="1002"/>
        <v>0</v>
      </c>
    </row>
    <row r="3356" spans="2:24" ht="18.75">
      <c r="B3356" s="173"/>
      <c r="C3356" s="137">
        <v>5503</v>
      </c>
      <c r="D3356" s="139" t="s">
        <v>1035</v>
      </c>
      <c r="E3356" s="812"/>
      <c r="F3356" s="449"/>
      <c r="G3356" s="245"/>
      <c r="H3356" s="245"/>
      <c r="I3356" s="476">
        <f>F3356+G3356+H3356</f>
        <v>0</v>
      </c>
      <c r="J3356" s="243" t="str">
        <f t="shared" si="1001"/>
        <v/>
      </c>
      <c r="K3356" s="244"/>
      <c r="L3356" s="423"/>
      <c r="M3356" s="252"/>
      <c r="N3356" s="315">
        <f>I3356</f>
        <v>0</v>
      </c>
      <c r="O3356" s="424">
        <f>L3356+M3356-N3356</f>
        <v>0</v>
      </c>
      <c r="P3356" s="244"/>
      <c r="Q3356" s="423"/>
      <c r="R3356" s="252"/>
      <c r="S3356" s="429">
        <f>+IF(+(L3356+M3356)&gt;=I3356,+M3356,+(+I3356-L3356))</f>
        <v>0</v>
      </c>
      <c r="T3356" s="315">
        <f>Q3356+R3356-S3356</f>
        <v>0</v>
      </c>
      <c r="U3356" s="252"/>
      <c r="V3356" s="252"/>
      <c r="W3356" s="253"/>
      <c r="X3356" s="313">
        <f t="shared" si="1002"/>
        <v>0</v>
      </c>
    </row>
    <row r="3357" spans="2:24" ht="18.75">
      <c r="B3357" s="173"/>
      <c r="C3357" s="137">
        <v>5504</v>
      </c>
      <c r="D3357" s="145" t="s">
        <v>1036</v>
      </c>
      <c r="E3357" s="812"/>
      <c r="F3357" s="449"/>
      <c r="G3357" s="245"/>
      <c r="H3357" s="245"/>
      <c r="I3357" s="476">
        <f>F3357+G3357+H3357</f>
        <v>0</v>
      </c>
      <c r="J3357" s="243" t="str">
        <f t="shared" si="1001"/>
        <v/>
      </c>
      <c r="K3357" s="244"/>
      <c r="L3357" s="423"/>
      <c r="M3357" s="252"/>
      <c r="N3357" s="315">
        <f>I3357</f>
        <v>0</v>
      </c>
      <c r="O3357" s="424">
        <f>L3357+M3357-N3357</f>
        <v>0</v>
      </c>
      <c r="P3357" s="244"/>
      <c r="Q3357" s="423"/>
      <c r="R3357" s="252"/>
      <c r="S3357" s="429">
        <f>+IF(+(L3357+M3357)&gt;=I3357,+M3357,+(+I3357-L3357))</f>
        <v>0</v>
      </c>
      <c r="T3357" s="315">
        <f>Q3357+R3357-S3357</f>
        <v>0</v>
      </c>
      <c r="U3357" s="252"/>
      <c r="V3357" s="252"/>
      <c r="W3357" s="253"/>
      <c r="X3357" s="313">
        <f t="shared" si="1002"/>
        <v>0</v>
      </c>
    </row>
    <row r="3358" spans="2:24" ht="18.75">
      <c r="B3358" s="794">
        <v>5700</v>
      </c>
      <c r="C3358" s="981" t="s">
        <v>1037</v>
      </c>
      <c r="D3358" s="982"/>
      <c r="E3358" s="802"/>
      <c r="F3358" s="781">
        <v>0</v>
      </c>
      <c r="G3358" s="781">
        <v>0</v>
      </c>
      <c r="H3358" s="781">
        <v>0</v>
      </c>
      <c r="I3358" s="806">
        <f>SUM(I3359:I3361)</f>
        <v>0</v>
      </c>
      <c r="J3358" s="243" t="str">
        <f t="shared" si="1001"/>
        <v/>
      </c>
      <c r="K3358" s="244"/>
      <c r="L3358" s="326">
        <f>SUM(L3359:L3361)</f>
        <v>0</v>
      </c>
      <c r="M3358" s="327">
        <f>SUM(M3359:M3361)</f>
        <v>0</v>
      </c>
      <c r="N3358" s="432">
        <f>SUM(N3359:N3360)</f>
        <v>0</v>
      </c>
      <c r="O3358" s="433">
        <f>SUM(O3359:O3361)</f>
        <v>0</v>
      </c>
      <c r="P3358" s="244"/>
      <c r="Q3358" s="326">
        <f>SUM(Q3359:Q3361)</f>
        <v>0</v>
      </c>
      <c r="R3358" s="327">
        <f>SUM(R3359:R3361)</f>
        <v>0</v>
      </c>
      <c r="S3358" s="327">
        <f>SUM(S3359:S3361)</f>
        <v>0</v>
      </c>
      <c r="T3358" s="327">
        <f>SUM(T3359:T3361)</f>
        <v>0</v>
      </c>
      <c r="U3358" s="327">
        <f>SUM(U3359:U3361)</f>
        <v>0</v>
      </c>
      <c r="V3358" s="327">
        <f>SUM(V3359:V3360)</f>
        <v>0</v>
      </c>
      <c r="W3358" s="433">
        <f>SUM(W3359:W3361)</f>
        <v>0</v>
      </c>
      <c r="X3358" s="313">
        <f t="shared" si="1002"/>
        <v>0</v>
      </c>
    </row>
    <row r="3359" spans="2:24" ht="18.75">
      <c r="B3359" s="175"/>
      <c r="C3359" s="176">
        <v>5701</v>
      </c>
      <c r="D3359" s="177" t="s">
        <v>1038</v>
      </c>
      <c r="E3359" s="813"/>
      <c r="F3359" s="700">
        <v>0</v>
      </c>
      <c r="G3359" s="700">
        <v>0</v>
      </c>
      <c r="H3359" s="700">
        <v>0</v>
      </c>
      <c r="I3359" s="476">
        <f>F3359+G3359+H3359</f>
        <v>0</v>
      </c>
      <c r="J3359" s="243" t="str">
        <f t="shared" si="1001"/>
        <v/>
      </c>
      <c r="K3359" s="244"/>
      <c r="L3359" s="435"/>
      <c r="M3359" s="436"/>
      <c r="N3359" s="330">
        <f>I3359</f>
        <v>0</v>
      </c>
      <c r="O3359" s="424">
        <f>L3359+M3359-N3359</f>
        <v>0</v>
      </c>
      <c r="P3359" s="244"/>
      <c r="Q3359" s="435"/>
      <c r="R3359" s="436"/>
      <c r="S3359" s="429">
        <f>+IF(+(L3359+M3359)&gt;=I3359,+M3359,+(+I3359-L3359))</f>
        <v>0</v>
      </c>
      <c r="T3359" s="315">
        <f>Q3359+R3359-S3359</f>
        <v>0</v>
      </c>
      <c r="U3359" s="436"/>
      <c r="V3359" s="436"/>
      <c r="W3359" s="253"/>
      <c r="X3359" s="313">
        <f t="shared" si="1002"/>
        <v>0</v>
      </c>
    </row>
    <row r="3360" spans="2:24" ht="18.75">
      <c r="B3360" s="175"/>
      <c r="C3360" s="180">
        <v>5702</v>
      </c>
      <c r="D3360" s="181" t="s">
        <v>1039</v>
      </c>
      <c r="E3360" s="813"/>
      <c r="F3360" s="700">
        <v>0</v>
      </c>
      <c r="G3360" s="700">
        <v>0</v>
      </c>
      <c r="H3360" s="700">
        <v>0</v>
      </c>
      <c r="I3360" s="476">
        <f>F3360+G3360+H3360</f>
        <v>0</v>
      </c>
      <c r="J3360" s="243" t="str">
        <f t="shared" si="1001"/>
        <v/>
      </c>
      <c r="K3360" s="244"/>
      <c r="L3360" s="435"/>
      <c r="M3360" s="436"/>
      <c r="N3360" s="330">
        <f>I3360</f>
        <v>0</v>
      </c>
      <c r="O3360" s="424">
        <f>L3360+M3360-N3360</f>
        <v>0</v>
      </c>
      <c r="P3360" s="244"/>
      <c r="Q3360" s="435"/>
      <c r="R3360" s="436"/>
      <c r="S3360" s="429">
        <f>+IF(+(L3360+M3360)&gt;=I3360,+M3360,+(+I3360-L3360))</f>
        <v>0</v>
      </c>
      <c r="T3360" s="315">
        <f>Q3360+R3360-S3360</f>
        <v>0</v>
      </c>
      <c r="U3360" s="436"/>
      <c r="V3360" s="436"/>
      <c r="W3360" s="253"/>
      <c r="X3360" s="313">
        <f t="shared" si="1002"/>
        <v>0</v>
      </c>
    </row>
    <row r="3361" spans="2:24" ht="18.75">
      <c r="B3361" s="136"/>
      <c r="C3361" s="182">
        <v>4071</v>
      </c>
      <c r="D3361" s="464" t="s">
        <v>1040</v>
      </c>
      <c r="E3361" s="812"/>
      <c r="F3361" s="700">
        <v>0</v>
      </c>
      <c r="G3361" s="700">
        <v>0</v>
      </c>
      <c r="H3361" s="700">
        <v>0</v>
      </c>
      <c r="I3361" s="476">
        <f>F3361+G3361+H3361</f>
        <v>0</v>
      </c>
      <c r="J3361" s="243" t="str">
        <f t="shared" si="1001"/>
        <v/>
      </c>
      <c r="K3361" s="244"/>
      <c r="L3361" s="821"/>
      <c r="M3361" s="775"/>
      <c r="N3361" s="775"/>
      <c r="O3361" s="822"/>
      <c r="P3361" s="244"/>
      <c r="Q3361" s="771"/>
      <c r="R3361" s="775"/>
      <c r="S3361" s="775"/>
      <c r="T3361" s="775"/>
      <c r="U3361" s="775"/>
      <c r="V3361" s="775"/>
      <c r="W3361" s="819"/>
      <c r="X3361" s="313">
        <f t="shared" si="1002"/>
        <v>0</v>
      </c>
    </row>
    <row r="3362" spans="2:24">
      <c r="B3362" s="173"/>
      <c r="C3362" s="183"/>
      <c r="D3362" s="334"/>
      <c r="E3362" s="814"/>
      <c r="F3362" s="248"/>
      <c r="G3362" s="248"/>
      <c r="H3362" s="248"/>
      <c r="I3362" s="249"/>
      <c r="J3362" s="243" t="str">
        <f t="shared" si="1001"/>
        <v/>
      </c>
      <c r="K3362" s="244"/>
      <c r="L3362" s="437"/>
      <c r="M3362" s="438"/>
      <c r="N3362" s="323"/>
      <c r="O3362" s="324"/>
      <c r="P3362" s="244"/>
      <c r="Q3362" s="437"/>
      <c r="R3362" s="438"/>
      <c r="S3362" s="323"/>
      <c r="T3362" s="323"/>
      <c r="U3362" s="438"/>
      <c r="V3362" s="323"/>
      <c r="W3362" s="324"/>
      <c r="X3362" s="324"/>
    </row>
    <row r="3363" spans="2:24" ht="18.75">
      <c r="B3363" s="807">
        <v>98</v>
      </c>
      <c r="C3363" s="964" t="s">
        <v>1041</v>
      </c>
      <c r="D3363" s="958"/>
      <c r="E3363" s="795"/>
      <c r="F3363" s="798"/>
      <c r="G3363" s="799"/>
      <c r="H3363" s="799"/>
      <c r="I3363" s="800">
        <f>F3363+G3363+H3363</f>
        <v>0</v>
      </c>
      <c r="J3363" s="243" t="str">
        <f t="shared" si="1001"/>
        <v/>
      </c>
      <c r="K3363" s="244"/>
      <c r="L3363" s="428"/>
      <c r="M3363" s="254"/>
      <c r="N3363" s="317">
        <f>I3363</f>
        <v>0</v>
      </c>
      <c r="O3363" s="424">
        <f>L3363+M3363-N3363</f>
        <v>0</v>
      </c>
      <c r="P3363" s="244"/>
      <c r="Q3363" s="428"/>
      <c r="R3363" s="254"/>
      <c r="S3363" s="429">
        <f>+IF(+(L3363+M3363)&gt;=I3363,+M3363,+(+I3363-L3363))</f>
        <v>0</v>
      </c>
      <c r="T3363" s="315">
        <f>Q3363+R3363-S3363</f>
        <v>0</v>
      </c>
      <c r="U3363" s="254"/>
      <c r="V3363" s="254"/>
      <c r="W3363" s="253"/>
      <c r="X3363" s="313">
        <f>T3363-U3363-V3363-W3363</f>
        <v>0</v>
      </c>
    </row>
    <row r="3364" spans="2:24">
      <c r="B3364" s="184"/>
      <c r="C3364" s="335" t="s">
        <v>1042</v>
      </c>
      <c r="D3364" s="336"/>
      <c r="E3364" s="395"/>
      <c r="F3364" s="395"/>
      <c r="G3364" s="395"/>
      <c r="H3364" s="395"/>
      <c r="I3364" s="337"/>
      <c r="J3364" s="243" t="str">
        <f t="shared" si="1001"/>
        <v/>
      </c>
      <c r="K3364" s="244"/>
      <c r="L3364" s="338"/>
      <c r="M3364" s="339"/>
      <c r="N3364" s="339"/>
      <c r="O3364" s="340"/>
      <c r="P3364" s="244"/>
      <c r="Q3364" s="338"/>
      <c r="R3364" s="339"/>
      <c r="S3364" s="339"/>
      <c r="T3364" s="339"/>
      <c r="U3364" s="339"/>
      <c r="V3364" s="339"/>
      <c r="W3364" s="340"/>
      <c r="X3364" s="340"/>
    </row>
    <row r="3365" spans="2:24">
      <c r="B3365" s="184"/>
      <c r="C3365" s="341" t="s">
        <v>1043</v>
      </c>
      <c r="D3365" s="334"/>
      <c r="E3365" s="384"/>
      <c r="F3365" s="384"/>
      <c r="G3365" s="384"/>
      <c r="H3365" s="384"/>
      <c r="I3365" s="307"/>
      <c r="J3365" s="243" t="str">
        <f t="shared" si="1001"/>
        <v/>
      </c>
      <c r="K3365" s="244"/>
      <c r="L3365" s="342"/>
      <c r="M3365" s="343"/>
      <c r="N3365" s="343"/>
      <c r="O3365" s="344"/>
      <c r="P3365" s="244"/>
      <c r="Q3365" s="342"/>
      <c r="R3365" s="343"/>
      <c r="S3365" s="343"/>
      <c r="T3365" s="343"/>
      <c r="U3365" s="343"/>
      <c r="V3365" s="343"/>
      <c r="W3365" s="344"/>
      <c r="X3365" s="344"/>
    </row>
    <row r="3366" spans="2:24">
      <c r="B3366" s="185"/>
      <c r="C3366" s="345" t="s">
        <v>1716</v>
      </c>
      <c r="D3366" s="346"/>
      <c r="E3366" s="396"/>
      <c r="F3366" s="396"/>
      <c r="G3366" s="396"/>
      <c r="H3366" s="396"/>
      <c r="I3366" s="309"/>
      <c r="J3366" s="243" t="str">
        <f t="shared" si="1001"/>
        <v/>
      </c>
      <c r="K3366" s="244"/>
      <c r="L3366" s="347"/>
      <c r="M3366" s="348"/>
      <c r="N3366" s="348"/>
      <c r="O3366" s="349"/>
      <c r="P3366" s="244"/>
      <c r="Q3366" s="347"/>
      <c r="R3366" s="348"/>
      <c r="S3366" s="348"/>
      <c r="T3366" s="348"/>
      <c r="U3366" s="348"/>
      <c r="V3366" s="348"/>
      <c r="W3366" s="349"/>
      <c r="X3366" s="349"/>
    </row>
    <row r="3367" spans="2:24" ht="18.75">
      <c r="B3367" s="715"/>
      <c r="C3367" s="716" t="s">
        <v>1263</v>
      </c>
      <c r="D3367" s="717" t="s">
        <v>1044</v>
      </c>
      <c r="E3367" s="808"/>
      <c r="F3367" s="808">
        <f>SUM(F3252,F3255,F3261,F3269,F3270,F3288,F3292,F3298,F3301,F3302,F3303,F3304,F3305,F3314,F3320,F3321,F3322,F3323,F3330,F3334,F3335,F3336,F3337,F3340,F3341,F3349,F3352,F3353,F3358)+F3363</f>
        <v>3262</v>
      </c>
      <c r="G3367" s="808">
        <f>SUM(G3252,G3255,G3261,G3269,G3270,G3288,G3292,G3298,G3301,G3302,G3303,G3304,G3305,G3314,G3320,G3321,G3322,G3323,G3330,G3334,G3335,G3336,G3337,G3340,G3341,G3349,G3352,G3353,G3358)+G3363</f>
        <v>0</v>
      </c>
      <c r="H3367" s="808">
        <f>SUM(H3252,H3255,H3261,H3269,H3270,H3288,H3292,H3298,H3301,H3302,H3303,H3304,H3305,H3314,H3320,H3321,H3322,H3323,H3330,H3334,H3335,H3336,H3337,H3340,H3341,H3349,H3352,H3353,H3358)+H3363</f>
        <v>0</v>
      </c>
      <c r="I3367" s="808">
        <f>SUM(I3252,I3255,I3261,I3269,I3270,I3288,I3292,I3298,I3301,I3302,I3303,I3304,I3305,I3314,I3320,I3321,I3322,I3323,I3330,I3334,I3335,I3336,I3337,I3340,I3341,I3349,I3352,I3353,I3358)+I3363</f>
        <v>3262</v>
      </c>
      <c r="J3367" s="243">
        <f t="shared" si="1001"/>
        <v>1</v>
      </c>
      <c r="K3367" s="439" t="str">
        <f>LEFT(C3249,1)</f>
        <v>5</v>
      </c>
      <c r="L3367" s="276">
        <f>SUM(L3252,L3255,L3261,L3269,L3270,L3288,L3292,L3298,L3301,L3302,L3303,L3304,L3305,L3314,L3320,L3321,L3322,L3323,L3330,L3334,L3335,L3336,L3337,L3340,L3341,L3349,L3352,L3353,L3358)+L3363</f>
        <v>0</v>
      </c>
      <c r="M3367" s="276">
        <f>SUM(M3252,M3255,M3261,M3269,M3270,M3288,M3292,M3298,M3301,M3302,M3303,M3304,M3305,M3314,M3320,M3321,M3322,M3323,M3330,M3334,M3335,M3336,M3337,M3340,M3341,M3349,M3352,M3353,M3358)+M3363</f>
        <v>3262</v>
      </c>
      <c r="N3367" s="276">
        <f>SUM(N3252,N3255,N3261,N3269,N3270,N3288,N3292,N3298,N3301,N3302,N3303,N3304,N3305,N3314,N3320,N3321,N3322,N3323,N3330,N3334,N3335,N3336,N3337,N3340,N3341,N3349,N3352,N3353,N3358)+N3363</f>
        <v>3262</v>
      </c>
      <c r="O3367" s="276">
        <f>SUM(O3252,O3255,O3261,O3269,O3270,O3288,O3292,O3298,O3301,O3302,O3303,O3304,O3305,O3314,O3320,O3321,O3322,O3323,O3330,O3334,O3335,O3336,O3337,O3340,O3341,O3349,O3352,O3353,O3358)+O3363</f>
        <v>0</v>
      </c>
      <c r="P3367" s="222"/>
      <c r="Q3367" s="276">
        <f t="shared" ref="Q3367:W3367" si="1005">SUM(Q3252,Q3255,Q3261,Q3269,Q3270,Q3288,Q3292,Q3298,Q3301,Q3302,Q3303,Q3304,Q3305,Q3314,Q3320,Q3321,Q3322,Q3323,Q3330,Q3334,Q3335,Q3336,Q3337,Q3340,Q3341,Q3349,Q3352,Q3353,Q3358)+Q3363</f>
        <v>0</v>
      </c>
      <c r="R3367" s="276">
        <f t="shared" si="1005"/>
        <v>3262</v>
      </c>
      <c r="S3367" s="276">
        <f t="shared" si="1005"/>
        <v>3262</v>
      </c>
      <c r="T3367" s="276">
        <f t="shared" si="1005"/>
        <v>0</v>
      </c>
      <c r="U3367" s="276">
        <f t="shared" si="1005"/>
        <v>0</v>
      </c>
      <c r="V3367" s="276">
        <f t="shared" si="1005"/>
        <v>0</v>
      </c>
      <c r="W3367" s="276">
        <f t="shared" si="1005"/>
        <v>0</v>
      </c>
      <c r="X3367" s="313">
        <f>T3367-U3367-V3367-W3367</f>
        <v>0</v>
      </c>
    </row>
    <row r="3368" spans="2:24">
      <c r="B3368" s="660" t="s">
        <v>32</v>
      </c>
      <c r="C3368" s="186"/>
      <c r="I3368" s="219"/>
      <c r="J3368" s="221">
        <f>J3367</f>
        <v>1</v>
      </c>
      <c r="P3368"/>
    </row>
    <row r="3369" spans="2:24">
      <c r="B3369" s="392"/>
      <c r="C3369" s="392"/>
      <c r="D3369" s="393"/>
      <c r="E3369" s="392"/>
      <c r="F3369" s="392"/>
      <c r="G3369" s="392"/>
      <c r="H3369" s="392"/>
      <c r="I3369" s="394"/>
      <c r="J3369" s="221">
        <f>J3367</f>
        <v>1</v>
      </c>
      <c r="L3369" s="392"/>
      <c r="M3369" s="392"/>
      <c r="N3369" s="394"/>
      <c r="O3369" s="394"/>
      <c r="P3369" s="394"/>
      <c r="Q3369" s="392"/>
      <c r="R3369" s="392"/>
      <c r="S3369" s="394"/>
      <c r="T3369" s="394"/>
      <c r="U3369" s="392"/>
      <c r="V3369" s="394"/>
      <c r="W3369" s="394"/>
      <c r="X3369" s="394"/>
    </row>
    <row r="3370" spans="2:24" ht="18.75">
      <c r="B3370" s="402"/>
      <c r="C3370" s="402"/>
      <c r="D3370" s="402"/>
      <c r="E3370" s="402"/>
      <c r="F3370" s="402"/>
      <c r="G3370" s="402"/>
      <c r="H3370" s="402"/>
      <c r="I3370" s="484"/>
      <c r="J3370" s="440">
        <f>(IF(E3367&lt;&gt;0,$G$2,IF(I3367&lt;&gt;0,$G$2,"")))</f>
        <v>0</v>
      </c>
    </row>
    <row r="3371" spans="2:24" ht="18.75">
      <c r="B3371" s="402"/>
      <c r="C3371" s="402"/>
      <c r="D3371" s="474"/>
      <c r="E3371" s="402"/>
      <c r="F3371" s="402"/>
      <c r="G3371" s="402"/>
      <c r="H3371" s="402"/>
      <c r="I3371" s="484"/>
      <c r="J3371" s="440" t="str">
        <f>(IF(E3368&lt;&gt;0,$G$2,IF(I3368&lt;&gt;0,$G$2,"")))</f>
        <v/>
      </c>
    </row>
    <row r="3372" spans="2:24">
      <c r="E3372" s="278"/>
      <c r="F3372" s="278"/>
      <c r="G3372" s="278"/>
      <c r="H3372" s="278"/>
      <c r="I3372" s="282"/>
      <c r="J3372" s="221">
        <f>(IF($E3505&lt;&gt;0,$J$2,IF($I3505&lt;&gt;0,$J$2,"")))</f>
        <v>1</v>
      </c>
      <c r="L3372" s="278"/>
      <c r="M3372" s="278"/>
      <c r="N3372" s="282"/>
      <c r="O3372" s="282"/>
      <c r="P3372" s="282"/>
      <c r="Q3372" s="278"/>
      <c r="R3372" s="278"/>
      <c r="S3372" s="282"/>
      <c r="T3372" s="282"/>
      <c r="U3372" s="278"/>
      <c r="V3372" s="282"/>
      <c r="W3372" s="282"/>
    </row>
    <row r="3373" spans="2:24">
      <c r="C3373" s="227"/>
      <c r="D3373" s="228"/>
      <c r="E3373" s="278"/>
      <c r="F3373" s="278"/>
      <c r="G3373" s="278"/>
      <c r="H3373" s="278"/>
      <c r="I3373" s="282"/>
      <c r="J3373" s="221">
        <f>(IF($E3505&lt;&gt;0,$J$2,IF($I3505&lt;&gt;0,$J$2,"")))</f>
        <v>1</v>
      </c>
      <c r="L3373" s="278"/>
      <c r="M3373" s="278"/>
      <c r="N3373" s="282"/>
      <c r="O3373" s="282"/>
      <c r="P3373" s="282"/>
      <c r="Q3373" s="278"/>
      <c r="R3373" s="278"/>
      <c r="S3373" s="282"/>
      <c r="T3373" s="282"/>
      <c r="U3373" s="278"/>
      <c r="V3373" s="282"/>
      <c r="W3373" s="282"/>
    </row>
    <row r="3374" spans="2:24">
      <c r="B3374" s="896" t="str">
        <f>$B$7</f>
        <v>БЮДЖЕТ - НАЧАЛЕН ПЛАН
ПО ПЪЛНА ЕДИННА БЮДЖЕТНА КЛАСИФИКАЦИЯ</v>
      </c>
      <c r="C3374" s="897"/>
      <c r="D3374" s="897"/>
      <c r="E3374" s="278"/>
      <c r="F3374" s="278"/>
      <c r="G3374" s="278"/>
      <c r="H3374" s="278"/>
      <c r="I3374" s="282"/>
      <c r="J3374" s="221">
        <f>(IF($E3505&lt;&gt;0,$J$2,IF($I3505&lt;&gt;0,$J$2,"")))</f>
        <v>1</v>
      </c>
      <c r="L3374" s="278"/>
      <c r="M3374" s="278"/>
      <c r="N3374" s="282"/>
      <c r="O3374" s="282"/>
      <c r="P3374" s="282"/>
      <c r="Q3374" s="278"/>
      <c r="R3374" s="278"/>
      <c r="S3374" s="282"/>
      <c r="T3374" s="282"/>
      <c r="U3374" s="278"/>
      <c r="V3374" s="282"/>
      <c r="W3374" s="282"/>
    </row>
    <row r="3375" spans="2:24">
      <c r="C3375" s="227"/>
      <c r="D3375" s="228"/>
      <c r="E3375" s="279" t="s">
        <v>1684</v>
      </c>
      <c r="F3375" s="279" t="s">
        <v>1550</v>
      </c>
      <c r="G3375" s="278"/>
      <c r="H3375" s="278"/>
      <c r="I3375" s="282"/>
      <c r="J3375" s="221">
        <f>(IF($E3505&lt;&gt;0,$J$2,IF($I3505&lt;&gt;0,$J$2,"")))</f>
        <v>1</v>
      </c>
      <c r="L3375" s="278"/>
      <c r="M3375" s="278"/>
      <c r="N3375" s="282"/>
      <c r="O3375" s="282"/>
      <c r="P3375" s="282"/>
      <c r="Q3375" s="278"/>
      <c r="R3375" s="278"/>
      <c r="S3375" s="282"/>
      <c r="T3375" s="282"/>
      <c r="U3375" s="278"/>
      <c r="V3375" s="282"/>
      <c r="W3375" s="282"/>
    </row>
    <row r="3376" spans="2:24" ht="18.75">
      <c r="B3376" s="898" t="str">
        <f>$B$9</f>
        <v>Несебър</v>
      </c>
      <c r="C3376" s="899"/>
      <c r="D3376" s="900"/>
      <c r="E3376" s="686">
        <f>$E$9</f>
        <v>43831</v>
      </c>
      <c r="F3376" s="687">
        <f>$F$9</f>
        <v>44196</v>
      </c>
      <c r="G3376" s="278"/>
      <c r="H3376" s="278"/>
      <c r="I3376" s="282"/>
      <c r="J3376" s="221">
        <f>(IF($E3505&lt;&gt;0,$J$2,IF($I3505&lt;&gt;0,$J$2,"")))</f>
        <v>1</v>
      </c>
      <c r="L3376" s="278"/>
      <c r="M3376" s="278"/>
      <c r="N3376" s="282"/>
      <c r="O3376" s="282"/>
      <c r="P3376" s="282"/>
      <c r="Q3376" s="278"/>
      <c r="R3376" s="278"/>
      <c r="S3376" s="282"/>
      <c r="T3376" s="282"/>
      <c r="U3376" s="278"/>
      <c r="V3376" s="282"/>
      <c r="W3376" s="282"/>
    </row>
    <row r="3377" spans="2:24">
      <c r="B3377" s="230" t="str">
        <f>$B$10</f>
        <v>(наименование на разпоредителя с бюджет)</v>
      </c>
      <c r="E3377" s="278"/>
      <c r="F3377" s="280">
        <f>$F$10</f>
        <v>0</v>
      </c>
      <c r="G3377" s="278"/>
      <c r="H3377" s="278"/>
      <c r="I3377" s="282"/>
      <c r="J3377" s="221">
        <f>(IF($E3505&lt;&gt;0,$J$2,IF($I3505&lt;&gt;0,$J$2,"")))</f>
        <v>1</v>
      </c>
      <c r="L3377" s="278"/>
      <c r="M3377" s="278"/>
      <c r="N3377" s="282"/>
      <c r="O3377" s="282"/>
      <c r="P3377" s="282"/>
      <c r="Q3377" s="278"/>
      <c r="R3377" s="278"/>
      <c r="S3377" s="282"/>
      <c r="T3377" s="282"/>
      <c r="U3377" s="278"/>
      <c r="V3377" s="282"/>
      <c r="W3377" s="282"/>
    </row>
    <row r="3378" spans="2:24">
      <c r="B3378" s="230"/>
      <c r="E3378" s="281"/>
      <c r="F3378" s="278"/>
      <c r="G3378" s="278"/>
      <c r="H3378" s="278"/>
      <c r="I3378" s="282"/>
      <c r="J3378" s="221">
        <f>(IF($E3505&lt;&gt;0,$J$2,IF($I3505&lt;&gt;0,$J$2,"")))</f>
        <v>1</v>
      </c>
      <c r="L3378" s="278"/>
      <c r="M3378" s="278"/>
      <c r="N3378" s="282"/>
      <c r="O3378" s="282"/>
      <c r="P3378" s="282"/>
      <c r="Q3378" s="278"/>
      <c r="R3378" s="278"/>
      <c r="S3378" s="282"/>
      <c r="T3378" s="282"/>
      <c r="U3378" s="278"/>
      <c r="V3378" s="282"/>
      <c r="W3378" s="282"/>
    </row>
    <row r="3379" spans="2:24" ht="19.5">
      <c r="B3379" s="901" t="str">
        <f>$B$12</f>
        <v>Несебър</v>
      </c>
      <c r="C3379" s="902"/>
      <c r="D3379" s="903"/>
      <c r="E3379" s="229" t="s">
        <v>1685</v>
      </c>
      <c r="F3379" s="688" t="str">
        <f>$F$12</f>
        <v>5206</v>
      </c>
      <c r="G3379" s="278"/>
      <c r="H3379" s="278"/>
      <c r="I3379" s="282"/>
      <c r="J3379" s="221">
        <f>(IF($E3505&lt;&gt;0,$J$2,IF($I3505&lt;&gt;0,$J$2,"")))</f>
        <v>1</v>
      </c>
      <c r="L3379" s="278"/>
      <c r="M3379" s="278"/>
      <c r="N3379" s="282"/>
      <c r="O3379" s="282"/>
      <c r="P3379" s="282"/>
      <c r="Q3379" s="278"/>
      <c r="R3379" s="278"/>
      <c r="S3379" s="282"/>
      <c r="T3379" s="282"/>
      <c r="U3379" s="278"/>
      <c r="V3379" s="282"/>
      <c r="W3379" s="282"/>
    </row>
    <row r="3380" spans="2:24">
      <c r="B3380" s="689" t="str">
        <f>$B$13</f>
        <v>(наименование на първостепенния разпоредител с бюджет)</v>
      </c>
      <c r="E3380" s="281" t="s">
        <v>1686</v>
      </c>
      <c r="F3380" s="278"/>
      <c r="G3380" s="278"/>
      <c r="H3380" s="278"/>
      <c r="I3380" s="282"/>
      <c r="J3380" s="221">
        <f>(IF($E3505&lt;&gt;0,$J$2,IF($I3505&lt;&gt;0,$J$2,"")))</f>
        <v>1</v>
      </c>
      <c r="L3380" s="278"/>
      <c r="M3380" s="278"/>
      <c r="N3380" s="282"/>
      <c r="O3380" s="282"/>
      <c r="P3380" s="282"/>
      <c r="Q3380" s="278"/>
      <c r="R3380" s="278"/>
      <c r="S3380" s="282"/>
      <c r="T3380" s="282"/>
      <c r="U3380" s="278"/>
      <c r="V3380" s="282"/>
      <c r="W3380" s="282"/>
    </row>
    <row r="3381" spans="2:24" ht="18.75">
      <c r="B3381" s="230"/>
      <c r="D3381" s="441"/>
      <c r="E3381" s="277"/>
      <c r="F3381" s="277"/>
      <c r="G3381" s="277"/>
      <c r="H3381" s="277"/>
      <c r="I3381" s="384"/>
      <c r="J3381" s="221">
        <f>(IF($E3505&lt;&gt;0,$J$2,IF($I3505&lt;&gt;0,$J$2,"")))</f>
        <v>1</v>
      </c>
      <c r="L3381" s="278"/>
      <c r="M3381" s="278"/>
      <c r="N3381" s="282"/>
      <c r="O3381" s="282"/>
      <c r="P3381" s="282"/>
      <c r="Q3381" s="278"/>
      <c r="R3381" s="278"/>
      <c r="S3381" s="282"/>
      <c r="T3381" s="282"/>
      <c r="U3381" s="278"/>
      <c r="V3381" s="282"/>
      <c r="W3381" s="282"/>
    </row>
    <row r="3382" spans="2:24">
      <c r="C3382" s="227"/>
      <c r="D3382" s="228"/>
      <c r="E3382" s="278"/>
      <c r="F3382" s="281"/>
      <c r="G3382" s="281"/>
      <c r="H3382" s="281"/>
      <c r="I3382" s="284" t="s">
        <v>1687</v>
      </c>
      <c r="J3382" s="221">
        <f>(IF($E3505&lt;&gt;0,$J$2,IF($I3505&lt;&gt;0,$J$2,"")))</f>
        <v>1</v>
      </c>
      <c r="L3382" s="283" t="s">
        <v>93</v>
      </c>
      <c r="M3382" s="278"/>
      <c r="N3382" s="282"/>
      <c r="O3382" s="284" t="s">
        <v>1687</v>
      </c>
      <c r="P3382" s="282"/>
      <c r="Q3382" s="283" t="s">
        <v>94</v>
      </c>
      <c r="R3382" s="278"/>
      <c r="S3382" s="282"/>
      <c r="T3382" s="284" t="s">
        <v>1687</v>
      </c>
      <c r="U3382" s="278"/>
      <c r="V3382" s="282"/>
      <c r="W3382" s="284" t="s">
        <v>1687</v>
      </c>
    </row>
    <row r="3383" spans="2:24" ht="18.75">
      <c r="B3383" s="782"/>
      <c r="C3383" s="783"/>
      <c r="D3383" s="784" t="s">
        <v>1075</v>
      </c>
      <c r="E3383" s="785"/>
      <c r="F3383" s="973" t="s">
        <v>1486</v>
      </c>
      <c r="G3383" s="974"/>
      <c r="H3383" s="975"/>
      <c r="I3383" s="976"/>
      <c r="J3383" s="221">
        <f>(IF($E3505&lt;&gt;0,$J$2,IF($I3505&lt;&gt;0,$J$2,"")))</f>
        <v>1</v>
      </c>
      <c r="L3383" s="920" t="s">
        <v>1804</v>
      </c>
      <c r="M3383" s="920" t="s">
        <v>1805</v>
      </c>
      <c r="N3383" s="922" t="s">
        <v>1806</v>
      </c>
      <c r="O3383" s="922" t="s">
        <v>95</v>
      </c>
      <c r="P3383" s="222"/>
      <c r="Q3383" s="922" t="s">
        <v>1807</v>
      </c>
      <c r="R3383" s="922" t="s">
        <v>1808</v>
      </c>
      <c r="S3383" s="922" t="s">
        <v>1776</v>
      </c>
      <c r="T3383" s="922" t="s">
        <v>96</v>
      </c>
      <c r="U3383" s="409" t="s">
        <v>97</v>
      </c>
      <c r="V3383" s="410"/>
      <c r="W3383" s="411"/>
      <c r="X3383" s="291"/>
    </row>
    <row r="3384" spans="2:24" ht="31.5">
      <c r="B3384" s="786" t="s">
        <v>1601</v>
      </c>
      <c r="C3384" s="787" t="s">
        <v>1688</v>
      </c>
      <c r="D3384" s="788" t="s">
        <v>1076</v>
      </c>
      <c r="E3384" s="789"/>
      <c r="F3384" s="713" t="s">
        <v>1487</v>
      </c>
      <c r="G3384" s="713" t="s">
        <v>1488</v>
      </c>
      <c r="H3384" s="713" t="s">
        <v>1485</v>
      </c>
      <c r="I3384" s="713" t="s">
        <v>1069</v>
      </c>
      <c r="J3384" s="221">
        <f>(IF($E3505&lt;&gt;0,$J$2,IF($I3505&lt;&gt;0,$J$2,"")))</f>
        <v>1</v>
      </c>
      <c r="L3384" s="961"/>
      <c r="M3384" s="972"/>
      <c r="N3384" s="961"/>
      <c r="O3384" s="972"/>
      <c r="P3384" s="222"/>
      <c r="Q3384" s="957"/>
      <c r="R3384" s="957"/>
      <c r="S3384" s="957"/>
      <c r="T3384" s="957"/>
      <c r="U3384" s="412">
        <v>2020</v>
      </c>
      <c r="V3384" s="412">
        <v>2021</v>
      </c>
      <c r="W3384" s="412" t="s">
        <v>1809</v>
      </c>
      <c r="X3384" s="413" t="s">
        <v>98</v>
      </c>
    </row>
    <row r="3385" spans="2:24" ht="18.75">
      <c r="B3385" s="612"/>
      <c r="C3385" s="397"/>
      <c r="D3385" s="295" t="s">
        <v>1265</v>
      </c>
      <c r="E3385" s="809"/>
      <c r="F3385" s="296"/>
      <c r="G3385" s="296"/>
      <c r="H3385" s="296"/>
      <c r="I3385" s="483"/>
      <c r="J3385" s="221">
        <f>(IF($E3505&lt;&gt;0,$J$2,IF($I3505&lt;&gt;0,$J$2,"")))</f>
        <v>1</v>
      </c>
      <c r="L3385" s="297" t="s">
        <v>99</v>
      </c>
      <c r="M3385" s="297" t="s">
        <v>100</v>
      </c>
      <c r="N3385" s="298" t="s">
        <v>101</v>
      </c>
      <c r="O3385" s="298" t="s">
        <v>102</v>
      </c>
      <c r="P3385" s="222"/>
      <c r="Q3385" s="610" t="s">
        <v>103</v>
      </c>
      <c r="R3385" s="610" t="s">
        <v>104</v>
      </c>
      <c r="S3385" s="610" t="s">
        <v>105</v>
      </c>
      <c r="T3385" s="610" t="s">
        <v>106</v>
      </c>
      <c r="U3385" s="610" t="s">
        <v>1046</v>
      </c>
      <c r="V3385" s="610" t="s">
        <v>1047</v>
      </c>
      <c r="W3385" s="610" t="s">
        <v>1048</v>
      </c>
      <c r="X3385" s="414" t="s">
        <v>1049</v>
      </c>
    </row>
    <row r="3386" spans="2:24" ht="131.25">
      <c r="B3386" s="236"/>
      <c r="C3386" s="617" t="e">
        <f>VLOOKUP(D3386,OP_LIST2,2,FALSE)</f>
        <v>#N/A</v>
      </c>
      <c r="D3386" s="618" t="s">
        <v>958</v>
      </c>
      <c r="E3386" s="810"/>
      <c r="F3386" s="368"/>
      <c r="G3386" s="368"/>
      <c r="H3386" s="368"/>
      <c r="I3386" s="303"/>
      <c r="J3386" s="221">
        <f>(IF($E3505&lt;&gt;0,$J$2,IF($I3505&lt;&gt;0,$J$2,"")))</f>
        <v>1</v>
      </c>
      <c r="L3386" s="415" t="s">
        <v>1050</v>
      </c>
      <c r="M3386" s="415" t="s">
        <v>1050</v>
      </c>
      <c r="N3386" s="415" t="s">
        <v>1051</v>
      </c>
      <c r="O3386" s="415" t="s">
        <v>1052</v>
      </c>
      <c r="P3386" s="222"/>
      <c r="Q3386" s="415" t="s">
        <v>1050</v>
      </c>
      <c r="R3386" s="415" t="s">
        <v>1050</v>
      </c>
      <c r="S3386" s="415" t="s">
        <v>1077</v>
      </c>
      <c r="T3386" s="415" t="s">
        <v>1054</v>
      </c>
      <c r="U3386" s="415" t="s">
        <v>1050</v>
      </c>
      <c r="V3386" s="415" t="s">
        <v>1050</v>
      </c>
      <c r="W3386" s="415" t="s">
        <v>1050</v>
      </c>
      <c r="X3386" s="306" t="s">
        <v>1055</v>
      </c>
    </row>
    <row r="3387" spans="2:24" ht="18.75">
      <c r="B3387" s="616"/>
      <c r="C3387" s="619">
        <f>VLOOKUP(D3388,EBK_DEIN2,2,FALSE)</f>
        <v>6603</v>
      </c>
      <c r="D3387" s="611" t="s">
        <v>1465</v>
      </c>
      <c r="E3387" s="811"/>
      <c r="F3387" s="368"/>
      <c r="G3387" s="368"/>
      <c r="H3387" s="368"/>
      <c r="I3387" s="303"/>
      <c r="J3387" s="221">
        <f>(IF($E3505&lt;&gt;0,$J$2,IF($I3505&lt;&gt;0,$J$2,"")))</f>
        <v>1</v>
      </c>
      <c r="L3387" s="416"/>
      <c r="M3387" s="416"/>
      <c r="N3387" s="344"/>
      <c r="O3387" s="417"/>
      <c r="P3387" s="222"/>
      <c r="Q3387" s="416"/>
      <c r="R3387" s="416"/>
      <c r="S3387" s="344"/>
      <c r="T3387" s="417"/>
      <c r="U3387" s="416"/>
      <c r="V3387" s="344"/>
      <c r="W3387" s="417"/>
      <c r="X3387" s="418"/>
    </row>
    <row r="3388" spans="2:24" ht="18.75">
      <c r="B3388" s="419"/>
      <c r="C3388" s="238"/>
      <c r="D3388" s="523" t="s">
        <v>904</v>
      </c>
      <c r="E3388" s="811"/>
      <c r="F3388" s="368"/>
      <c r="G3388" s="368"/>
      <c r="H3388" s="368"/>
      <c r="I3388" s="303"/>
      <c r="J3388" s="221">
        <f>(IF($E3505&lt;&gt;0,$J$2,IF($I3505&lt;&gt;0,$J$2,"")))</f>
        <v>1</v>
      </c>
      <c r="L3388" s="416"/>
      <c r="M3388" s="416"/>
      <c r="N3388" s="344"/>
      <c r="O3388" s="420">
        <f>SUMIF(O3391:O3392,"&lt;0")+SUMIF(O3394:O3398,"&lt;0")+SUMIF(O3400:O3407,"&lt;0")+SUMIF(O3409:O3425,"&lt;0")+SUMIF(O3431:O3435,"&lt;0")+SUMIF(O3437:O3442,"&lt;0")+SUMIF(O3445:O3451,"&lt;0")+SUMIF(O3458:O3459,"&lt;0")+SUMIF(O3462:O3467,"&lt;0")+SUMIF(O3469:O3474,"&lt;0")+SUMIF(O3478,"&lt;0")+SUMIF(O3480:O3486,"&lt;0")+SUMIF(O3488:O3490,"&lt;0")+SUMIF(O3492:O3495,"&lt;0")+SUMIF(O3497:O3498,"&lt;0")+SUMIF(O3501,"&lt;0")</f>
        <v>0</v>
      </c>
      <c r="P3388" s="222"/>
      <c r="Q3388" s="416"/>
      <c r="R3388" s="416"/>
      <c r="S3388" s="344"/>
      <c r="T3388" s="420">
        <f>SUMIF(T3391:T3392,"&lt;0")+SUMIF(T3394:T3398,"&lt;0")+SUMIF(T3400:T3407,"&lt;0")+SUMIF(T3409:T3425,"&lt;0")+SUMIF(T3431:T3435,"&lt;0")+SUMIF(T3437:T3442,"&lt;0")+SUMIF(T3445:T3451,"&lt;0")+SUMIF(T3458:T3459,"&lt;0")+SUMIF(T3462:T3467,"&lt;0")+SUMIF(T3469:T3474,"&lt;0")+SUMIF(T3478,"&lt;0")+SUMIF(T3480:T3486,"&lt;0")+SUMIF(T3488:T3490,"&lt;0")+SUMIF(T3492:T3495,"&lt;0")+SUMIF(T3497:T3498,"&lt;0")+SUMIF(T3501,"&lt;0")</f>
        <v>0</v>
      </c>
      <c r="U3388" s="416"/>
      <c r="V3388" s="344"/>
      <c r="W3388" s="417"/>
      <c r="X3388" s="308"/>
    </row>
    <row r="3389" spans="2:24" ht="18.75">
      <c r="B3389" s="354"/>
      <c r="C3389" s="238"/>
      <c r="D3389" s="292" t="s">
        <v>1078</v>
      </c>
      <c r="E3389" s="811"/>
      <c r="F3389" s="368"/>
      <c r="G3389" s="368"/>
      <c r="H3389" s="368"/>
      <c r="I3389" s="303"/>
      <c r="J3389" s="221">
        <f>(IF($E3505&lt;&gt;0,$J$2,IF($I3505&lt;&gt;0,$J$2,"")))</f>
        <v>1</v>
      </c>
      <c r="L3389" s="416"/>
      <c r="M3389" s="416"/>
      <c r="N3389" s="344"/>
      <c r="O3389" s="417"/>
      <c r="P3389" s="222"/>
      <c r="Q3389" s="416"/>
      <c r="R3389" s="416"/>
      <c r="S3389" s="344"/>
      <c r="T3389" s="417"/>
      <c r="U3389" s="416"/>
      <c r="V3389" s="344"/>
      <c r="W3389" s="417"/>
      <c r="X3389" s="310"/>
    </row>
    <row r="3390" spans="2:24" ht="18.75">
      <c r="B3390" s="790">
        <v>100</v>
      </c>
      <c r="C3390" s="977" t="s">
        <v>1266</v>
      </c>
      <c r="D3390" s="978"/>
      <c r="E3390" s="791"/>
      <c r="F3390" s="792">
        <f>SUM(F3391:F3392)</f>
        <v>0</v>
      </c>
      <c r="G3390" s="793">
        <f>SUM(G3391:G3392)</f>
        <v>0</v>
      </c>
      <c r="H3390" s="793">
        <f>SUM(H3391:H3392)</f>
        <v>0</v>
      </c>
      <c r="I3390" s="793">
        <f>SUM(I3391:I3392)</f>
        <v>0</v>
      </c>
      <c r="J3390" s="243" t="str">
        <f t="shared" ref="J3390:J3421" si="1006">(IF($E3390&lt;&gt;0,$J$2,IF($I3390&lt;&gt;0,$J$2,"")))</f>
        <v/>
      </c>
      <c r="K3390" s="244"/>
      <c r="L3390" s="311">
        <f>SUM(L3391:L3392)</f>
        <v>0</v>
      </c>
      <c r="M3390" s="312">
        <f>SUM(M3391:M3392)</f>
        <v>0</v>
      </c>
      <c r="N3390" s="421">
        <f>SUM(N3391:N3392)</f>
        <v>0</v>
      </c>
      <c r="O3390" s="422">
        <f>SUM(O3391:O3392)</f>
        <v>0</v>
      </c>
      <c r="P3390" s="244"/>
      <c r="Q3390" s="815"/>
      <c r="R3390" s="816"/>
      <c r="S3390" s="817"/>
      <c r="T3390" s="816"/>
      <c r="U3390" s="816"/>
      <c r="V3390" s="816"/>
      <c r="W3390" s="818"/>
      <c r="X3390" s="313">
        <f t="shared" ref="X3390:X3421" si="1007">T3390-U3390-V3390-W3390</f>
        <v>0</v>
      </c>
    </row>
    <row r="3391" spans="2:24" ht="18.75">
      <c r="B3391" s="140"/>
      <c r="C3391" s="144">
        <v>101</v>
      </c>
      <c r="D3391" s="138" t="s">
        <v>1267</v>
      </c>
      <c r="E3391" s="812"/>
      <c r="F3391" s="449"/>
      <c r="G3391" s="245"/>
      <c r="H3391" s="245"/>
      <c r="I3391" s="476">
        <f>F3391+G3391+H3391</f>
        <v>0</v>
      </c>
      <c r="J3391" s="243" t="str">
        <f t="shared" si="1006"/>
        <v/>
      </c>
      <c r="K3391" s="244"/>
      <c r="L3391" s="423"/>
      <c r="M3391" s="252"/>
      <c r="N3391" s="315">
        <f>I3391</f>
        <v>0</v>
      </c>
      <c r="O3391" s="424">
        <f>L3391+M3391-N3391</f>
        <v>0</v>
      </c>
      <c r="P3391" s="244"/>
      <c r="Q3391" s="771"/>
      <c r="R3391" s="775"/>
      <c r="S3391" s="775"/>
      <c r="T3391" s="775"/>
      <c r="U3391" s="775"/>
      <c r="V3391" s="775"/>
      <c r="W3391" s="819"/>
      <c r="X3391" s="313">
        <f t="shared" si="1007"/>
        <v>0</v>
      </c>
    </row>
    <row r="3392" spans="2:24" ht="18.75">
      <c r="B3392" s="140"/>
      <c r="C3392" s="137">
        <v>102</v>
      </c>
      <c r="D3392" s="139" t="s">
        <v>1268</v>
      </c>
      <c r="E3392" s="812"/>
      <c r="F3392" s="449"/>
      <c r="G3392" s="245"/>
      <c r="H3392" s="245"/>
      <c r="I3392" s="476">
        <f>F3392+G3392+H3392</f>
        <v>0</v>
      </c>
      <c r="J3392" s="243" t="str">
        <f t="shared" si="1006"/>
        <v/>
      </c>
      <c r="K3392" s="244"/>
      <c r="L3392" s="423"/>
      <c r="M3392" s="252"/>
      <c r="N3392" s="315">
        <f>I3392</f>
        <v>0</v>
      </c>
      <c r="O3392" s="424">
        <f>L3392+M3392-N3392</f>
        <v>0</v>
      </c>
      <c r="P3392" s="244"/>
      <c r="Q3392" s="771"/>
      <c r="R3392" s="775"/>
      <c r="S3392" s="775"/>
      <c r="T3392" s="775"/>
      <c r="U3392" s="775"/>
      <c r="V3392" s="775"/>
      <c r="W3392" s="819"/>
      <c r="X3392" s="313">
        <f t="shared" si="1007"/>
        <v>0</v>
      </c>
    </row>
    <row r="3393" spans="2:24" ht="18.75">
      <c r="B3393" s="794">
        <v>200</v>
      </c>
      <c r="C3393" s="959" t="s">
        <v>1269</v>
      </c>
      <c r="D3393" s="959"/>
      <c r="E3393" s="795"/>
      <c r="F3393" s="796">
        <f>SUM(F3394:F3398)</f>
        <v>0</v>
      </c>
      <c r="G3393" s="797">
        <f>SUM(G3394:G3398)</f>
        <v>0</v>
      </c>
      <c r="H3393" s="797">
        <f>SUM(H3394:H3398)</f>
        <v>0</v>
      </c>
      <c r="I3393" s="797">
        <f>SUM(I3394:I3398)</f>
        <v>0</v>
      </c>
      <c r="J3393" s="243" t="str">
        <f t="shared" si="1006"/>
        <v/>
      </c>
      <c r="K3393" s="244"/>
      <c r="L3393" s="316">
        <f>SUM(L3394:L3398)</f>
        <v>0</v>
      </c>
      <c r="M3393" s="317">
        <f>SUM(M3394:M3398)</f>
        <v>0</v>
      </c>
      <c r="N3393" s="425">
        <f>SUM(N3394:N3398)</f>
        <v>0</v>
      </c>
      <c r="O3393" s="426">
        <f>SUM(O3394:O3398)</f>
        <v>0</v>
      </c>
      <c r="P3393" s="244"/>
      <c r="Q3393" s="773"/>
      <c r="R3393" s="774"/>
      <c r="S3393" s="774"/>
      <c r="T3393" s="774"/>
      <c r="U3393" s="774"/>
      <c r="V3393" s="774"/>
      <c r="W3393" s="820"/>
      <c r="X3393" s="313">
        <f t="shared" si="1007"/>
        <v>0</v>
      </c>
    </row>
    <row r="3394" spans="2:24" ht="18.75">
      <c r="B3394" s="143"/>
      <c r="C3394" s="144">
        <v>201</v>
      </c>
      <c r="D3394" s="138" t="s">
        <v>1270</v>
      </c>
      <c r="E3394" s="812"/>
      <c r="F3394" s="449"/>
      <c r="G3394" s="245"/>
      <c r="H3394" s="245"/>
      <c r="I3394" s="476">
        <f>F3394+G3394+H3394</f>
        <v>0</v>
      </c>
      <c r="J3394" s="243" t="str">
        <f t="shared" si="1006"/>
        <v/>
      </c>
      <c r="K3394" s="244"/>
      <c r="L3394" s="423"/>
      <c r="M3394" s="252"/>
      <c r="N3394" s="315">
        <f>I3394</f>
        <v>0</v>
      </c>
      <c r="O3394" s="424">
        <f>L3394+M3394-N3394</f>
        <v>0</v>
      </c>
      <c r="P3394" s="244"/>
      <c r="Q3394" s="771"/>
      <c r="R3394" s="775"/>
      <c r="S3394" s="775"/>
      <c r="T3394" s="775"/>
      <c r="U3394" s="775"/>
      <c r="V3394" s="775"/>
      <c r="W3394" s="819"/>
      <c r="X3394" s="313">
        <f t="shared" si="1007"/>
        <v>0</v>
      </c>
    </row>
    <row r="3395" spans="2:24" ht="18.75">
      <c r="B3395" s="136"/>
      <c r="C3395" s="137">
        <v>202</v>
      </c>
      <c r="D3395" s="145" t="s">
        <v>1271</v>
      </c>
      <c r="E3395" s="812"/>
      <c r="F3395" s="449"/>
      <c r="G3395" s="245"/>
      <c r="H3395" s="245"/>
      <c r="I3395" s="476">
        <f>F3395+G3395+H3395</f>
        <v>0</v>
      </c>
      <c r="J3395" s="243" t="str">
        <f t="shared" si="1006"/>
        <v/>
      </c>
      <c r="K3395" s="244"/>
      <c r="L3395" s="423"/>
      <c r="M3395" s="252"/>
      <c r="N3395" s="315">
        <f>I3395</f>
        <v>0</v>
      </c>
      <c r="O3395" s="424">
        <f>L3395+M3395-N3395</f>
        <v>0</v>
      </c>
      <c r="P3395" s="244"/>
      <c r="Q3395" s="771"/>
      <c r="R3395" s="775"/>
      <c r="S3395" s="775"/>
      <c r="T3395" s="775"/>
      <c r="U3395" s="775"/>
      <c r="V3395" s="775"/>
      <c r="W3395" s="819"/>
      <c r="X3395" s="313">
        <f t="shared" si="1007"/>
        <v>0</v>
      </c>
    </row>
    <row r="3396" spans="2:24" ht="31.5">
      <c r="B3396" s="152"/>
      <c r="C3396" s="137">
        <v>205</v>
      </c>
      <c r="D3396" s="145" t="s">
        <v>915</v>
      </c>
      <c r="E3396" s="812"/>
      <c r="F3396" s="449"/>
      <c r="G3396" s="245"/>
      <c r="H3396" s="245"/>
      <c r="I3396" s="476">
        <f>F3396+G3396+H3396</f>
        <v>0</v>
      </c>
      <c r="J3396" s="243" t="str">
        <f t="shared" si="1006"/>
        <v/>
      </c>
      <c r="K3396" s="244"/>
      <c r="L3396" s="423"/>
      <c r="M3396" s="252"/>
      <c r="N3396" s="315">
        <f>I3396</f>
        <v>0</v>
      </c>
      <c r="O3396" s="424">
        <f>L3396+M3396-N3396</f>
        <v>0</v>
      </c>
      <c r="P3396" s="244"/>
      <c r="Q3396" s="771"/>
      <c r="R3396" s="775"/>
      <c r="S3396" s="775"/>
      <c r="T3396" s="775"/>
      <c r="U3396" s="775"/>
      <c r="V3396" s="775"/>
      <c r="W3396" s="819"/>
      <c r="X3396" s="313">
        <f t="shared" si="1007"/>
        <v>0</v>
      </c>
    </row>
    <row r="3397" spans="2:24" ht="18.75">
      <c r="B3397" s="152"/>
      <c r="C3397" s="137">
        <v>208</v>
      </c>
      <c r="D3397" s="159" t="s">
        <v>916</v>
      </c>
      <c r="E3397" s="812"/>
      <c r="F3397" s="449"/>
      <c r="G3397" s="245"/>
      <c r="H3397" s="245"/>
      <c r="I3397" s="476">
        <f>F3397+G3397+H3397</f>
        <v>0</v>
      </c>
      <c r="J3397" s="243" t="str">
        <f t="shared" si="1006"/>
        <v/>
      </c>
      <c r="K3397" s="244"/>
      <c r="L3397" s="423"/>
      <c r="M3397" s="252"/>
      <c r="N3397" s="315">
        <f>I3397</f>
        <v>0</v>
      </c>
      <c r="O3397" s="424">
        <f>L3397+M3397-N3397</f>
        <v>0</v>
      </c>
      <c r="P3397" s="244"/>
      <c r="Q3397" s="771"/>
      <c r="R3397" s="775"/>
      <c r="S3397" s="775"/>
      <c r="T3397" s="775"/>
      <c r="U3397" s="775"/>
      <c r="V3397" s="775"/>
      <c r="W3397" s="819"/>
      <c r="X3397" s="313">
        <f t="shared" si="1007"/>
        <v>0</v>
      </c>
    </row>
    <row r="3398" spans="2:24" ht="18.75">
      <c r="B3398" s="143"/>
      <c r="C3398" s="142">
        <v>209</v>
      </c>
      <c r="D3398" s="148" t="s">
        <v>917</v>
      </c>
      <c r="E3398" s="812"/>
      <c r="F3398" s="449"/>
      <c r="G3398" s="245"/>
      <c r="H3398" s="245"/>
      <c r="I3398" s="476">
        <f>F3398+G3398+H3398</f>
        <v>0</v>
      </c>
      <c r="J3398" s="243" t="str">
        <f t="shared" si="1006"/>
        <v/>
      </c>
      <c r="K3398" s="244"/>
      <c r="L3398" s="423"/>
      <c r="M3398" s="252"/>
      <c r="N3398" s="315">
        <f>I3398</f>
        <v>0</v>
      </c>
      <c r="O3398" s="424">
        <f>L3398+M3398-N3398</f>
        <v>0</v>
      </c>
      <c r="P3398" s="244"/>
      <c r="Q3398" s="771"/>
      <c r="R3398" s="775"/>
      <c r="S3398" s="775"/>
      <c r="T3398" s="775"/>
      <c r="U3398" s="775"/>
      <c r="V3398" s="775"/>
      <c r="W3398" s="819"/>
      <c r="X3398" s="313">
        <f t="shared" si="1007"/>
        <v>0</v>
      </c>
    </row>
    <row r="3399" spans="2:24" ht="18.75">
      <c r="B3399" s="794">
        <v>500</v>
      </c>
      <c r="C3399" s="960" t="s">
        <v>209</v>
      </c>
      <c r="D3399" s="960"/>
      <c r="E3399" s="795"/>
      <c r="F3399" s="796">
        <f>SUM(F3400:F3406)</f>
        <v>0</v>
      </c>
      <c r="G3399" s="797">
        <f>SUM(G3400:G3406)</f>
        <v>0</v>
      </c>
      <c r="H3399" s="797">
        <f>SUM(H3400:H3406)</f>
        <v>0</v>
      </c>
      <c r="I3399" s="797">
        <f>SUM(I3400:I3406)</f>
        <v>0</v>
      </c>
      <c r="J3399" s="243" t="str">
        <f t="shared" si="1006"/>
        <v/>
      </c>
      <c r="K3399" s="244"/>
      <c r="L3399" s="316">
        <f>SUM(L3400:L3406)</f>
        <v>0</v>
      </c>
      <c r="M3399" s="317">
        <f>SUM(M3400:M3406)</f>
        <v>0</v>
      </c>
      <c r="N3399" s="425">
        <f>SUM(N3400:N3406)</f>
        <v>0</v>
      </c>
      <c r="O3399" s="426">
        <f>SUM(O3400:O3406)</f>
        <v>0</v>
      </c>
      <c r="P3399" s="244"/>
      <c r="Q3399" s="773"/>
      <c r="R3399" s="774"/>
      <c r="S3399" s="775"/>
      <c r="T3399" s="774"/>
      <c r="U3399" s="774"/>
      <c r="V3399" s="774"/>
      <c r="W3399" s="820"/>
      <c r="X3399" s="313">
        <f t="shared" si="1007"/>
        <v>0</v>
      </c>
    </row>
    <row r="3400" spans="2:24" ht="18.75">
      <c r="B3400" s="143"/>
      <c r="C3400" s="160">
        <v>551</v>
      </c>
      <c r="D3400" s="456" t="s">
        <v>210</v>
      </c>
      <c r="E3400" s="812"/>
      <c r="F3400" s="449"/>
      <c r="G3400" s="245"/>
      <c r="H3400" s="245"/>
      <c r="I3400" s="476">
        <f t="shared" ref="I3400:I3407" si="1008">F3400+G3400+H3400</f>
        <v>0</v>
      </c>
      <c r="J3400" s="243" t="str">
        <f t="shared" si="1006"/>
        <v/>
      </c>
      <c r="K3400" s="244"/>
      <c r="L3400" s="423"/>
      <c r="M3400" s="252"/>
      <c r="N3400" s="315">
        <f t="shared" ref="N3400:N3407" si="1009">I3400</f>
        <v>0</v>
      </c>
      <c r="O3400" s="424">
        <f t="shared" ref="O3400:O3407" si="1010">L3400+M3400-N3400</f>
        <v>0</v>
      </c>
      <c r="P3400" s="244"/>
      <c r="Q3400" s="771"/>
      <c r="R3400" s="775"/>
      <c r="S3400" s="775"/>
      <c r="T3400" s="775"/>
      <c r="U3400" s="775"/>
      <c r="V3400" s="775"/>
      <c r="W3400" s="819"/>
      <c r="X3400" s="313">
        <f t="shared" si="1007"/>
        <v>0</v>
      </c>
    </row>
    <row r="3401" spans="2:24" ht="18.75">
      <c r="B3401" s="143"/>
      <c r="C3401" s="161">
        <v>552</v>
      </c>
      <c r="D3401" s="457" t="s">
        <v>211</v>
      </c>
      <c r="E3401" s="812"/>
      <c r="F3401" s="449"/>
      <c r="G3401" s="245"/>
      <c r="H3401" s="245"/>
      <c r="I3401" s="476">
        <f t="shared" si="1008"/>
        <v>0</v>
      </c>
      <c r="J3401" s="243" t="str">
        <f t="shared" si="1006"/>
        <v/>
      </c>
      <c r="K3401" s="244"/>
      <c r="L3401" s="423"/>
      <c r="M3401" s="252"/>
      <c r="N3401" s="315">
        <f t="shared" si="1009"/>
        <v>0</v>
      </c>
      <c r="O3401" s="424">
        <f t="shared" si="1010"/>
        <v>0</v>
      </c>
      <c r="P3401" s="244"/>
      <c r="Q3401" s="771"/>
      <c r="R3401" s="775"/>
      <c r="S3401" s="775"/>
      <c r="T3401" s="775"/>
      <c r="U3401" s="775"/>
      <c r="V3401" s="775"/>
      <c r="W3401" s="819"/>
      <c r="X3401" s="313">
        <f t="shared" si="1007"/>
        <v>0</v>
      </c>
    </row>
    <row r="3402" spans="2:24" ht="18.75">
      <c r="B3402" s="143"/>
      <c r="C3402" s="161">
        <v>558</v>
      </c>
      <c r="D3402" s="457" t="s">
        <v>1704</v>
      </c>
      <c r="E3402" s="812"/>
      <c r="F3402" s="700">
        <v>0</v>
      </c>
      <c r="G3402" s="700">
        <v>0</v>
      </c>
      <c r="H3402" s="700">
        <v>0</v>
      </c>
      <c r="I3402" s="476">
        <f t="shared" si="1008"/>
        <v>0</v>
      </c>
      <c r="J3402" s="243" t="str">
        <f t="shared" si="1006"/>
        <v/>
      </c>
      <c r="K3402" s="244"/>
      <c r="L3402" s="423"/>
      <c r="M3402" s="252"/>
      <c r="N3402" s="315">
        <f t="shared" si="1009"/>
        <v>0</v>
      </c>
      <c r="O3402" s="424">
        <f t="shared" si="1010"/>
        <v>0</v>
      </c>
      <c r="P3402" s="244"/>
      <c r="Q3402" s="771"/>
      <c r="R3402" s="775"/>
      <c r="S3402" s="775"/>
      <c r="T3402" s="775"/>
      <c r="U3402" s="775"/>
      <c r="V3402" s="775"/>
      <c r="W3402" s="819"/>
      <c r="X3402" s="313">
        <f t="shared" si="1007"/>
        <v>0</v>
      </c>
    </row>
    <row r="3403" spans="2:24" ht="18.75">
      <c r="B3403" s="143"/>
      <c r="C3403" s="161">
        <v>560</v>
      </c>
      <c r="D3403" s="458" t="s">
        <v>212</v>
      </c>
      <c r="E3403" s="812"/>
      <c r="F3403" s="449"/>
      <c r="G3403" s="245"/>
      <c r="H3403" s="245"/>
      <c r="I3403" s="476">
        <f t="shared" si="1008"/>
        <v>0</v>
      </c>
      <c r="J3403" s="243" t="str">
        <f t="shared" si="1006"/>
        <v/>
      </c>
      <c r="K3403" s="244"/>
      <c r="L3403" s="423"/>
      <c r="M3403" s="252"/>
      <c r="N3403" s="315">
        <f t="shared" si="1009"/>
        <v>0</v>
      </c>
      <c r="O3403" s="424">
        <f t="shared" si="1010"/>
        <v>0</v>
      </c>
      <c r="P3403" s="244"/>
      <c r="Q3403" s="771"/>
      <c r="R3403" s="775"/>
      <c r="S3403" s="775"/>
      <c r="T3403" s="775"/>
      <c r="U3403" s="775"/>
      <c r="V3403" s="775"/>
      <c r="W3403" s="819"/>
      <c r="X3403" s="313">
        <f t="shared" si="1007"/>
        <v>0</v>
      </c>
    </row>
    <row r="3404" spans="2:24" ht="18.75">
      <c r="B3404" s="143"/>
      <c r="C3404" s="161">
        <v>580</v>
      </c>
      <c r="D3404" s="457" t="s">
        <v>213</v>
      </c>
      <c r="E3404" s="812"/>
      <c r="F3404" s="449"/>
      <c r="G3404" s="245"/>
      <c r="H3404" s="245"/>
      <c r="I3404" s="476">
        <f t="shared" si="1008"/>
        <v>0</v>
      </c>
      <c r="J3404" s="243" t="str">
        <f t="shared" si="1006"/>
        <v/>
      </c>
      <c r="K3404" s="244"/>
      <c r="L3404" s="423"/>
      <c r="M3404" s="252"/>
      <c r="N3404" s="315">
        <f t="shared" si="1009"/>
        <v>0</v>
      </c>
      <c r="O3404" s="424">
        <f t="shared" si="1010"/>
        <v>0</v>
      </c>
      <c r="P3404" s="244"/>
      <c r="Q3404" s="771"/>
      <c r="R3404" s="775"/>
      <c r="S3404" s="775"/>
      <c r="T3404" s="775"/>
      <c r="U3404" s="775"/>
      <c r="V3404" s="775"/>
      <c r="W3404" s="819"/>
      <c r="X3404" s="313">
        <f t="shared" si="1007"/>
        <v>0</v>
      </c>
    </row>
    <row r="3405" spans="2:24" ht="18.75">
      <c r="B3405" s="143"/>
      <c r="C3405" s="161">
        <v>588</v>
      </c>
      <c r="D3405" s="457" t="s">
        <v>1709</v>
      </c>
      <c r="E3405" s="812"/>
      <c r="F3405" s="700">
        <v>0</v>
      </c>
      <c r="G3405" s="700">
        <v>0</v>
      </c>
      <c r="H3405" s="700">
        <v>0</v>
      </c>
      <c r="I3405" s="476">
        <f t="shared" si="1008"/>
        <v>0</v>
      </c>
      <c r="J3405" s="243" t="str">
        <f t="shared" si="1006"/>
        <v/>
      </c>
      <c r="K3405" s="244"/>
      <c r="L3405" s="423"/>
      <c r="M3405" s="252"/>
      <c r="N3405" s="315">
        <f t="shared" si="1009"/>
        <v>0</v>
      </c>
      <c r="O3405" s="424">
        <f t="shared" si="1010"/>
        <v>0</v>
      </c>
      <c r="P3405" s="244"/>
      <c r="Q3405" s="771"/>
      <c r="R3405" s="775"/>
      <c r="S3405" s="775"/>
      <c r="T3405" s="775"/>
      <c r="U3405" s="775"/>
      <c r="V3405" s="775"/>
      <c r="W3405" s="819"/>
      <c r="X3405" s="313">
        <f t="shared" si="1007"/>
        <v>0</v>
      </c>
    </row>
    <row r="3406" spans="2:24" ht="31.5">
      <c r="B3406" s="143"/>
      <c r="C3406" s="162">
        <v>590</v>
      </c>
      <c r="D3406" s="459" t="s">
        <v>214</v>
      </c>
      <c r="E3406" s="812"/>
      <c r="F3406" s="449"/>
      <c r="G3406" s="245"/>
      <c r="H3406" s="245"/>
      <c r="I3406" s="476">
        <f t="shared" si="1008"/>
        <v>0</v>
      </c>
      <c r="J3406" s="243" t="str">
        <f t="shared" si="1006"/>
        <v/>
      </c>
      <c r="K3406" s="244"/>
      <c r="L3406" s="423"/>
      <c r="M3406" s="252"/>
      <c r="N3406" s="315">
        <f t="shared" si="1009"/>
        <v>0</v>
      </c>
      <c r="O3406" s="424">
        <f t="shared" si="1010"/>
        <v>0</v>
      </c>
      <c r="P3406" s="244"/>
      <c r="Q3406" s="771"/>
      <c r="R3406" s="775"/>
      <c r="S3406" s="775"/>
      <c r="T3406" s="775"/>
      <c r="U3406" s="775"/>
      <c r="V3406" s="775"/>
      <c r="W3406" s="819"/>
      <c r="X3406" s="313">
        <f t="shared" si="1007"/>
        <v>0</v>
      </c>
    </row>
    <row r="3407" spans="2:24" ht="18.75">
      <c r="B3407" s="794">
        <v>800</v>
      </c>
      <c r="C3407" s="960" t="s">
        <v>1079</v>
      </c>
      <c r="D3407" s="960"/>
      <c r="E3407" s="795"/>
      <c r="F3407" s="798"/>
      <c r="G3407" s="799"/>
      <c r="H3407" s="799"/>
      <c r="I3407" s="800">
        <f t="shared" si="1008"/>
        <v>0</v>
      </c>
      <c r="J3407" s="243" t="str">
        <f t="shared" si="1006"/>
        <v/>
      </c>
      <c r="K3407" s="244"/>
      <c r="L3407" s="428"/>
      <c r="M3407" s="254"/>
      <c r="N3407" s="315">
        <f t="shared" si="1009"/>
        <v>0</v>
      </c>
      <c r="O3407" s="424">
        <f t="shared" si="1010"/>
        <v>0</v>
      </c>
      <c r="P3407" s="244"/>
      <c r="Q3407" s="773"/>
      <c r="R3407" s="774"/>
      <c r="S3407" s="775"/>
      <c r="T3407" s="775"/>
      <c r="U3407" s="774"/>
      <c r="V3407" s="775"/>
      <c r="W3407" s="819"/>
      <c r="X3407" s="313">
        <f t="shared" si="1007"/>
        <v>0</v>
      </c>
    </row>
    <row r="3408" spans="2:24" ht="18.75">
      <c r="B3408" s="794">
        <v>1000</v>
      </c>
      <c r="C3408" s="962" t="s">
        <v>216</v>
      </c>
      <c r="D3408" s="962"/>
      <c r="E3408" s="795"/>
      <c r="F3408" s="796">
        <f>SUM(F3409:F3425)</f>
        <v>0</v>
      </c>
      <c r="G3408" s="797">
        <f>SUM(G3409:G3425)</f>
        <v>426000</v>
      </c>
      <c r="H3408" s="797">
        <f>SUM(H3409:H3425)</f>
        <v>0</v>
      </c>
      <c r="I3408" s="797">
        <f>SUM(I3409:I3425)</f>
        <v>426000</v>
      </c>
      <c r="J3408" s="243">
        <f t="shared" si="1006"/>
        <v>1</v>
      </c>
      <c r="K3408" s="244"/>
      <c r="L3408" s="316">
        <f>SUM(L3409:L3425)</f>
        <v>0</v>
      </c>
      <c r="M3408" s="317">
        <f>SUM(M3409:M3425)</f>
        <v>426000</v>
      </c>
      <c r="N3408" s="425">
        <f>SUM(N3409:N3425)</f>
        <v>426000</v>
      </c>
      <c r="O3408" s="426">
        <f>SUM(O3409:O3425)</f>
        <v>0</v>
      </c>
      <c r="P3408" s="244"/>
      <c r="Q3408" s="316">
        <f t="shared" ref="Q3408:W3408" si="1011">SUM(Q3409:Q3425)</f>
        <v>0</v>
      </c>
      <c r="R3408" s="317">
        <f t="shared" si="1011"/>
        <v>426000</v>
      </c>
      <c r="S3408" s="317">
        <f t="shared" si="1011"/>
        <v>426000</v>
      </c>
      <c r="T3408" s="317">
        <f t="shared" si="1011"/>
        <v>0</v>
      </c>
      <c r="U3408" s="317">
        <f t="shared" si="1011"/>
        <v>0</v>
      </c>
      <c r="V3408" s="317">
        <f t="shared" si="1011"/>
        <v>0</v>
      </c>
      <c r="W3408" s="426">
        <f t="shared" si="1011"/>
        <v>0</v>
      </c>
      <c r="X3408" s="313">
        <f t="shared" si="1007"/>
        <v>0</v>
      </c>
    </row>
    <row r="3409" spans="2:24" ht="18.75">
      <c r="B3409" s="136"/>
      <c r="C3409" s="144">
        <v>1011</v>
      </c>
      <c r="D3409" s="163" t="s">
        <v>217</v>
      </c>
      <c r="E3409" s="812"/>
      <c r="F3409" s="449"/>
      <c r="G3409" s="245"/>
      <c r="H3409" s="245"/>
      <c r="I3409" s="476">
        <f t="shared" ref="I3409:I3425" si="1012">F3409+G3409+H3409</f>
        <v>0</v>
      </c>
      <c r="J3409" s="243" t="str">
        <f t="shared" si="1006"/>
        <v/>
      </c>
      <c r="K3409" s="244"/>
      <c r="L3409" s="423"/>
      <c r="M3409" s="252"/>
      <c r="N3409" s="315">
        <f t="shared" ref="N3409:N3425" si="1013">I3409</f>
        <v>0</v>
      </c>
      <c r="O3409" s="424">
        <f t="shared" ref="O3409:O3425" si="1014">L3409+M3409-N3409</f>
        <v>0</v>
      </c>
      <c r="P3409" s="244"/>
      <c r="Q3409" s="423"/>
      <c r="R3409" s="252"/>
      <c r="S3409" s="429">
        <f t="shared" ref="S3409:S3416" si="1015">+IF(+(L3409+M3409)&gt;=I3409,+M3409,+(+I3409-L3409))</f>
        <v>0</v>
      </c>
      <c r="T3409" s="315">
        <f t="shared" ref="T3409:T3416" si="1016">Q3409+R3409-S3409</f>
        <v>0</v>
      </c>
      <c r="U3409" s="252"/>
      <c r="V3409" s="252"/>
      <c r="W3409" s="253"/>
      <c r="X3409" s="313">
        <f t="shared" si="1007"/>
        <v>0</v>
      </c>
    </row>
    <row r="3410" spans="2:24" ht="18.75">
      <c r="B3410" s="136"/>
      <c r="C3410" s="137">
        <v>1012</v>
      </c>
      <c r="D3410" s="145" t="s">
        <v>218</v>
      </c>
      <c r="E3410" s="812"/>
      <c r="F3410" s="449"/>
      <c r="G3410" s="245"/>
      <c r="H3410" s="245"/>
      <c r="I3410" s="476">
        <f t="shared" si="1012"/>
        <v>0</v>
      </c>
      <c r="J3410" s="243" t="str">
        <f t="shared" si="1006"/>
        <v/>
      </c>
      <c r="K3410" s="244"/>
      <c r="L3410" s="423"/>
      <c r="M3410" s="252"/>
      <c r="N3410" s="315">
        <f t="shared" si="1013"/>
        <v>0</v>
      </c>
      <c r="O3410" s="424">
        <f t="shared" si="1014"/>
        <v>0</v>
      </c>
      <c r="P3410" s="244"/>
      <c r="Q3410" s="423"/>
      <c r="R3410" s="252"/>
      <c r="S3410" s="429">
        <f t="shared" si="1015"/>
        <v>0</v>
      </c>
      <c r="T3410" s="315">
        <f t="shared" si="1016"/>
        <v>0</v>
      </c>
      <c r="U3410" s="252"/>
      <c r="V3410" s="252"/>
      <c r="W3410" s="253"/>
      <c r="X3410" s="313">
        <f t="shared" si="1007"/>
        <v>0</v>
      </c>
    </row>
    <row r="3411" spans="2:24" ht="18.75">
      <c r="B3411" s="136"/>
      <c r="C3411" s="137">
        <v>1013</v>
      </c>
      <c r="D3411" s="145" t="s">
        <v>219</v>
      </c>
      <c r="E3411" s="812"/>
      <c r="F3411" s="449"/>
      <c r="G3411" s="245"/>
      <c r="H3411" s="245"/>
      <c r="I3411" s="476">
        <f t="shared" si="1012"/>
        <v>0</v>
      </c>
      <c r="J3411" s="243" t="str">
        <f t="shared" si="1006"/>
        <v/>
      </c>
      <c r="K3411" s="244"/>
      <c r="L3411" s="423"/>
      <c r="M3411" s="252"/>
      <c r="N3411" s="315">
        <f t="shared" si="1013"/>
        <v>0</v>
      </c>
      <c r="O3411" s="424">
        <f t="shared" si="1014"/>
        <v>0</v>
      </c>
      <c r="P3411" s="244"/>
      <c r="Q3411" s="423"/>
      <c r="R3411" s="252"/>
      <c r="S3411" s="429">
        <f t="shared" si="1015"/>
        <v>0</v>
      </c>
      <c r="T3411" s="315">
        <f t="shared" si="1016"/>
        <v>0</v>
      </c>
      <c r="U3411" s="252"/>
      <c r="V3411" s="252"/>
      <c r="W3411" s="253"/>
      <c r="X3411" s="313">
        <f t="shared" si="1007"/>
        <v>0</v>
      </c>
    </row>
    <row r="3412" spans="2:24" ht="18.75">
      <c r="B3412" s="136"/>
      <c r="C3412" s="137">
        <v>1014</v>
      </c>
      <c r="D3412" s="145" t="s">
        <v>220</v>
      </c>
      <c r="E3412" s="812"/>
      <c r="F3412" s="449"/>
      <c r="G3412" s="245"/>
      <c r="H3412" s="245"/>
      <c r="I3412" s="476">
        <f t="shared" si="1012"/>
        <v>0</v>
      </c>
      <c r="J3412" s="243" t="str">
        <f t="shared" si="1006"/>
        <v/>
      </c>
      <c r="K3412" s="244"/>
      <c r="L3412" s="423"/>
      <c r="M3412" s="252"/>
      <c r="N3412" s="315">
        <f t="shared" si="1013"/>
        <v>0</v>
      </c>
      <c r="O3412" s="424">
        <f t="shared" si="1014"/>
        <v>0</v>
      </c>
      <c r="P3412" s="244"/>
      <c r="Q3412" s="423"/>
      <c r="R3412" s="252"/>
      <c r="S3412" s="429">
        <f t="shared" si="1015"/>
        <v>0</v>
      </c>
      <c r="T3412" s="315">
        <f t="shared" si="1016"/>
        <v>0</v>
      </c>
      <c r="U3412" s="252"/>
      <c r="V3412" s="252"/>
      <c r="W3412" s="253"/>
      <c r="X3412" s="313">
        <f t="shared" si="1007"/>
        <v>0</v>
      </c>
    </row>
    <row r="3413" spans="2:24" ht="18.75">
      <c r="B3413" s="136"/>
      <c r="C3413" s="137">
        <v>1015</v>
      </c>
      <c r="D3413" s="145" t="s">
        <v>221</v>
      </c>
      <c r="E3413" s="812"/>
      <c r="F3413" s="449"/>
      <c r="G3413" s="245">
        <v>24000</v>
      </c>
      <c r="H3413" s="245"/>
      <c r="I3413" s="476">
        <f t="shared" si="1012"/>
        <v>24000</v>
      </c>
      <c r="J3413" s="243">
        <f t="shared" si="1006"/>
        <v>1</v>
      </c>
      <c r="K3413" s="244"/>
      <c r="L3413" s="423"/>
      <c r="M3413" s="252">
        <v>24000</v>
      </c>
      <c r="N3413" s="315">
        <f t="shared" si="1013"/>
        <v>24000</v>
      </c>
      <c r="O3413" s="424">
        <f t="shared" si="1014"/>
        <v>0</v>
      </c>
      <c r="P3413" s="244"/>
      <c r="Q3413" s="423"/>
      <c r="R3413" s="252">
        <v>24000</v>
      </c>
      <c r="S3413" s="429">
        <f t="shared" si="1015"/>
        <v>24000</v>
      </c>
      <c r="T3413" s="315">
        <f t="shared" si="1016"/>
        <v>0</v>
      </c>
      <c r="U3413" s="252"/>
      <c r="V3413" s="252"/>
      <c r="W3413" s="253"/>
      <c r="X3413" s="313">
        <f t="shared" si="1007"/>
        <v>0</v>
      </c>
    </row>
    <row r="3414" spans="2:24" ht="18.75">
      <c r="B3414" s="136"/>
      <c r="C3414" s="137">
        <v>1016</v>
      </c>
      <c r="D3414" s="145" t="s">
        <v>222</v>
      </c>
      <c r="E3414" s="812"/>
      <c r="F3414" s="449"/>
      <c r="G3414" s="245">
        <v>223000</v>
      </c>
      <c r="H3414" s="245"/>
      <c r="I3414" s="476">
        <f t="shared" si="1012"/>
        <v>223000</v>
      </c>
      <c r="J3414" s="243">
        <f t="shared" si="1006"/>
        <v>1</v>
      </c>
      <c r="K3414" s="244"/>
      <c r="L3414" s="423"/>
      <c r="M3414" s="252">
        <v>223000</v>
      </c>
      <c r="N3414" s="315">
        <f t="shared" si="1013"/>
        <v>223000</v>
      </c>
      <c r="O3414" s="424">
        <f t="shared" si="1014"/>
        <v>0</v>
      </c>
      <c r="P3414" s="244"/>
      <c r="Q3414" s="423"/>
      <c r="R3414" s="252">
        <v>223000</v>
      </c>
      <c r="S3414" s="429">
        <f t="shared" si="1015"/>
        <v>223000</v>
      </c>
      <c r="T3414" s="315">
        <f t="shared" si="1016"/>
        <v>0</v>
      </c>
      <c r="U3414" s="252"/>
      <c r="V3414" s="252"/>
      <c r="W3414" s="253"/>
      <c r="X3414" s="313">
        <f t="shared" si="1007"/>
        <v>0</v>
      </c>
    </row>
    <row r="3415" spans="2:24" ht="18.75">
      <c r="B3415" s="140"/>
      <c r="C3415" s="164">
        <v>1020</v>
      </c>
      <c r="D3415" s="165" t="s">
        <v>223</v>
      </c>
      <c r="E3415" s="812"/>
      <c r="F3415" s="449"/>
      <c r="G3415" s="245">
        <v>89000</v>
      </c>
      <c r="H3415" s="245"/>
      <c r="I3415" s="476">
        <f t="shared" si="1012"/>
        <v>89000</v>
      </c>
      <c r="J3415" s="243">
        <f t="shared" si="1006"/>
        <v>1</v>
      </c>
      <c r="K3415" s="244"/>
      <c r="L3415" s="423"/>
      <c r="M3415" s="252">
        <v>89000</v>
      </c>
      <c r="N3415" s="315">
        <f t="shared" si="1013"/>
        <v>89000</v>
      </c>
      <c r="O3415" s="424">
        <f t="shared" si="1014"/>
        <v>0</v>
      </c>
      <c r="P3415" s="244"/>
      <c r="Q3415" s="423"/>
      <c r="R3415" s="252">
        <v>89000</v>
      </c>
      <c r="S3415" s="429">
        <f t="shared" si="1015"/>
        <v>89000</v>
      </c>
      <c r="T3415" s="315">
        <f t="shared" si="1016"/>
        <v>0</v>
      </c>
      <c r="U3415" s="252"/>
      <c r="V3415" s="252"/>
      <c r="W3415" s="253"/>
      <c r="X3415" s="313">
        <f t="shared" si="1007"/>
        <v>0</v>
      </c>
    </row>
    <row r="3416" spans="2:24" ht="18.75">
      <c r="B3416" s="136"/>
      <c r="C3416" s="137">
        <v>1030</v>
      </c>
      <c r="D3416" s="145" t="s">
        <v>224</v>
      </c>
      <c r="E3416" s="812"/>
      <c r="F3416" s="449"/>
      <c r="G3416" s="245">
        <v>90000</v>
      </c>
      <c r="H3416" s="245"/>
      <c r="I3416" s="476">
        <f t="shared" si="1012"/>
        <v>90000</v>
      </c>
      <c r="J3416" s="243">
        <f t="shared" si="1006"/>
        <v>1</v>
      </c>
      <c r="K3416" s="244"/>
      <c r="L3416" s="423"/>
      <c r="M3416" s="252">
        <v>90000</v>
      </c>
      <c r="N3416" s="315">
        <f t="shared" si="1013"/>
        <v>90000</v>
      </c>
      <c r="O3416" s="424">
        <f t="shared" si="1014"/>
        <v>0</v>
      </c>
      <c r="P3416" s="244"/>
      <c r="Q3416" s="423"/>
      <c r="R3416" s="252">
        <v>90000</v>
      </c>
      <c r="S3416" s="429">
        <f t="shared" si="1015"/>
        <v>90000</v>
      </c>
      <c r="T3416" s="315">
        <f t="shared" si="1016"/>
        <v>0</v>
      </c>
      <c r="U3416" s="252"/>
      <c r="V3416" s="252"/>
      <c r="W3416" s="253"/>
      <c r="X3416" s="313">
        <f t="shared" si="1007"/>
        <v>0</v>
      </c>
    </row>
    <row r="3417" spans="2:24" ht="18.75">
      <c r="B3417" s="136"/>
      <c r="C3417" s="164">
        <v>1051</v>
      </c>
      <c r="D3417" s="167" t="s">
        <v>225</v>
      </c>
      <c r="E3417" s="812"/>
      <c r="F3417" s="449"/>
      <c r="G3417" s="245"/>
      <c r="H3417" s="245"/>
      <c r="I3417" s="476">
        <f t="shared" si="1012"/>
        <v>0</v>
      </c>
      <c r="J3417" s="243" t="str">
        <f t="shared" si="1006"/>
        <v/>
      </c>
      <c r="K3417" s="244"/>
      <c r="L3417" s="423"/>
      <c r="M3417" s="252"/>
      <c r="N3417" s="315">
        <f t="shared" si="1013"/>
        <v>0</v>
      </c>
      <c r="O3417" s="424">
        <f t="shared" si="1014"/>
        <v>0</v>
      </c>
      <c r="P3417" s="244"/>
      <c r="Q3417" s="771"/>
      <c r="R3417" s="775"/>
      <c r="S3417" s="775"/>
      <c r="T3417" s="775"/>
      <c r="U3417" s="775"/>
      <c r="V3417" s="775"/>
      <c r="W3417" s="819"/>
      <c r="X3417" s="313">
        <f t="shared" si="1007"/>
        <v>0</v>
      </c>
    </row>
    <row r="3418" spans="2:24" ht="18.75">
      <c r="B3418" s="136"/>
      <c r="C3418" s="137">
        <v>1052</v>
      </c>
      <c r="D3418" s="145" t="s">
        <v>226</v>
      </c>
      <c r="E3418" s="812"/>
      <c r="F3418" s="449"/>
      <c r="G3418" s="245"/>
      <c r="H3418" s="245"/>
      <c r="I3418" s="476">
        <f t="shared" si="1012"/>
        <v>0</v>
      </c>
      <c r="J3418" s="243" t="str">
        <f t="shared" si="1006"/>
        <v/>
      </c>
      <c r="K3418" s="244"/>
      <c r="L3418" s="423"/>
      <c r="M3418" s="252"/>
      <c r="N3418" s="315">
        <f t="shared" si="1013"/>
        <v>0</v>
      </c>
      <c r="O3418" s="424">
        <f t="shared" si="1014"/>
        <v>0</v>
      </c>
      <c r="P3418" s="244"/>
      <c r="Q3418" s="771"/>
      <c r="R3418" s="775"/>
      <c r="S3418" s="775"/>
      <c r="T3418" s="775"/>
      <c r="U3418" s="775"/>
      <c r="V3418" s="775"/>
      <c r="W3418" s="819"/>
      <c r="X3418" s="313">
        <f t="shared" si="1007"/>
        <v>0</v>
      </c>
    </row>
    <row r="3419" spans="2:24" ht="18.75">
      <c r="B3419" s="136"/>
      <c r="C3419" s="168">
        <v>1053</v>
      </c>
      <c r="D3419" s="169" t="s">
        <v>1710</v>
      </c>
      <c r="E3419" s="812"/>
      <c r="F3419" s="449"/>
      <c r="G3419" s="245"/>
      <c r="H3419" s="245"/>
      <c r="I3419" s="476">
        <f t="shared" si="1012"/>
        <v>0</v>
      </c>
      <c r="J3419" s="243" t="str">
        <f t="shared" si="1006"/>
        <v/>
      </c>
      <c r="K3419" s="244"/>
      <c r="L3419" s="423"/>
      <c r="M3419" s="252"/>
      <c r="N3419" s="315">
        <f t="shared" si="1013"/>
        <v>0</v>
      </c>
      <c r="O3419" s="424">
        <f t="shared" si="1014"/>
        <v>0</v>
      </c>
      <c r="P3419" s="244"/>
      <c r="Q3419" s="771"/>
      <c r="R3419" s="775"/>
      <c r="S3419" s="775"/>
      <c r="T3419" s="775"/>
      <c r="U3419" s="775"/>
      <c r="V3419" s="775"/>
      <c r="W3419" s="819"/>
      <c r="X3419" s="313">
        <f t="shared" si="1007"/>
        <v>0</v>
      </c>
    </row>
    <row r="3420" spans="2:24" ht="18.75">
      <c r="B3420" s="136"/>
      <c r="C3420" s="137">
        <v>1062</v>
      </c>
      <c r="D3420" s="139" t="s">
        <v>227</v>
      </c>
      <c r="E3420" s="812"/>
      <c r="F3420" s="449"/>
      <c r="G3420" s="245"/>
      <c r="H3420" s="245"/>
      <c r="I3420" s="476">
        <f t="shared" si="1012"/>
        <v>0</v>
      </c>
      <c r="J3420" s="243" t="str">
        <f t="shared" si="1006"/>
        <v/>
      </c>
      <c r="K3420" s="244"/>
      <c r="L3420" s="423"/>
      <c r="M3420" s="252"/>
      <c r="N3420" s="315">
        <f t="shared" si="1013"/>
        <v>0</v>
      </c>
      <c r="O3420" s="424">
        <f t="shared" si="1014"/>
        <v>0</v>
      </c>
      <c r="P3420" s="244"/>
      <c r="Q3420" s="423"/>
      <c r="R3420" s="252"/>
      <c r="S3420" s="429">
        <f>+IF(+(L3420+M3420)&gt;=I3420,+M3420,+(+I3420-L3420))</f>
        <v>0</v>
      </c>
      <c r="T3420" s="315">
        <f>Q3420+R3420-S3420</f>
        <v>0</v>
      </c>
      <c r="U3420" s="252"/>
      <c r="V3420" s="252"/>
      <c r="W3420" s="253"/>
      <c r="X3420" s="313">
        <f t="shared" si="1007"/>
        <v>0</v>
      </c>
    </row>
    <row r="3421" spans="2:24" ht="18.75">
      <c r="B3421" s="136"/>
      <c r="C3421" s="137">
        <v>1063</v>
      </c>
      <c r="D3421" s="139" t="s">
        <v>228</v>
      </c>
      <c r="E3421" s="812"/>
      <c r="F3421" s="449"/>
      <c r="G3421" s="245"/>
      <c r="H3421" s="245"/>
      <c r="I3421" s="476">
        <f t="shared" si="1012"/>
        <v>0</v>
      </c>
      <c r="J3421" s="243" t="str">
        <f t="shared" si="1006"/>
        <v/>
      </c>
      <c r="K3421" s="244"/>
      <c r="L3421" s="423"/>
      <c r="M3421" s="252"/>
      <c r="N3421" s="315">
        <f t="shared" si="1013"/>
        <v>0</v>
      </c>
      <c r="O3421" s="424">
        <f t="shared" si="1014"/>
        <v>0</v>
      </c>
      <c r="P3421" s="244"/>
      <c r="Q3421" s="771"/>
      <c r="R3421" s="775"/>
      <c r="S3421" s="775"/>
      <c r="T3421" s="775"/>
      <c r="U3421" s="775"/>
      <c r="V3421" s="775"/>
      <c r="W3421" s="819"/>
      <c r="X3421" s="313">
        <f t="shared" si="1007"/>
        <v>0</v>
      </c>
    </row>
    <row r="3422" spans="2:24" ht="18.75">
      <c r="B3422" s="136"/>
      <c r="C3422" s="168">
        <v>1069</v>
      </c>
      <c r="D3422" s="170" t="s">
        <v>229</v>
      </c>
      <c r="E3422" s="812"/>
      <c r="F3422" s="449"/>
      <c r="G3422" s="245"/>
      <c r="H3422" s="245"/>
      <c r="I3422" s="476">
        <f t="shared" si="1012"/>
        <v>0</v>
      </c>
      <c r="J3422" s="243" t="str">
        <f t="shared" ref="J3422:J3453" si="1017">(IF($E3422&lt;&gt;0,$J$2,IF($I3422&lt;&gt;0,$J$2,"")))</f>
        <v/>
      </c>
      <c r="K3422" s="244"/>
      <c r="L3422" s="423"/>
      <c r="M3422" s="252"/>
      <c r="N3422" s="315">
        <f t="shared" si="1013"/>
        <v>0</v>
      </c>
      <c r="O3422" s="424">
        <f t="shared" si="1014"/>
        <v>0</v>
      </c>
      <c r="P3422" s="244"/>
      <c r="Q3422" s="423"/>
      <c r="R3422" s="252"/>
      <c r="S3422" s="429">
        <f>+IF(+(L3422+M3422)&gt;=I3422,+M3422,+(+I3422-L3422))</f>
        <v>0</v>
      </c>
      <c r="T3422" s="315">
        <f>Q3422+R3422-S3422</f>
        <v>0</v>
      </c>
      <c r="U3422" s="252"/>
      <c r="V3422" s="252"/>
      <c r="W3422" s="253"/>
      <c r="X3422" s="313">
        <f t="shared" ref="X3422:X3453" si="1018">T3422-U3422-V3422-W3422</f>
        <v>0</v>
      </c>
    </row>
    <row r="3423" spans="2:24" ht="31.5">
      <c r="B3423" s="140"/>
      <c r="C3423" s="137">
        <v>1091</v>
      </c>
      <c r="D3423" s="145" t="s">
        <v>230</v>
      </c>
      <c r="E3423" s="812"/>
      <c r="F3423" s="449"/>
      <c r="G3423" s="245"/>
      <c r="H3423" s="245"/>
      <c r="I3423" s="476">
        <f t="shared" si="1012"/>
        <v>0</v>
      </c>
      <c r="J3423" s="243" t="str">
        <f t="shared" si="1017"/>
        <v/>
      </c>
      <c r="K3423" s="244"/>
      <c r="L3423" s="423"/>
      <c r="M3423" s="252"/>
      <c r="N3423" s="315">
        <f t="shared" si="1013"/>
        <v>0</v>
      </c>
      <c r="O3423" s="424">
        <f t="shared" si="1014"/>
        <v>0</v>
      </c>
      <c r="P3423" s="244"/>
      <c r="Q3423" s="423"/>
      <c r="R3423" s="252"/>
      <c r="S3423" s="429">
        <f>+IF(+(L3423+M3423)&gt;=I3423,+M3423,+(+I3423-L3423))</f>
        <v>0</v>
      </c>
      <c r="T3423" s="315">
        <f>Q3423+R3423-S3423</f>
        <v>0</v>
      </c>
      <c r="U3423" s="252"/>
      <c r="V3423" s="252"/>
      <c r="W3423" s="253"/>
      <c r="X3423" s="313">
        <f t="shared" si="1018"/>
        <v>0</v>
      </c>
    </row>
    <row r="3424" spans="2:24" ht="18.75">
      <c r="B3424" s="136"/>
      <c r="C3424" s="137">
        <v>1092</v>
      </c>
      <c r="D3424" s="145" t="s">
        <v>359</v>
      </c>
      <c r="E3424" s="812"/>
      <c r="F3424" s="449"/>
      <c r="G3424" s="245"/>
      <c r="H3424" s="245"/>
      <c r="I3424" s="476">
        <f t="shared" si="1012"/>
        <v>0</v>
      </c>
      <c r="J3424" s="243" t="str">
        <f t="shared" si="1017"/>
        <v/>
      </c>
      <c r="K3424" s="244"/>
      <c r="L3424" s="423"/>
      <c r="M3424" s="252"/>
      <c r="N3424" s="315">
        <f t="shared" si="1013"/>
        <v>0</v>
      </c>
      <c r="O3424" s="424">
        <f t="shared" si="1014"/>
        <v>0</v>
      </c>
      <c r="P3424" s="244"/>
      <c r="Q3424" s="771"/>
      <c r="R3424" s="775"/>
      <c r="S3424" s="775"/>
      <c r="T3424" s="775"/>
      <c r="U3424" s="775"/>
      <c r="V3424" s="775"/>
      <c r="W3424" s="819"/>
      <c r="X3424" s="313">
        <f t="shared" si="1018"/>
        <v>0</v>
      </c>
    </row>
    <row r="3425" spans="2:24" ht="18.75">
      <c r="B3425" s="136"/>
      <c r="C3425" s="142">
        <v>1098</v>
      </c>
      <c r="D3425" s="146" t="s">
        <v>231</v>
      </c>
      <c r="E3425" s="812"/>
      <c r="F3425" s="449"/>
      <c r="G3425" s="245"/>
      <c r="H3425" s="245"/>
      <c r="I3425" s="476">
        <f t="shared" si="1012"/>
        <v>0</v>
      </c>
      <c r="J3425" s="243" t="str">
        <f t="shared" si="1017"/>
        <v/>
      </c>
      <c r="K3425" s="244"/>
      <c r="L3425" s="423"/>
      <c r="M3425" s="252"/>
      <c r="N3425" s="315">
        <f t="shared" si="1013"/>
        <v>0</v>
      </c>
      <c r="O3425" s="424">
        <f t="shared" si="1014"/>
        <v>0</v>
      </c>
      <c r="P3425" s="244"/>
      <c r="Q3425" s="423"/>
      <c r="R3425" s="252"/>
      <c r="S3425" s="429">
        <f>+IF(+(L3425+M3425)&gt;=I3425,+M3425,+(+I3425-L3425))</f>
        <v>0</v>
      </c>
      <c r="T3425" s="315">
        <f>Q3425+R3425-S3425</f>
        <v>0</v>
      </c>
      <c r="U3425" s="252"/>
      <c r="V3425" s="252"/>
      <c r="W3425" s="253"/>
      <c r="X3425" s="313">
        <f t="shared" si="1018"/>
        <v>0</v>
      </c>
    </row>
    <row r="3426" spans="2:24" ht="18.75">
      <c r="B3426" s="794">
        <v>1900</v>
      </c>
      <c r="C3426" s="958" t="s">
        <v>293</v>
      </c>
      <c r="D3426" s="958"/>
      <c r="E3426" s="795"/>
      <c r="F3426" s="796">
        <f>SUM(F3427:F3429)</f>
        <v>0</v>
      </c>
      <c r="G3426" s="797">
        <f>SUM(G3427:G3429)</f>
        <v>0</v>
      </c>
      <c r="H3426" s="797">
        <f>SUM(H3427:H3429)</f>
        <v>0</v>
      </c>
      <c r="I3426" s="797">
        <f>SUM(I3427:I3429)</f>
        <v>0</v>
      </c>
      <c r="J3426" s="243" t="str">
        <f t="shared" si="1017"/>
        <v/>
      </c>
      <c r="K3426" s="244"/>
      <c r="L3426" s="316">
        <f>SUM(L3427:L3429)</f>
        <v>0</v>
      </c>
      <c r="M3426" s="317">
        <f>SUM(M3427:M3429)</f>
        <v>0</v>
      </c>
      <c r="N3426" s="425">
        <f>SUM(N3427:N3429)</f>
        <v>0</v>
      </c>
      <c r="O3426" s="426">
        <f>SUM(O3427:O3429)</f>
        <v>0</v>
      </c>
      <c r="P3426" s="244"/>
      <c r="Q3426" s="773"/>
      <c r="R3426" s="774"/>
      <c r="S3426" s="774"/>
      <c r="T3426" s="774"/>
      <c r="U3426" s="774"/>
      <c r="V3426" s="774"/>
      <c r="W3426" s="820"/>
      <c r="X3426" s="313">
        <f t="shared" si="1018"/>
        <v>0</v>
      </c>
    </row>
    <row r="3427" spans="2:24" ht="18.75">
      <c r="B3427" s="136"/>
      <c r="C3427" s="144">
        <v>1901</v>
      </c>
      <c r="D3427" s="138" t="s">
        <v>294</v>
      </c>
      <c r="E3427" s="812"/>
      <c r="F3427" s="449"/>
      <c r="G3427" s="245"/>
      <c r="H3427" s="245"/>
      <c r="I3427" s="476">
        <f>F3427+G3427+H3427</f>
        <v>0</v>
      </c>
      <c r="J3427" s="243" t="str">
        <f t="shared" si="1017"/>
        <v/>
      </c>
      <c r="K3427" s="244"/>
      <c r="L3427" s="423"/>
      <c r="M3427" s="252"/>
      <c r="N3427" s="315">
        <f>I3427</f>
        <v>0</v>
      </c>
      <c r="O3427" s="424">
        <f>L3427+M3427-N3427</f>
        <v>0</v>
      </c>
      <c r="P3427" s="244"/>
      <c r="Q3427" s="771"/>
      <c r="R3427" s="775"/>
      <c r="S3427" s="775"/>
      <c r="T3427" s="775"/>
      <c r="U3427" s="775"/>
      <c r="V3427" s="775"/>
      <c r="W3427" s="819"/>
      <c r="X3427" s="313">
        <f t="shared" si="1018"/>
        <v>0</v>
      </c>
    </row>
    <row r="3428" spans="2:24" ht="18.75">
      <c r="B3428" s="136"/>
      <c r="C3428" s="137">
        <v>1981</v>
      </c>
      <c r="D3428" s="139" t="s">
        <v>295</v>
      </c>
      <c r="E3428" s="812"/>
      <c r="F3428" s="449"/>
      <c r="G3428" s="245"/>
      <c r="H3428" s="245"/>
      <c r="I3428" s="476">
        <f>F3428+G3428+H3428</f>
        <v>0</v>
      </c>
      <c r="J3428" s="243" t="str">
        <f t="shared" si="1017"/>
        <v/>
      </c>
      <c r="K3428" s="244"/>
      <c r="L3428" s="423"/>
      <c r="M3428" s="252"/>
      <c r="N3428" s="315">
        <f>I3428</f>
        <v>0</v>
      </c>
      <c r="O3428" s="424">
        <f>L3428+M3428-N3428</f>
        <v>0</v>
      </c>
      <c r="P3428" s="244"/>
      <c r="Q3428" s="771"/>
      <c r="R3428" s="775"/>
      <c r="S3428" s="775"/>
      <c r="T3428" s="775"/>
      <c r="U3428" s="775"/>
      <c r="V3428" s="775"/>
      <c r="W3428" s="819"/>
      <c r="X3428" s="313">
        <f t="shared" si="1018"/>
        <v>0</v>
      </c>
    </row>
    <row r="3429" spans="2:24" ht="18.75">
      <c r="B3429" s="136"/>
      <c r="C3429" s="142">
        <v>1991</v>
      </c>
      <c r="D3429" s="141" t="s">
        <v>296</v>
      </c>
      <c r="E3429" s="812"/>
      <c r="F3429" s="449"/>
      <c r="G3429" s="245"/>
      <c r="H3429" s="245"/>
      <c r="I3429" s="476">
        <f>F3429+G3429+H3429</f>
        <v>0</v>
      </c>
      <c r="J3429" s="243" t="str">
        <f t="shared" si="1017"/>
        <v/>
      </c>
      <c r="K3429" s="244"/>
      <c r="L3429" s="423"/>
      <c r="M3429" s="252"/>
      <c r="N3429" s="315">
        <f>I3429</f>
        <v>0</v>
      </c>
      <c r="O3429" s="424">
        <f>L3429+M3429-N3429</f>
        <v>0</v>
      </c>
      <c r="P3429" s="244"/>
      <c r="Q3429" s="771"/>
      <c r="R3429" s="775"/>
      <c r="S3429" s="775"/>
      <c r="T3429" s="775"/>
      <c r="U3429" s="775"/>
      <c r="V3429" s="775"/>
      <c r="W3429" s="819"/>
      <c r="X3429" s="313">
        <f t="shared" si="1018"/>
        <v>0</v>
      </c>
    </row>
    <row r="3430" spans="2:24" ht="18.75">
      <c r="B3430" s="794">
        <v>2100</v>
      </c>
      <c r="C3430" s="958" t="s">
        <v>1088</v>
      </c>
      <c r="D3430" s="958"/>
      <c r="E3430" s="795"/>
      <c r="F3430" s="796">
        <f>SUM(F3431:F3435)</f>
        <v>0</v>
      </c>
      <c r="G3430" s="797">
        <f>SUM(G3431:G3435)</f>
        <v>0</v>
      </c>
      <c r="H3430" s="797">
        <f>SUM(H3431:H3435)</f>
        <v>0</v>
      </c>
      <c r="I3430" s="797">
        <f>SUM(I3431:I3435)</f>
        <v>0</v>
      </c>
      <c r="J3430" s="243" t="str">
        <f t="shared" si="1017"/>
        <v/>
      </c>
      <c r="K3430" s="244"/>
      <c r="L3430" s="316">
        <f>SUM(L3431:L3435)</f>
        <v>0</v>
      </c>
      <c r="M3430" s="317">
        <f>SUM(M3431:M3435)</f>
        <v>0</v>
      </c>
      <c r="N3430" s="425">
        <f>SUM(N3431:N3435)</f>
        <v>0</v>
      </c>
      <c r="O3430" s="426">
        <f>SUM(O3431:O3435)</f>
        <v>0</v>
      </c>
      <c r="P3430" s="244"/>
      <c r="Q3430" s="773"/>
      <c r="R3430" s="774"/>
      <c r="S3430" s="774"/>
      <c r="T3430" s="774"/>
      <c r="U3430" s="774"/>
      <c r="V3430" s="774"/>
      <c r="W3430" s="820"/>
      <c r="X3430" s="313">
        <f t="shared" si="1018"/>
        <v>0</v>
      </c>
    </row>
    <row r="3431" spans="2:24" ht="18.75">
      <c r="B3431" s="136"/>
      <c r="C3431" s="144">
        <v>2110</v>
      </c>
      <c r="D3431" s="147" t="s">
        <v>232</v>
      </c>
      <c r="E3431" s="812"/>
      <c r="F3431" s="449"/>
      <c r="G3431" s="245"/>
      <c r="H3431" s="245"/>
      <c r="I3431" s="476">
        <f>F3431+G3431+H3431</f>
        <v>0</v>
      </c>
      <c r="J3431" s="243" t="str">
        <f t="shared" si="1017"/>
        <v/>
      </c>
      <c r="K3431" s="244"/>
      <c r="L3431" s="423"/>
      <c r="M3431" s="252"/>
      <c r="N3431" s="315">
        <f>I3431</f>
        <v>0</v>
      </c>
      <c r="O3431" s="424">
        <f>L3431+M3431-N3431</f>
        <v>0</v>
      </c>
      <c r="P3431" s="244"/>
      <c r="Q3431" s="771"/>
      <c r="R3431" s="775"/>
      <c r="S3431" s="775"/>
      <c r="T3431" s="775"/>
      <c r="U3431" s="775"/>
      <c r="V3431" s="775"/>
      <c r="W3431" s="819"/>
      <c r="X3431" s="313">
        <f t="shared" si="1018"/>
        <v>0</v>
      </c>
    </row>
    <row r="3432" spans="2:24" ht="18.75">
      <c r="B3432" s="171"/>
      <c r="C3432" s="137">
        <v>2120</v>
      </c>
      <c r="D3432" s="159" t="s">
        <v>233</v>
      </c>
      <c r="E3432" s="812"/>
      <c r="F3432" s="449"/>
      <c r="G3432" s="245"/>
      <c r="H3432" s="245"/>
      <c r="I3432" s="476">
        <f>F3432+G3432+H3432</f>
        <v>0</v>
      </c>
      <c r="J3432" s="243" t="str">
        <f t="shared" si="1017"/>
        <v/>
      </c>
      <c r="K3432" s="244"/>
      <c r="L3432" s="423"/>
      <c r="M3432" s="252"/>
      <c r="N3432" s="315">
        <f>I3432</f>
        <v>0</v>
      </c>
      <c r="O3432" s="424">
        <f>L3432+M3432-N3432</f>
        <v>0</v>
      </c>
      <c r="P3432" s="244"/>
      <c r="Q3432" s="771"/>
      <c r="R3432" s="775"/>
      <c r="S3432" s="775"/>
      <c r="T3432" s="775"/>
      <c r="U3432" s="775"/>
      <c r="V3432" s="775"/>
      <c r="W3432" s="819"/>
      <c r="X3432" s="313">
        <f t="shared" si="1018"/>
        <v>0</v>
      </c>
    </row>
    <row r="3433" spans="2:24" ht="18.75">
      <c r="B3433" s="171"/>
      <c r="C3433" s="137">
        <v>2125</v>
      </c>
      <c r="D3433" s="156" t="s">
        <v>1080</v>
      </c>
      <c r="E3433" s="812"/>
      <c r="F3433" s="700">
        <v>0</v>
      </c>
      <c r="G3433" s="700">
        <v>0</v>
      </c>
      <c r="H3433" s="700">
        <v>0</v>
      </c>
      <c r="I3433" s="476">
        <f>F3433+G3433+H3433</f>
        <v>0</v>
      </c>
      <c r="J3433" s="243" t="str">
        <f t="shared" si="1017"/>
        <v/>
      </c>
      <c r="K3433" s="244"/>
      <c r="L3433" s="423"/>
      <c r="M3433" s="252"/>
      <c r="N3433" s="315">
        <f>I3433</f>
        <v>0</v>
      </c>
      <c r="O3433" s="424">
        <f>L3433+M3433-N3433</f>
        <v>0</v>
      </c>
      <c r="P3433" s="244"/>
      <c r="Q3433" s="771"/>
      <c r="R3433" s="775"/>
      <c r="S3433" s="775"/>
      <c r="T3433" s="775"/>
      <c r="U3433" s="775"/>
      <c r="V3433" s="775"/>
      <c r="W3433" s="819"/>
      <c r="X3433" s="313">
        <f t="shared" si="1018"/>
        <v>0</v>
      </c>
    </row>
    <row r="3434" spans="2:24" ht="18.75">
      <c r="B3434" s="143"/>
      <c r="C3434" s="137">
        <v>2140</v>
      </c>
      <c r="D3434" s="159" t="s">
        <v>235</v>
      </c>
      <c r="E3434" s="812"/>
      <c r="F3434" s="700">
        <v>0</v>
      </c>
      <c r="G3434" s="700">
        <v>0</v>
      </c>
      <c r="H3434" s="700">
        <v>0</v>
      </c>
      <c r="I3434" s="476">
        <f>F3434+G3434+H3434</f>
        <v>0</v>
      </c>
      <c r="J3434" s="243" t="str">
        <f t="shared" si="1017"/>
        <v/>
      </c>
      <c r="K3434" s="244"/>
      <c r="L3434" s="423"/>
      <c r="M3434" s="252"/>
      <c r="N3434" s="315">
        <f>I3434</f>
        <v>0</v>
      </c>
      <c r="O3434" s="424">
        <f>L3434+M3434-N3434</f>
        <v>0</v>
      </c>
      <c r="P3434" s="244"/>
      <c r="Q3434" s="771"/>
      <c r="R3434" s="775"/>
      <c r="S3434" s="775"/>
      <c r="T3434" s="775"/>
      <c r="U3434" s="775"/>
      <c r="V3434" s="775"/>
      <c r="W3434" s="819"/>
      <c r="X3434" s="313">
        <f t="shared" si="1018"/>
        <v>0</v>
      </c>
    </row>
    <row r="3435" spans="2:24" ht="18.75">
      <c r="B3435" s="136"/>
      <c r="C3435" s="142">
        <v>2190</v>
      </c>
      <c r="D3435" s="512" t="s">
        <v>236</v>
      </c>
      <c r="E3435" s="812"/>
      <c r="F3435" s="449"/>
      <c r="G3435" s="245"/>
      <c r="H3435" s="245"/>
      <c r="I3435" s="476">
        <f>F3435+G3435+H3435</f>
        <v>0</v>
      </c>
      <c r="J3435" s="243" t="str">
        <f t="shared" si="1017"/>
        <v/>
      </c>
      <c r="K3435" s="244"/>
      <c r="L3435" s="423"/>
      <c r="M3435" s="252"/>
      <c r="N3435" s="315">
        <f>I3435</f>
        <v>0</v>
      </c>
      <c r="O3435" s="424">
        <f>L3435+M3435-N3435</f>
        <v>0</v>
      </c>
      <c r="P3435" s="244"/>
      <c r="Q3435" s="771"/>
      <c r="R3435" s="775"/>
      <c r="S3435" s="775"/>
      <c r="T3435" s="775"/>
      <c r="U3435" s="775"/>
      <c r="V3435" s="775"/>
      <c r="W3435" s="819"/>
      <c r="X3435" s="313">
        <f t="shared" si="1018"/>
        <v>0</v>
      </c>
    </row>
    <row r="3436" spans="2:24" ht="18.75">
      <c r="B3436" s="794">
        <v>2200</v>
      </c>
      <c r="C3436" s="958" t="s">
        <v>237</v>
      </c>
      <c r="D3436" s="958"/>
      <c r="E3436" s="795"/>
      <c r="F3436" s="796">
        <f>SUM(F3437:F3438)</f>
        <v>0</v>
      </c>
      <c r="G3436" s="797">
        <f>SUM(G3437:G3438)</f>
        <v>0</v>
      </c>
      <c r="H3436" s="797">
        <f>SUM(H3437:H3438)</f>
        <v>0</v>
      </c>
      <c r="I3436" s="797">
        <f>SUM(I3437:I3438)</f>
        <v>0</v>
      </c>
      <c r="J3436" s="243" t="str">
        <f t="shared" si="1017"/>
        <v/>
      </c>
      <c r="K3436" s="244"/>
      <c r="L3436" s="316">
        <f>SUM(L3437:L3438)</f>
        <v>0</v>
      </c>
      <c r="M3436" s="317">
        <f>SUM(M3437:M3438)</f>
        <v>0</v>
      </c>
      <c r="N3436" s="425">
        <f>SUM(N3437:N3438)</f>
        <v>0</v>
      </c>
      <c r="O3436" s="426">
        <f>SUM(O3437:O3438)</f>
        <v>0</v>
      </c>
      <c r="P3436" s="244"/>
      <c r="Q3436" s="773"/>
      <c r="R3436" s="774"/>
      <c r="S3436" s="774"/>
      <c r="T3436" s="774"/>
      <c r="U3436" s="774"/>
      <c r="V3436" s="774"/>
      <c r="W3436" s="820"/>
      <c r="X3436" s="313">
        <f t="shared" si="1018"/>
        <v>0</v>
      </c>
    </row>
    <row r="3437" spans="2:24" ht="18.75">
      <c r="B3437" s="136"/>
      <c r="C3437" s="137">
        <v>2221</v>
      </c>
      <c r="D3437" s="139" t="s">
        <v>1461</v>
      </c>
      <c r="E3437" s="812"/>
      <c r="F3437" s="449"/>
      <c r="G3437" s="245"/>
      <c r="H3437" s="245"/>
      <c r="I3437" s="476">
        <f t="shared" ref="I3437:I3442" si="1019">F3437+G3437+H3437</f>
        <v>0</v>
      </c>
      <c r="J3437" s="243" t="str">
        <f t="shared" si="1017"/>
        <v/>
      </c>
      <c r="K3437" s="244"/>
      <c r="L3437" s="423"/>
      <c r="M3437" s="252"/>
      <c r="N3437" s="315">
        <f t="shared" ref="N3437:N3442" si="1020">I3437</f>
        <v>0</v>
      </c>
      <c r="O3437" s="424">
        <f t="shared" ref="O3437:O3442" si="1021">L3437+M3437-N3437</f>
        <v>0</v>
      </c>
      <c r="P3437" s="244"/>
      <c r="Q3437" s="771"/>
      <c r="R3437" s="775"/>
      <c r="S3437" s="775"/>
      <c r="T3437" s="775"/>
      <c r="U3437" s="775"/>
      <c r="V3437" s="775"/>
      <c r="W3437" s="819"/>
      <c r="X3437" s="313">
        <f t="shared" si="1018"/>
        <v>0</v>
      </c>
    </row>
    <row r="3438" spans="2:24" ht="18.75">
      <c r="B3438" s="136"/>
      <c r="C3438" s="142">
        <v>2224</v>
      </c>
      <c r="D3438" s="141" t="s">
        <v>238</v>
      </c>
      <c r="E3438" s="812"/>
      <c r="F3438" s="449"/>
      <c r="G3438" s="245"/>
      <c r="H3438" s="245"/>
      <c r="I3438" s="476">
        <f t="shared" si="1019"/>
        <v>0</v>
      </c>
      <c r="J3438" s="243" t="str">
        <f t="shared" si="1017"/>
        <v/>
      </c>
      <c r="K3438" s="244"/>
      <c r="L3438" s="423"/>
      <c r="M3438" s="252"/>
      <c r="N3438" s="315">
        <f t="shared" si="1020"/>
        <v>0</v>
      </c>
      <c r="O3438" s="424">
        <f t="shared" si="1021"/>
        <v>0</v>
      </c>
      <c r="P3438" s="244"/>
      <c r="Q3438" s="771"/>
      <c r="R3438" s="775"/>
      <c r="S3438" s="775"/>
      <c r="T3438" s="775"/>
      <c r="U3438" s="775"/>
      <c r="V3438" s="775"/>
      <c r="W3438" s="819"/>
      <c r="X3438" s="313">
        <f t="shared" si="1018"/>
        <v>0</v>
      </c>
    </row>
    <row r="3439" spans="2:24" ht="18.75">
      <c r="B3439" s="794">
        <v>2500</v>
      </c>
      <c r="C3439" s="963" t="s">
        <v>239</v>
      </c>
      <c r="D3439" s="963"/>
      <c r="E3439" s="795"/>
      <c r="F3439" s="798"/>
      <c r="G3439" s="799"/>
      <c r="H3439" s="799"/>
      <c r="I3439" s="800">
        <f t="shared" si="1019"/>
        <v>0</v>
      </c>
      <c r="J3439" s="243" t="str">
        <f t="shared" si="1017"/>
        <v/>
      </c>
      <c r="K3439" s="244"/>
      <c r="L3439" s="428"/>
      <c r="M3439" s="254"/>
      <c r="N3439" s="315">
        <f t="shared" si="1020"/>
        <v>0</v>
      </c>
      <c r="O3439" s="424">
        <f t="shared" si="1021"/>
        <v>0</v>
      </c>
      <c r="P3439" s="244"/>
      <c r="Q3439" s="773"/>
      <c r="R3439" s="774"/>
      <c r="S3439" s="775"/>
      <c r="T3439" s="775"/>
      <c r="U3439" s="774"/>
      <c r="V3439" s="775"/>
      <c r="W3439" s="819"/>
      <c r="X3439" s="313">
        <f t="shared" si="1018"/>
        <v>0</v>
      </c>
    </row>
    <row r="3440" spans="2:24" ht="18.75">
      <c r="B3440" s="794">
        <v>2600</v>
      </c>
      <c r="C3440" s="969" t="s">
        <v>240</v>
      </c>
      <c r="D3440" s="979"/>
      <c r="E3440" s="795"/>
      <c r="F3440" s="798"/>
      <c r="G3440" s="799"/>
      <c r="H3440" s="799"/>
      <c r="I3440" s="800">
        <f t="shared" si="1019"/>
        <v>0</v>
      </c>
      <c r="J3440" s="243" t="str">
        <f t="shared" si="1017"/>
        <v/>
      </c>
      <c r="K3440" s="244"/>
      <c r="L3440" s="428"/>
      <c r="M3440" s="254"/>
      <c r="N3440" s="315">
        <f t="shared" si="1020"/>
        <v>0</v>
      </c>
      <c r="O3440" s="424">
        <f t="shared" si="1021"/>
        <v>0</v>
      </c>
      <c r="P3440" s="244"/>
      <c r="Q3440" s="773"/>
      <c r="R3440" s="774"/>
      <c r="S3440" s="775"/>
      <c r="T3440" s="775"/>
      <c r="U3440" s="774"/>
      <c r="V3440" s="775"/>
      <c r="W3440" s="819"/>
      <c r="X3440" s="313">
        <f t="shared" si="1018"/>
        <v>0</v>
      </c>
    </row>
    <row r="3441" spans="2:24" ht="18.75">
      <c r="B3441" s="794">
        <v>2700</v>
      </c>
      <c r="C3441" s="969" t="s">
        <v>241</v>
      </c>
      <c r="D3441" s="979"/>
      <c r="E3441" s="795"/>
      <c r="F3441" s="798"/>
      <c r="G3441" s="799"/>
      <c r="H3441" s="799"/>
      <c r="I3441" s="800">
        <f t="shared" si="1019"/>
        <v>0</v>
      </c>
      <c r="J3441" s="243" t="str">
        <f t="shared" si="1017"/>
        <v/>
      </c>
      <c r="K3441" s="244"/>
      <c r="L3441" s="428"/>
      <c r="M3441" s="254"/>
      <c r="N3441" s="315">
        <f t="shared" si="1020"/>
        <v>0</v>
      </c>
      <c r="O3441" s="424">
        <f t="shared" si="1021"/>
        <v>0</v>
      </c>
      <c r="P3441" s="244"/>
      <c r="Q3441" s="773"/>
      <c r="R3441" s="774"/>
      <c r="S3441" s="775"/>
      <c r="T3441" s="775"/>
      <c r="U3441" s="774"/>
      <c r="V3441" s="775"/>
      <c r="W3441" s="819"/>
      <c r="X3441" s="313">
        <f t="shared" si="1018"/>
        <v>0</v>
      </c>
    </row>
    <row r="3442" spans="2:24" ht="18.75">
      <c r="B3442" s="794">
        <v>2800</v>
      </c>
      <c r="C3442" s="969" t="s">
        <v>1711</v>
      </c>
      <c r="D3442" s="979"/>
      <c r="E3442" s="795"/>
      <c r="F3442" s="798"/>
      <c r="G3442" s="799"/>
      <c r="H3442" s="799"/>
      <c r="I3442" s="800">
        <f t="shared" si="1019"/>
        <v>0</v>
      </c>
      <c r="J3442" s="243" t="str">
        <f t="shared" si="1017"/>
        <v/>
      </c>
      <c r="K3442" s="244"/>
      <c r="L3442" s="428"/>
      <c r="M3442" s="254"/>
      <c r="N3442" s="315">
        <f t="shared" si="1020"/>
        <v>0</v>
      </c>
      <c r="O3442" s="424">
        <f t="shared" si="1021"/>
        <v>0</v>
      </c>
      <c r="P3442" s="244"/>
      <c r="Q3442" s="773"/>
      <c r="R3442" s="774"/>
      <c r="S3442" s="775"/>
      <c r="T3442" s="775"/>
      <c r="U3442" s="774"/>
      <c r="V3442" s="775"/>
      <c r="W3442" s="819"/>
      <c r="X3442" s="313">
        <f t="shared" si="1018"/>
        <v>0</v>
      </c>
    </row>
    <row r="3443" spans="2:24" ht="18.75">
      <c r="B3443" s="794">
        <v>2900</v>
      </c>
      <c r="C3443" s="966" t="s">
        <v>242</v>
      </c>
      <c r="D3443" s="983"/>
      <c r="E3443" s="795"/>
      <c r="F3443" s="796">
        <f>SUM(F3444:F3451)</f>
        <v>0</v>
      </c>
      <c r="G3443" s="797">
        <f>SUM(G3444:G3451)</f>
        <v>0</v>
      </c>
      <c r="H3443" s="797">
        <f>SUM(H3444:H3451)</f>
        <v>0</v>
      </c>
      <c r="I3443" s="797">
        <f>SUM(I3444:I3451)</f>
        <v>0</v>
      </c>
      <c r="J3443" s="243" t="str">
        <f t="shared" si="1017"/>
        <v/>
      </c>
      <c r="K3443" s="244"/>
      <c r="L3443" s="316">
        <f>SUM(L3444:L3451)</f>
        <v>0</v>
      </c>
      <c r="M3443" s="317">
        <f>SUM(M3444:M3451)</f>
        <v>0</v>
      </c>
      <c r="N3443" s="425">
        <f>SUM(N3444:N3451)</f>
        <v>0</v>
      </c>
      <c r="O3443" s="426">
        <f>SUM(O3444:O3451)</f>
        <v>0</v>
      </c>
      <c r="P3443" s="244"/>
      <c r="Q3443" s="773"/>
      <c r="R3443" s="774"/>
      <c r="S3443" s="774"/>
      <c r="T3443" s="774"/>
      <c r="U3443" s="774"/>
      <c r="V3443" s="774"/>
      <c r="W3443" s="820"/>
      <c r="X3443" s="313">
        <f t="shared" si="1018"/>
        <v>0</v>
      </c>
    </row>
    <row r="3444" spans="2:24" ht="18.75">
      <c r="B3444" s="172"/>
      <c r="C3444" s="144">
        <v>2910</v>
      </c>
      <c r="D3444" s="319" t="s">
        <v>1751</v>
      </c>
      <c r="E3444" s="812"/>
      <c r="F3444" s="449"/>
      <c r="G3444" s="245"/>
      <c r="H3444" s="245"/>
      <c r="I3444" s="476">
        <f t="shared" ref="I3444:I3451" si="1022">F3444+G3444+H3444</f>
        <v>0</v>
      </c>
      <c r="J3444" s="243" t="str">
        <f t="shared" si="1017"/>
        <v/>
      </c>
      <c r="K3444" s="244"/>
      <c r="L3444" s="423"/>
      <c r="M3444" s="252"/>
      <c r="N3444" s="315">
        <f t="shared" ref="N3444:N3451" si="1023">I3444</f>
        <v>0</v>
      </c>
      <c r="O3444" s="424">
        <f t="shared" ref="O3444:O3451" si="1024">L3444+M3444-N3444</f>
        <v>0</v>
      </c>
      <c r="P3444" s="244"/>
      <c r="Q3444" s="771"/>
      <c r="R3444" s="775"/>
      <c r="S3444" s="775"/>
      <c r="T3444" s="775"/>
      <c r="U3444" s="775"/>
      <c r="V3444" s="775"/>
      <c r="W3444" s="819"/>
      <c r="X3444" s="313">
        <f t="shared" si="1018"/>
        <v>0</v>
      </c>
    </row>
    <row r="3445" spans="2:24" ht="18.75">
      <c r="B3445" s="172"/>
      <c r="C3445" s="144">
        <v>2920</v>
      </c>
      <c r="D3445" s="319" t="s">
        <v>243</v>
      </c>
      <c r="E3445" s="812"/>
      <c r="F3445" s="449"/>
      <c r="G3445" s="245"/>
      <c r="H3445" s="245"/>
      <c r="I3445" s="476">
        <f t="shared" si="1022"/>
        <v>0</v>
      </c>
      <c r="J3445" s="243" t="str">
        <f t="shared" si="1017"/>
        <v/>
      </c>
      <c r="K3445" s="244"/>
      <c r="L3445" s="423"/>
      <c r="M3445" s="252"/>
      <c r="N3445" s="315">
        <f t="shared" si="1023"/>
        <v>0</v>
      </c>
      <c r="O3445" s="424">
        <f t="shared" si="1024"/>
        <v>0</v>
      </c>
      <c r="P3445" s="244"/>
      <c r="Q3445" s="771"/>
      <c r="R3445" s="775"/>
      <c r="S3445" s="775"/>
      <c r="T3445" s="775"/>
      <c r="U3445" s="775"/>
      <c r="V3445" s="775"/>
      <c r="W3445" s="819"/>
      <c r="X3445" s="313">
        <f t="shared" si="1018"/>
        <v>0</v>
      </c>
    </row>
    <row r="3446" spans="2:24" ht="31.5">
      <c r="B3446" s="172"/>
      <c r="C3446" s="168">
        <v>2969</v>
      </c>
      <c r="D3446" s="320" t="s">
        <v>244</v>
      </c>
      <c r="E3446" s="812"/>
      <c r="F3446" s="449"/>
      <c r="G3446" s="245"/>
      <c r="H3446" s="245"/>
      <c r="I3446" s="476">
        <f t="shared" si="1022"/>
        <v>0</v>
      </c>
      <c r="J3446" s="243" t="str">
        <f t="shared" si="1017"/>
        <v/>
      </c>
      <c r="K3446" s="244"/>
      <c r="L3446" s="423"/>
      <c r="M3446" s="252"/>
      <c r="N3446" s="315">
        <f t="shared" si="1023"/>
        <v>0</v>
      </c>
      <c r="O3446" s="424">
        <f t="shared" si="1024"/>
        <v>0</v>
      </c>
      <c r="P3446" s="244"/>
      <c r="Q3446" s="771"/>
      <c r="R3446" s="775"/>
      <c r="S3446" s="775"/>
      <c r="T3446" s="775"/>
      <c r="U3446" s="775"/>
      <c r="V3446" s="775"/>
      <c r="W3446" s="819"/>
      <c r="X3446" s="313">
        <f t="shared" si="1018"/>
        <v>0</v>
      </c>
    </row>
    <row r="3447" spans="2:24" ht="31.5">
      <c r="B3447" s="172"/>
      <c r="C3447" s="168">
        <v>2970</v>
      </c>
      <c r="D3447" s="320" t="s">
        <v>245</v>
      </c>
      <c r="E3447" s="812"/>
      <c r="F3447" s="449"/>
      <c r="G3447" s="245"/>
      <c r="H3447" s="245"/>
      <c r="I3447" s="476">
        <f t="shared" si="1022"/>
        <v>0</v>
      </c>
      <c r="J3447" s="243" t="str">
        <f t="shared" si="1017"/>
        <v/>
      </c>
      <c r="K3447" s="244"/>
      <c r="L3447" s="423"/>
      <c r="M3447" s="252"/>
      <c r="N3447" s="315">
        <f t="shared" si="1023"/>
        <v>0</v>
      </c>
      <c r="O3447" s="424">
        <f t="shared" si="1024"/>
        <v>0</v>
      </c>
      <c r="P3447" s="244"/>
      <c r="Q3447" s="771"/>
      <c r="R3447" s="775"/>
      <c r="S3447" s="775"/>
      <c r="T3447" s="775"/>
      <c r="U3447" s="775"/>
      <c r="V3447" s="775"/>
      <c r="W3447" s="819"/>
      <c r="X3447" s="313">
        <f t="shared" si="1018"/>
        <v>0</v>
      </c>
    </row>
    <row r="3448" spans="2:24" ht="18.75">
      <c r="B3448" s="172"/>
      <c r="C3448" s="166">
        <v>2989</v>
      </c>
      <c r="D3448" s="321" t="s">
        <v>246</v>
      </c>
      <c r="E3448" s="812"/>
      <c r="F3448" s="449"/>
      <c r="G3448" s="245"/>
      <c r="H3448" s="245"/>
      <c r="I3448" s="476">
        <f t="shared" si="1022"/>
        <v>0</v>
      </c>
      <c r="J3448" s="243" t="str">
        <f t="shared" si="1017"/>
        <v/>
      </c>
      <c r="K3448" s="244"/>
      <c r="L3448" s="423"/>
      <c r="M3448" s="252"/>
      <c r="N3448" s="315">
        <f t="shared" si="1023"/>
        <v>0</v>
      </c>
      <c r="O3448" s="424">
        <f t="shared" si="1024"/>
        <v>0</v>
      </c>
      <c r="P3448" s="244"/>
      <c r="Q3448" s="771"/>
      <c r="R3448" s="775"/>
      <c r="S3448" s="775"/>
      <c r="T3448" s="775"/>
      <c r="U3448" s="775"/>
      <c r="V3448" s="775"/>
      <c r="W3448" s="819"/>
      <c r="X3448" s="313">
        <f t="shared" si="1018"/>
        <v>0</v>
      </c>
    </row>
    <row r="3449" spans="2:24" ht="31.5">
      <c r="B3449" s="136"/>
      <c r="C3449" s="137">
        <v>2990</v>
      </c>
      <c r="D3449" s="322" t="s">
        <v>1732</v>
      </c>
      <c r="E3449" s="812"/>
      <c r="F3449" s="449"/>
      <c r="G3449" s="245"/>
      <c r="H3449" s="245"/>
      <c r="I3449" s="476">
        <f t="shared" si="1022"/>
        <v>0</v>
      </c>
      <c r="J3449" s="243" t="str">
        <f t="shared" si="1017"/>
        <v/>
      </c>
      <c r="K3449" s="244"/>
      <c r="L3449" s="423"/>
      <c r="M3449" s="252"/>
      <c r="N3449" s="315">
        <f t="shared" si="1023"/>
        <v>0</v>
      </c>
      <c r="O3449" s="424">
        <f t="shared" si="1024"/>
        <v>0</v>
      </c>
      <c r="P3449" s="244"/>
      <c r="Q3449" s="771"/>
      <c r="R3449" s="775"/>
      <c r="S3449" s="775"/>
      <c r="T3449" s="775"/>
      <c r="U3449" s="775"/>
      <c r="V3449" s="775"/>
      <c r="W3449" s="819"/>
      <c r="X3449" s="313">
        <f t="shared" si="1018"/>
        <v>0</v>
      </c>
    </row>
    <row r="3450" spans="2:24" ht="18.75">
      <c r="B3450" s="136"/>
      <c r="C3450" s="137">
        <v>2991</v>
      </c>
      <c r="D3450" s="322" t="s">
        <v>247</v>
      </c>
      <c r="E3450" s="812"/>
      <c r="F3450" s="449"/>
      <c r="G3450" s="245"/>
      <c r="H3450" s="245"/>
      <c r="I3450" s="476">
        <f t="shared" si="1022"/>
        <v>0</v>
      </c>
      <c r="J3450" s="243" t="str">
        <f t="shared" si="1017"/>
        <v/>
      </c>
      <c r="K3450" s="244"/>
      <c r="L3450" s="423"/>
      <c r="M3450" s="252"/>
      <c r="N3450" s="315">
        <f t="shared" si="1023"/>
        <v>0</v>
      </c>
      <c r="O3450" s="424">
        <f t="shared" si="1024"/>
        <v>0</v>
      </c>
      <c r="P3450" s="244"/>
      <c r="Q3450" s="771"/>
      <c r="R3450" s="775"/>
      <c r="S3450" s="775"/>
      <c r="T3450" s="775"/>
      <c r="U3450" s="775"/>
      <c r="V3450" s="775"/>
      <c r="W3450" s="819"/>
      <c r="X3450" s="313">
        <f t="shared" si="1018"/>
        <v>0</v>
      </c>
    </row>
    <row r="3451" spans="2:24" ht="18.75">
      <c r="B3451" s="136"/>
      <c r="C3451" s="142">
        <v>2992</v>
      </c>
      <c r="D3451" s="154" t="s">
        <v>248</v>
      </c>
      <c r="E3451" s="812"/>
      <c r="F3451" s="449"/>
      <c r="G3451" s="245"/>
      <c r="H3451" s="245"/>
      <c r="I3451" s="476">
        <f t="shared" si="1022"/>
        <v>0</v>
      </c>
      <c r="J3451" s="243" t="str">
        <f t="shared" si="1017"/>
        <v/>
      </c>
      <c r="K3451" s="244"/>
      <c r="L3451" s="423"/>
      <c r="M3451" s="252"/>
      <c r="N3451" s="315">
        <f t="shared" si="1023"/>
        <v>0</v>
      </c>
      <c r="O3451" s="424">
        <f t="shared" si="1024"/>
        <v>0</v>
      </c>
      <c r="P3451" s="244"/>
      <c r="Q3451" s="771"/>
      <c r="R3451" s="775"/>
      <c r="S3451" s="775"/>
      <c r="T3451" s="775"/>
      <c r="U3451" s="775"/>
      <c r="V3451" s="775"/>
      <c r="W3451" s="819"/>
      <c r="X3451" s="313">
        <f t="shared" si="1018"/>
        <v>0</v>
      </c>
    </row>
    <row r="3452" spans="2:24" ht="18.75">
      <c r="B3452" s="794">
        <v>3300</v>
      </c>
      <c r="C3452" s="966" t="s">
        <v>1773</v>
      </c>
      <c r="D3452" s="966"/>
      <c r="E3452" s="795"/>
      <c r="F3452" s="781">
        <v>0</v>
      </c>
      <c r="G3452" s="781">
        <v>0</v>
      </c>
      <c r="H3452" s="781">
        <v>0</v>
      </c>
      <c r="I3452" s="797">
        <f>SUM(I3453:I3457)</f>
        <v>0</v>
      </c>
      <c r="J3452" s="243" t="str">
        <f t="shared" si="1017"/>
        <v/>
      </c>
      <c r="K3452" s="244"/>
      <c r="L3452" s="773"/>
      <c r="M3452" s="774"/>
      <c r="N3452" s="774"/>
      <c r="O3452" s="820"/>
      <c r="P3452" s="244"/>
      <c r="Q3452" s="773"/>
      <c r="R3452" s="774"/>
      <c r="S3452" s="774"/>
      <c r="T3452" s="774"/>
      <c r="U3452" s="774"/>
      <c r="V3452" s="774"/>
      <c r="W3452" s="820"/>
      <c r="X3452" s="313">
        <f t="shared" si="1018"/>
        <v>0</v>
      </c>
    </row>
    <row r="3453" spans="2:24" ht="18.75">
      <c r="B3453" s="143"/>
      <c r="C3453" s="144">
        <v>3301</v>
      </c>
      <c r="D3453" s="460" t="s">
        <v>249</v>
      </c>
      <c r="E3453" s="812"/>
      <c r="F3453" s="700">
        <v>0</v>
      </c>
      <c r="G3453" s="700">
        <v>0</v>
      </c>
      <c r="H3453" s="700">
        <v>0</v>
      </c>
      <c r="I3453" s="476">
        <f t="shared" ref="I3453:I3460" si="1025">F3453+G3453+H3453</f>
        <v>0</v>
      </c>
      <c r="J3453" s="243" t="str">
        <f t="shared" si="1017"/>
        <v/>
      </c>
      <c r="K3453" s="244"/>
      <c r="L3453" s="771"/>
      <c r="M3453" s="775"/>
      <c r="N3453" s="775"/>
      <c r="O3453" s="819"/>
      <c r="P3453" s="244"/>
      <c r="Q3453" s="771"/>
      <c r="R3453" s="775"/>
      <c r="S3453" s="775"/>
      <c r="T3453" s="775"/>
      <c r="U3453" s="775"/>
      <c r="V3453" s="775"/>
      <c r="W3453" s="819"/>
      <c r="X3453" s="313">
        <f t="shared" si="1018"/>
        <v>0</v>
      </c>
    </row>
    <row r="3454" spans="2:24" ht="18.75">
      <c r="B3454" s="143"/>
      <c r="C3454" s="168">
        <v>3302</v>
      </c>
      <c r="D3454" s="461" t="s">
        <v>1081</v>
      </c>
      <c r="E3454" s="812"/>
      <c r="F3454" s="700">
        <v>0</v>
      </c>
      <c r="G3454" s="700">
        <v>0</v>
      </c>
      <c r="H3454" s="700">
        <v>0</v>
      </c>
      <c r="I3454" s="476">
        <f t="shared" si="1025"/>
        <v>0</v>
      </c>
      <c r="J3454" s="243" t="str">
        <f t="shared" ref="J3454:J3485" si="1026">(IF($E3454&lt;&gt;0,$J$2,IF($I3454&lt;&gt;0,$J$2,"")))</f>
        <v/>
      </c>
      <c r="K3454" s="244"/>
      <c r="L3454" s="771"/>
      <c r="M3454" s="775"/>
      <c r="N3454" s="775"/>
      <c r="O3454" s="819"/>
      <c r="P3454" s="244"/>
      <c r="Q3454" s="771"/>
      <c r="R3454" s="775"/>
      <c r="S3454" s="775"/>
      <c r="T3454" s="775"/>
      <c r="U3454" s="775"/>
      <c r="V3454" s="775"/>
      <c r="W3454" s="819"/>
      <c r="X3454" s="313">
        <f t="shared" ref="X3454:X3485" si="1027">T3454-U3454-V3454-W3454</f>
        <v>0</v>
      </c>
    </row>
    <row r="3455" spans="2:24" ht="18.75">
      <c r="B3455" s="143"/>
      <c r="C3455" s="168">
        <v>3303</v>
      </c>
      <c r="D3455" s="461" t="s">
        <v>251</v>
      </c>
      <c r="E3455" s="812"/>
      <c r="F3455" s="700">
        <v>0</v>
      </c>
      <c r="G3455" s="700">
        <v>0</v>
      </c>
      <c r="H3455" s="700">
        <v>0</v>
      </c>
      <c r="I3455" s="476">
        <f t="shared" si="1025"/>
        <v>0</v>
      </c>
      <c r="J3455" s="243" t="str">
        <f t="shared" si="1026"/>
        <v/>
      </c>
      <c r="K3455" s="244"/>
      <c r="L3455" s="771"/>
      <c r="M3455" s="775"/>
      <c r="N3455" s="775"/>
      <c r="O3455" s="819"/>
      <c r="P3455" s="244"/>
      <c r="Q3455" s="771"/>
      <c r="R3455" s="775"/>
      <c r="S3455" s="775"/>
      <c r="T3455" s="775"/>
      <c r="U3455" s="775"/>
      <c r="V3455" s="775"/>
      <c r="W3455" s="819"/>
      <c r="X3455" s="313">
        <f t="shared" si="1027"/>
        <v>0</v>
      </c>
    </row>
    <row r="3456" spans="2:24" ht="18.75">
      <c r="B3456" s="143"/>
      <c r="C3456" s="166">
        <v>3304</v>
      </c>
      <c r="D3456" s="462" t="s">
        <v>252</v>
      </c>
      <c r="E3456" s="812"/>
      <c r="F3456" s="700">
        <v>0</v>
      </c>
      <c r="G3456" s="700">
        <v>0</v>
      </c>
      <c r="H3456" s="700">
        <v>0</v>
      </c>
      <c r="I3456" s="476">
        <f t="shared" si="1025"/>
        <v>0</v>
      </c>
      <c r="J3456" s="243" t="str">
        <f t="shared" si="1026"/>
        <v/>
      </c>
      <c r="K3456" s="244"/>
      <c r="L3456" s="771"/>
      <c r="M3456" s="775"/>
      <c r="N3456" s="775"/>
      <c r="O3456" s="819"/>
      <c r="P3456" s="244"/>
      <c r="Q3456" s="771"/>
      <c r="R3456" s="775"/>
      <c r="S3456" s="775"/>
      <c r="T3456" s="775"/>
      <c r="U3456" s="775"/>
      <c r="V3456" s="775"/>
      <c r="W3456" s="819"/>
      <c r="X3456" s="313">
        <f t="shared" si="1027"/>
        <v>0</v>
      </c>
    </row>
    <row r="3457" spans="2:24" ht="31.5">
      <c r="B3457" s="143"/>
      <c r="C3457" s="142">
        <v>3306</v>
      </c>
      <c r="D3457" s="463" t="s">
        <v>1712</v>
      </c>
      <c r="E3457" s="812"/>
      <c r="F3457" s="700">
        <v>0</v>
      </c>
      <c r="G3457" s="700">
        <v>0</v>
      </c>
      <c r="H3457" s="700">
        <v>0</v>
      </c>
      <c r="I3457" s="476">
        <f t="shared" si="1025"/>
        <v>0</v>
      </c>
      <c r="J3457" s="243" t="str">
        <f t="shared" si="1026"/>
        <v/>
      </c>
      <c r="K3457" s="244"/>
      <c r="L3457" s="771"/>
      <c r="M3457" s="775"/>
      <c r="N3457" s="775"/>
      <c r="O3457" s="819"/>
      <c r="P3457" s="244"/>
      <c r="Q3457" s="771"/>
      <c r="R3457" s="775"/>
      <c r="S3457" s="775"/>
      <c r="T3457" s="775"/>
      <c r="U3457" s="775"/>
      <c r="V3457" s="775"/>
      <c r="W3457" s="819"/>
      <c r="X3457" s="313">
        <f t="shared" si="1027"/>
        <v>0</v>
      </c>
    </row>
    <row r="3458" spans="2:24" ht="18.75">
      <c r="B3458" s="794">
        <v>3900</v>
      </c>
      <c r="C3458" s="963" t="s">
        <v>253</v>
      </c>
      <c r="D3458" s="967"/>
      <c r="E3458" s="795"/>
      <c r="F3458" s="781">
        <v>0</v>
      </c>
      <c r="G3458" s="781">
        <v>0</v>
      </c>
      <c r="H3458" s="781">
        <v>0</v>
      </c>
      <c r="I3458" s="800">
        <f t="shared" si="1025"/>
        <v>0</v>
      </c>
      <c r="J3458" s="243" t="str">
        <f t="shared" si="1026"/>
        <v/>
      </c>
      <c r="K3458" s="244"/>
      <c r="L3458" s="428"/>
      <c r="M3458" s="254"/>
      <c r="N3458" s="317">
        <f>I3458</f>
        <v>0</v>
      </c>
      <c r="O3458" s="424">
        <f>L3458+M3458-N3458</f>
        <v>0</v>
      </c>
      <c r="P3458" s="244"/>
      <c r="Q3458" s="428"/>
      <c r="R3458" s="254"/>
      <c r="S3458" s="429">
        <f>+IF(+(L3458+M3458)&gt;=I3458,+M3458,+(+I3458-L3458))</f>
        <v>0</v>
      </c>
      <c r="T3458" s="315">
        <f>Q3458+R3458-S3458</f>
        <v>0</v>
      </c>
      <c r="U3458" s="254"/>
      <c r="V3458" s="254"/>
      <c r="W3458" s="253"/>
      <c r="X3458" s="313">
        <f t="shared" si="1027"/>
        <v>0</v>
      </c>
    </row>
    <row r="3459" spans="2:24" ht="18.75">
      <c r="B3459" s="794">
        <v>4000</v>
      </c>
      <c r="C3459" s="968" t="s">
        <v>254</v>
      </c>
      <c r="D3459" s="968"/>
      <c r="E3459" s="795"/>
      <c r="F3459" s="798"/>
      <c r="G3459" s="799"/>
      <c r="H3459" s="799"/>
      <c r="I3459" s="800">
        <f t="shared" si="1025"/>
        <v>0</v>
      </c>
      <c r="J3459" s="243" t="str">
        <f t="shared" si="1026"/>
        <v/>
      </c>
      <c r="K3459" s="244"/>
      <c r="L3459" s="428"/>
      <c r="M3459" s="254"/>
      <c r="N3459" s="317">
        <f>I3459</f>
        <v>0</v>
      </c>
      <c r="O3459" s="424">
        <f>L3459+M3459-N3459</f>
        <v>0</v>
      </c>
      <c r="P3459" s="244"/>
      <c r="Q3459" s="773"/>
      <c r="R3459" s="774"/>
      <c r="S3459" s="774"/>
      <c r="T3459" s="775"/>
      <c r="U3459" s="774"/>
      <c r="V3459" s="774"/>
      <c r="W3459" s="819"/>
      <c r="X3459" s="313">
        <f t="shared" si="1027"/>
        <v>0</v>
      </c>
    </row>
    <row r="3460" spans="2:24" ht="18.75">
      <c r="B3460" s="794">
        <v>4100</v>
      </c>
      <c r="C3460" s="968" t="s">
        <v>255</v>
      </c>
      <c r="D3460" s="968"/>
      <c r="E3460" s="795"/>
      <c r="F3460" s="781">
        <v>0</v>
      </c>
      <c r="G3460" s="781">
        <v>0</v>
      </c>
      <c r="H3460" s="781">
        <v>0</v>
      </c>
      <c r="I3460" s="800">
        <f t="shared" si="1025"/>
        <v>0</v>
      </c>
      <c r="J3460" s="243" t="str">
        <f t="shared" si="1026"/>
        <v/>
      </c>
      <c r="K3460" s="244"/>
      <c r="L3460" s="773"/>
      <c r="M3460" s="774"/>
      <c r="N3460" s="774"/>
      <c r="O3460" s="820"/>
      <c r="P3460" s="244"/>
      <c r="Q3460" s="773"/>
      <c r="R3460" s="774"/>
      <c r="S3460" s="774"/>
      <c r="T3460" s="774"/>
      <c r="U3460" s="774"/>
      <c r="V3460" s="774"/>
      <c r="W3460" s="820"/>
      <c r="X3460" s="313">
        <f t="shared" si="1027"/>
        <v>0</v>
      </c>
    </row>
    <row r="3461" spans="2:24" ht="18.75">
      <c r="B3461" s="794">
        <v>4200</v>
      </c>
      <c r="C3461" s="966" t="s">
        <v>256</v>
      </c>
      <c r="D3461" s="983"/>
      <c r="E3461" s="795"/>
      <c r="F3461" s="796">
        <f>SUM(F3462:F3467)</f>
        <v>0</v>
      </c>
      <c r="G3461" s="797">
        <f>SUM(G3462:G3467)</f>
        <v>0</v>
      </c>
      <c r="H3461" s="797">
        <f>SUM(H3462:H3467)</f>
        <v>0</v>
      </c>
      <c r="I3461" s="797">
        <f>SUM(I3462:I3467)</f>
        <v>0</v>
      </c>
      <c r="J3461" s="243" t="str">
        <f t="shared" si="1026"/>
        <v/>
      </c>
      <c r="K3461" s="244"/>
      <c r="L3461" s="316">
        <f>SUM(L3462:L3467)</f>
        <v>0</v>
      </c>
      <c r="M3461" s="317">
        <f>SUM(M3462:M3467)</f>
        <v>0</v>
      </c>
      <c r="N3461" s="425">
        <f>SUM(N3462:N3467)</f>
        <v>0</v>
      </c>
      <c r="O3461" s="426">
        <f>SUM(O3462:O3467)</f>
        <v>0</v>
      </c>
      <c r="P3461" s="244"/>
      <c r="Q3461" s="316">
        <f t="shared" ref="Q3461:W3461" si="1028">SUM(Q3462:Q3467)</f>
        <v>0</v>
      </c>
      <c r="R3461" s="317">
        <f t="shared" si="1028"/>
        <v>0</v>
      </c>
      <c r="S3461" s="317">
        <f t="shared" si="1028"/>
        <v>0</v>
      </c>
      <c r="T3461" s="317">
        <f t="shared" si="1028"/>
        <v>0</v>
      </c>
      <c r="U3461" s="317">
        <f t="shared" si="1028"/>
        <v>0</v>
      </c>
      <c r="V3461" s="317">
        <f t="shared" si="1028"/>
        <v>0</v>
      </c>
      <c r="W3461" s="426">
        <f t="shared" si="1028"/>
        <v>0</v>
      </c>
      <c r="X3461" s="313">
        <f t="shared" si="1027"/>
        <v>0</v>
      </c>
    </row>
    <row r="3462" spans="2:24" ht="18.75">
      <c r="B3462" s="173"/>
      <c r="C3462" s="144">
        <v>4201</v>
      </c>
      <c r="D3462" s="138" t="s">
        <v>257</v>
      </c>
      <c r="E3462" s="812"/>
      <c r="F3462" s="449"/>
      <c r="G3462" s="245"/>
      <c r="H3462" s="245"/>
      <c r="I3462" s="476">
        <f t="shared" ref="I3462:I3467" si="1029">F3462+G3462+H3462</f>
        <v>0</v>
      </c>
      <c r="J3462" s="243" t="str">
        <f t="shared" si="1026"/>
        <v/>
      </c>
      <c r="K3462" s="244"/>
      <c r="L3462" s="423"/>
      <c r="M3462" s="252"/>
      <c r="N3462" s="315">
        <f t="shared" ref="N3462:N3467" si="1030">I3462</f>
        <v>0</v>
      </c>
      <c r="O3462" s="424">
        <f t="shared" ref="O3462:O3467" si="1031">L3462+M3462-N3462</f>
        <v>0</v>
      </c>
      <c r="P3462" s="244"/>
      <c r="Q3462" s="423"/>
      <c r="R3462" s="252"/>
      <c r="S3462" s="429">
        <f t="shared" ref="S3462:S3467" si="1032">+IF(+(L3462+M3462)&gt;=I3462,+M3462,+(+I3462-L3462))</f>
        <v>0</v>
      </c>
      <c r="T3462" s="315">
        <f t="shared" ref="T3462:T3467" si="1033">Q3462+R3462-S3462</f>
        <v>0</v>
      </c>
      <c r="U3462" s="252"/>
      <c r="V3462" s="252"/>
      <c r="W3462" s="253"/>
      <c r="X3462" s="313">
        <f t="shared" si="1027"/>
        <v>0</v>
      </c>
    </row>
    <row r="3463" spans="2:24" ht="18.75">
      <c r="B3463" s="173"/>
      <c r="C3463" s="137">
        <v>4202</v>
      </c>
      <c r="D3463" s="139" t="s">
        <v>258</v>
      </c>
      <c r="E3463" s="812"/>
      <c r="F3463" s="449"/>
      <c r="G3463" s="245"/>
      <c r="H3463" s="245"/>
      <c r="I3463" s="476">
        <f t="shared" si="1029"/>
        <v>0</v>
      </c>
      <c r="J3463" s="243" t="str">
        <f t="shared" si="1026"/>
        <v/>
      </c>
      <c r="K3463" s="244"/>
      <c r="L3463" s="423"/>
      <c r="M3463" s="252"/>
      <c r="N3463" s="315">
        <f t="shared" si="1030"/>
        <v>0</v>
      </c>
      <c r="O3463" s="424">
        <f t="shared" si="1031"/>
        <v>0</v>
      </c>
      <c r="P3463" s="244"/>
      <c r="Q3463" s="423"/>
      <c r="R3463" s="252"/>
      <c r="S3463" s="429">
        <f t="shared" si="1032"/>
        <v>0</v>
      </c>
      <c r="T3463" s="315">
        <f t="shared" si="1033"/>
        <v>0</v>
      </c>
      <c r="U3463" s="252"/>
      <c r="V3463" s="252"/>
      <c r="W3463" s="253"/>
      <c r="X3463" s="313">
        <f t="shared" si="1027"/>
        <v>0</v>
      </c>
    </row>
    <row r="3464" spans="2:24" ht="18.75">
      <c r="B3464" s="173"/>
      <c r="C3464" s="137">
        <v>4214</v>
      </c>
      <c r="D3464" s="139" t="s">
        <v>259</v>
      </c>
      <c r="E3464" s="812"/>
      <c r="F3464" s="449"/>
      <c r="G3464" s="245"/>
      <c r="H3464" s="245"/>
      <c r="I3464" s="476">
        <f t="shared" si="1029"/>
        <v>0</v>
      </c>
      <c r="J3464" s="243" t="str">
        <f t="shared" si="1026"/>
        <v/>
      </c>
      <c r="K3464" s="244"/>
      <c r="L3464" s="423"/>
      <c r="M3464" s="252"/>
      <c r="N3464" s="315">
        <f t="shared" si="1030"/>
        <v>0</v>
      </c>
      <c r="O3464" s="424">
        <f t="shared" si="1031"/>
        <v>0</v>
      </c>
      <c r="P3464" s="244"/>
      <c r="Q3464" s="423"/>
      <c r="R3464" s="252"/>
      <c r="S3464" s="429">
        <f t="shared" si="1032"/>
        <v>0</v>
      </c>
      <c r="T3464" s="315">
        <f t="shared" si="1033"/>
        <v>0</v>
      </c>
      <c r="U3464" s="252"/>
      <c r="V3464" s="252"/>
      <c r="W3464" s="253"/>
      <c r="X3464" s="313">
        <f t="shared" si="1027"/>
        <v>0</v>
      </c>
    </row>
    <row r="3465" spans="2:24" ht="18.75">
      <c r="B3465" s="173"/>
      <c r="C3465" s="137">
        <v>4217</v>
      </c>
      <c r="D3465" s="139" t="s">
        <v>260</v>
      </c>
      <c r="E3465" s="812"/>
      <c r="F3465" s="449"/>
      <c r="G3465" s="245"/>
      <c r="H3465" s="245"/>
      <c r="I3465" s="476">
        <f t="shared" si="1029"/>
        <v>0</v>
      </c>
      <c r="J3465" s="243" t="str">
        <f t="shared" si="1026"/>
        <v/>
      </c>
      <c r="K3465" s="244"/>
      <c r="L3465" s="423"/>
      <c r="M3465" s="252"/>
      <c r="N3465" s="315">
        <f t="shared" si="1030"/>
        <v>0</v>
      </c>
      <c r="O3465" s="424">
        <f t="shared" si="1031"/>
        <v>0</v>
      </c>
      <c r="P3465" s="244"/>
      <c r="Q3465" s="423"/>
      <c r="R3465" s="252"/>
      <c r="S3465" s="429">
        <f t="shared" si="1032"/>
        <v>0</v>
      </c>
      <c r="T3465" s="315">
        <f t="shared" si="1033"/>
        <v>0</v>
      </c>
      <c r="U3465" s="252"/>
      <c r="V3465" s="252"/>
      <c r="W3465" s="253"/>
      <c r="X3465" s="313">
        <f t="shared" si="1027"/>
        <v>0</v>
      </c>
    </row>
    <row r="3466" spans="2:24" ht="18.75">
      <c r="B3466" s="173"/>
      <c r="C3466" s="137">
        <v>4218</v>
      </c>
      <c r="D3466" s="145" t="s">
        <v>261</v>
      </c>
      <c r="E3466" s="812"/>
      <c r="F3466" s="449"/>
      <c r="G3466" s="245"/>
      <c r="H3466" s="245"/>
      <c r="I3466" s="476">
        <f t="shared" si="1029"/>
        <v>0</v>
      </c>
      <c r="J3466" s="243" t="str">
        <f t="shared" si="1026"/>
        <v/>
      </c>
      <c r="K3466" s="244"/>
      <c r="L3466" s="423"/>
      <c r="M3466" s="252"/>
      <c r="N3466" s="315">
        <f t="shared" si="1030"/>
        <v>0</v>
      </c>
      <c r="O3466" s="424">
        <f t="shared" si="1031"/>
        <v>0</v>
      </c>
      <c r="P3466" s="244"/>
      <c r="Q3466" s="423"/>
      <c r="R3466" s="252"/>
      <c r="S3466" s="429">
        <f t="shared" si="1032"/>
        <v>0</v>
      </c>
      <c r="T3466" s="315">
        <f t="shared" si="1033"/>
        <v>0</v>
      </c>
      <c r="U3466" s="252"/>
      <c r="V3466" s="252"/>
      <c r="W3466" s="253"/>
      <c r="X3466" s="313">
        <f t="shared" si="1027"/>
        <v>0</v>
      </c>
    </row>
    <row r="3467" spans="2:24" ht="18.75">
      <c r="B3467" s="173"/>
      <c r="C3467" s="137">
        <v>4219</v>
      </c>
      <c r="D3467" s="156" t="s">
        <v>262</v>
      </c>
      <c r="E3467" s="812"/>
      <c r="F3467" s="449"/>
      <c r="G3467" s="245"/>
      <c r="H3467" s="245"/>
      <c r="I3467" s="476">
        <f t="shared" si="1029"/>
        <v>0</v>
      </c>
      <c r="J3467" s="243" t="str">
        <f t="shared" si="1026"/>
        <v/>
      </c>
      <c r="K3467" s="244"/>
      <c r="L3467" s="423"/>
      <c r="M3467" s="252"/>
      <c r="N3467" s="315">
        <f t="shared" si="1030"/>
        <v>0</v>
      </c>
      <c r="O3467" s="424">
        <f t="shared" si="1031"/>
        <v>0</v>
      </c>
      <c r="P3467" s="244"/>
      <c r="Q3467" s="423"/>
      <c r="R3467" s="252"/>
      <c r="S3467" s="429">
        <f t="shared" si="1032"/>
        <v>0</v>
      </c>
      <c r="T3467" s="315">
        <f t="shared" si="1033"/>
        <v>0</v>
      </c>
      <c r="U3467" s="252"/>
      <c r="V3467" s="252"/>
      <c r="W3467" s="253"/>
      <c r="X3467" s="313">
        <f t="shared" si="1027"/>
        <v>0</v>
      </c>
    </row>
    <row r="3468" spans="2:24" ht="18.75">
      <c r="B3468" s="794">
        <v>4300</v>
      </c>
      <c r="C3468" s="958" t="s">
        <v>1713</v>
      </c>
      <c r="D3468" s="958"/>
      <c r="E3468" s="795"/>
      <c r="F3468" s="796">
        <f>SUM(F3469:F3471)</f>
        <v>0</v>
      </c>
      <c r="G3468" s="797">
        <f>SUM(G3469:G3471)</f>
        <v>0</v>
      </c>
      <c r="H3468" s="797">
        <f>SUM(H3469:H3471)</f>
        <v>0</v>
      </c>
      <c r="I3468" s="797">
        <f>SUM(I3469:I3471)</f>
        <v>0</v>
      </c>
      <c r="J3468" s="243" t="str">
        <f t="shared" si="1026"/>
        <v/>
      </c>
      <c r="K3468" s="244"/>
      <c r="L3468" s="316">
        <f>SUM(L3469:L3471)</f>
        <v>0</v>
      </c>
      <c r="M3468" s="317">
        <f>SUM(M3469:M3471)</f>
        <v>0</v>
      </c>
      <c r="N3468" s="425">
        <f>SUM(N3469:N3471)</f>
        <v>0</v>
      </c>
      <c r="O3468" s="426">
        <f>SUM(O3469:O3471)</f>
        <v>0</v>
      </c>
      <c r="P3468" s="244"/>
      <c r="Q3468" s="316">
        <f t="shared" ref="Q3468:W3468" si="1034">SUM(Q3469:Q3471)</f>
        <v>0</v>
      </c>
      <c r="R3468" s="317">
        <f t="shared" si="1034"/>
        <v>0</v>
      </c>
      <c r="S3468" s="317">
        <f t="shared" si="1034"/>
        <v>0</v>
      </c>
      <c r="T3468" s="317">
        <f t="shared" si="1034"/>
        <v>0</v>
      </c>
      <c r="U3468" s="317">
        <f t="shared" si="1034"/>
        <v>0</v>
      </c>
      <c r="V3468" s="317">
        <f t="shared" si="1034"/>
        <v>0</v>
      </c>
      <c r="W3468" s="426">
        <f t="shared" si="1034"/>
        <v>0</v>
      </c>
      <c r="X3468" s="313">
        <f t="shared" si="1027"/>
        <v>0</v>
      </c>
    </row>
    <row r="3469" spans="2:24" ht="18.75">
      <c r="B3469" s="173"/>
      <c r="C3469" s="144">
        <v>4301</v>
      </c>
      <c r="D3469" s="163" t="s">
        <v>263</v>
      </c>
      <c r="E3469" s="812"/>
      <c r="F3469" s="449"/>
      <c r="G3469" s="245"/>
      <c r="H3469" s="245"/>
      <c r="I3469" s="476">
        <f t="shared" ref="I3469:I3474" si="1035">F3469+G3469+H3469</f>
        <v>0</v>
      </c>
      <c r="J3469" s="243" t="str">
        <f t="shared" si="1026"/>
        <v/>
      </c>
      <c r="K3469" s="244"/>
      <c r="L3469" s="423"/>
      <c r="M3469" s="252"/>
      <c r="N3469" s="315">
        <f t="shared" ref="N3469:N3474" si="1036">I3469</f>
        <v>0</v>
      </c>
      <c r="O3469" s="424">
        <f t="shared" ref="O3469:O3474" si="1037">L3469+M3469-N3469</f>
        <v>0</v>
      </c>
      <c r="P3469" s="244"/>
      <c r="Q3469" s="423"/>
      <c r="R3469" s="252"/>
      <c r="S3469" s="429">
        <f t="shared" ref="S3469:S3474" si="1038">+IF(+(L3469+M3469)&gt;=I3469,+M3469,+(+I3469-L3469))</f>
        <v>0</v>
      </c>
      <c r="T3469" s="315">
        <f t="shared" ref="T3469:T3474" si="1039">Q3469+R3469-S3469</f>
        <v>0</v>
      </c>
      <c r="U3469" s="252"/>
      <c r="V3469" s="252"/>
      <c r="W3469" s="253"/>
      <c r="X3469" s="313">
        <f t="shared" si="1027"/>
        <v>0</v>
      </c>
    </row>
    <row r="3470" spans="2:24" ht="18.75">
      <c r="B3470" s="173"/>
      <c r="C3470" s="137">
        <v>4302</v>
      </c>
      <c r="D3470" s="139" t="s">
        <v>1082</v>
      </c>
      <c r="E3470" s="812"/>
      <c r="F3470" s="449"/>
      <c r="G3470" s="245"/>
      <c r="H3470" s="245"/>
      <c r="I3470" s="476">
        <f t="shared" si="1035"/>
        <v>0</v>
      </c>
      <c r="J3470" s="243" t="str">
        <f t="shared" si="1026"/>
        <v/>
      </c>
      <c r="K3470" s="244"/>
      <c r="L3470" s="423"/>
      <c r="M3470" s="252"/>
      <c r="N3470" s="315">
        <f t="shared" si="1036"/>
        <v>0</v>
      </c>
      <c r="O3470" s="424">
        <f t="shared" si="1037"/>
        <v>0</v>
      </c>
      <c r="P3470" s="244"/>
      <c r="Q3470" s="423"/>
      <c r="R3470" s="252"/>
      <c r="S3470" s="429">
        <f t="shared" si="1038"/>
        <v>0</v>
      </c>
      <c r="T3470" s="315">
        <f t="shared" si="1039"/>
        <v>0</v>
      </c>
      <c r="U3470" s="252"/>
      <c r="V3470" s="252"/>
      <c r="W3470" s="253"/>
      <c r="X3470" s="313">
        <f t="shared" si="1027"/>
        <v>0</v>
      </c>
    </row>
    <row r="3471" spans="2:24" ht="18.75">
      <c r="B3471" s="173"/>
      <c r="C3471" s="142">
        <v>4309</v>
      </c>
      <c r="D3471" s="148" t="s">
        <v>265</v>
      </c>
      <c r="E3471" s="812"/>
      <c r="F3471" s="449"/>
      <c r="G3471" s="245"/>
      <c r="H3471" s="245"/>
      <c r="I3471" s="476">
        <f t="shared" si="1035"/>
        <v>0</v>
      </c>
      <c r="J3471" s="243" t="str">
        <f t="shared" si="1026"/>
        <v/>
      </c>
      <c r="K3471" s="244"/>
      <c r="L3471" s="423"/>
      <c r="M3471" s="252"/>
      <c r="N3471" s="315">
        <f t="shared" si="1036"/>
        <v>0</v>
      </c>
      <c r="O3471" s="424">
        <f t="shared" si="1037"/>
        <v>0</v>
      </c>
      <c r="P3471" s="244"/>
      <c r="Q3471" s="423"/>
      <c r="R3471" s="252"/>
      <c r="S3471" s="429">
        <f t="shared" si="1038"/>
        <v>0</v>
      </c>
      <c r="T3471" s="315">
        <f t="shared" si="1039"/>
        <v>0</v>
      </c>
      <c r="U3471" s="252"/>
      <c r="V3471" s="252"/>
      <c r="W3471" s="253"/>
      <c r="X3471" s="313">
        <f t="shared" si="1027"/>
        <v>0</v>
      </c>
    </row>
    <row r="3472" spans="2:24" ht="18.75">
      <c r="B3472" s="794">
        <v>4400</v>
      </c>
      <c r="C3472" s="963" t="s">
        <v>1714</v>
      </c>
      <c r="D3472" s="963"/>
      <c r="E3472" s="795"/>
      <c r="F3472" s="798"/>
      <c r="G3472" s="799"/>
      <c r="H3472" s="799"/>
      <c r="I3472" s="800">
        <f t="shared" si="1035"/>
        <v>0</v>
      </c>
      <c r="J3472" s="243" t="str">
        <f t="shared" si="1026"/>
        <v/>
      </c>
      <c r="K3472" s="244"/>
      <c r="L3472" s="428"/>
      <c r="M3472" s="254"/>
      <c r="N3472" s="317">
        <f t="shared" si="1036"/>
        <v>0</v>
      </c>
      <c r="O3472" s="424">
        <f t="shared" si="1037"/>
        <v>0</v>
      </c>
      <c r="P3472" s="244"/>
      <c r="Q3472" s="428"/>
      <c r="R3472" s="254"/>
      <c r="S3472" s="429">
        <f t="shared" si="1038"/>
        <v>0</v>
      </c>
      <c r="T3472" s="315">
        <f t="shared" si="1039"/>
        <v>0</v>
      </c>
      <c r="U3472" s="254"/>
      <c r="V3472" s="254"/>
      <c r="W3472" s="253"/>
      <c r="X3472" s="313">
        <f t="shared" si="1027"/>
        <v>0</v>
      </c>
    </row>
    <row r="3473" spans="2:24" ht="18.75">
      <c r="B3473" s="794">
        <v>4500</v>
      </c>
      <c r="C3473" s="968" t="s">
        <v>1715</v>
      </c>
      <c r="D3473" s="968"/>
      <c r="E3473" s="795"/>
      <c r="F3473" s="798"/>
      <c r="G3473" s="799"/>
      <c r="H3473" s="799"/>
      <c r="I3473" s="800">
        <f t="shared" si="1035"/>
        <v>0</v>
      </c>
      <c r="J3473" s="243" t="str">
        <f t="shared" si="1026"/>
        <v/>
      </c>
      <c r="K3473" s="244"/>
      <c r="L3473" s="428"/>
      <c r="M3473" s="254"/>
      <c r="N3473" s="317">
        <f t="shared" si="1036"/>
        <v>0</v>
      </c>
      <c r="O3473" s="424">
        <f t="shared" si="1037"/>
        <v>0</v>
      </c>
      <c r="P3473" s="244"/>
      <c r="Q3473" s="428"/>
      <c r="R3473" s="254"/>
      <c r="S3473" s="429">
        <f t="shared" si="1038"/>
        <v>0</v>
      </c>
      <c r="T3473" s="315">
        <f t="shared" si="1039"/>
        <v>0</v>
      </c>
      <c r="U3473" s="254"/>
      <c r="V3473" s="254"/>
      <c r="W3473" s="253"/>
      <c r="X3473" s="313">
        <f t="shared" si="1027"/>
        <v>0</v>
      </c>
    </row>
    <row r="3474" spans="2:24" ht="18.75">
      <c r="B3474" s="794">
        <v>4600</v>
      </c>
      <c r="C3474" s="969" t="s">
        <v>266</v>
      </c>
      <c r="D3474" s="970"/>
      <c r="E3474" s="795"/>
      <c r="F3474" s="798"/>
      <c r="G3474" s="799"/>
      <c r="H3474" s="799"/>
      <c r="I3474" s="800">
        <f t="shared" si="1035"/>
        <v>0</v>
      </c>
      <c r="J3474" s="243" t="str">
        <f t="shared" si="1026"/>
        <v/>
      </c>
      <c r="K3474" s="244"/>
      <c r="L3474" s="428"/>
      <c r="M3474" s="254"/>
      <c r="N3474" s="317">
        <f t="shared" si="1036"/>
        <v>0</v>
      </c>
      <c r="O3474" s="424">
        <f t="shared" si="1037"/>
        <v>0</v>
      </c>
      <c r="P3474" s="244"/>
      <c r="Q3474" s="428"/>
      <c r="R3474" s="254"/>
      <c r="S3474" s="429">
        <f t="shared" si="1038"/>
        <v>0</v>
      </c>
      <c r="T3474" s="315">
        <f t="shared" si="1039"/>
        <v>0</v>
      </c>
      <c r="U3474" s="254"/>
      <c r="V3474" s="254"/>
      <c r="W3474" s="253"/>
      <c r="X3474" s="313">
        <f t="shared" si="1027"/>
        <v>0</v>
      </c>
    </row>
    <row r="3475" spans="2:24" ht="18.75">
      <c r="B3475" s="794">
        <v>4900</v>
      </c>
      <c r="C3475" s="966" t="s">
        <v>297</v>
      </c>
      <c r="D3475" s="966"/>
      <c r="E3475" s="795"/>
      <c r="F3475" s="796">
        <f>+F3476+F3477</f>
        <v>0</v>
      </c>
      <c r="G3475" s="797">
        <f>+G3476+G3477</f>
        <v>0</v>
      </c>
      <c r="H3475" s="797">
        <f>+H3476+H3477</f>
        <v>0</v>
      </c>
      <c r="I3475" s="797">
        <f>+I3476+I3477</f>
        <v>0</v>
      </c>
      <c r="J3475" s="243" t="str">
        <f t="shared" si="1026"/>
        <v/>
      </c>
      <c r="K3475" s="244"/>
      <c r="L3475" s="773"/>
      <c r="M3475" s="774"/>
      <c r="N3475" s="774"/>
      <c r="O3475" s="820"/>
      <c r="P3475" s="244"/>
      <c r="Q3475" s="773"/>
      <c r="R3475" s="774"/>
      <c r="S3475" s="774"/>
      <c r="T3475" s="774"/>
      <c r="U3475" s="774"/>
      <c r="V3475" s="774"/>
      <c r="W3475" s="820"/>
      <c r="X3475" s="313">
        <f t="shared" si="1027"/>
        <v>0</v>
      </c>
    </row>
    <row r="3476" spans="2:24" ht="18.75">
      <c r="B3476" s="173"/>
      <c r="C3476" s="144">
        <v>4901</v>
      </c>
      <c r="D3476" s="174" t="s">
        <v>298</v>
      </c>
      <c r="E3476" s="812"/>
      <c r="F3476" s="449"/>
      <c r="G3476" s="245"/>
      <c r="H3476" s="245"/>
      <c r="I3476" s="476">
        <f>F3476+G3476+H3476</f>
        <v>0</v>
      </c>
      <c r="J3476" s="243" t="str">
        <f t="shared" si="1026"/>
        <v/>
      </c>
      <c r="K3476" s="244"/>
      <c r="L3476" s="771"/>
      <c r="M3476" s="775"/>
      <c r="N3476" s="775"/>
      <c r="O3476" s="819"/>
      <c r="P3476" s="244"/>
      <c r="Q3476" s="771"/>
      <c r="R3476" s="775"/>
      <c r="S3476" s="775"/>
      <c r="T3476" s="775"/>
      <c r="U3476" s="775"/>
      <c r="V3476" s="775"/>
      <c r="W3476" s="819"/>
      <c r="X3476" s="313">
        <f t="shared" si="1027"/>
        <v>0</v>
      </c>
    </row>
    <row r="3477" spans="2:24" ht="18.75">
      <c r="B3477" s="173"/>
      <c r="C3477" s="142">
        <v>4902</v>
      </c>
      <c r="D3477" s="148" t="s">
        <v>299</v>
      </c>
      <c r="E3477" s="812"/>
      <c r="F3477" s="449"/>
      <c r="G3477" s="245"/>
      <c r="H3477" s="245"/>
      <c r="I3477" s="476">
        <f>F3477+G3477+H3477</f>
        <v>0</v>
      </c>
      <c r="J3477" s="243" t="str">
        <f t="shared" si="1026"/>
        <v/>
      </c>
      <c r="K3477" s="244"/>
      <c r="L3477" s="771"/>
      <c r="M3477" s="775"/>
      <c r="N3477" s="775"/>
      <c r="O3477" s="819"/>
      <c r="P3477" s="244"/>
      <c r="Q3477" s="771"/>
      <c r="R3477" s="775"/>
      <c r="S3477" s="775"/>
      <c r="T3477" s="775"/>
      <c r="U3477" s="775"/>
      <c r="V3477" s="775"/>
      <c r="W3477" s="819"/>
      <c r="X3477" s="313">
        <f t="shared" si="1027"/>
        <v>0</v>
      </c>
    </row>
    <row r="3478" spans="2:24" ht="18.75">
      <c r="B3478" s="801">
        <v>5100</v>
      </c>
      <c r="C3478" s="980" t="s">
        <v>267</v>
      </c>
      <c r="D3478" s="980"/>
      <c r="E3478" s="802"/>
      <c r="F3478" s="803"/>
      <c r="G3478" s="804"/>
      <c r="H3478" s="804"/>
      <c r="I3478" s="800">
        <f>F3478+G3478+H3478</f>
        <v>0</v>
      </c>
      <c r="J3478" s="243" t="str">
        <f t="shared" si="1026"/>
        <v/>
      </c>
      <c r="K3478" s="244"/>
      <c r="L3478" s="430"/>
      <c r="M3478" s="431"/>
      <c r="N3478" s="327">
        <f>I3478</f>
        <v>0</v>
      </c>
      <c r="O3478" s="424">
        <f>L3478+M3478-N3478</f>
        <v>0</v>
      </c>
      <c r="P3478" s="244"/>
      <c r="Q3478" s="430"/>
      <c r="R3478" s="431"/>
      <c r="S3478" s="429">
        <f>+IF(+(L3478+M3478)&gt;=I3478,+M3478,+(+I3478-L3478))</f>
        <v>0</v>
      </c>
      <c r="T3478" s="315">
        <f>Q3478+R3478-S3478</f>
        <v>0</v>
      </c>
      <c r="U3478" s="431"/>
      <c r="V3478" s="431"/>
      <c r="W3478" s="253"/>
      <c r="X3478" s="313">
        <f t="shared" si="1027"/>
        <v>0</v>
      </c>
    </row>
    <row r="3479" spans="2:24" ht="18.75">
      <c r="B3479" s="801">
        <v>5200</v>
      </c>
      <c r="C3479" s="965" t="s">
        <v>268</v>
      </c>
      <c r="D3479" s="965"/>
      <c r="E3479" s="802"/>
      <c r="F3479" s="805">
        <f>SUM(F3480:F3486)</f>
        <v>0</v>
      </c>
      <c r="G3479" s="806">
        <f>SUM(G3480:G3486)</f>
        <v>226000</v>
      </c>
      <c r="H3479" s="806">
        <f>SUM(H3480:H3486)</f>
        <v>0</v>
      </c>
      <c r="I3479" s="806">
        <f>SUM(I3480:I3486)</f>
        <v>226000</v>
      </c>
      <c r="J3479" s="243">
        <f t="shared" si="1026"/>
        <v>1</v>
      </c>
      <c r="K3479" s="244"/>
      <c r="L3479" s="326">
        <f>SUM(L3480:L3486)</f>
        <v>0</v>
      </c>
      <c r="M3479" s="327">
        <f>SUM(M3480:M3486)</f>
        <v>226000</v>
      </c>
      <c r="N3479" s="432">
        <f>SUM(N3480:N3486)</f>
        <v>226000</v>
      </c>
      <c r="O3479" s="433">
        <f>SUM(O3480:O3486)</f>
        <v>0</v>
      </c>
      <c r="P3479" s="244"/>
      <c r="Q3479" s="326">
        <f t="shared" ref="Q3479:W3479" si="1040">SUM(Q3480:Q3486)</f>
        <v>0</v>
      </c>
      <c r="R3479" s="327">
        <f t="shared" si="1040"/>
        <v>226000</v>
      </c>
      <c r="S3479" s="327">
        <f t="shared" si="1040"/>
        <v>226000</v>
      </c>
      <c r="T3479" s="327">
        <f t="shared" si="1040"/>
        <v>0</v>
      </c>
      <c r="U3479" s="327">
        <f t="shared" si="1040"/>
        <v>0</v>
      </c>
      <c r="V3479" s="327">
        <f t="shared" si="1040"/>
        <v>0</v>
      </c>
      <c r="W3479" s="433">
        <f t="shared" si="1040"/>
        <v>0</v>
      </c>
      <c r="X3479" s="313">
        <f t="shared" si="1027"/>
        <v>0</v>
      </c>
    </row>
    <row r="3480" spans="2:24" ht="18.75">
      <c r="B3480" s="175"/>
      <c r="C3480" s="176">
        <v>5201</v>
      </c>
      <c r="D3480" s="177" t="s">
        <v>269</v>
      </c>
      <c r="E3480" s="813"/>
      <c r="F3480" s="473"/>
      <c r="G3480" s="434"/>
      <c r="H3480" s="434"/>
      <c r="I3480" s="476">
        <f t="shared" ref="I3480:I3486" si="1041">F3480+G3480+H3480</f>
        <v>0</v>
      </c>
      <c r="J3480" s="243" t="str">
        <f t="shared" si="1026"/>
        <v/>
      </c>
      <c r="K3480" s="244"/>
      <c r="L3480" s="435"/>
      <c r="M3480" s="436"/>
      <c r="N3480" s="330">
        <f t="shared" ref="N3480:N3486" si="1042">I3480</f>
        <v>0</v>
      </c>
      <c r="O3480" s="424">
        <f t="shared" ref="O3480:O3486" si="1043">L3480+M3480-N3480</f>
        <v>0</v>
      </c>
      <c r="P3480" s="244"/>
      <c r="Q3480" s="435"/>
      <c r="R3480" s="436"/>
      <c r="S3480" s="429">
        <f t="shared" ref="S3480:S3486" si="1044">+IF(+(L3480+M3480)&gt;=I3480,+M3480,+(+I3480-L3480))</f>
        <v>0</v>
      </c>
      <c r="T3480" s="315">
        <f t="shared" ref="T3480:T3486" si="1045">Q3480+R3480-S3480</f>
        <v>0</v>
      </c>
      <c r="U3480" s="436"/>
      <c r="V3480" s="436"/>
      <c r="W3480" s="253"/>
      <c r="X3480" s="313">
        <f t="shared" si="1027"/>
        <v>0</v>
      </c>
    </row>
    <row r="3481" spans="2:24" ht="18.75">
      <c r="B3481" s="175"/>
      <c r="C3481" s="178">
        <v>5202</v>
      </c>
      <c r="D3481" s="179" t="s">
        <v>270</v>
      </c>
      <c r="E3481" s="813"/>
      <c r="F3481" s="473"/>
      <c r="G3481" s="434"/>
      <c r="H3481" s="434"/>
      <c r="I3481" s="476">
        <f t="shared" si="1041"/>
        <v>0</v>
      </c>
      <c r="J3481" s="243" t="str">
        <f t="shared" si="1026"/>
        <v/>
      </c>
      <c r="K3481" s="244"/>
      <c r="L3481" s="435"/>
      <c r="M3481" s="436"/>
      <c r="N3481" s="330">
        <f t="shared" si="1042"/>
        <v>0</v>
      </c>
      <c r="O3481" s="424">
        <f t="shared" si="1043"/>
        <v>0</v>
      </c>
      <c r="P3481" s="244"/>
      <c r="Q3481" s="435"/>
      <c r="R3481" s="436"/>
      <c r="S3481" s="429">
        <f t="shared" si="1044"/>
        <v>0</v>
      </c>
      <c r="T3481" s="315">
        <f t="shared" si="1045"/>
        <v>0</v>
      </c>
      <c r="U3481" s="436"/>
      <c r="V3481" s="436"/>
      <c r="W3481" s="253"/>
      <c r="X3481" s="313">
        <f t="shared" si="1027"/>
        <v>0</v>
      </c>
    </row>
    <row r="3482" spans="2:24" ht="18.75">
      <c r="B3482" s="175"/>
      <c r="C3482" s="178">
        <v>5203</v>
      </c>
      <c r="D3482" s="179" t="s">
        <v>938</v>
      </c>
      <c r="E3482" s="813"/>
      <c r="F3482" s="473"/>
      <c r="G3482" s="434"/>
      <c r="H3482" s="434"/>
      <c r="I3482" s="476">
        <f t="shared" si="1041"/>
        <v>0</v>
      </c>
      <c r="J3482" s="243" t="str">
        <f t="shared" si="1026"/>
        <v/>
      </c>
      <c r="K3482" s="244"/>
      <c r="L3482" s="435"/>
      <c r="M3482" s="436"/>
      <c r="N3482" s="330">
        <f t="shared" si="1042"/>
        <v>0</v>
      </c>
      <c r="O3482" s="424">
        <f t="shared" si="1043"/>
        <v>0</v>
      </c>
      <c r="P3482" s="244"/>
      <c r="Q3482" s="435"/>
      <c r="R3482" s="436"/>
      <c r="S3482" s="429">
        <f t="shared" si="1044"/>
        <v>0</v>
      </c>
      <c r="T3482" s="315">
        <f t="shared" si="1045"/>
        <v>0</v>
      </c>
      <c r="U3482" s="436"/>
      <c r="V3482" s="436"/>
      <c r="W3482" s="253"/>
      <c r="X3482" s="313">
        <f t="shared" si="1027"/>
        <v>0</v>
      </c>
    </row>
    <row r="3483" spans="2:24" ht="18.75">
      <c r="B3483" s="175"/>
      <c r="C3483" s="178">
        <v>5204</v>
      </c>
      <c r="D3483" s="179" t="s">
        <v>939</v>
      </c>
      <c r="E3483" s="813"/>
      <c r="F3483" s="473"/>
      <c r="G3483" s="434"/>
      <c r="H3483" s="434"/>
      <c r="I3483" s="476">
        <f t="shared" si="1041"/>
        <v>0</v>
      </c>
      <c r="J3483" s="243" t="str">
        <f t="shared" si="1026"/>
        <v/>
      </c>
      <c r="K3483" s="244"/>
      <c r="L3483" s="435"/>
      <c r="M3483" s="436"/>
      <c r="N3483" s="330">
        <f t="shared" si="1042"/>
        <v>0</v>
      </c>
      <c r="O3483" s="424">
        <f t="shared" si="1043"/>
        <v>0</v>
      </c>
      <c r="P3483" s="244"/>
      <c r="Q3483" s="435"/>
      <c r="R3483" s="436"/>
      <c r="S3483" s="429">
        <f t="shared" si="1044"/>
        <v>0</v>
      </c>
      <c r="T3483" s="315">
        <f t="shared" si="1045"/>
        <v>0</v>
      </c>
      <c r="U3483" s="436"/>
      <c r="V3483" s="436"/>
      <c r="W3483" s="253"/>
      <c r="X3483" s="313">
        <f t="shared" si="1027"/>
        <v>0</v>
      </c>
    </row>
    <row r="3484" spans="2:24" ht="18.75">
      <c r="B3484" s="175"/>
      <c r="C3484" s="178">
        <v>5205</v>
      </c>
      <c r="D3484" s="179" t="s">
        <v>940</v>
      </c>
      <c r="E3484" s="813"/>
      <c r="F3484" s="473"/>
      <c r="G3484" s="434"/>
      <c r="H3484" s="434"/>
      <c r="I3484" s="476">
        <f t="shared" si="1041"/>
        <v>0</v>
      </c>
      <c r="J3484" s="243" t="str">
        <f t="shared" si="1026"/>
        <v/>
      </c>
      <c r="K3484" s="244"/>
      <c r="L3484" s="435"/>
      <c r="M3484" s="436"/>
      <c r="N3484" s="330">
        <f t="shared" si="1042"/>
        <v>0</v>
      </c>
      <c r="O3484" s="424">
        <f t="shared" si="1043"/>
        <v>0</v>
      </c>
      <c r="P3484" s="244"/>
      <c r="Q3484" s="435"/>
      <c r="R3484" s="436"/>
      <c r="S3484" s="429">
        <f t="shared" si="1044"/>
        <v>0</v>
      </c>
      <c r="T3484" s="315">
        <f t="shared" si="1045"/>
        <v>0</v>
      </c>
      <c r="U3484" s="436"/>
      <c r="V3484" s="436"/>
      <c r="W3484" s="253"/>
      <c r="X3484" s="313">
        <f t="shared" si="1027"/>
        <v>0</v>
      </c>
    </row>
    <row r="3485" spans="2:24" ht="18.75">
      <c r="B3485" s="175"/>
      <c r="C3485" s="178">
        <v>5206</v>
      </c>
      <c r="D3485" s="179" t="s">
        <v>941</v>
      </c>
      <c r="E3485" s="813"/>
      <c r="F3485" s="473"/>
      <c r="G3485" s="434">
        <v>226000</v>
      </c>
      <c r="H3485" s="434"/>
      <c r="I3485" s="476">
        <f t="shared" si="1041"/>
        <v>226000</v>
      </c>
      <c r="J3485" s="243">
        <f t="shared" si="1026"/>
        <v>1</v>
      </c>
      <c r="K3485" s="244"/>
      <c r="L3485" s="435"/>
      <c r="M3485" s="436">
        <v>226000</v>
      </c>
      <c r="N3485" s="330">
        <f t="shared" si="1042"/>
        <v>226000</v>
      </c>
      <c r="O3485" s="424">
        <f t="shared" si="1043"/>
        <v>0</v>
      </c>
      <c r="P3485" s="244"/>
      <c r="Q3485" s="435"/>
      <c r="R3485" s="436">
        <v>226000</v>
      </c>
      <c r="S3485" s="429">
        <f t="shared" si="1044"/>
        <v>226000</v>
      </c>
      <c r="T3485" s="315">
        <f t="shared" si="1045"/>
        <v>0</v>
      </c>
      <c r="U3485" s="436"/>
      <c r="V3485" s="436"/>
      <c r="W3485" s="253"/>
      <c r="X3485" s="313">
        <f t="shared" si="1027"/>
        <v>0</v>
      </c>
    </row>
    <row r="3486" spans="2:24" ht="18.75">
      <c r="B3486" s="175"/>
      <c r="C3486" s="180">
        <v>5219</v>
      </c>
      <c r="D3486" s="181" t="s">
        <v>942</v>
      </c>
      <c r="E3486" s="813"/>
      <c r="F3486" s="473"/>
      <c r="G3486" s="434"/>
      <c r="H3486" s="434"/>
      <c r="I3486" s="476">
        <f t="shared" si="1041"/>
        <v>0</v>
      </c>
      <c r="J3486" s="243" t="str">
        <f t="shared" ref="J3486:J3505" si="1046">(IF($E3486&lt;&gt;0,$J$2,IF($I3486&lt;&gt;0,$J$2,"")))</f>
        <v/>
      </c>
      <c r="K3486" s="244"/>
      <c r="L3486" s="435"/>
      <c r="M3486" s="436"/>
      <c r="N3486" s="330">
        <f t="shared" si="1042"/>
        <v>0</v>
      </c>
      <c r="O3486" s="424">
        <f t="shared" si="1043"/>
        <v>0</v>
      </c>
      <c r="P3486" s="244"/>
      <c r="Q3486" s="435"/>
      <c r="R3486" s="436"/>
      <c r="S3486" s="429">
        <f t="shared" si="1044"/>
        <v>0</v>
      </c>
      <c r="T3486" s="315">
        <f t="shared" si="1045"/>
        <v>0</v>
      </c>
      <c r="U3486" s="436"/>
      <c r="V3486" s="436"/>
      <c r="W3486" s="253"/>
      <c r="X3486" s="313">
        <f t="shared" ref="X3486:X3499" si="1047">T3486-U3486-V3486-W3486</f>
        <v>0</v>
      </c>
    </row>
    <row r="3487" spans="2:24" ht="18.75">
      <c r="B3487" s="801">
        <v>5300</v>
      </c>
      <c r="C3487" s="971" t="s">
        <v>943</v>
      </c>
      <c r="D3487" s="971"/>
      <c r="E3487" s="802"/>
      <c r="F3487" s="805">
        <f>SUM(F3488:F3489)</f>
        <v>0</v>
      </c>
      <c r="G3487" s="806">
        <f>SUM(G3488:G3489)</f>
        <v>5000</v>
      </c>
      <c r="H3487" s="806">
        <f>SUM(H3488:H3489)</f>
        <v>0</v>
      </c>
      <c r="I3487" s="806">
        <f>SUM(I3488:I3489)</f>
        <v>5000</v>
      </c>
      <c r="J3487" s="243">
        <f t="shared" si="1046"/>
        <v>1</v>
      </c>
      <c r="K3487" s="244"/>
      <c r="L3487" s="326">
        <f>SUM(L3488:L3489)</f>
        <v>0</v>
      </c>
      <c r="M3487" s="327">
        <f>SUM(M3488:M3489)</f>
        <v>5000</v>
      </c>
      <c r="N3487" s="432">
        <f>SUM(N3488:N3489)</f>
        <v>5000</v>
      </c>
      <c r="O3487" s="433">
        <f>SUM(O3488:O3489)</f>
        <v>0</v>
      </c>
      <c r="P3487" s="244"/>
      <c r="Q3487" s="326">
        <f t="shared" ref="Q3487:W3487" si="1048">SUM(Q3488:Q3489)</f>
        <v>0</v>
      </c>
      <c r="R3487" s="327">
        <f t="shared" si="1048"/>
        <v>5000</v>
      </c>
      <c r="S3487" s="327">
        <f t="shared" si="1048"/>
        <v>5000</v>
      </c>
      <c r="T3487" s="327">
        <f t="shared" si="1048"/>
        <v>0</v>
      </c>
      <c r="U3487" s="327">
        <f t="shared" si="1048"/>
        <v>0</v>
      </c>
      <c r="V3487" s="327">
        <f t="shared" si="1048"/>
        <v>0</v>
      </c>
      <c r="W3487" s="433">
        <f t="shared" si="1048"/>
        <v>0</v>
      </c>
      <c r="X3487" s="313">
        <f t="shared" si="1047"/>
        <v>0</v>
      </c>
    </row>
    <row r="3488" spans="2:24" ht="18.75">
      <c r="B3488" s="175"/>
      <c r="C3488" s="176">
        <v>5301</v>
      </c>
      <c r="D3488" s="177" t="s">
        <v>1462</v>
      </c>
      <c r="E3488" s="813"/>
      <c r="F3488" s="473"/>
      <c r="G3488" s="434"/>
      <c r="H3488" s="434"/>
      <c r="I3488" s="476">
        <f>F3488+G3488+H3488</f>
        <v>0</v>
      </c>
      <c r="J3488" s="243" t="str">
        <f t="shared" si="1046"/>
        <v/>
      </c>
      <c r="K3488" s="244"/>
      <c r="L3488" s="435"/>
      <c r="M3488" s="436"/>
      <c r="N3488" s="330">
        <f>I3488</f>
        <v>0</v>
      </c>
      <c r="O3488" s="424">
        <f>L3488+M3488-N3488</f>
        <v>0</v>
      </c>
      <c r="P3488" s="244"/>
      <c r="Q3488" s="435"/>
      <c r="R3488" s="436"/>
      <c r="S3488" s="429">
        <f>+IF(+(L3488+M3488)&gt;=I3488,+M3488,+(+I3488-L3488))</f>
        <v>0</v>
      </c>
      <c r="T3488" s="315">
        <f>Q3488+R3488-S3488</f>
        <v>0</v>
      </c>
      <c r="U3488" s="436"/>
      <c r="V3488" s="436"/>
      <c r="W3488" s="253"/>
      <c r="X3488" s="313">
        <f t="shared" si="1047"/>
        <v>0</v>
      </c>
    </row>
    <row r="3489" spans="2:24" ht="18.75">
      <c r="B3489" s="175"/>
      <c r="C3489" s="180">
        <v>5309</v>
      </c>
      <c r="D3489" s="181" t="s">
        <v>944</v>
      </c>
      <c r="E3489" s="813"/>
      <c r="F3489" s="473"/>
      <c r="G3489" s="434">
        <v>5000</v>
      </c>
      <c r="H3489" s="434"/>
      <c r="I3489" s="476">
        <f>F3489+G3489+H3489</f>
        <v>5000</v>
      </c>
      <c r="J3489" s="243">
        <f t="shared" si="1046"/>
        <v>1</v>
      </c>
      <c r="K3489" s="244"/>
      <c r="L3489" s="435"/>
      <c r="M3489" s="436">
        <v>5000</v>
      </c>
      <c r="N3489" s="330">
        <f>I3489</f>
        <v>5000</v>
      </c>
      <c r="O3489" s="424">
        <f>L3489+M3489-N3489</f>
        <v>0</v>
      </c>
      <c r="P3489" s="244"/>
      <c r="Q3489" s="435"/>
      <c r="R3489" s="436">
        <v>5000</v>
      </c>
      <c r="S3489" s="429">
        <f>+IF(+(L3489+M3489)&gt;=I3489,+M3489,+(+I3489-L3489))</f>
        <v>5000</v>
      </c>
      <c r="T3489" s="315">
        <f>Q3489+R3489-S3489</f>
        <v>0</v>
      </c>
      <c r="U3489" s="436"/>
      <c r="V3489" s="436"/>
      <c r="W3489" s="253"/>
      <c r="X3489" s="313">
        <f t="shared" si="1047"/>
        <v>0</v>
      </c>
    </row>
    <row r="3490" spans="2:24" ht="18.75">
      <c r="B3490" s="801">
        <v>5400</v>
      </c>
      <c r="C3490" s="980" t="s">
        <v>1031</v>
      </c>
      <c r="D3490" s="980"/>
      <c r="E3490" s="802"/>
      <c r="F3490" s="803"/>
      <c r="G3490" s="804"/>
      <c r="H3490" s="804"/>
      <c r="I3490" s="800">
        <f>F3490+G3490+H3490</f>
        <v>0</v>
      </c>
      <c r="J3490" s="243" t="str">
        <f t="shared" si="1046"/>
        <v/>
      </c>
      <c r="K3490" s="244"/>
      <c r="L3490" s="430"/>
      <c r="M3490" s="431"/>
      <c r="N3490" s="327">
        <f>I3490</f>
        <v>0</v>
      </c>
      <c r="O3490" s="424">
        <f>L3490+M3490-N3490</f>
        <v>0</v>
      </c>
      <c r="P3490" s="244"/>
      <c r="Q3490" s="430"/>
      <c r="R3490" s="431"/>
      <c r="S3490" s="429">
        <f>+IF(+(L3490+M3490)&gt;=I3490,+M3490,+(+I3490-L3490))</f>
        <v>0</v>
      </c>
      <c r="T3490" s="315">
        <f>Q3490+R3490-S3490</f>
        <v>0</v>
      </c>
      <c r="U3490" s="431"/>
      <c r="V3490" s="431"/>
      <c r="W3490" s="253"/>
      <c r="X3490" s="313">
        <f t="shared" si="1047"/>
        <v>0</v>
      </c>
    </row>
    <row r="3491" spans="2:24" ht="18.75">
      <c r="B3491" s="794">
        <v>5500</v>
      </c>
      <c r="C3491" s="966" t="s">
        <v>1032</v>
      </c>
      <c r="D3491" s="966"/>
      <c r="E3491" s="795"/>
      <c r="F3491" s="796">
        <f>SUM(F3492:F3495)</f>
        <v>0</v>
      </c>
      <c r="G3491" s="797">
        <f>SUM(G3492:G3495)</f>
        <v>0</v>
      </c>
      <c r="H3491" s="797">
        <f>SUM(H3492:H3495)</f>
        <v>0</v>
      </c>
      <c r="I3491" s="797">
        <f>SUM(I3492:I3495)</f>
        <v>0</v>
      </c>
      <c r="J3491" s="243" t="str">
        <f t="shared" si="1046"/>
        <v/>
      </c>
      <c r="K3491" s="244"/>
      <c r="L3491" s="316">
        <f>SUM(L3492:L3495)</f>
        <v>0</v>
      </c>
      <c r="M3491" s="317">
        <f>SUM(M3492:M3495)</f>
        <v>0</v>
      </c>
      <c r="N3491" s="425">
        <f>SUM(N3492:N3495)</f>
        <v>0</v>
      </c>
      <c r="O3491" s="426">
        <f>SUM(O3492:O3495)</f>
        <v>0</v>
      </c>
      <c r="P3491" s="244"/>
      <c r="Q3491" s="316">
        <f t="shared" ref="Q3491:W3491" si="1049">SUM(Q3492:Q3495)</f>
        <v>0</v>
      </c>
      <c r="R3491" s="317">
        <f t="shared" si="1049"/>
        <v>0</v>
      </c>
      <c r="S3491" s="317">
        <f t="shared" si="1049"/>
        <v>0</v>
      </c>
      <c r="T3491" s="317">
        <f t="shared" si="1049"/>
        <v>0</v>
      </c>
      <c r="U3491" s="317">
        <f t="shared" si="1049"/>
        <v>0</v>
      </c>
      <c r="V3491" s="317">
        <f t="shared" si="1049"/>
        <v>0</v>
      </c>
      <c r="W3491" s="426">
        <f t="shared" si="1049"/>
        <v>0</v>
      </c>
      <c r="X3491" s="313">
        <f t="shared" si="1047"/>
        <v>0</v>
      </c>
    </row>
    <row r="3492" spans="2:24" ht="18.75">
      <c r="B3492" s="173"/>
      <c r="C3492" s="144">
        <v>5501</v>
      </c>
      <c r="D3492" s="163" t="s">
        <v>1033</v>
      </c>
      <c r="E3492" s="812"/>
      <c r="F3492" s="449"/>
      <c r="G3492" s="245"/>
      <c r="H3492" s="245"/>
      <c r="I3492" s="476">
        <f>F3492+G3492+H3492</f>
        <v>0</v>
      </c>
      <c r="J3492" s="243" t="str">
        <f t="shared" si="1046"/>
        <v/>
      </c>
      <c r="K3492" s="244"/>
      <c r="L3492" s="423"/>
      <c r="M3492" s="252"/>
      <c r="N3492" s="315">
        <f>I3492</f>
        <v>0</v>
      </c>
      <c r="O3492" s="424">
        <f>L3492+M3492-N3492</f>
        <v>0</v>
      </c>
      <c r="P3492" s="244"/>
      <c r="Q3492" s="423"/>
      <c r="R3492" s="252"/>
      <c r="S3492" s="429">
        <f>+IF(+(L3492+M3492)&gt;=I3492,+M3492,+(+I3492-L3492))</f>
        <v>0</v>
      </c>
      <c r="T3492" s="315">
        <f>Q3492+R3492-S3492</f>
        <v>0</v>
      </c>
      <c r="U3492" s="252"/>
      <c r="V3492" s="252"/>
      <c r="W3492" s="253"/>
      <c r="X3492" s="313">
        <f t="shared" si="1047"/>
        <v>0</v>
      </c>
    </row>
    <row r="3493" spans="2:24" ht="18.75">
      <c r="B3493" s="173"/>
      <c r="C3493" s="137">
        <v>5502</v>
      </c>
      <c r="D3493" s="145" t="s">
        <v>1034</v>
      </c>
      <c r="E3493" s="812"/>
      <c r="F3493" s="449"/>
      <c r="G3493" s="245"/>
      <c r="H3493" s="245"/>
      <c r="I3493" s="476">
        <f>F3493+G3493+H3493</f>
        <v>0</v>
      </c>
      <c r="J3493" s="243" t="str">
        <f t="shared" si="1046"/>
        <v/>
      </c>
      <c r="K3493" s="244"/>
      <c r="L3493" s="423"/>
      <c r="M3493" s="252"/>
      <c r="N3493" s="315">
        <f>I3493</f>
        <v>0</v>
      </c>
      <c r="O3493" s="424">
        <f>L3493+M3493-N3493</f>
        <v>0</v>
      </c>
      <c r="P3493" s="244"/>
      <c r="Q3493" s="423"/>
      <c r="R3493" s="252"/>
      <c r="S3493" s="429">
        <f>+IF(+(L3493+M3493)&gt;=I3493,+M3493,+(+I3493-L3493))</f>
        <v>0</v>
      </c>
      <c r="T3493" s="315">
        <f>Q3493+R3493-S3493</f>
        <v>0</v>
      </c>
      <c r="U3493" s="252"/>
      <c r="V3493" s="252"/>
      <c r="W3493" s="253"/>
      <c r="X3493" s="313">
        <f t="shared" si="1047"/>
        <v>0</v>
      </c>
    </row>
    <row r="3494" spans="2:24" ht="18.75">
      <c r="B3494" s="173"/>
      <c r="C3494" s="137">
        <v>5503</v>
      </c>
      <c r="D3494" s="139" t="s">
        <v>1035</v>
      </c>
      <c r="E3494" s="812"/>
      <c r="F3494" s="449"/>
      <c r="G3494" s="245"/>
      <c r="H3494" s="245"/>
      <c r="I3494" s="476">
        <f>F3494+G3494+H3494</f>
        <v>0</v>
      </c>
      <c r="J3494" s="243" t="str">
        <f t="shared" si="1046"/>
        <v/>
      </c>
      <c r="K3494" s="244"/>
      <c r="L3494" s="423"/>
      <c r="M3494" s="252"/>
      <c r="N3494" s="315">
        <f>I3494</f>
        <v>0</v>
      </c>
      <c r="O3494" s="424">
        <f>L3494+M3494-N3494</f>
        <v>0</v>
      </c>
      <c r="P3494" s="244"/>
      <c r="Q3494" s="423"/>
      <c r="R3494" s="252"/>
      <c r="S3494" s="429">
        <f>+IF(+(L3494+M3494)&gt;=I3494,+M3494,+(+I3494-L3494))</f>
        <v>0</v>
      </c>
      <c r="T3494" s="315">
        <f>Q3494+R3494-S3494</f>
        <v>0</v>
      </c>
      <c r="U3494" s="252"/>
      <c r="V3494" s="252"/>
      <c r="W3494" s="253"/>
      <c r="X3494" s="313">
        <f t="shared" si="1047"/>
        <v>0</v>
      </c>
    </row>
    <row r="3495" spans="2:24" ht="18.75">
      <c r="B3495" s="173"/>
      <c r="C3495" s="137">
        <v>5504</v>
      </c>
      <c r="D3495" s="145" t="s">
        <v>1036</v>
      </c>
      <c r="E3495" s="812"/>
      <c r="F3495" s="449"/>
      <c r="G3495" s="245"/>
      <c r="H3495" s="245"/>
      <c r="I3495" s="476">
        <f>F3495+G3495+H3495</f>
        <v>0</v>
      </c>
      <c r="J3495" s="243" t="str">
        <f t="shared" si="1046"/>
        <v/>
      </c>
      <c r="K3495" s="244"/>
      <c r="L3495" s="423"/>
      <c r="M3495" s="252"/>
      <c r="N3495" s="315">
        <f>I3495</f>
        <v>0</v>
      </c>
      <c r="O3495" s="424">
        <f>L3495+M3495-N3495</f>
        <v>0</v>
      </c>
      <c r="P3495" s="244"/>
      <c r="Q3495" s="423"/>
      <c r="R3495" s="252"/>
      <c r="S3495" s="429">
        <f>+IF(+(L3495+M3495)&gt;=I3495,+M3495,+(+I3495-L3495))</f>
        <v>0</v>
      </c>
      <c r="T3495" s="315">
        <f>Q3495+R3495-S3495</f>
        <v>0</v>
      </c>
      <c r="U3495" s="252"/>
      <c r="V3495" s="252"/>
      <c r="W3495" s="253"/>
      <c r="X3495" s="313">
        <f t="shared" si="1047"/>
        <v>0</v>
      </c>
    </row>
    <row r="3496" spans="2:24" ht="18.75">
      <c r="B3496" s="794">
        <v>5700</v>
      </c>
      <c r="C3496" s="981" t="s">
        <v>1037</v>
      </c>
      <c r="D3496" s="982"/>
      <c r="E3496" s="802"/>
      <c r="F3496" s="781">
        <v>0</v>
      </c>
      <c r="G3496" s="781">
        <v>0</v>
      </c>
      <c r="H3496" s="781">
        <v>0</v>
      </c>
      <c r="I3496" s="806">
        <f>SUM(I3497:I3499)</f>
        <v>0</v>
      </c>
      <c r="J3496" s="243" t="str">
        <f t="shared" si="1046"/>
        <v/>
      </c>
      <c r="K3496" s="244"/>
      <c r="L3496" s="326">
        <f>SUM(L3497:L3499)</f>
        <v>0</v>
      </c>
      <c r="M3496" s="327">
        <f>SUM(M3497:M3499)</f>
        <v>0</v>
      </c>
      <c r="N3496" s="432">
        <f>SUM(N3497:N3498)</f>
        <v>0</v>
      </c>
      <c r="O3496" s="433">
        <f>SUM(O3497:O3499)</f>
        <v>0</v>
      </c>
      <c r="P3496" s="244"/>
      <c r="Q3496" s="326">
        <f>SUM(Q3497:Q3499)</f>
        <v>0</v>
      </c>
      <c r="R3496" s="327">
        <f>SUM(R3497:R3499)</f>
        <v>0</v>
      </c>
      <c r="S3496" s="327">
        <f>SUM(S3497:S3499)</f>
        <v>0</v>
      </c>
      <c r="T3496" s="327">
        <f>SUM(T3497:T3499)</f>
        <v>0</v>
      </c>
      <c r="U3496" s="327">
        <f>SUM(U3497:U3499)</f>
        <v>0</v>
      </c>
      <c r="V3496" s="327">
        <f>SUM(V3497:V3498)</f>
        <v>0</v>
      </c>
      <c r="W3496" s="433">
        <f>SUM(W3497:W3499)</f>
        <v>0</v>
      </c>
      <c r="X3496" s="313">
        <f t="shared" si="1047"/>
        <v>0</v>
      </c>
    </row>
    <row r="3497" spans="2:24" ht="18.75">
      <c r="B3497" s="175"/>
      <c r="C3497" s="176">
        <v>5701</v>
      </c>
      <c r="D3497" s="177" t="s">
        <v>1038</v>
      </c>
      <c r="E3497" s="813"/>
      <c r="F3497" s="700">
        <v>0</v>
      </c>
      <c r="G3497" s="700">
        <v>0</v>
      </c>
      <c r="H3497" s="700">
        <v>0</v>
      </c>
      <c r="I3497" s="476">
        <f>F3497+G3497+H3497</f>
        <v>0</v>
      </c>
      <c r="J3497" s="243" t="str">
        <f t="shared" si="1046"/>
        <v/>
      </c>
      <c r="K3497" s="244"/>
      <c r="L3497" s="435"/>
      <c r="M3497" s="436"/>
      <c r="N3497" s="330">
        <f>I3497</f>
        <v>0</v>
      </c>
      <c r="O3497" s="424">
        <f>L3497+M3497-N3497</f>
        <v>0</v>
      </c>
      <c r="P3497" s="244"/>
      <c r="Q3497" s="435"/>
      <c r="R3497" s="436"/>
      <c r="S3497" s="429">
        <f>+IF(+(L3497+M3497)&gt;=I3497,+M3497,+(+I3497-L3497))</f>
        <v>0</v>
      </c>
      <c r="T3497" s="315">
        <f>Q3497+R3497-S3497</f>
        <v>0</v>
      </c>
      <c r="U3497" s="436"/>
      <c r="V3497" s="436"/>
      <c r="W3497" s="253"/>
      <c r="X3497" s="313">
        <f t="shared" si="1047"/>
        <v>0</v>
      </c>
    </row>
    <row r="3498" spans="2:24" ht="18.75">
      <c r="B3498" s="175"/>
      <c r="C3498" s="180">
        <v>5702</v>
      </c>
      <c r="D3498" s="181" t="s">
        <v>1039</v>
      </c>
      <c r="E3498" s="813"/>
      <c r="F3498" s="700">
        <v>0</v>
      </c>
      <c r="G3498" s="700">
        <v>0</v>
      </c>
      <c r="H3498" s="700">
        <v>0</v>
      </c>
      <c r="I3498" s="476">
        <f>F3498+G3498+H3498</f>
        <v>0</v>
      </c>
      <c r="J3498" s="243" t="str">
        <f t="shared" si="1046"/>
        <v/>
      </c>
      <c r="K3498" s="244"/>
      <c r="L3498" s="435"/>
      <c r="M3498" s="436"/>
      <c r="N3498" s="330">
        <f>I3498</f>
        <v>0</v>
      </c>
      <c r="O3498" s="424">
        <f>L3498+M3498-N3498</f>
        <v>0</v>
      </c>
      <c r="P3498" s="244"/>
      <c r="Q3498" s="435"/>
      <c r="R3498" s="436"/>
      <c r="S3498" s="429">
        <f>+IF(+(L3498+M3498)&gt;=I3498,+M3498,+(+I3498-L3498))</f>
        <v>0</v>
      </c>
      <c r="T3498" s="315">
        <f>Q3498+R3498-S3498</f>
        <v>0</v>
      </c>
      <c r="U3498" s="436"/>
      <c r="V3498" s="436"/>
      <c r="W3498" s="253"/>
      <c r="X3498" s="313">
        <f t="shared" si="1047"/>
        <v>0</v>
      </c>
    </row>
    <row r="3499" spans="2:24" ht="18.75">
      <c r="B3499" s="136"/>
      <c r="C3499" s="182">
        <v>4071</v>
      </c>
      <c r="D3499" s="464" t="s">
        <v>1040</v>
      </c>
      <c r="E3499" s="812"/>
      <c r="F3499" s="700">
        <v>0</v>
      </c>
      <c r="G3499" s="700">
        <v>0</v>
      </c>
      <c r="H3499" s="700">
        <v>0</v>
      </c>
      <c r="I3499" s="476">
        <f>F3499+G3499+H3499</f>
        <v>0</v>
      </c>
      <c r="J3499" s="243" t="str">
        <f t="shared" si="1046"/>
        <v/>
      </c>
      <c r="K3499" s="244"/>
      <c r="L3499" s="821"/>
      <c r="M3499" s="775"/>
      <c r="N3499" s="775"/>
      <c r="O3499" s="822"/>
      <c r="P3499" s="244"/>
      <c r="Q3499" s="771"/>
      <c r="R3499" s="775"/>
      <c r="S3499" s="775"/>
      <c r="T3499" s="775"/>
      <c r="U3499" s="775"/>
      <c r="V3499" s="775"/>
      <c r="W3499" s="819"/>
      <c r="X3499" s="313">
        <f t="shared" si="1047"/>
        <v>0</v>
      </c>
    </row>
    <row r="3500" spans="2:24">
      <c r="B3500" s="173"/>
      <c r="C3500" s="183"/>
      <c r="D3500" s="334"/>
      <c r="E3500" s="814"/>
      <c r="F3500" s="248"/>
      <c r="G3500" s="248"/>
      <c r="H3500" s="248"/>
      <c r="I3500" s="249"/>
      <c r="J3500" s="243" t="str">
        <f t="shared" si="1046"/>
        <v/>
      </c>
      <c r="K3500" s="244"/>
      <c r="L3500" s="437"/>
      <c r="M3500" s="438"/>
      <c r="N3500" s="323"/>
      <c r="O3500" s="324"/>
      <c r="P3500" s="244"/>
      <c r="Q3500" s="437"/>
      <c r="R3500" s="438"/>
      <c r="S3500" s="323"/>
      <c r="T3500" s="323"/>
      <c r="U3500" s="438"/>
      <c r="V3500" s="323"/>
      <c r="W3500" s="324"/>
      <c r="X3500" s="324"/>
    </row>
    <row r="3501" spans="2:24" ht="18.75">
      <c r="B3501" s="807">
        <v>98</v>
      </c>
      <c r="C3501" s="964" t="s">
        <v>1041</v>
      </c>
      <c r="D3501" s="958"/>
      <c r="E3501" s="795"/>
      <c r="F3501" s="798"/>
      <c r="G3501" s="799"/>
      <c r="H3501" s="799"/>
      <c r="I3501" s="800">
        <f>F3501+G3501+H3501</f>
        <v>0</v>
      </c>
      <c r="J3501" s="243" t="str">
        <f t="shared" si="1046"/>
        <v/>
      </c>
      <c r="K3501" s="244"/>
      <c r="L3501" s="428"/>
      <c r="M3501" s="254"/>
      <c r="N3501" s="317">
        <f>I3501</f>
        <v>0</v>
      </c>
      <c r="O3501" s="424">
        <f>L3501+M3501-N3501</f>
        <v>0</v>
      </c>
      <c r="P3501" s="244"/>
      <c r="Q3501" s="428"/>
      <c r="R3501" s="254"/>
      <c r="S3501" s="429">
        <f>+IF(+(L3501+M3501)&gt;=I3501,+M3501,+(+I3501-L3501))</f>
        <v>0</v>
      </c>
      <c r="T3501" s="315">
        <f>Q3501+R3501-S3501</f>
        <v>0</v>
      </c>
      <c r="U3501" s="254"/>
      <c r="V3501" s="254"/>
      <c r="W3501" s="253"/>
      <c r="X3501" s="313">
        <f>T3501-U3501-V3501-W3501</f>
        <v>0</v>
      </c>
    </row>
    <row r="3502" spans="2:24">
      <c r="B3502" s="184"/>
      <c r="C3502" s="335" t="s">
        <v>1042</v>
      </c>
      <c r="D3502" s="336"/>
      <c r="E3502" s="395"/>
      <c r="F3502" s="395"/>
      <c r="G3502" s="395"/>
      <c r="H3502" s="395"/>
      <c r="I3502" s="337"/>
      <c r="J3502" s="243" t="str">
        <f t="shared" si="1046"/>
        <v/>
      </c>
      <c r="K3502" s="244"/>
      <c r="L3502" s="338"/>
      <c r="M3502" s="339"/>
      <c r="N3502" s="339"/>
      <c r="O3502" s="340"/>
      <c r="P3502" s="244"/>
      <c r="Q3502" s="338"/>
      <c r="R3502" s="339"/>
      <c r="S3502" s="339"/>
      <c r="T3502" s="339"/>
      <c r="U3502" s="339"/>
      <c r="V3502" s="339"/>
      <c r="W3502" s="340"/>
      <c r="X3502" s="340"/>
    </row>
    <row r="3503" spans="2:24">
      <c r="B3503" s="184"/>
      <c r="C3503" s="341" t="s">
        <v>1043</v>
      </c>
      <c r="D3503" s="334"/>
      <c r="E3503" s="384"/>
      <c r="F3503" s="384"/>
      <c r="G3503" s="384"/>
      <c r="H3503" s="384"/>
      <c r="I3503" s="307"/>
      <c r="J3503" s="243" t="str">
        <f t="shared" si="1046"/>
        <v/>
      </c>
      <c r="K3503" s="244"/>
      <c r="L3503" s="342"/>
      <c r="M3503" s="343"/>
      <c r="N3503" s="343"/>
      <c r="O3503" s="344"/>
      <c r="P3503" s="244"/>
      <c r="Q3503" s="342"/>
      <c r="R3503" s="343"/>
      <c r="S3503" s="343"/>
      <c r="T3503" s="343"/>
      <c r="U3503" s="343"/>
      <c r="V3503" s="343"/>
      <c r="W3503" s="344"/>
      <c r="X3503" s="344"/>
    </row>
    <row r="3504" spans="2:24">
      <c r="B3504" s="185"/>
      <c r="C3504" s="345" t="s">
        <v>1716</v>
      </c>
      <c r="D3504" s="346"/>
      <c r="E3504" s="396"/>
      <c r="F3504" s="396"/>
      <c r="G3504" s="396"/>
      <c r="H3504" s="396"/>
      <c r="I3504" s="309"/>
      <c r="J3504" s="243" t="str">
        <f t="shared" si="1046"/>
        <v/>
      </c>
      <c r="K3504" s="244"/>
      <c r="L3504" s="347"/>
      <c r="M3504" s="348"/>
      <c r="N3504" s="348"/>
      <c r="O3504" s="349"/>
      <c r="P3504" s="244"/>
      <c r="Q3504" s="347"/>
      <c r="R3504" s="348"/>
      <c r="S3504" s="348"/>
      <c r="T3504" s="348"/>
      <c r="U3504" s="348"/>
      <c r="V3504" s="348"/>
      <c r="W3504" s="349"/>
      <c r="X3504" s="349"/>
    </row>
    <row r="3505" spans="2:24" ht="18.75">
      <c r="B3505" s="715"/>
      <c r="C3505" s="716" t="s">
        <v>1263</v>
      </c>
      <c r="D3505" s="717" t="s">
        <v>1044</v>
      </c>
      <c r="E3505" s="808"/>
      <c r="F3505" s="808">
        <f>SUM(F3390,F3393,F3399,F3407,F3408,F3426,F3430,F3436,F3439,F3440,F3441,F3442,F3443,F3452,F3458,F3459,F3460,F3461,F3468,F3472,F3473,F3474,F3475,F3478,F3479,F3487,F3490,F3491,F3496)+F3501</f>
        <v>0</v>
      </c>
      <c r="G3505" s="808">
        <f>SUM(G3390,G3393,G3399,G3407,G3408,G3426,G3430,G3436,G3439,G3440,G3441,G3442,G3443,G3452,G3458,G3459,G3460,G3461,G3468,G3472,G3473,G3474,G3475,G3478,G3479,G3487,G3490,G3491,G3496)+G3501</f>
        <v>657000</v>
      </c>
      <c r="H3505" s="808">
        <f>SUM(H3390,H3393,H3399,H3407,H3408,H3426,H3430,H3436,H3439,H3440,H3441,H3442,H3443,H3452,H3458,H3459,H3460,H3461,H3468,H3472,H3473,H3474,H3475,H3478,H3479,H3487,H3490,H3491,H3496)+H3501</f>
        <v>0</v>
      </c>
      <c r="I3505" s="808">
        <f>SUM(I3390,I3393,I3399,I3407,I3408,I3426,I3430,I3436,I3439,I3440,I3441,I3442,I3443,I3452,I3458,I3459,I3460,I3461,I3468,I3472,I3473,I3474,I3475,I3478,I3479,I3487,I3490,I3491,I3496)+I3501</f>
        <v>657000</v>
      </c>
      <c r="J3505" s="243">
        <f t="shared" si="1046"/>
        <v>1</v>
      </c>
      <c r="K3505" s="439" t="str">
        <f>LEFT(C3387,1)</f>
        <v>6</v>
      </c>
      <c r="L3505" s="276">
        <f>SUM(L3390,L3393,L3399,L3407,L3408,L3426,L3430,L3436,L3439,L3440,L3441,L3442,L3443,L3452,L3458,L3459,L3460,L3461,L3468,L3472,L3473,L3474,L3475,L3478,L3479,L3487,L3490,L3491,L3496)+L3501</f>
        <v>0</v>
      </c>
      <c r="M3505" s="276">
        <f>SUM(M3390,M3393,M3399,M3407,M3408,M3426,M3430,M3436,M3439,M3440,M3441,M3442,M3443,M3452,M3458,M3459,M3460,M3461,M3468,M3472,M3473,M3474,M3475,M3478,M3479,M3487,M3490,M3491,M3496)+M3501</f>
        <v>657000</v>
      </c>
      <c r="N3505" s="276">
        <f>SUM(N3390,N3393,N3399,N3407,N3408,N3426,N3430,N3436,N3439,N3440,N3441,N3442,N3443,N3452,N3458,N3459,N3460,N3461,N3468,N3472,N3473,N3474,N3475,N3478,N3479,N3487,N3490,N3491,N3496)+N3501</f>
        <v>657000</v>
      </c>
      <c r="O3505" s="276">
        <f>SUM(O3390,O3393,O3399,O3407,O3408,O3426,O3430,O3436,O3439,O3440,O3441,O3442,O3443,O3452,O3458,O3459,O3460,O3461,O3468,O3472,O3473,O3474,O3475,O3478,O3479,O3487,O3490,O3491,O3496)+O3501</f>
        <v>0</v>
      </c>
      <c r="P3505" s="222"/>
      <c r="Q3505" s="276">
        <f t="shared" ref="Q3505:W3505" si="1050">SUM(Q3390,Q3393,Q3399,Q3407,Q3408,Q3426,Q3430,Q3436,Q3439,Q3440,Q3441,Q3442,Q3443,Q3452,Q3458,Q3459,Q3460,Q3461,Q3468,Q3472,Q3473,Q3474,Q3475,Q3478,Q3479,Q3487,Q3490,Q3491,Q3496)+Q3501</f>
        <v>0</v>
      </c>
      <c r="R3505" s="276">
        <f t="shared" si="1050"/>
        <v>657000</v>
      </c>
      <c r="S3505" s="276">
        <f t="shared" si="1050"/>
        <v>657000</v>
      </c>
      <c r="T3505" s="276">
        <f t="shared" si="1050"/>
        <v>0</v>
      </c>
      <c r="U3505" s="276">
        <f t="shared" si="1050"/>
        <v>0</v>
      </c>
      <c r="V3505" s="276">
        <f t="shared" si="1050"/>
        <v>0</v>
      </c>
      <c r="W3505" s="276">
        <f t="shared" si="1050"/>
        <v>0</v>
      </c>
      <c r="X3505" s="313">
        <f>T3505-U3505-V3505-W3505</f>
        <v>0</v>
      </c>
    </row>
    <row r="3506" spans="2:24">
      <c r="B3506" s="660" t="s">
        <v>32</v>
      </c>
      <c r="C3506" s="186"/>
      <c r="I3506" s="219"/>
      <c r="J3506" s="221">
        <f>J3505</f>
        <v>1</v>
      </c>
      <c r="P3506"/>
    </row>
    <row r="3507" spans="2:24">
      <c r="B3507" s="392"/>
      <c r="C3507" s="392"/>
      <c r="D3507" s="393"/>
      <c r="E3507" s="392"/>
      <c r="F3507" s="392"/>
      <c r="G3507" s="392"/>
      <c r="H3507" s="392"/>
      <c r="I3507" s="394"/>
      <c r="J3507" s="221">
        <f>J3505</f>
        <v>1</v>
      </c>
      <c r="L3507" s="392"/>
      <c r="M3507" s="392"/>
      <c r="N3507" s="394"/>
      <c r="O3507" s="394"/>
      <c r="P3507" s="394"/>
      <c r="Q3507" s="392"/>
      <c r="R3507" s="392"/>
      <c r="S3507" s="394"/>
      <c r="T3507" s="394"/>
      <c r="U3507" s="392"/>
      <c r="V3507" s="394"/>
      <c r="W3507" s="394"/>
      <c r="X3507" s="394"/>
    </row>
    <row r="3508" spans="2:24" ht="18.75">
      <c r="B3508" s="402"/>
      <c r="C3508" s="402"/>
      <c r="D3508" s="402"/>
      <c r="E3508" s="402"/>
      <c r="F3508" s="402"/>
      <c r="G3508" s="402"/>
      <c r="H3508" s="402"/>
      <c r="I3508" s="484"/>
      <c r="J3508" s="440">
        <f>(IF(E3505&lt;&gt;0,$G$2,IF(I3505&lt;&gt;0,$G$2,"")))</f>
        <v>0</v>
      </c>
    </row>
    <row r="3509" spans="2:24" ht="18.75">
      <c r="B3509" s="402"/>
      <c r="C3509" s="402"/>
      <c r="D3509" s="474"/>
      <c r="E3509" s="402"/>
      <c r="F3509" s="402"/>
      <c r="G3509" s="402"/>
      <c r="H3509" s="402"/>
      <c r="I3509" s="484"/>
      <c r="J3509" s="440" t="str">
        <f>(IF(E3506&lt;&gt;0,$G$2,IF(I3506&lt;&gt;0,$G$2,"")))</f>
        <v/>
      </c>
    </row>
    <row r="3510" spans="2:24">
      <c r="E3510" s="278"/>
      <c r="F3510" s="278"/>
      <c r="G3510" s="278"/>
      <c r="H3510" s="278"/>
      <c r="I3510" s="282"/>
      <c r="J3510" s="221">
        <f>(IF($E3643&lt;&gt;0,$J$2,IF($I3643&lt;&gt;0,$J$2,"")))</f>
        <v>1</v>
      </c>
      <c r="L3510" s="278"/>
      <c r="M3510" s="278"/>
      <c r="N3510" s="282"/>
      <c r="O3510" s="282"/>
      <c r="P3510" s="282"/>
      <c r="Q3510" s="278"/>
      <c r="R3510" s="278"/>
      <c r="S3510" s="282"/>
      <c r="T3510" s="282"/>
      <c r="U3510" s="278"/>
      <c r="V3510" s="282"/>
      <c r="W3510" s="282"/>
    </row>
    <row r="3511" spans="2:24">
      <c r="C3511" s="227"/>
      <c r="D3511" s="228"/>
      <c r="E3511" s="278"/>
      <c r="F3511" s="278"/>
      <c r="G3511" s="278"/>
      <c r="H3511" s="278"/>
      <c r="I3511" s="282"/>
      <c r="J3511" s="221">
        <f>(IF($E3643&lt;&gt;0,$J$2,IF($I3643&lt;&gt;0,$J$2,"")))</f>
        <v>1</v>
      </c>
      <c r="L3511" s="278"/>
      <c r="M3511" s="278"/>
      <c r="N3511" s="282"/>
      <c r="O3511" s="282"/>
      <c r="P3511" s="282"/>
      <c r="Q3511" s="278"/>
      <c r="R3511" s="278"/>
      <c r="S3511" s="282"/>
      <c r="T3511" s="282"/>
      <c r="U3511" s="278"/>
      <c r="V3511" s="282"/>
      <c r="W3511" s="282"/>
    </row>
    <row r="3512" spans="2:24">
      <c r="B3512" s="896" t="str">
        <f>$B$7</f>
        <v>БЮДЖЕТ - НАЧАЛЕН ПЛАН
ПО ПЪЛНА ЕДИННА БЮДЖЕТНА КЛАСИФИКАЦИЯ</v>
      </c>
      <c r="C3512" s="897"/>
      <c r="D3512" s="897"/>
      <c r="E3512" s="278"/>
      <c r="F3512" s="278"/>
      <c r="G3512" s="278"/>
      <c r="H3512" s="278"/>
      <c r="I3512" s="282"/>
      <c r="J3512" s="221">
        <f>(IF($E3643&lt;&gt;0,$J$2,IF($I3643&lt;&gt;0,$J$2,"")))</f>
        <v>1</v>
      </c>
      <c r="L3512" s="278"/>
      <c r="M3512" s="278"/>
      <c r="N3512" s="282"/>
      <c r="O3512" s="282"/>
      <c r="P3512" s="282"/>
      <c r="Q3512" s="278"/>
      <c r="R3512" s="278"/>
      <c r="S3512" s="282"/>
      <c r="T3512" s="282"/>
      <c r="U3512" s="278"/>
      <c r="V3512" s="282"/>
      <c r="W3512" s="282"/>
    </row>
    <row r="3513" spans="2:24">
      <c r="C3513" s="227"/>
      <c r="D3513" s="228"/>
      <c r="E3513" s="279" t="s">
        <v>1684</v>
      </c>
      <c r="F3513" s="279" t="s">
        <v>1550</v>
      </c>
      <c r="G3513" s="278"/>
      <c r="H3513" s="278"/>
      <c r="I3513" s="282"/>
      <c r="J3513" s="221">
        <f>(IF($E3643&lt;&gt;0,$J$2,IF($I3643&lt;&gt;0,$J$2,"")))</f>
        <v>1</v>
      </c>
      <c r="L3513" s="278"/>
      <c r="M3513" s="278"/>
      <c r="N3513" s="282"/>
      <c r="O3513" s="282"/>
      <c r="P3513" s="282"/>
      <c r="Q3513" s="278"/>
      <c r="R3513" s="278"/>
      <c r="S3513" s="282"/>
      <c r="T3513" s="282"/>
      <c r="U3513" s="278"/>
      <c r="V3513" s="282"/>
      <c r="W3513" s="282"/>
    </row>
    <row r="3514" spans="2:24" ht="18.75">
      <c r="B3514" s="898" t="str">
        <f>$B$9</f>
        <v>Несебър</v>
      </c>
      <c r="C3514" s="899"/>
      <c r="D3514" s="900"/>
      <c r="E3514" s="686">
        <f>$E$9</f>
        <v>43831</v>
      </c>
      <c r="F3514" s="687">
        <f>$F$9</f>
        <v>44196</v>
      </c>
      <c r="G3514" s="278"/>
      <c r="H3514" s="278"/>
      <c r="I3514" s="282"/>
      <c r="J3514" s="221">
        <f>(IF($E3643&lt;&gt;0,$J$2,IF($I3643&lt;&gt;0,$J$2,"")))</f>
        <v>1</v>
      </c>
      <c r="L3514" s="278"/>
      <c r="M3514" s="278"/>
      <c r="N3514" s="282"/>
      <c r="O3514" s="282"/>
      <c r="P3514" s="282"/>
      <c r="Q3514" s="278"/>
      <c r="R3514" s="278"/>
      <c r="S3514" s="282"/>
      <c r="T3514" s="282"/>
      <c r="U3514" s="278"/>
      <c r="V3514" s="282"/>
      <c r="W3514" s="282"/>
    </row>
    <row r="3515" spans="2:24">
      <c r="B3515" s="230" t="str">
        <f>$B$10</f>
        <v>(наименование на разпоредителя с бюджет)</v>
      </c>
      <c r="E3515" s="278"/>
      <c r="F3515" s="280">
        <f>$F$10</f>
        <v>0</v>
      </c>
      <c r="G3515" s="278"/>
      <c r="H3515" s="278"/>
      <c r="I3515" s="282"/>
      <c r="J3515" s="221">
        <f>(IF($E3643&lt;&gt;0,$J$2,IF($I3643&lt;&gt;0,$J$2,"")))</f>
        <v>1</v>
      </c>
      <c r="L3515" s="278"/>
      <c r="M3515" s="278"/>
      <c r="N3515" s="282"/>
      <c r="O3515" s="282"/>
      <c r="P3515" s="282"/>
      <c r="Q3515" s="278"/>
      <c r="R3515" s="278"/>
      <c r="S3515" s="282"/>
      <c r="T3515" s="282"/>
      <c r="U3515" s="278"/>
      <c r="V3515" s="282"/>
      <c r="W3515" s="282"/>
    </row>
    <row r="3516" spans="2:24">
      <c r="B3516" s="230"/>
      <c r="E3516" s="281"/>
      <c r="F3516" s="278"/>
      <c r="G3516" s="278"/>
      <c r="H3516" s="278"/>
      <c r="I3516" s="282"/>
      <c r="J3516" s="221">
        <f>(IF($E3643&lt;&gt;0,$J$2,IF($I3643&lt;&gt;0,$J$2,"")))</f>
        <v>1</v>
      </c>
      <c r="L3516" s="278"/>
      <c r="M3516" s="278"/>
      <c r="N3516" s="282"/>
      <c r="O3516" s="282"/>
      <c r="P3516" s="282"/>
      <c r="Q3516" s="278"/>
      <c r="R3516" s="278"/>
      <c r="S3516" s="282"/>
      <c r="T3516" s="282"/>
      <c r="U3516" s="278"/>
      <c r="V3516" s="282"/>
      <c r="W3516" s="282"/>
    </row>
    <row r="3517" spans="2:24" ht="19.5">
      <c r="B3517" s="901" t="str">
        <f>$B$12</f>
        <v>Несебър</v>
      </c>
      <c r="C3517" s="902"/>
      <c r="D3517" s="903"/>
      <c r="E3517" s="229" t="s">
        <v>1685</v>
      </c>
      <c r="F3517" s="688" t="str">
        <f>$F$12</f>
        <v>5206</v>
      </c>
      <c r="G3517" s="278"/>
      <c r="H3517" s="278"/>
      <c r="I3517" s="282"/>
      <c r="J3517" s="221">
        <f>(IF($E3643&lt;&gt;0,$J$2,IF($I3643&lt;&gt;0,$J$2,"")))</f>
        <v>1</v>
      </c>
      <c r="L3517" s="278"/>
      <c r="M3517" s="278"/>
      <c r="N3517" s="282"/>
      <c r="O3517" s="282"/>
      <c r="P3517" s="282"/>
      <c r="Q3517" s="278"/>
      <c r="R3517" s="278"/>
      <c r="S3517" s="282"/>
      <c r="T3517" s="282"/>
      <c r="U3517" s="278"/>
      <c r="V3517" s="282"/>
      <c r="W3517" s="282"/>
    </row>
    <row r="3518" spans="2:24">
      <c r="B3518" s="689" t="str">
        <f>$B$13</f>
        <v>(наименование на първостепенния разпоредител с бюджет)</v>
      </c>
      <c r="E3518" s="281" t="s">
        <v>1686</v>
      </c>
      <c r="F3518" s="278"/>
      <c r="G3518" s="278"/>
      <c r="H3518" s="278"/>
      <c r="I3518" s="282"/>
      <c r="J3518" s="221">
        <f>(IF($E3643&lt;&gt;0,$J$2,IF($I3643&lt;&gt;0,$J$2,"")))</f>
        <v>1</v>
      </c>
      <c r="L3518" s="278"/>
      <c r="M3518" s="278"/>
      <c r="N3518" s="282"/>
      <c r="O3518" s="282"/>
      <c r="P3518" s="282"/>
      <c r="Q3518" s="278"/>
      <c r="R3518" s="278"/>
      <c r="S3518" s="282"/>
      <c r="T3518" s="282"/>
      <c r="U3518" s="278"/>
      <c r="V3518" s="282"/>
      <c r="W3518" s="282"/>
    </row>
    <row r="3519" spans="2:24" ht="18.75">
      <c r="B3519" s="230"/>
      <c r="D3519" s="441"/>
      <c r="E3519" s="277"/>
      <c r="F3519" s="277"/>
      <c r="G3519" s="277"/>
      <c r="H3519" s="277"/>
      <c r="I3519" s="384"/>
      <c r="J3519" s="221">
        <f>(IF($E3643&lt;&gt;0,$J$2,IF($I3643&lt;&gt;0,$J$2,"")))</f>
        <v>1</v>
      </c>
      <c r="L3519" s="278"/>
      <c r="M3519" s="278"/>
      <c r="N3519" s="282"/>
      <c r="O3519" s="282"/>
      <c r="P3519" s="282"/>
      <c r="Q3519" s="278"/>
      <c r="R3519" s="278"/>
      <c r="S3519" s="282"/>
      <c r="T3519" s="282"/>
      <c r="U3519" s="278"/>
      <c r="V3519" s="282"/>
      <c r="W3519" s="282"/>
    </row>
    <row r="3520" spans="2:24">
      <c r="C3520" s="227"/>
      <c r="D3520" s="228"/>
      <c r="E3520" s="278"/>
      <c r="F3520" s="281"/>
      <c r="G3520" s="281"/>
      <c r="H3520" s="281"/>
      <c r="I3520" s="284" t="s">
        <v>1687</v>
      </c>
      <c r="J3520" s="221">
        <f>(IF($E3643&lt;&gt;0,$J$2,IF($I3643&lt;&gt;0,$J$2,"")))</f>
        <v>1</v>
      </c>
      <c r="L3520" s="283" t="s">
        <v>93</v>
      </c>
      <c r="M3520" s="278"/>
      <c r="N3520" s="282"/>
      <c r="O3520" s="284" t="s">
        <v>1687</v>
      </c>
      <c r="P3520" s="282"/>
      <c r="Q3520" s="283" t="s">
        <v>94</v>
      </c>
      <c r="R3520" s="278"/>
      <c r="S3520" s="282"/>
      <c r="T3520" s="284" t="s">
        <v>1687</v>
      </c>
      <c r="U3520" s="278"/>
      <c r="V3520" s="282"/>
      <c r="W3520" s="284" t="s">
        <v>1687</v>
      </c>
    </row>
    <row r="3521" spans="2:24" ht="18.75">
      <c r="B3521" s="782"/>
      <c r="C3521" s="783"/>
      <c r="D3521" s="784" t="s">
        <v>1075</v>
      </c>
      <c r="E3521" s="785"/>
      <c r="F3521" s="973" t="s">
        <v>1486</v>
      </c>
      <c r="G3521" s="974"/>
      <c r="H3521" s="975"/>
      <c r="I3521" s="976"/>
      <c r="J3521" s="221">
        <f>(IF($E3643&lt;&gt;0,$J$2,IF($I3643&lt;&gt;0,$J$2,"")))</f>
        <v>1</v>
      </c>
      <c r="L3521" s="920" t="s">
        <v>1804</v>
      </c>
      <c r="M3521" s="920" t="s">
        <v>1805</v>
      </c>
      <c r="N3521" s="922" t="s">
        <v>1806</v>
      </c>
      <c r="O3521" s="922" t="s">
        <v>95</v>
      </c>
      <c r="P3521" s="222"/>
      <c r="Q3521" s="922" t="s">
        <v>1807</v>
      </c>
      <c r="R3521" s="922" t="s">
        <v>1808</v>
      </c>
      <c r="S3521" s="922" t="s">
        <v>1776</v>
      </c>
      <c r="T3521" s="922" t="s">
        <v>96</v>
      </c>
      <c r="U3521" s="409" t="s">
        <v>97</v>
      </c>
      <c r="V3521" s="410"/>
      <c r="W3521" s="411"/>
      <c r="X3521" s="291"/>
    </row>
    <row r="3522" spans="2:24" ht="31.5">
      <c r="B3522" s="786" t="s">
        <v>1601</v>
      </c>
      <c r="C3522" s="787" t="s">
        <v>1688</v>
      </c>
      <c r="D3522" s="788" t="s">
        <v>1076</v>
      </c>
      <c r="E3522" s="789"/>
      <c r="F3522" s="713" t="s">
        <v>1487</v>
      </c>
      <c r="G3522" s="713" t="s">
        <v>1488</v>
      </c>
      <c r="H3522" s="713" t="s">
        <v>1485</v>
      </c>
      <c r="I3522" s="713" t="s">
        <v>1069</v>
      </c>
      <c r="J3522" s="221">
        <f>(IF($E3643&lt;&gt;0,$J$2,IF($I3643&lt;&gt;0,$J$2,"")))</f>
        <v>1</v>
      </c>
      <c r="L3522" s="961"/>
      <c r="M3522" s="972"/>
      <c r="N3522" s="961"/>
      <c r="O3522" s="972"/>
      <c r="P3522" s="222"/>
      <c r="Q3522" s="957"/>
      <c r="R3522" s="957"/>
      <c r="S3522" s="957"/>
      <c r="T3522" s="957"/>
      <c r="U3522" s="412">
        <v>2020</v>
      </c>
      <c r="V3522" s="412">
        <v>2021</v>
      </c>
      <c r="W3522" s="412" t="s">
        <v>1809</v>
      </c>
      <c r="X3522" s="413" t="s">
        <v>98</v>
      </c>
    </row>
    <row r="3523" spans="2:24" ht="18.75">
      <c r="B3523" s="612"/>
      <c r="C3523" s="397"/>
      <c r="D3523" s="295" t="s">
        <v>1265</v>
      </c>
      <c r="E3523" s="809"/>
      <c r="F3523" s="296"/>
      <c r="G3523" s="296"/>
      <c r="H3523" s="296"/>
      <c r="I3523" s="483"/>
      <c r="J3523" s="221">
        <f>(IF($E3643&lt;&gt;0,$J$2,IF($I3643&lt;&gt;0,$J$2,"")))</f>
        <v>1</v>
      </c>
      <c r="L3523" s="297" t="s">
        <v>99</v>
      </c>
      <c r="M3523" s="297" t="s">
        <v>100</v>
      </c>
      <c r="N3523" s="298" t="s">
        <v>101</v>
      </c>
      <c r="O3523" s="298" t="s">
        <v>102</v>
      </c>
      <c r="P3523" s="222"/>
      <c r="Q3523" s="610" t="s">
        <v>103</v>
      </c>
      <c r="R3523" s="610" t="s">
        <v>104</v>
      </c>
      <c r="S3523" s="610" t="s">
        <v>105</v>
      </c>
      <c r="T3523" s="610" t="s">
        <v>106</v>
      </c>
      <c r="U3523" s="610" t="s">
        <v>1046</v>
      </c>
      <c r="V3523" s="610" t="s">
        <v>1047</v>
      </c>
      <c r="W3523" s="610" t="s">
        <v>1048</v>
      </c>
      <c r="X3523" s="414" t="s">
        <v>1049</v>
      </c>
    </row>
    <row r="3524" spans="2:24" ht="131.25">
      <c r="B3524" s="236"/>
      <c r="C3524" s="617" t="e">
        <f>VLOOKUP(D3524,OP_LIST2,2,FALSE)</f>
        <v>#N/A</v>
      </c>
      <c r="D3524" s="618" t="s">
        <v>958</v>
      </c>
      <c r="E3524" s="810"/>
      <c r="F3524" s="368"/>
      <c r="G3524" s="368"/>
      <c r="H3524" s="368"/>
      <c r="I3524" s="303"/>
      <c r="J3524" s="221">
        <f>(IF($E3643&lt;&gt;0,$J$2,IF($I3643&lt;&gt;0,$J$2,"")))</f>
        <v>1</v>
      </c>
      <c r="L3524" s="415" t="s">
        <v>1050</v>
      </c>
      <c r="M3524" s="415" t="s">
        <v>1050</v>
      </c>
      <c r="N3524" s="415" t="s">
        <v>1051</v>
      </c>
      <c r="O3524" s="415" t="s">
        <v>1052</v>
      </c>
      <c r="P3524" s="222"/>
      <c r="Q3524" s="415" t="s">
        <v>1050</v>
      </c>
      <c r="R3524" s="415" t="s">
        <v>1050</v>
      </c>
      <c r="S3524" s="415" t="s">
        <v>1077</v>
      </c>
      <c r="T3524" s="415" t="s">
        <v>1054</v>
      </c>
      <c r="U3524" s="415" t="s">
        <v>1050</v>
      </c>
      <c r="V3524" s="415" t="s">
        <v>1050</v>
      </c>
      <c r="W3524" s="415" t="s">
        <v>1050</v>
      </c>
      <c r="X3524" s="306" t="s">
        <v>1055</v>
      </c>
    </row>
    <row r="3525" spans="2:24" ht="18.75">
      <c r="B3525" s="616"/>
      <c r="C3525" s="619">
        <f>VLOOKUP(D3526,EBK_DEIN2,2,FALSE)</f>
        <v>6604</v>
      </c>
      <c r="D3525" s="611" t="s">
        <v>1465</v>
      </c>
      <c r="E3525" s="811"/>
      <c r="F3525" s="368"/>
      <c r="G3525" s="368"/>
      <c r="H3525" s="368"/>
      <c r="I3525" s="303"/>
      <c r="J3525" s="221">
        <f>(IF($E3643&lt;&gt;0,$J$2,IF($I3643&lt;&gt;0,$J$2,"")))</f>
        <v>1</v>
      </c>
      <c r="L3525" s="416"/>
      <c r="M3525" s="416"/>
      <c r="N3525" s="344"/>
      <c r="O3525" s="417"/>
      <c r="P3525" s="222"/>
      <c r="Q3525" s="416"/>
      <c r="R3525" s="416"/>
      <c r="S3525" s="344"/>
      <c r="T3525" s="417"/>
      <c r="U3525" s="416"/>
      <c r="V3525" s="344"/>
      <c r="W3525" s="417"/>
      <c r="X3525" s="418"/>
    </row>
    <row r="3526" spans="2:24" ht="18.75">
      <c r="B3526" s="419"/>
      <c r="C3526" s="238"/>
      <c r="D3526" s="523" t="s">
        <v>905</v>
      </c>
      <c r="E3526" s="811"/>
      <c r="F3526" s="368"/>
      <c r="G3526" s="368"/>
      <c r="H3526" s="368"/>
      <c r="I3526" s="303"/>
      <c r="J3526" s="221">
        <f>(IF($E3643&lt;&gt;0,$J$2,IF($I3643&lt;&gt;0,$J$2,"")))</f>
        <v>1</v>
      </c>
      <c r="L3526" s="416"/>
      <c r="M3526" s="416"/>
      <c r="N3526" s="344"/>
      <c r="O3526" s="420">
        <f>SUMIF(O3529:O3530,"&lt;0")+SUMIF(O3532:O3536,"&lt;0")+SUMIF(O3538:O3545,"&lt;0")+SUMIF(O3547:O3563,"&lt;0")+SUMIF(O3569:O3573,"&lt;0")+SUMIF(O3575:O3580,"&lt;0")+SUMIF(O3583:O3589,"&lt;0")+SUMIF(O3596:O3597,"&lt;0")+SUMIF(O3600:O3605,"&lt;0")+SUMIF(O3607:O3612,"&lt;0")+SUMIF(O3616,"&lt;0")+SUMIF(O3618:O3624,"&lt;0")+SUMIF(O3626:O3628,"&lt;0")+SUMIF(O3630:O3633,"&lt;0")+SUMIF(O3635:O3636,"&lt;0")+SUMIF(O3639,"&lt;0")</f>
        <v>0</v>
      </c>
      <c r="P3526" s="222"/>
      <c r="Q3526" s="416"/>
      <c r="R3526" s="416"/>
      <c r="S3526" s="344"/>
      <c r="T3526" s="420">
        <f>SUMIF(T3529:T3530,"&lt;0")+SUMIF(T3532:T3536,"&lt;0")+SUMIF(T3538:T3545,"&lt;0")+SUMIF(T3547:T3563,"&lt;0")+SUMIF(T3569:T3573,"&lt;0")+SUMIF(T3575:T3580,"&lt;0")+SUMIF(T3583:T3589,"&lt;0")+SUMIF(T3596:T3597,"&lt;0")+SUMIF(T3600:T3605,"&lt;0")+SUMIF(T3607:T3612,"&lt;0")+SUMIF(T3616,"&lt;0")+SUMIF(T3618:T3624,"&lt;0")+SUMIF(T3626:T3628,"&lt;0")+SUMIF(T3630:T3633,"&lt;0")+SUMIF(T3635:T3636,"&lt;0")+SUMIF(T3639,"&lt;0")</f>
        <v>0</v>
      </c>
      <c r="U3526" s="416"/>
      <c r="V3526" s="344"/>
      <c r="W3526" s="417"/>
      <c r="X3526" s="308"/>
    </row>
    <row r="3527" spans="2:24" ht="18.75">
      <c r="B3527" s="354"/>
      <c r="C3527" s="238"/>
      <c r="D3527" s="292" t="s">
        <v>1078</v>
      </c>
      <c r="E3527" s="811"/>
      <c r="F3527" s="368"/>
      <c r="G3527" s="368"/>
      <c r="H3527" s="368"/>
      <c r="I3527" s="303"/>
      <c r="J3527" s="221">
        <f>(IF($E3643&lt;&gt;0,$J$2,IF($I3643&lt;&gt;0,$J$2,"")))</f>
        <v>1</v>
      </c>
      <c r="L3527" s="416"/>
      <c r="M3527" s="416"/>
      <c r="N3527" s="344"/>
      <c r="O3527" s="417"/>
      <c r="P3527" s="222"/>
      <c r="Q3527" s="416"/>
      <c r="R3527" s="416"/>
      <c r="S3527" s="344"/>
      <c r="T3527" s="417"/>
      <c r="U3527" s="416"/>
      <c r="V3527" s="344"/>
      <c r="W3527" s="417"/>
      <c r="X3527" s="310"/>
    </row>
    <row r="3528" spans="2:24" ht="18.75">
      <c r="B3528" s="790">
        <v>100</v>
      </c>
      <c r="C3528" s="977" t="s">
        <v>1266</v>
      </c>
      <c r="D3528" s="978"/>
      <c r="E3528" s="791"/>
      <c r="F3528" s="792">
        <f>SUM(F3529:F3530)</f>
        <v>0</v>
      </c>
      <c r="G3528" s="793">
        <f>SUM(G3529:G3530)</f>
        <v>30000</v>
      </c>
      <c r="H3528" s="793">
        <f>SUM(H3529:H3530)</f>
        <v>0</v>
      </c>
      <c r="I3528" s="793">
        <f>SUM(I3529:I3530)</f>
        <v>30000</v>
      </c>
      <c r="J3528" s="243">
        <f t="shared" ref="J3528:J3559" si="1051">(IF($E3528&lt;&gt;0,$J$2,IF($I3528&lt;&gt;0,$J$2,"")))</f>
        <v>1</v>
      </c>
      <c r="K3528" s="244"/>
      <c r="L3528" s="311">
        <f>SUM(L3529:L3530)</f>
        <v>0</v>
      </c>
      <c r="M3528" s="312">
        <f>SUM(M3529:M3530)</f>
        <v>30000</v>
      </c>
      <c r="N3528" s="421">
        <f>SUM(N3529:N3530)</f>
        <v>30000</v>
      </c>
      <c r="O3528" s="422">
        <f>SUM(O3529:O3530)</f>
        <v>0</v>
      </c>
      <c r="P3528" s="244"/>
      <c r="Q3528" s="815"/>
      <c r="R3528" s="816"/>
      <c r="S3528" s="817"/>
      <c r="T3528" s="816"/>
      <c r="U3528" s="816"/>
      <c r="V3528" s="816"/>
      <c r="W3528" s="818"/>
      <c r="X3528" s="313">
        <f t="shared" ref="X3528:X3559" si="1052">T3528-U3528-V3528-W3528</f>
        <v>0</v>
      </c>
    </row>
    <row r="3529" spans="2:24" ht="18.75">
      <c r="B3529" s="140"/>
      <c r="C3529" s="144">
        <v>101</v>
      </c>
      <c r="D3529" s="138" t="s">
        <v>1267</v>
      </c>
      <c r="E3529" s="812"/>
      <c r="F3529" s="449"/>
      <c r="G3529" s="245">
        <v>30000</v>
      </c>
      <c r="H3529" s="245"/>
      <c r="I3529" s="476">
        <f>F3529+G3529+H3529</f>
        <v>30000</v>
      </c>
      <c r="J3529" s="243">
        <f t="shared" si="1051"/>
        <v>1</v>
      </c>
      <c r="K3529" s="244"/>
      <c r="L3529" s="423"/>
      <c r="M3529" s="252">
        <v>30000</v>
      </c>
      <c r="N3529" s="315">
        <f>I3529</f>
        <v>30000</v>
      </c>
      <c r="O3529" s="424">
        <f>L3529+M3529-N3529</f>
        <v>0</v>
      </c>
      <c r="P3529" s="244"/>
      <c r="Q3529" s="771"/>
      <c r="R3529" s="775"/>
      <c r="S3529" s="775"/>
      <c r="T3529" s="775"/>
      <c r="U3529" s="775"/>
      <c r="V3529" s="775"/>
      <c r="W3529" s="819"/>
      <c r="X3529" s="313">
        <f t="shared" si="1052"/>
        <v>0</v>
      </c>
    </row>
    <row r="3530" spans="2:24" ht="18.75">
      <c r="B3530" s="140"/>
      <c r="C3530" s="137">
        <v>102</v>
      </c>
      <c r="D3530" s="139" t="s">
        <v>1268</v>
      </c>
      <c r="E3530" s="812"/>
      <c r="F3530" s="449"/>
      <c r="G3530" s="245"/>
      <c r="H3530" s="245"/>
      <c r="I3530" s="476">
        <f>F3530+G3530+H3530</f>
        <v>0</v>
      </c>
      <c r="J3530" s="243" t="str">
        <f t="shared" si="1051"/>
        <v/>
      </c>
      <c r="K3530" s="244"/>
      <c r="L3530" s="423"/>
      <c r="M3530" s="252"/>
      <c r="N3530" s="315">
        <f>I3530</f>
        <v>0</v>
      </c>
      <c r="O3530" s="424">
        <f>L3530+M3530-N3530</f>
        <v>0</v>
      </c>
      <c r="P3530" s="244"/>
      <c r="Q3530" s="771"/>
      <c r="R3530" s="775"/>
      <c r="S3530" s="775"/>
      <c r="T3530" s="775"/>
      <c r="U3530" s="775"/>
      <c r="V3530" s="775"/>
      <c r="W3530" s="819"/>
      <c r="X3530" s="313">
        <f t="shared" si="1052"/>
        <v>0</v>
      </c>
    </row>
    <row r="3531" spans="2:24" ht="18.75">
      <c r="B3531" s="794">
        <v>200</v>
      </c>
      <c r="C3531" s="959" t="s">
        <v>1269</v>
      </c>
      <c r="D3531" s="959"/>
      <c r="E3531" s="795"/>
      <c r="F3531" s="796">
        <f>SUM(F3532:F3536)</f>
        <v>0</v>
      </c>
      <c r="G3531" s="797">
        <f>SUM(G3532:G3536)</f>
        <v>7800</v>
      </c>
      <c r="H3531" s="797">
        <f>SUM(H3532:H3536)</f>
        <v>0</v>
      </c>
      <c r="I3531" s="797">
        <f>SUM(I3532:I3536)</f>
        <v>7800</v>
      </c>
      <c r="J3531" s="243">
        <f t="shared" si="1051"/>
        <v>1</v>
      </c>
      <c r="K3531" s="244"/>
      <c r="L3531" s="316">
        <f>SUM(L3532:L3536)</f>
        <v>0</v>
      </c>
      <c r="M3531" s="317">
        <f>SUM(M3532:M3536)</f>
        <v>7800</v>
      </c>
      <c r="N3531" s="425">
        <f>SUM(N3532:N3536)</f>
        <v>7800</v>
      </c>
      <c r="O3531" s="426">
        <f>SUM(O3532:O3536)</f>
        <v>0</v>
      </c>
      <c r="P3531" s="244"/>
      <c r="Q3531" s="773"/>
      <c r="R3531" s="774"/>
      <c r="S3531" s="774"/>
      <c r="T3531" s="774"/>
      <c r="U3531" s="774"/>
      <c r="V3531" s="774"/>
      <c r="W3531" s="820"/>
      <c r="X3531" s="313">
        <f t="shared" si="1052"/>
        <v>0</v>
      </c>
    </row>
    <row r="3532" spans="2:24" ht="18.75">
      <c r="B3532" s="143"/>
      <c r="C3532" s="144">
        <v>201</v>
      </c>
      <c r="D3532" s="138" t="s">
        <v>1270</v>
      </c>
      <c r="E3532" s="812"/>
      <c r="F3532" s="449"/>
      <c r="G3532" s="245"/>
      <c r="H3532" s="245"/>
      <c r="I3532" s="476">
        <f>F3532+G3532+H3532</f>
        <v>0</v>
      </c>
      <c r="J3532" s="243" t="str">
        <f t="shared" si="1051"/>
        <v/>
      </c>
      <c r="K3532" s="244"/>
      <c r="L3532" s="423"/>
      <c r="M3532" s="252"/>
      <c r="N3532" s="315">
        <f>I3532</f>
        <v>0</v>
      </c>
      <c r="O3532" s="424">
        <f>L3532+M3532-N3532</f>
        <v>0</v>
      </c>
      <c r="P3532" s="244"/>
      <c r="Q3532" s="771"/>
      <c r="R3532" s="775"/>
      <c r="S3532" s="775"/>
      <c r="T3532" s="775"/>
      <c r="U3532" s="775"/>
      <c r="V3532" s="775"/>
      <c r="W3532" s="819"/>
      <c r="X3532" s="313">
        <f t="shared" si="1052"/>
        <v>0</v>
      </c>
    </row>
    <row r="3533" spans="2:24" ht="18.75">
      <c r="B3533" s="136"/>
      <c r="C3533" s="137">
        <v>202</v>
      </c>
      <c r="D3533" s="145" t="s">
        <v>1271</v>
      </c>
      <c r="E3533" s="812"/>
      <c r="F3533" s="449"/>
      <c r="G3533" s="245"/>
      <c r="H3533" s="245"/>
      <c r="I3533" s="476">
        <f>F3533+G3533+H3533</f>
        <v>0</v>
      </c>
      <c r="J3533" s="243" t="str">
        <f t="shared" si="1051"/>
        <v/>
      </c>
      <c r="K3533" s="244"/>
      <c r="L3533" s="423"/>
      <c r="M3533" s="252"/>
      <c r="N3533" s="315">
        <f>I3533</f>
        <v>0</v>
      </c>
      <c r="O3533" s="424">
        <f>L3533+M3533-N3533</f>
        <v>0</v>
      </c>
      <c r="P3533" s="244"/>
      <c r="Q3533" s="771"/>
      <c r="R3533" s="775"/>
      <c r="S3533" s="775"/>
      <c r="T3533" s="775"/>
      <c r="U3533" s="775"/>
      <c r="V3533" s="775"/>
      <c r="W3533" s="819"/>
      <c r="X3533" s="313">
        <f t="shared" si="1052"/>
        <v>0</v>
      </c>
    </row>
    <row r="3534" spans="2:24" ht="31.5">
      <c r="B3534" s="152"/>
      <c r="C3534" s="137">
        <v>205</v>
      </c>
      <c r="D3534" s="145" t="s">
        <v>915</v>
      </c>
      <c r="E3534" s="812"/>
      <c r="F3534" s="449"/>
      <c r="G3534" s="245">
        <v>800</v>
      </c>
      <c r="H3534" s="245"/>
      <c r="I3534" s="476">
        <f>F3534+G3534+H3534</f>
        <v>800</v>
      </c>
      <c r="J3534" s="243">
        <f t="shared" si="1051"/>
        <v>1</v>
      </c>
      <c r="K3534" s="244"/>
      <c r="L3534" s="423"/>
      <c r="M3534" s="252">
        <v>800</v>
      </c>
      <c r="N3534" s="315">
        <f>I3534</f>
        <v>800</v>
      </c>
      <c r="O3534" s="424">
        <f>L3534+M3534-N3534</f>
        <v>0</v>
      </c>
      <c r="P3534" s="244"/>
      <c r="Q3534" s="771"/>
      <c r="R3534" s="775"/>
      <c r="S3534" s="775"/>
      <c r="T3534" s="775"/>
      <c r="U3534" s="775"/>
      <c r="V3534" s="775"/>
      <c r="W3534" s="819"/>
      <c r="X3534" s="313">
        <f t="shared" si="1052"/>
        <v>0</v>
      </c>
    </row>
    <row r="3535" spans="2:24" ht="18.75">
      <c r="B3535" s="152"/>
      <c r="C3535" s="137">
        <v>208</v>
      </c>
      <c r="D3535" s="159" t="s">
        <v>916</v>
      </c>
      <c r="E3535" s="812"/>
      <c r="F3535" s="449"/>
      <c r="G3535" s="245">
        <v>7000</v>
      </c>
      <c r="H3535" s="245"/>
      <c r="I3535" s="476">
        <f>F3535+G3535+H3535</f>
        <v>7000</v>
      </c>
      <c r="J3535" s="243">
        <f t="shared" si="1051"/>
        <v>1</v>
      </c>
      <c r="K3535" s="244"/>
      <c r="L3535" s="423"/>
      <c r="M3535" s="252">
        <v>7000</v>
      </c>
      <c r="N3535" s="315">
        <f>I3535</f>
        <v>7000</v>
      </c>
      <c r="O3535" s="424">
        <f>L3535+M3535-N3535</f>
        <v>0</v>
      </c>
      <c r="P3535" s="244"/>
      <c r="Q3535" s="771"/>
      <c r="R3535" s="775"/>
      <c r="S3535" s="775"/>
      <c r="T3535" s="775"/>
      <c r="U3535" s="775"/>
      <c r="V3535" s="775"/>
      <c r="W3535" s="819"/>
      <c r="X3535" s="313">
        <f t="shared" si="1052"/>
        <v>0</v>
      </c>
    </row>
    <row r="3536" spans="2:24" ht="18.75">
      <c r="B3536" s="143"/>
      <c r="C3536" s="142">
        <v>209</v>
      </c>
      <c r="D3536" s="148" t="s">
        <v>917</v>
      </c>
      <c r="E3536" s="812"/>
      <c r="F3536" s="449"/>
      <c r="G3536" s="245"/>
      <c r="H3536" s="245"/>
      <c r="I3536" s="476">
        <f>F3536+G3536+H3536</f>
        <v>0</v>
      </c>
      <c r="J3536" s="243" t="str">
        <f t="shared" si="1051"/>
        <v/>
      </c>
      <c r="K3536" s="244"/>
      <c r="L3536" s="423"/>
      <c r="M3536" s="252"/>
      <c r="N3536" s="315">
        <f>I3536</f>
        <v>0</v>
      </c>
      <c r="O3536" s="424">
        <f>L3536+M3536-N3536</f>
        <v>0</v>
      </c>
      <c r="P3536" s="244"/>
      <c r="Q3536" s="771"/>
      <c r="R3536" s="775"/>
      <c r="S3536" s="775"/>
      <c r="T3536" s="775"/>
      <c r="U3536" s="775"/>
      <c r="V3536" s="775"/>
      <c r="W3536" s="819"/>
      <c r="X3536" s="313">
        <f t="shared" si="1052"/>
        <v>0</v>
      </c>
    </row>
    <row r="3537" spans="2:24" ht="18.75">
      <c r="B3537" s="794">
        <v>500</v>
      </c>
      <c r="C3537" s="960" t="s">
        <v>209</v>
      </c>
      <c r="D3537" s="960"/>
      <c r="E3537" s="795"/>
      <c r="F3537" s="796">
        <f>SUM(F3538:F3544)</f>
        <v>0</v>
      </c>
      <c r="G3537" s="797">
        <f>SUM(G3538:G3544)</f>
        <v>7100</v>
      </c>
      <c r="H3537" s="797">
        <f>SUM(H3538:H3544)</f>
        <v>0</v>
      </c>
      <c r="I3537" s="797">
        <f>SUM(I3538:I3544)</f>
        <v>7100</v>
      </c>
      <c r="J3537" s="243">
        <f t="shared" si="1051"/>
        <v>1</v>
      </c>
      <c r="K3537" s="244"/>
      <c r="L3537" s="316">
        <f>SUM(L3538:L3544)</f>
        <v>0</v>
      </c>
      <c r="M3537" s="317">
        <f>SUM(M3538:M3544)</f>
        <v>7100</v>
      </c>
      <c r="N3537" s="425">
        <f>SUM(N3538:N3544)</f>
        <v>7100</v>
      </c>
      <c r="O3537" s="426">
        <f>SUM(O3538:O3544)</f>
        <v>0</v>
      </c>
      <c r="P3537" s="244"/>
      <c r="Q3537" s="773"/>
      <c r="R3537" s="774"/>
      <c r="S3537" s="775"/>
      <c r="T3537" s="774"/>
      <c r="U3537" s="774"/>
      <c r="V3537" s="774"/>
      <c r="W3537" s="820"/>
      <c r="X3537" s="313">
        <f t="shared" si="1052"/>
        <v>0</v>
      </c>
    </row>
    <row r="3538" spans="2:24" ht="18.75">
      <c r="B3538" s="143"/>
      <c r="C3538" s="160">
        <v>551</v>
      </c>
      <c r="D3538" s="456" t="s">
        <v>210</v>
      </c>
      <c r="E3538" s="812"/>
      <c r="F3538" s="449"/>
      <c r="G3538" s="245">
        <v>4500</v>
      </c>
      <c r="H3538" s="245"/>
      <c r="I3538" s="476">
        <f t="shared" ref="I3538:I3545" si="1053">F3538+G3538+H3538</f>
        <v>4500</v>
      </c>
      <c r="J3538" s="243">
        <f t="shared" si="1051"/>
        <v>1</v>
      </c>
      <c r="K3538" s="244"/>
      <c r="L3538" s="423"/>
      <c r="M3538" s="252">
        <v>4500</v>
      </c>
      <c r="N3538" s="315">
        <f t="shared" ref="N3538:N3545" si="1054">I3538</f>
        <v>4500</v>
      </c>
      <c r="O3538" s="424">
        <f t="shared" ref="O3538:O3545" si="1055">L3538+M3538-N3538</f>
        <v>0</v>
      </c>
      <c r="P3538" s="244"/>
      <c r="Q3538" s="771"/>
      <c r="R3538" s="775"/>
      <c r="S3538" s="775"/>
      <c r="T3538" s="775"/>
      <c r="U3538" s="775"/>
      <c r="V3538" s="775"/>
      <c r="W3538" s="819"/>
      <c r="X3538" s="313">
        <f t="shared" si="1052"/>
        <v>0</v>
      </c>
    </row>
    <row r="3539" spans="2:24" ht="18.75">
      <c r="B3539" s="143"/>
      <c r="C3539" s="161">
        <v>552</v>
      </c>
      <c r="D3539" s="457" t="s">
        <v>211</v>
      </c>
      <c r="E3539" s="812"/>
      <c r="F3539" s="449"/>
      <c r="G3539" s="245"/>
      <c r="H3539" s="245"/>
      <c r="I3539" s="476">
        <f t="shared" si="1053"/>
        <v>0</v>
      </c>
      <c r="J3539" s="243" t="str">
        <f t="shared" si="1051"/>
        <v/>
      </c>
      <c r="K3539" s="244"/>
      <c r="L3539" s="423"/>
      <c r="M3539" s="252"/>
      <c r="N3539" s="315">
        <f t="shared" si="1054"/>
        <v>0</v>
      </c>
      <c r="O3539" s="424">
        <f t="shared" si="1055"/>
        <v>0</v>
      </c>
      <c r="P3539" s="244"/>
      <c r="Q3539" s="771"/>
      <c r="R3539" s="775"/>
      <c r="S3539" s="775"/>
      <c r="T3539" s="775"/>
      <c r="U3539" s="775"/>
      <c r="V3539" s="775"/>
      <c r="W3539" s="819"/>
      <c r="X3539" s="313">
        <f t="shared" si="1052"/>
        <v>0</v>
      </c>
    </row>
    <row r="3540" spans="2:24" ht="18.75">
      <c r="B3540" s="143"/>
      <c r="C3540" s="161">
        <v>558</v>
      </c>
      <c r="D3540" s="457" t="s">
        <v>1704</v>
      </c>
      <c r="E3540" s="812"/>
      <c r="F3540" s="700">
        <v>0</v>
      </c>
      <c r="G3540" s="700">
        <v>0</v>
      </c>
      <c r="H3540" s="700">
        <v>0</v>
      </c>
      <c r="I3540" s="476">
        <f t="shared" si="1053"/>
        <v>0</v>
      </c>
      <c r="J3540" s="243" t="str">
        <f t="shared" si="1051"/>
        <v/>
      </c>
      <c r="K3540" s="244"/>
      <c r="L3540" s="423"/>
      <c r="M3540" s="252"/>
      <c r="N3540" s="315">
        <f t="shared" si="1054"/>
        <v>0</v>
      </c>
      <c r="O3540" s="424">
        <f t="shared" si="1055"/>
        <v>0</v>
      </c>
      <c r="P3540" s="244"/>
      <c r="Q3540" s="771"/>
      <c r="R3540" s="775"/>
      <c r="S3540" s="775"/>
      <c r="T3540" s="775"/>
      <c r="U3540" s="775"/>
      <c r="V3540" s="775"/>
      <c r="W3540" s="819"/>
      <c r="X3540" s="313">
        <f t="shared" si="1052"/>
        <v>0</v>
      </c>
    </row>
    <row r="3541" spans="2:24" ht="18.75">
      <c r="B3541" s="143"/>
      <c r="C3541" s="161">
        <v>560</v>
      </c>
      <c r="D3541" s="458" t="s">
        <v>212</v>
      </c>
      <c r="E3541" s="812"/>
      <c r="F3541" s="449"/>
      <c r="G3541" s="245">
        <v>2000</v>
      </c>
      <c r="H3541" s="245"/>
      <c r="I3541" s="476">
        <f t="shared" si="1053"/>
        <v>2000</v>
      </c>
      <c r="J3541" s="243">
        <f t="shared" si="1051"/>
        <v>1</v>
      </c>
      <c r="K3541" s="244"/>
      <c r="L3541" s="423"/>
      <c r="M3541" s="252">
        <v>2000</v>
      </c>
      <c r="N3541" s="315">
        <f t="shared" si="1054"/>
        <v>2000</v>
      </c>
      <c r="O3541" s="424">
        <f t="shared" si="1055"/>
        <v>0</v>
      </c>
      <c r="P3541" s="244"/>
      <c r="Q3541" s="771"/>
      <c r="R3541" s="775"/>
      <c r="S3541" s="775"/>
      <c r="T3541" s="775"/>
      <c r="U3541" s="775"/>
      <c r="V3541" s="775"/>
      <c r="W3541" s="819"/>
      <c r="X3541" s="313">
        <f t="shared" si="1052"/>
        <v>0</v>
      </c>
    </row>
    <row r="3542" spans="2:24" ht="18.75">
      <c r="B3542" s="143"/>
      <c r="C3542" s="161">
        <v>580</v>
      </c>
      <c r="D3542" s="457" t="s">
        <v>213</v>
      </c>
      <c r="E3542" s="812"/>
      <c r="F3542" s="449"/>
      <c r="G3542" s="245">
        <v>600</v>
      </c>
      <c r="H3542" s="245"/>
      <c r="I3542" s="476">
        <f t="shared" si="1053"/>
        <v>600</v>
      </c>
      <c r="J3542" s="243">
        <f t="shared" si="1051"/>
        <v>1</v>
      </c>
      <c r="K3542" s="244"/>
      <c r="L3542" s="423"/>
      <c r="M3542" s="252">
        <v>600</v>
      </c>
      <c r="N3542" s="315">
        <f t="shared" si="1054"/>
        <v>600</v>
      </c>
      <c r="O3542" s="424">
        <f t="shared" si="1055"/>
        <v>0</v>
      </c>
      <c r="P3542" s="244"/>
      <c r="Q3542" s="771"/>
      <c r="R3542" s="775"/>
      <c r="S3542" s="775"/>
      <c r="T3542" s="775"/>
      <c r="U3542" s="775"/>
      <c r="V3542" s="775"/>
      <c r="W3542" s="819"/>
      <c r="X3542" s="313">
        <f t="shared" si="1052"/>
        <v>0</v>
      </c>
    </row>
    <row r="3543" spans="2:24" ht="18.75">
      <c r="B3543" s="143"/>
      <c r="C3543" s="161">
        <v>588</v>
      </c>
      <c r="D3543" s="457" t="s">
        <v>1709</v>
      </c>
      <c r="E3543" s="812"/>
      <c r="F3543" s="700">
        <v>0</v>
      </c>
      <c r="G3543" s="700">
        <v>0</v>
      </c>
      <c r="H3543" s="700">
        <v>0</v>
      </c>
      <c r="I3543" s="476">
        <f t="shared" si="1053"/>
        <v>0</v>
      </c>
      <c r="J3543" s="243" t="str">
        <f t="shared" si="1051"/>
        <v/>
      </c>
      <c r="K3543" s="244"/>
      <c r="L3543" s="423"/>
      <c r="M3543" s="252"/>
      <c r="N3543" s="315">
        <f t="shared" si="1054"/>
        <v>0</v>
      </c>
      <c r="O3543" s="424">
        <f t="shared" si="1055"/>
        <v>0</v>
      </c>
      <c r="P3543" s="244"/>
      <c r="Q3543" s="771"/>
      <c r="R3543" s="775"/>
      <c r="S3543" s="775"/>
      <c r="T3543" s="775"/>
      <c r="U3543" s="775"/>
      <c r="V3543" s="775"/>
      <c r="W3543" s="819"/>
      <c r="X3543" s="313">
        <f t="shared" si="1052"/>
        <v>0</v>
      </c>
    </row>
    <row r="3544" spans="2:24" ht="31.5">
      <c r="B3544" s="143"/>
      <c r="C3544" s="162">
        <v>590</v>
      </c>
      <c r="D3544" s="459" t="s">
        <v>214</v>
      </c>
      <c r="E3544" s="812"/>
      <c r="F3544" s="449"/>
      <c r="G3544" s="245"/>
      <c r="H3544" s="245"/>
      <c r="I3544" s="476">
        <f t="shared" si="1053"/>
        <v>0</v>
      </c>
      <c r="J3544" s="243" t="str">
        <f t="shared" si="1051"/>
        <v/>
      </c>
      <c r="K3544" s="244"/>
      <c r="L3544" s="423"/>
      <c r="M3544" s="252"/>
      <c r="N3544" s="315">
        <f t="shared" si="1054"/>
        <v>0</v>
      </c>
      <c r="O3544" s="424">
        <f t="shared" si="1055"/>
        <v>0</v>
      </c>
      <c r="P3544" s="244"/>
      <c r="Q3544" s="771"/>
      <c r="R3544" s="775"/>
      <c r="S3544" s="775"/>
      <c r="T3544" s="775"/>
      <c r="U3544" s="775"/>
      <c r="V3544" s="775"/>
      <c r="W3544" s="819"/>
      <c r="X3544" s="313">
        <f t="shared" si="1052"/>
        <v>0</v>
      </c>
    </row>
    <row r="3545" spans="2:24" ht="18.75">
      <c r="B3545" s="794">
        <v>800</v>
      </c>
      <c r="C3545" s="960" t="s">
        <v>1079</v>
      </c>
      <c r="D3545" s="960"/>
      <c r="E3545" s="795"/>
      <c r="F3545" s="798"/>
      <c r="G3545" s="799"/>
      <c r="H3545" s="799"/>
      <c r="I3545" s="800">
        <f t="shared" si="1053"/>
        <v>0</v>
      </c>
      <c r="J3545" s="243" t="str">
        <f t="shared" si="1051"/>
        <v/>
      </c>
      <c r="K3545" s="244"/>
      <c r="L3545" s="428"/>
      <c r="M3545" s="254"/>
      <c r="N3545" s="315">
        <f t="shared" si="1054"/>
        <v>0</v>
      </c>
      <c r="O3545" s="424">
        <f t="shared" si="1055"/>
        <v>0</v>
      </c>
      <c r="P3545" s="244"/>
      <c r="Q3545" s="773"/>
      <c r="R3545" s="774"/>
      <c r="S3545" s="775"/>
      <c r="T3545" s="775"/>
      <c r="U3545" s="774"/>
      <c r="V3545" s="775"/>
      <c r="W3545" s="819"/>
      <c r="X3545" s="313">
        <f t="shared" si="1052"/>
        <v>0</v>
      </c>
    </row>
    <row r="3546" spans="2:24" ht="18.75">
      <c r="B3546" s="794">
        <v>1000</v>
      </c>
      <c r="C3546" s="962" t="s">
        <v>216</v>
      </c>
      <c r="D3546" s="962"/>
      <c r="E3546" s="795"/>
      <c r="F3546" s="796">
        <f>SUM(F3547:F3563)</f>
        <v>0</v>
      </c>
      <c r="G3546" s="797">
        <f>SUM(G3547:G3563)</f>
        <v>1195000</v>
      </c>
      <c r="H3546" s="797">
        <f>SUM(H3547:H3563)</f>
        <v>0</v>
      </c>
      <c r="I3546" s="797">
        <f>SUM(I3547:I3563)</f>
        <v>1195000</v>
      </c>
      <c r="J3546" s="243">
        <f t="shared" si="1051"/>
        <v>1</v>
      </c>
      <c r="K3546" s="244"/>
      <c r="L3546" s="316">
        <f>SUM(L3547:L3563)</f>
        <v>0</v>
      </c>
      <c r="M3546" s="317">
        <f>SUM(M3547:M3563)</f>
        <v>1195000</v>
      </c>
      <c r="N3546" s="425">
        <f>SUM(N3547:N3563)</f>
        <v>1195000</v>
      </c>
      <c r="O3546" s="426">
        <f>SUM(O3547:O3563)</f>
        <v>0</v>
      </c>
      <c r="P3546" s="244"/>
      <c r="Q3546" s="316">
        <f t="shared" ref="Q3546:W3546" si="1056">SUM(Q3547:Q3563)</f>
        <v>0</v>
      </c>
      <c r="R3546" s="317">
        <f t="shared" si="1056"/>
        <v>1195000</v>
      </c>
      <c r="S3546" s="317">
        <f t="shared" si="1056"/>
        <v>1195000</v>
      </c>
      <c r="T3546" s="317">
        <f t="shared" si="1056"/>
        <v>0</v>
      </c>
      <c r="U3546" s="317">
        <f t="shared" si="1056"/>
        <v>0</v>
      </c>
      <c r="V3546" s="317">
        <f t="shared" si="1056"/>
        <v>0</v>
      </c>
      <c r="W3546" s="426">
        <f t="shared" si="1056"/>
        <v>0</v>
      </c>
      <c r="X3546" s="313">
        <f t="shared" si="1052"/>
        <v>0</v>
      </c>
    </row>
    <row r="3547" spans="2:24" ht="18.75">
      <c r="B3547" s="136"/>
      <c r="C3547" s="144">
        <v>1011</v>
      </c>
      <c r="D3547" s="163" t="s">
        <v>217</v>
      </c>
      <c r="E3547" s="812"/>
      <c r="F3547" s="449"/>
      <c r="G3547" s="245"/>
      <c r="H3547" s="245"/>
      <c r="I3547" s="476">
        <f t="shared" ref="I3547:I3563" si="1057">F3547+G3547+H3547</f>
        <v>0</v>
      </c>
      <c r="J3547" s="243" t="str">
        <f t="shared" si="1051"/>
        <v/>
      </c>
      <c r="K3547" s="244"/>
      <c r="L3547" s="423"/>
      <c r="M3547" s="252"/>
      <c r="N3547" s="315">
        <f t="shared" ref="N3547:N3563" si="1058">I3547</f>
        <v>0</v>
      </c>
      <c r="O3547" s="424">
        <f t="shared" ref="O3547:O3563" si="1059">L3547+M3547-N3547</f>
        <v>0</v>
      </c>
      <c r="P3547" s="244"/>
      <c r="Q3547" s="423"/>
      <c r="R3547" s="252"/>
      <c r="S3547" s="429">
        <f t="shared" ref="S3547:S3554" si="1060">+IF(+(L3547+M3547)&gt;=I3547,+M3547,+(+I3547-L3547))</f>
        <v>0</v>
      </c>
      <c r="T3547" s="315">
        <f t="shared" ref="T3547:T3554" si="1061">Q3547+R3547-S3547</f>
        <v>0</v>
      </c>
      <c r="U3547" s="252"/>
      <c r="V3547" s="252"/>
      <c r="W3547" s="253"/>
      <c r="X3547" s="313">
        <f t="shared" si="1052"/>
        <v>0</v>
      </c>
    </row>
    <row r="3548" spans="2:24" ht="18.75">
      <c r="B3548" s="136"/>
      <c r="C3548" s="137">
        <v>1012</v>
      </c>
      <c r="D3548" s="145" t="s">
        <v>218</v>
      </c>
      <c r="E3548" s="812"/>
      <c r="F3548" s="449"/>
      <c r="G3548" s="245"/>
      <c r="H3548" s="245"/>
      <c r="I3548" s="476">
        <f t="shared" si="1057"/>
        <v>0</v>
      </c>
      <c r="J3548" s="243" t="str">
        <f t="shared" si="1051"/>
        <v/>
      </c>
      <c r="K3548" s="244"/>
      <c r="L3548" s="423"/>
      <c r="M3548" s="252"/>
      <c r="N3548" s="315">
        <f t="shared" si="1058"/>
        <v>0</v>
      </c>
      <c r="O3548" s="424">
        <f t="shared" si="1059"/>
        <v>0</v>
      </c>
      <c r="P3548" s="244"/>
      <c r="Q3548" s="423"/>
      <c r="R3548" s="252"/>
      <c r="S3548" s="429">
        <f t="shared" si="1060"/>
        <v>0</v>
      </c>
      <c r="T3548" s="315">
        <f t="shared" si="1061"/>
        <v>0</v>
      </c>
      <c r="U3548" s="252"/>
      <c r="V3548" s="252"/>
      <c r="W3548" s="253"/>
      <c r="X3548" s="313">
        <f t="shared" si="1052"/>
        <v>0</v>
      </c>
    </row>
    <row r="3549" spans="2:24" ht="18.75">
      <c r="B3549" s="136"/>
      <c r="C3549" s="137">
        <v>1013</v>
      </c>
      <c r="D3549" s="145" t="s">
        <v>219</v>
      </c>
      <c r="E3549" s="812"/>
      <c r="F3549" s="449"/>
      <c r="G3549" s="245"/>
      <c r="H3549" s="245"/>
      <c r="I3549" s="476">
        <f t="shared" si="1057"/>
        <v>0</v>
      </c>
      <c r="J3549" s="243" t="str">
        <f t="shared" si="1051"/>
        <v/>
      </c>
      <c r="K3549" s="244"/>
      <c r="L3549" s="423"/>
      <c r="M3549" s="252"/>
      <c r="N3549" s="315">
        <f t="shared" si="1058"/>
        <v>0</v>
      </c>
      <c r="O3549" s="424">
        <f t="shared" si="1059"/>
        <v>0</v>
      </c>
      <c r="P3549" s="244"/>
      <c r="Q3549" s="423"/>
      <c r="R3549" s="252"/>
      <c r="S3549" s="429">
        <f t="shared" si="1060"/>
        <v>0</v>
      </c>
      <c r="T3549" s="315">
        <f t="shared" si="1061"/>
        <v>0</v>
      </c>
      <c r="U3549" s="252"/>
      <c r="V3549" s="252"/>
      <c r="W3549" s="253"/>
      <c r="X3549" s="313">
        <f t="shared" si="1052"/>
        <v>0</v>
      </c>
    </row>
    <row r="3550" spans="2:24" ht="18.75">
      <c r="B3550" s="136"/>
      <c r="C3550" s="137">
        <v>1014</v>
      </c>
      <c r="D3550" s="145" t="s">
        <v>220</v>
      </c>
      <c r="E3550" s="812"/>
      <c r="F3550" s="449"/>
      <c r="G3550" s="245"/>
      <c r="H3550" s="245"/>
      <c r="I3550" s="476">
        <f t="shared" si="1057"/>
        <v>0</v>
      </c>
      <c r="J3550" s="243" t="str">
        <f t="shared" si="1051"/>
        <v/>
      </c>
      <c r="K3550" s="244"/>
      <c r="L3550" s="423"/>
      <c r="M3550" s="252"/>
      <c r="N3550" s="315">
        <f t="shared" si="1058"/>
        <v>0</v>
      </c>
      <c r="O3550" s="424">
        <f t="shared" si="1059"/>
        <v>0</v>
      </c>
      <c r="P3550" s="244"/>
      <c r="Q3550" s="423"/>
      <c r="R3550" s="252"/>
      <c r="S3550" s="429">
        <f t="shared" si="1060"/>
        <v>0</v>
      </c>
      <c r="T3550" s="315">
        <f t="shared" si="1061"/>
        <v>0</v>
      </c>
      <c r="U3550" s="252"/>
      <c r="V3550" s="252"/>
      <c r="W3550" s="253"/>
      <c r="X3550" s="313">
        <f t="shared" si="1052"/>
        <v>0</v>
      </c>
    </row>
    <row r="3551" spans="2:24" ht="18.75">
      <c r="B3551" s="136"/>
      <c r="C3551" s="137">
        <v>1015</v>
      </c>
      <c r="D3551" s="145" t="s">
        <v>221</v>
      </c>
      <c r="E3551" s="812"/>
      <c r="F3551" s="449"/>
      <c r="G3551" s="245">
        <v>35000</v>
      </c>
      <c r="H3551" s="245"/>
      <c r="I3551" s="476">
        <f t="shared" si="1057"/>
        <v>35000</v>
      </c>
      <c r="J3551" s="243">
        <f t="shared" si="1051"/>
        <v>1</v>
      </c>
      <c r="K3551" s="244"/>
      <c r="L3551" s="423"/>
      <c r="M3551" s="252">
        <v>35000</v>
      </c>
      <c r="N3551" s="315">
        <f t="shared" si="1058"/>
        <v>35000</v>
      </c>
      <c r="O3551" s="424">
        <f t="shared" si="1059"/>
        <v>0</v>
      </c>
      <c r="P3551" s="244"/>
      <c r="Q3551" s="423"/>
      <c r="R3551" s="252">
        <v>35000</v>
      </c>
      <c r="S3551" s="429">
        <f t="shared" si="1060"/>
        <v>35000</v>
      </c>
      <c r="T3551" s="315">
        <f t="shared" si="1061"/>
        <v>0</v>
      </c>
      <c r="U3551" s="252"/>
      <c r="V3551" s="252"/>
      <c r="W3551" s="253"/>
      <c r="X3551" s="313">
        <f t="shared" si="1052"/>
        <v>0</v>
      </c>
    </row>
    <row r="3552" spans="2:24" ht="18.75">
      <c r="B3552" s="136"/>
      <c r="C3552" s="137">
        <v>1016</v>
      </c>
      <c r="D3552" s="145" t="s">
        <v>222</v>
      </c>
      <c r="E3552" s="812"/>
      <c r="F3552" s="449"/>
      <c r="G3552" s="245">
        <v>690000</v>
      </c>
      <c r="H3552" s="245"/>
      <c r="I3552" s="476">
        <f t="shared" si="1057"/>
        <v>690000</v>
      </c>
      <c r="J3552" s="243">
        <f t="shared" si="1051"/>
        <v>1</v>
      </c>
      <c r="K3552" s="244"/>
      <c r="L3552" s="423"/>
      <c r="M3552" s="252">
        <v>690000</v>
      </c>
      <c r="N3552" s="315">
        <f t="shared" si="1058"/>
        <v>690000</v>
      </c>
      <c r="O3552" s="424">
        <f t="shared" si="1059"/>
        <v>0</v>
      </c>
      <c r="P3552" s="244"/>
      <c r="Q3552" s="423"/>
      <c r="R3552" s="252">
        <v>690000</v>
      </c>
      <c r="S3552" s="429">
        <f t="shared" si="1060"/>
        <v>690000</v>
      </c>
      <c r="T3552" s="315">
        <f t="shared" si="1061"/>
        <v>0</v>
      </c>
      <c r="U3552" s="252"/>
      <c r="V3552" s="252"/>
      <c r="W3552" s="253"/>
      <c r="X3552" s="313">
        <f t="shared" si="1052"/>
        <v>0</v>
      </c>
    </row>
    <row r="3553" spans="2:24" ht="18.75">
      <c r="B3553" s="140"/>
      <c r="C3553" s="164">
        <v>1020</v>
      </c>
      <c r="D3553" s="165" t="s">
        <v>223</v>
      </c>
      <c r="E3553" s="812"/>
      <c r="F3553" s="449"/>
      <c r="G3553" s="245">
        <v>60000</v>
      </c>
      <c r="H3553" s="245"/>
      <c r="I3553" s="476">
        <f t="shared" si="1057"/>
        <v>60000</v>
      </c>
      <c r="J3553" s="243">
        <f t="shared" si="1051"/>
        <v>1</v>
      </c>
      <c r="K3553" s="244"/>
      <c r="L3553" s="423"/>
      <c r="M3553" s="252">
        <v>60000</v>
      </c>
      <c r="N3553" s="315">
        <f t="shared" si="1058"/>
        <v>60000</v>
      </c>
      <c r="O3553" s="424">
        <f t="shared" si="1059"/>
        <v>0</v>
      </c>
      <c r="P3553" s="244"/>
      <c r="Q3553" s="423"/>
      <c r="R3553" s="252">
        <v>60000</v>
      </c>
      <c r="S3553" s="429">
        <f t="shared" si="1060"/>
        <v>60000</v>
      </c>
      <c r="T3553" s="315">
        <f t="shared" si="1061"/>
        <v>0</v>
      </c>
      <c r="U3553" s="252"/>
      <c r="V3553" s="252"/>
      <c r="W3553" s="253"/>
      <c r="X3553" s="313">
        <f t="shared" si="1052"/>
        <v>0</v>
      </c>
    </row>
    <row r="3554" spans="2:24" ht="18.75">
      <c r="B3554" s="136"/>
      <c r="C3554" s="137">
        <v>1030</v>
      </c>
      <c r="D3554" s="145" t="s">
        <v>224</v>
      </c>
      <c r="E3554" s="812"/>
      <c r="F3554" s="449"/>
      <c r="G3554" s="245">
        <v>410000</v>
      </c>
      <c r="H3554" s="245"/>
      <c r="I3554" s="476">
        <f t="shared" si="1057"/>
        <v>410000</v>
      </c>
      <c r="J3554" s="243">
        <f t="shared" si="1051"/>
        <v>1</v>
      </c>
      <c r="K3554" s="244"/>
      <c r="L3554" s="423"/>
      <c r="M3554" s="252">
        <v>410000</v>
      </c>
      <c r="N3554" s="315">
        <f t="shared" si="1058"/>
        <v>410000</v>
      </c>
      <c r="O3554" s="424">
        <f t="shared" si="1059"/>
        <v>0</v>
      </c>
      <c r="P3554" s="244"/>
      <c r="Q3554" s="423"/>
      <c r="R3554" s="252">
        <v>410000</v>
      </c>
      <c r="S3554" s="429">
        <f t="shared" si="1060"/>
        <v>410000</v>
      </c>
      <c r="T3554" s="315">
        <f t="shared" si="1061"/>
        <v>0</v>
      </c>
      <c r="U3554" s="252"/>
      <c r="V3554" s="252"/>
      <c r="W3554" s="253"/>
      <c r="X3554" s="313">
        <f t="shared" si="1052"/>
        <v>0</v>
      </c>
    </row>
    <row r="3555" spans="2:24" ht="18.75">
      <c r="B3555" s="136"/>
      <c r="C3555" s="164">
        <v>1051</v>
      </c>
      <c r="D3555" s="167" t="s">
        <v>225</v>
      </c>
      <c r="E3555" s="812"/>
      <c r="F3555" s="449"/>
      <c r="G3555" s="245"/>
      <c r="H3555" s="245"/>
      <c r="I3555" s="476">
        <f t="shared" si="1057"/>
        <v>0</v>
      </c>
      <c r="J3555" s="243" t="str">
        <f t="shared" si="1051"/>
        <v/>
      </c>
      <c r="K3555" s="244"/>
      <c r="L3555" s="423"/>
      <c r="M3555" s="252"/>
      <c r="N3555" s="315">
        <f t="shared" si="1058"/>
        <v>0</v>
      </c>
      <c r="O3555" s="424">
        <f t="shared" si="1059"/>
        <v>0</v>
      </c>
      <c r="P3555" s="244"/>
      <c r="Q3555" s="771"/>
      <c r="R3555" s="775"/>
      <c r="S3555" s="775"/>
      <c r="T3555" s="775"/>
      <c r="U3555" s="775"/>
      <c r="V3555" s="775"/>
      <c r="W3555" s="819"/>
      <c r="X3555" s="313">
        <f t="shared" si="1052"/>
        <v>0</v>
      </c>
    </row>
    <row r="3556" spans="2:24" ht="18.75">
      <c r="B3556" s="136"/>
      <c r="C3556" s="137">
        <v>1052</v>
      </c>
      <c r="D3556" s="145" t="s">
        <v>226</v>
      </c>
      <c r="E3556" s="812"/>
      <c r="F3556" s="449"/>
      <c r="G3556" s="245"/>
      <c r="H3556" s="245"/>
      <c r="I3556" s="476">
        <f t="shared" si="1057"/>
        <v>0</v>
      </c>
      <c r="J3556" s="243" t="str">
        <f t="shared" si="1051"/>
        <v/>
      </c>
      <c r="K3556" s="244"/>
      <c r="L3556" s="423"/>
      <c r="M3556" s="252"/>
      <c r="N3556" s="315">
        <f t="shared" si="1058"/>
        <v>0</v>
      </c>
      <c r="O3556" s="424">
        <f t="shared" si="1059"/>
        <v>0</v>
      </c>
      <c r="P3556" s="244"/>
      <c r="Q3556" s="771"/>
      <c r="R3556" s="775"/>
      <c r="S3556" s="775"/>
      <c r="T3556" s="775"/>
      <c r="U3556" s="775"/>
      <c r="V3556" s="775"/>
      <c r="W3556" s="819"/>
      <c r="X3556" s="313">
        <f t="shared" si="1052"/>
        <v>0</v>
      </c>
    </row>
    <row r="3557" spans="2:24" ht="18.75">
      <c r="B3557" s="136"/>
      <c r="C3557" s="168">
        <v>1053</v>
      </c>
      <c r="D3557" s="169" t="s">
        <v>1710</v>
      </c>
      <c r="E3557" s="812"/>
      <c r="F3557" s="449"/>
      <c r="G3557" s="245"/>
      <c r="H3557" s="245"/>
      <c r="I3557" s="476">
        <f t="shared" si="1057"/>
        <v>0</v>
      </c>
      <c r="J3557" s="243" t="str">
        <f t="shared" si="1051"/>
        <v/>
      </c>
      <c r="K3557" s="244"/>
      <c r="L3557" s="423"/>
      <c r="M3557" s="252"/>
      <c r="N3557" s="315">
        <f t="shared" si="1058"/>
        <v>0</v>
      </c>
      <c r="O3557" s="424">
        <f t="shared" si="1059"/>
        <v>0</v>
      </c>
      <c r="P3557" s="244"/>
      <c r="Q3557" s="771"/>
      <c r="R3557" s="775"/>
      <c r="S3557" s="775"/>
      <c r="T3557" s="775"/>
      <c r="U3557" s="775"/>
      <c r="V3557" s="775"/>
      <c r="W3557" s="819"/>
      <c r="X3557" s="313">
        <f t="shared" si="1052"/>
        <v>0</v>
      </c>
    </row>
    <row r="3558" spans="2:24" ht="18.75">
      <c r="B3558" s="136"/>
      <c r="C3558" s="137">
        <v>1062</v>
      </c>
      <c r="D3558" s="139" t="s">
        <v>227</v>
      </c>
      <c r="E3558" s="812"/>
      <c r="F3558" s="449"/>
      <c r="G3558" s="245"/>
      <c r="H3558" s="245"/>
      <c r="I3558" s="476">
        <f t="shared" si="1057"/>
        <v>0</v>
      </c>
      <c r="J3558" s="243" t="str">
        <f t="shared" si="1051"/>
        <v/>
      </c>
      <c r="K3558" s="244"/>
      <c r="L3558" s="423"/>
      <c r="M3558" s="252"/>
      <c r="N3558" s="315">
        <f t="shared" si="1058"/>
        <v>0</v>
      </c>
      <c r="O3558" s="424">
        <f t="shared" si="1059"/>
        <v>0</v>
      </c>
      <c r="P3558" s="244"/>
      <c r="Q3558" s="423"/>
      <c r="R3558" s="252"/>
      <c r="S3558" s="429">
        <f>+IF(+(L3558+M3558)&gt;=I3558,+M3558,+(+I3558-L3558))</f>
        <v>0</v>
      </c>
      <c r="T3558" s="315">
        <f>Q3558+R3558-S3558</f>
        <v>0</v>
      </c>
      <c r="U3558" s="252"/>
      <c r="V3558" s="252"/>
      <c r="W3558" s="253"/>
      <c r="X3558" s="313">
        <f t="shared" si="1052"/>
        <v>0</v>
      </c>
    </row>
    <row r="3559" spans="2:24" ht="18.75">
      <c r="B3559" s="136"/>
      <c r="C3559" s="137">
        <v>1063</v>
      </c>
      <c r="D3559" s="139" t="s">
        <v>228</v>
      </c>
      <c r="E3559" s="812"/>
      <c r="F3559" s="449"/>
      <c r="G3559" s="245"/>
      <c r="H3559" s="245"/>
      <c r="I3559" s="476">
        <f t="shared" si="1057"/>
        <v>0</v>
      </c>
      <c r="J3559" s="243" t="str">
        <f t="shared" si="1051"/>
        <v/>
      </c>
      <c r="K3559" s="244"/>
      <c r="L3559" s="423"/>
      <c r="M3559" s="252"/>
      <c r="N3559" s="315">
        <f t="shared" si="1058"/>
        <v>0</v>
      </c>
      <c r="O3559" s="424">
        <f t="shared" si="1059"/>
        <v>0</v>
      </c>
      <c r="P3559" s="244"/>
      <c r="Q3559" s="771"/>
      <c r="R3559" s="775"/>
      <c r="S3559" s="775"/>
      <c r="T3559" s="775"/>
      <c r="U3559" s="775"/>
      <c r="V3559" s="775"/>
      <c r="W3559" s="819"/>
      <c r="X3559" s="313">
        <f t="shared" si="1052"/>
        <v>0</v>
      </c>
    </row>
    <row r="3560" spans="2:24" ht="18.75">
      <c r="B3560" s="136"/>
      <c r="C3560" s="168">
        <v>1069</v>
      </c>
      <c r="D3560" s="170" t="s">
        <v>229</v>
      </c>
      <c r="E3560" s="812"/>
      <c r="F3560" s="449"/>
      <c r="G3560" s="245"/>
      <c r="H3560" s="245"/>
      <c r="I3560" s="476">
        <f t="shared" si="1057"/>
        <v>0</v>
      </c>
      <c r="J3560" s="243" t="str">
        <f t="shared" ref="J3560:J3591" si="1062">(IF($E3560&lt;&gt;0,$J$2,IF($I3560&lt;&gt;0,$J$2,"")))</f>
        <v/>
      </c>
      <c r="K3560" s="244"/>
      <c r="L3560" s="423"/>
      <c r="M3560" s="252"/>
      <c r="N3560" s="315">
        <f t="shared" si="1058"/>
        <v>0</v>
      </c>
      <c r="O3560" s="424">
        <f t="shared" si="1059"/>
        <v>0</v>
      </c>
      <c r="P3560" s="244"/>
      <c r="Q3560" s="423"/>
      <c r="R3560" s="252"/>
      <c r="S3560" s="429">
        <f>+IF(+(L3560+M3560)&gt;=I3560,+M3560,+(+I3560-L3560))</f>
        <v>0</v>
      </c>
      <c r="T3560" s="315">
        <f>Q3560+R3560-S3560</f>
        <v>0</v>
      </c>
      <c r="U3560" s="252"/>
      <c r="V3560" s="252"/>
      <c r="W3560" s="253"/>
      <c r="X3560" s="313">
        <f t="shared" ref="X3560:X3591" si="1063">T3560-U3560-V3560-W3560</f>
        <v>0</v>
      </c>
    </row>
    <row r="3561" spans="2:24" ht="31.5">
      <c r="B3561" s="140"/>
      <c r="C3561" s="137">
        <v>1091</v>
      </c>
      <c r="D3561" s="145" t="s">
        <v>230</v>
      </c>
      <c r="E3561" s="812"/>
      <c r="F3561" s="449"/>
      <c r="G3561" s="245"/>
      <c r="H3561" s="245"/>
      <c r="I3561" s="476">
        <f t="shared" si="1057"/>
        <v>0</v>
      </c>
      <c r="J3561" s="243" t="str">
        <f t="shared" si="1062"/>
        <v/>
      </c>
      <c r="K3561" s="244"/>
      <c r="L3561" s="423"/>
      <c r="M3561" s="252"/>
      <c r="N3561" s="315">
        <f t="shared" si="1058"/>
        <v>0</v>
      </c>
      <c r="O3561" s="424">
        <f t="shared" si="1059"/>
        <v>0</v>
      </c>
      <c r="P3561" s="244"/>
      <c r="Q3561" s="423"/>
      <c r="R3561" s="252"/>
      <c r="S3561" s="429">
        <f>+IF(+(L3561+M3561)&gt;=I3561,+M3561,+(+I3561-L3561))</f>
        <v>0</v>
      </c>
      <c r="T3561" s="315">
        <f>Q3561+R3561-S3561</f>
        <v>0</v>
      </c>
      <c r="U3561" s="252"/>
      <c r="V3561" s="252"/>
      <c r="W3561" s="253"/>
      <c r="X3561" s="313">
        <f t="shared" si="1063"/>
        <v>0</v>
      </c>
    </row>
    <row r="3562" spans="2:24" ht="18.75">
      <c r="B3562" s="136"/>
      <c r="C3562" s="137">
        <v>1092</v>
      </c>
      <c r="D3562" s="145" t="s">
        <v>359</v>
      </c>
      <c r="E3562" s="812"/>
      <c r="F3562" s="449"/>
      <c r="G3562" s="245"/>
      <c r="H3562" s="245"/>
      <c r="I3562" s="476">
        <f t="shared" si="1057"/>
        <v>0</v>
      </c>
      <c r="J3562" s="243" t="str">
        <f t="shared" si="1062"/>
        <v/>
      </c>
      <c r="K3562" s="244"/>
      <c r="L3562" s="423"/>
      <c r="M3562" s="252"/>
      <c r="N3562" s="315">
        <f t="shared" si="1058"/>
        <v>0</v>
      </c>
      <c r="O3562" s="424">
        <f t="shared" si="1059"/>
        <v>0</v>
      </c>
      <c r="P3562" s="244"/>
      <c r="Q3562" s="771"/>
      <c r="R3562" s="775"/>
      <c r="S3562" s="775"/>
      <c r="T3562" s="775"/>
      <c r="U3562" s="775"/>
      <c r="V3562" s="775"/>
      <c r="W3562" s="819"/>
      <c r="X3562" s="313">
        <f t="shared" si="1063"/>
        <v>0</v>
      </c>
    </row>
    <row r="3563" spans="2:24" ht="18.75">
      <c r="B3563" s="136"/>
      <c r="C3563" s="142">
        <v>1098</v>
      </c>
      <c r="D3563" s="146" t="s">
        <v>231</v>
      </c>
      <c r="E3563" s="812"/>
      <c r="F3563" s="449"/>
      <c r="G3563" s="245"/>
      <c r="H3563" s="245"/>
      <c r="I3563" s="476">
        <f t="shared" si="1057"/>
        <v>0</v>
      </c>
      <c r="J3563" s="243" t="str">
        <f t="shared" si="1062"/>
        <v/>
      </c>
      <c r="K3563" s="244"/>
      <c r="L3563" s="423"/>
      <c r="M3563" s="252"/>
      <c r="N3563" s="315">
        <f t="shared" si="1058"/>
        <v>0</v>
      </c>
      <c r="O3563" s="424">
        <f t="shared" si="1059"/>
        <v>0</v>
      </c>
      <c r="P3563" s="244"/>
      <c r="Q3563" s="423"/>
      <c r="R3563" s="252"/>
      <c r="S3563" s="429">
        <f>+IF(+(L3563+M3563)&gt;=I3563,+M3563,+(+I3563-L3563))</f>
        <v>0</v>
      </c>
      <c r="T3563" s="315">
        <f>Q3563+R3563-S3563</f>
        <v>0</v>
      </c>
      <c r="U3563" s="252"/>
      <c r="V3563" s="252"/>
      <c r="W3563" s="253"/>
      <c r="X3563" s="313">
        <f t="shared" si="1063"/>
        <v>0</v>
      </c>
    </row>
    <row r="3564" spans="2:24" ht="18.75">
      <c r="B3564" s="794">
        <v>1900</v>
      </c>
      <c r="C3564" s="958" t="s">
        <v>293</v>
      </c>
      <c r="D3564" s="958"/>
      <c r="E3564" s="795"/>
      <c r="F3564" s="796">
        <f>SUM(F3565:F3567)</f>
        <v>0</v>
      </c>
      <c r="G3564" s="797">
        <f>SUM(G3565:G3567)</f>
        <v>0</v>
      </c>
      <c r="H3564" s="797">
        <f>SUM(H3565:H3567)</f>
        <v>0</v>
      </c>
      <c r="I3564" s="797">
        <f>SUM(I3565:I3567)</f>
        <v>0</v>
      </c>
      <c r="J3564" s="243" t="str">
        <f t="shared" si="1062"/>
        <v/>
      </c>
      <c r="K3564" s="244"/>
      <c r="L3564" s="316">
        <f>SUM(L3565:L3567)</f>
        <v>0</v>
      </c>
      <c r="M3564" s="317">
        <f>SUM(M3565:M3567)</f>
        <v>0</v>
      </c>
      <c r="N3564" s="425">
        <f>SUM(N3565:N3567)</f>
        <v>0</v>
      </c>
      <c r="O3564" s="426">
        <f>SUM(O3565:O3567)</f>
        <v>0</v>
      </c>
      <c r="P3564" s="244"/>
      <c r="Q3564" s="773"/>
      <c r="R3564" s="774"/>
      <c r="S3564" s="774"/>
      <c r="T3564" s="774"/>
      <c r="U3564" s="774"/>
      <c r="V3564" s="774"/>
      <c r="W3564" s="820"/>
      <c r="X3564" s="313">
        <f t="shared" si="1063"/>
        <v>0</v>
      </c>
    </row>
    <row r="3565" spans="2:24" ht="18.75">
      <c r="B3565" s="136"/>
      <c r="C3565" s="144">
        <v>1901</v>
      </c>
      <c r="D3565" s="138" t="s">
        <v>294</v>
      </c>
      <c r="E3565" s="812"/>
      <c r="F3565" s="449"/>
      <c r="G3565" s="245"/>
      <c r="H3565" s="245"/>
      <c r="I3565" s="476">
        <f>F3565+G3565+H3565</f>
        <v>0</v>
      </c>
      <c r="J3565" s="243" t="str">
        <f t="shared" si="1062"/>
        <v/>
      </c>
      <c r="K3565" s="244"/>
      <c r="L3565" s="423"/>
      <c r="M3565" s="252"/>
      <c r="N3565" s="315">
        <f>I3565</f>
        <v>0</v>
      </c>
      <c r="O3565" s="424">
        <f>L3565+M3565-N3565</f>
        <v>0</v>
      </c>
      <c r="P3565" s="244"/>
      <c r="Q3565" s="771"/>
      <c r="R3565" s="775"/>
      <c r="S3565" s="775"/>
      <c r="T3565" s="775"/>
      <c r="U3565" s="775"/>
      <c r="V3565" s="775"/>
      <c r="W3565" s="819"/>
      <c r="X3565" s="313">
        <f t="shared" si="1063"/>
        <v>0</v>
      </c>
    </row>
    <row r="3566" spans="2:24" ht="18.75">
      <c r="B3566" s="136"/>
      <c r="C3566" s="137">
        <v>1981</v>
      </c>
      <c r="D3566" s="139" t="s">
        <v>295</v>
      </c>
      <c r="E3566" s="812"/>
      <c r="F3566" s="449"/>
      <c r="G3566" s="245"/>
      <c r="H3566" s="245"/>
      <c r="I3566" s="476">
        <f>F3566+G3566+H3566</f>
        <v>0</v>
      </c>
      <c r="J3566" s="243" t="str">
        <f t="shared" si="1062"/>
        <v/>
      </c>
      <c r="K3566" s="244"/>
      <c r="L3566" s="423"/>
      <c r="M3566" s="252"/>
      <c r="N3566" s="315">
        <f>I3566</f>
        <v>0</v>
      </c>
      <c r="O3566" s="424">
        <f>L3566+M3566-N3566</f>
        <v>0</v>
      </c>
      <c r="P3566" s="244"/>
      <c r="Q3566" s="771"/>
      <c r="R3566" s="775"/>
      <c r="S3566" s="775"/>
      <c r="T3566" s="775"/>
      <c r="U3566" s="775"/>
      <c r="V3566" s="775"/>
      <c r="W3566" s="819"/>
      <c r="X3566" s="313">
        <f t="shared" si="1063"/>
        <v>0</v>
      </c>
    </row>
    <row r="3567" spans="2:24" ht="18.75">
      <c r="B3567" s="136"/>
      <c r="C3567" s="142">
        <v>1991</v>
      </c>
      <c r="D3567" s="141" t="s">
        <v>296</v>
      </c>
      <c r="E3567" s="812"/>
      <c r="F3567" s="449"/>
      <c r="G3567" s="245"/>
      <c r="H3567" s="245"/>
      <c r="I3567" s="476">
        <f>F3567+G3567+H3567</f>
        <v>0</v>
      </c>
      <c r="J3567" s="243" t="str">
        <f t="shared" si="1062"/>
        <v/>
      </c>
      <c r="K3567" s="244"/>
      <c r="L3567" s="423"/>
      <c r="M3567" s="252"/>
      <c r="N3567" s="315">
        <f>I3567</f>
        <v>0</v>
      </c>
      <c r="O3567" s="424">
        <f>L3567+M3567-N3567</f>
        <v>0</v>
      </c>
      <c r="P3567" s="244"/>
      <c r="Q3567" s="771"/>
      <c r="R3567" s="775"/>
      <c r="S3567" s="775"/>
      <c r="T3567" s="775"/>
      <c r="U3567" s="775"/>
      <c r="V3567" s="775"/>
      <c r="W3567" s="819"/>
      <c r="X3567" s="313">
        <f t="shared" si="1063"/>
        <v>0</v>
      </c>
    </row>
    <row r="3568" spans="2:24" ht="18.75">
      <c r="B3568" s="794">
        <v>2100</v>
      </c>
      <c r="C3568" s="958" t="s">
        <v>1088</v>
      </c>
      <c r="D3568" s="958"/>
      <c r="E3568" s="795"/>
      <c r="F3568" s="796">
        <f>SUM(F3569:F3573)</f>
        <v>0</v>
      </c>
      <c r="G3568" s="797">
        <f>SUM(G3569:G3573)</f>
        <v>0</v>
      </c>
      <c r="H3568" s="797">
        <f>SUM(H3569:H3573)</f>
        <v>0</v>
      </c>
      <c r="I3568" s="797">
        <f>SUM(I3569:I3573)</f>
        <v>0</v>
      </c>
      <c r="J3568" s="243" t="str">
        <f t="shared" si="1062"/>
        <v/>
      </c>
      <c r="K3568" s="244"/>
      <c r="L3568" s="316">
        <f>SUM(L3569:L3573)</f>
        <v>0</v>
      </c>
      <c r="M3568" s="317">
        <f>SUM(M3569:M3573)</f>
        <v>0</v>
      </c>
      <c r="N3568" s="425">
        <f>SUM(N3569:N3573)</f>
        <v>0</v>
      </c>
      <c r="O3568" s="426">
        <f>SUM(O3569:O3573)</f>
        <v>0</v>
      </c>
      <c r="P3568" s="244"/>
      <c r="Q3568" s="773"/>
      <c r="R3568" s="774"/>
      <c r="S3568" s="774"/>
      <c r="T3568" s="774"/>
      <c r="U3568" s="774"/>
      <c r="V3568" s="774"/>
      <c r="W3568" s="820"/>
      <c r="X3568" s="313">
        <f t="shared" si="1063"/>
        <v>0</v>
      </c>
    </row>
    <row r="3569" spans="2:24" ht="18.75">
      <c r="B3569" s="136"/>
      <c r="C3569" s="144">
        <v>2110</v>
      </c>
      <c r="D3569" s="147" t="s">
        <v>232</v>
      </c>
      <c r="E3569" s="812"/>
      <c r="F3569" s="449"/>
      <c r="G3569" s="245"/>
      <c r="H3569" s="245"/>
      <c r="I3569" s="476">
        <f>F3569+G3569+H3569</f>
        <v>0</v>
      </c>
      <c r="J3569" s="243" t="str">
        <f t="shared" si="1062"/>
        <v/>
      </c>
      <c r="K3569" s="244"/>
      <c r="L3569" s="423"/>
      <c r="M3569" s="252"/>
      <c r="N3569" s="315">
        <f>I3569</f>
        <v>0</v>
      </c>
      <c r="O3569" s="424">
        <f>L3569+M3569-N3569</f>
        <v>0</v>
      </c>
      <c r="P3569" s="244"/>
      <c r="Q3569" s="771"/>
      <c r="R3569" s="775"/>
      <c r="S3569" s="775"/>
      <c r="T3569" s="775"/>
      <c r="U3569" s="775"/>
      <c r="V3569" s="775"/>
      <c r="W3569" s="819"/>
      <c r="X3569" s="313">
        <f t="shared" si="1063"/>
        <v>0</v>
      </c>
    </row>
    <row r="3570" spans="2:24" ht="18.75">
      <c r="B3570" s="171"/>
      <c r="C3570" s="137">
        <v>2120</v>
      </c>
      <c r="D3570" s="159" t="s">
        <v>233</v>
      </c>
      <c r="E3570" s="812"/>
      <c r="F3570" s="449"/>
      <c r="G3570" s="245"/>
      <c r="H3570" s="245"/>
      <c r="I3570" s="476">
        <f>F3570+G3570+H3570</f>
        <v>0</v>
      </c>
      <c r="J3570" s="243" t="str">
        <f t="shared" si="1062"/>
        <v/>
      </c>
      <c r="K3570" s="244"/>
      <c r="L3570" s="423"/>
      <c r="M3570" s="252"/>
      <c r="N3570" s="315">
        <f>I3570</f>
        <v>0</v>
      </c>
      <c r="O3570" s="424">
        <f>L3570+M3570-N3570</f>
        <v>0</v>
      </c>
      <c r="P3570" s="244"/>
      <c r="Q3570" s="771"/>
      <c r="R3570" s="775"/>
      <c r="S3570" s="775"/>
      <c r="T3570" s="775"/>
      <c r="U3570" s="775"/>
      <c r="V3570" s="775"/>
      <c r="W3570" s="819"/>
      <c r="X3570" s="313">
        <f t="shared" si="1063"/>
        <v>0</v>
      </c>
    </row>
    <row r="3571" spans="2:24" ht="18.75">
      <c r="B3571" s="171"/>
      <c r="C3571" s="137">
        <v>2125</v>
      </c>
      <c r="D3571" s="156" t="s">
        <v>1080</v>
      </c>
      <c r="E3571" s="812"/>
      <c r="F3571" s="700">
        <v>0</v>
      </c>
      <c r="G3571" s="700">
        <v>0</v>
      </c>
      <c r="H3571" s="700">
        <v>0</v>
      </c>
      <c r="I3571" s="476">
        <f>F3571+G3571+H3571</f>
        <v>0</v>
      </c>
      <c r="J3571" s="243" t="str">
        <f t="shared" si="1062"/>
        <v/>
      </c>
      <c r="K3571" s="244"/>
      <c r="L3571" s="423"/>
      <c r="M3571" s="252"/>
      <c r="N3571" s="315">
        <f>I3571</f>
        <v>0</v>
      </c>
      <c r="O3571" s="424">
        <f>L3571+M3571-N3571</f>
        <v>0</v>
      </c>
      <c r="P3571" s="244"/>
      <c r="Q3571" s="771"/>
      <c r="R3571" s="775"/>
      <c r="S3571" s="775"/>
      <c r="T3571" s="775"/>
      <c r="U3571" s="775"/>
      <c r="V3571" s="775"/>
      <c r="W3571" s="819"/>
      <c r="X3571" s="313">
        <f t="shared" si="1063"/>
        <v>0</v>
      </c>
    </row>
    <row r="3572" spans="2:24" ht="18.75">
      <c r="B3572" s="143"/>
      <c r="C3572" s="137">
        <v>2140</v>
      </c>
      <c r="D3572" s="159" t="s">
        <v>235</v>
      </c>
      <c r="E3572" s="812"/>
      <c r="F3572" s="700">
        <v>0</v>
      </c>
      <c r="G3572" s="700">
        <v>0</v>
      </c>
      <c r="H3572" s="700">
        <v>0</v>
      </c>
      <c r="I3572" s="476">
        <f>F3572+G3572+H3572</f>
        <v>0</v>
      </c>
      <c r="J3572" s="243" t="str">
        <f t="shared" si="1062"/>
        <v/>
      </c>
      <c r="K3572" s="244"/>
      <c r="L3572" s="423"/>
      <c r="M3572" s="252"/>
      <c r="N3572" s="315">
        <f>I3572</f>
        <v>0</v>
      </c>
      <c r="O3572" s="424">
        <f>L3572+M3572-N3572</f>
        <v>0</v>
      </c>
      <c r="P3572" s="244"/>
      <c r="Q3572" s="771"/>
      <c r="R3572" s="775"/>
      <c r="S3572" s="775"/>
      <c r="T3572" s="775"/>
      <c r="U3572" s="775"/>
      <c r="V3572" s="775"/>
      <c r="W3572" s="819"/>
      <c r="X3572" s="313">
        <f t="shared" si="1063"/>
        <v>0</v>
      </c>
    </row>
    <row r="3573" spans="2:24" ht="18.75">
      <c r="B3573" s="136"/>
      <c r="C3573" s="142">
        <v>2190</v>
      </c>
      <c r="D3573" s="512" t="s">
        <v>236</v>
      </c>
      <c r="E3573" s="812"/>
      <c r="F3573" s="449"/>
      <c r="G3573" s="245"/>
      <c r="H3573" s="245"/>
      <c r="I3573" s="476">
        <f>F3573+G3573+H3573</f>
        <v>0</v>
      </c>
      <c r="J3573" s="243" t="str">
        <f t="shared" si="1062"/>
        <v/>
      </c>
      <c r="K3573" s="244"/>
      <c r="L3573" s="423"/>
      <c r="M3573" s="252"/>
      <c r="N3573" s="315">
        <f>I3573</f>
        <v>0</v>
      </c>
      <c r="O3573" s="424">
        <f>L3573+M3573-N3573</f>
        <v>0</v>
      </c>
      <c r="P3573" s="244"/>
      <c r="Q3573" s="771"/>
      <c r="R3573" s="775"/>
      <c r="S3573" s="775"/>
      <c r="T3573" s="775"/>
      <c r="U3573" s="775"/>
      <c r="V3573" s="775"/>
      <c r="W3573" s="819"/>
      <c r="X3573" s="313">
        <f t="shared" si="1063"/>
        <v>0</v>
      </c>
    </row>
    <row r="3574" spans="2:24" ht="18.75">
      <c r="B3574" s="794">
        <v>2200</v>
      </c>
      <c r="C3574" s="958" t="s">
        <v>237</v>
      </c>
      <c r="D3574" s="958"/>
      <c r="E3574" s="795"/>
      <c r="F3574" s="796">
        <f>SUM(F3575:F3576)</f>
        <v>0</v>
      </c>
      <c r="G3574" s="797">
        <f>SUM(G3575:G3576)</f>
        <v>0</v>
      </c>
      <c r="H3574" s="797">
        <f>SUM(H3575:H3576)</f>
        <v>0</v>
      </c>
      <c r="I3574" s="797">
        <f>SUM(I3575:I3576)</f>
        <v>0</v>
      </c>
      <c r="J3574" s="243" t="str">
        <f t="shared" si="1062"/>
        <v/>
      </c>
      <c r="K3574" s="244"/>
      <c r="L3574" s="316">
        <f>SUM(L3575:L3576)</f>
        <v>0</v>
      </c>
      <c r="M3574" s="317">
        <f>SUM(M3575:M3576)</f>
        <v>0</v>
      </c>
      <c r="N3574" s="425">
        <f>SUM(N3575:N3576)</f>
        <v>0</v>
      </c>
      <c r="O3574" s="426">
        <f>SUM(O3575:O3576)</f>
        <v>0</v>
      </c>
      <c r="P3574" s="244"/>
      <c r="Q3574" s="773"/>
      <c r="R3574" s="774"/>
      <c r="S3574" s="774"/>
      <c r="T3574" s="774"/>
      <c r="U3574" s="774"/>
      <c r="V3574" s="774"/>
      <c r="W3574" s="820"/>
      <c r="X3574" s="313">
        <f t="shared" si="1063"/>
        <v>0</v>
      </c>
    </row>
    <row r="3575" spans="2:24" ht="18.75">
      <c r="B3575" s="136"/>
      <c r="C3575" s="137">
        <v>2221</v>
      </c>
      <c r="D3575" s="139" t="s">
        <v>1461</v>
      </c>
      <c r="E3575" s="812"/>
      <c r="F3575" s="449"/>
      <c r="G3575" s="245"/>
      <c r="H3575" s="245"/>
      <c r="I3575" s="476">
        <f t="shared" ref="I3575:I3580" si="1064">F3575+G3575+H3575</f>
        <v>0</v>
      </c>
      <c r="J3575" s="243" t="str">
        <f t="shared" si="1062"/>
        <v/>
      </c>
      <c r="K3575" s="244"/>
      <c r="L3575" s="423"/>
      <c r="M3575" s="252"/>
      <c r="N3575" s="315">
        <f t="shared" ref="N3575:N3580" si="1065">I3575</f>
        <v>0</v>
      </c>
      <c r="O3575" s="424">
        <f t="shared" ref="O3575:O3580" si="1066">L3575+M3575-N3575</f>
        <v>0</v>
      </c>
      <c r="P3575" s="244"/>
      <c r="Q3575" s="771"/>
      <c r="R3575" s="775"/>
      <c r="S3575" s="775"/>
      <c r="T3575" s="775"/>
      <c r="U3575" s="775"/>
      <c r="V3575" s="775"/>
      <c r="W3575" s="819"/>
      <c r="X3575" s="313">
        <f t="shared" si="1063"/>
        <v>0</v>
      </c>
    </row>
    <row r="3576" spans="2:24" ht="18.75">
      <c r="B3576" s="136"/>
      <c r="C3576" s="142">
        <v>2224</v>
      </c>
      <c r="D3576" s="141" t="s">
        <v>238</v>
      </c>
      <c r="E3576" s="812"/>
      <c r="F3576" s="449"/>
      <c r="G3576" s="245"/>
      <c r="H3576" s="245"/>
      <c r="I3576" s="476">
        <f t="shared" si="1064"/>
        <v>0</v>
      </c>
      <c r="J3576" s="243" t="str">
        <f t="shared" si="1062"/>
        <v/>
      </c>
      <c r="K3576" s="244"/>
      <c r="L3576" s="423"/>
      <c r="M3576" s="252"/>
      <c r="N3576" s="315">
        <f t="shared" si="1065"/>
        <v>0</v>
      </c>
      <c r="O3576" s="424">
        <f t="shared" si="1066"/>
        <v>0</v>
      </c>
      <c r="P3576" s="244"/>
      <c r="Q3576" s="771"/>
      <c r="R3576" s="775"/>
      <c r="S3576" s="775"/>
      <c r="T3576" s="775"/>
      <c r="U3576" s="775"/>
      <c r="V3576" s="775"/>
      <c r="W3576" s="819"/>
      <c r="X3576" s="313">
        <f t="shared" si="1063"/>
        <v>0</v>
      </c>
    </row>
    <row r="3577" spans="2:24" ht="18.75">
      <c r="B3577" s="794">
        <v>2500</v>
      </c>
      <c r="C3577" s="963" t="s">
        <v>239</v>
      </c>
      <c r="D3577" s="963"/>
      <c r="E3577" s="795"/>
      <c r="F3577" s="798"/>
      <c r="G3577" s="799"/>
      <c r="H3577" s="799"/>
      <c r="I3577" s="800">
        <f t="shared" si="1064"/>
        <v>0</v>
      </c>
      <c r="J3577" s="243" t="str">
        <f t="shared" si="1062"/>
        <v/>
      </c>
      <c r="K3577" s="244"/>
      <c r="L3577" s="428"/>
      <c r="M3577" s="254"/>
      <c r="N3577" s="315">
        <f t="shared" si="1065"/>
        <v>0</v>
      </c>
      <c r="O3577" s="424">
        <f t="shared" si="1066"/>
        <v>0</v>
      </c>
      <c r="P3577" s="244"/>
      <c r="Q3577" s="773"/>
      <c r="R3577" s="774"/>
      <c r="S3577" s="775"/>
      <c r="T3577" s="775"/>
      <c r="U3577" s="774"/>
      <c r="V3577" s="775"/>
      <c r="W3577" s="819"/>
      <c r="X3577" s="313">
        <f t="shared" si="1063"/>
        <v>0</v>
      </c>
    </row>
    <row r="3578" spans="2:24" ht="18.75">
      <c r="B3578" s="794">
        <v>2600</v>
      </c>
      <c r="C3578" s="969" t="s">
        <v>240</v>
      </c>
      <c r="D3578" s="979"/>
      <c r="E3578" s="795"/>
      <c r="F3578" s="798"/>
      <c r="G3578" s="799"/>
      <c r="H3578" s="799"/>
      <c r="I3578" s="800">
        <f t="shared" si="1064"/>
        <v>0</v>
      </c>
      <c r="J3578" s="243" t="str">
        <f t="shared" si="1062"/>
        <v/>
      </c>
      <c r="K3578" s="244"/>
      <c r="L3578" s="428"/>
      <c r="M3578" s="254"/>
      <c r="N3578" s="315">
        <f t="shared" si="1065"/>
        <v>0</v>
      </c>
      <c r="O3578" s="424">
        <f t="shared" si="1066"/>
        <v>0</v>
      </c>
      <c r="P3578" s="244"/>
      <c r="Q3578" s="773"/>
      <c r="R3578" s="774"/>
      <c r="S3578" s="775"/>
      <c r="T3578" s="775"/>
      <c r="U3578" s="774"/>
      <c r="V3578" s="775"/>
      <c r="W3578" s="819"/>
      <c r="X3578" s="313">
        <f t="shared" si="1063"/>
        <v>0</v>
      </c>
    </row>
    <row r="3579" spans="2:24" ht="18.75">
      <c r="B3579" s="794">
        <v>2700</v>
      </c>
      <c r="C3579" s="969" t="s">
        <v>241</v>
      </c>
      <c r="D3579" s="979"/>
      <c r="E3579" s="795"/>
      <c r="F3579" s="798"/>
      <c r="G3579" s="799"/>
      <c r="H3579" s="799"/>
      <c r="I3579" s="800">
        <f t="shared" si="1064"/>
        <v>0</v>
      </c>
      <c r="J3579" s="243" t="str">
        <f t="shared" si="1062"/>
        <v/>
      </c>
      <c r="K3579" s="244"/>
      <c r="L3579" s="428"/>
      <c r="M3579" s="254"/>
      <c r="N3579" s="315">
        <f t="shared" si="1065"/>
        <v>0</v>
      </c>
      <c r="O3579" s="424">
        <f t="shared" si="1066"/>
        <v>0</v>
      </c>
      <c r="P3579" s="244"/>
      <c r="Q3579" s="773"/>
      <c r="R3579" s="774"/>
      <c r="S3579" s="775"/>
      <c r="T3579" s="775"/>
      <c r="U3579" s="774"/>
      <c r="V3579" s="775"/>
      <c r="W3579" s="819"/>
      <c r="X3579" s="313">
        <f t="shared" si="1063"/>
        <v>0</v>
      </c>
    </row>
    <row r="3580" spans="2:24" ht="18.75">
      <c r="B3580" s="794">
        <v>2800</v>
      </c>
      <c r="C3580" s="969" t="s">
        <v>1711</v>
      </c>
      <c r="D3580" s="979"/>
      <c r="E3580" s="795"/>
      <c r="F3580" s="798"/>
      <c r="G3580" s="799"/>
      <c r="H3580" s="799"/>
      <c r="I3580" s="800">
        <f t="shared" si="1064"/>
        <v>0</v>
      </c>
      <c r="J3580" s="243" t="str">
        <f t="shared" si="1062"/>
        <v/>
      </c>
      <c r="K3580" s="244"/>
      <c r="L3580" s="428"/>
      <c r="M3580" s="254"/>
      <c r="N3580" s="315">
        <f t="shared" si="1065"/>
        <v>0</v>
      </c>
      <c r="O3580" s="424">
        <f t="shared" si="1066"/>
        <v>0</v>
      </c>
      <c r="P3580" s="244"/>
      <c r="Q3580" s="773"/>
      <c r="R3580" s="774"/>
      <c r="S3580" s="775"/>
      <c r="T3580" s="775"/>
      <c r="U3580" s="774"/>
      <c r="V3580" s="775"/>
      <c r="W3580" s="819"/>
      <c r="X3580" s="313">
        <f t="shared" si="1063"/>
        <v>0</v>
      </c>
    </row>
    <row r="3581" spans="2:24" ht="18.75">
      <c r="B3581" s="794">
        <v>2900</v>
      </c>
      <c r="C3581" s="966" t="s">
        <v>242</v>
      </c>
      <c r="D3581" s="983"/>
      <c r="E3581" s="795"/>
      <c r="F3581" s="796">
        <f>SUM(F3582:F3589)</f>
        <v>0</v>
      </c>
      <c r="G3581" s="797">
        <f>SUM(G3582:G3589)</f>
        <v>0</v>
      </c>
      <c r="H3581" s="797">
        <f>SUM(H3582:H3589)</f>
        <v>0</v>
      </c>
      <c r="I3581" s="797">
        <f>SUM(I3582:I3589)</f>
        <v>0</v>
      </c>
      <c r="J3581" s="243" t="str">
        <f t="shared" si="1062"/>
        <v/>
      </c>
      <c r="K3581" s="244"/>
      <c r="L3581" s="316">
        <f>SUM(L3582:L3589)</f>
        <v>0</v>
      </c>
      <c r="M3581" s="317">
        <f>SUM(M3582:M3589)</f>
        <v>0</v>
      </c>
      <c r="N3581" s="425">
        <f>SUM(N3582:N3589)</f>
        <v>0</v>
      </c>
      <c r="O3581" s="426">
        <f>SUM(O3582:O3589)</f>
        <v>0</v>
      </c>
      <c r="P3581" s="244"/>
      <c r="Q3581" s="773"/>
      <c r="R3581" s="774"/>
      <c r="S3581" s="774"/>
      <c r="T3581" s="774"/>
      <c r="U3581" s="774"/>
      <c r="V3581" s="774"/>
      <c r="W3581" s="820"/>
      <c r="X3581" s="313">
        <f t="shared" si="1063"/>
        <v>0</v>
      </c>
    </row>
    <row r="3582" spans="2:24" ht="18.75">
      <c r="B3582" s="172"/>
      <c r="C3582" s="144">
        <v>2910</v>
      </c>
      <c r="D3582" s="319" t="s">
        <v>1751</v>
      </c>
      <c r="E3582" s="812"/>
      <c r="F3582" s="449"/>
      <c r="G3582" s="245"/>
      <c r="H3582" s="245"/>
      <c r="I3582" s="476">
        <f t="shared" ref="I3582:I3589" si="1067">F3582+G3582+H3582</f>
        <v>0</v>
      </c>
      <c r="J3582" s="243" t="str">
        <f t="shared" si="1062"/>
        <v/>
      </c>
      <c r="K3582" s="244"/>
      <c r="L3582" s="423"/>
      <c r="M3582" s="252"/>
      <c r="N3582" s="315">
        <f t="shared" ref="N3582:N3589" si="1068">I3582</f>
        <v>0</v>
      </c>
      <c r="O3582" s="424">
        <f t="shared" ref="O3582:O3589" si="1069">L3582+M3582-N3582</f>
        <v>0</v>
      </c>
      <c r="P3582" s="244"/>
      <c r="Q3582" s="771"/>
      <c r="R3582" s="775"/>
      <c r="S3582" s="775"/>
      <c r="T3582" s="775"/>
      <c r="U3582" s="775"/>
      <c r="V3582" s="775"/>
      <c r="W3582" s="819"/>
      <c r="X3582" s="313">
        <f t="shared" si="1063"/>
        <v>0</v>
      </c>
    </row>
    <row r="3583" spans="2:24" ht="18.75">
      <c r="B3583" s="172"/>
      <c r="C3583" s="144">
        <v>2920</v>
      </c>
      <c r="D3583" s="319" t="s">
        <v>243</v>
      </c>
      <c r="E3583" s="812"/>
      <c r="F3583" s="449"/>
      <c r="G3583" s="245"/>
      <c r="H3583" s="245"/>
      <c r="I3583" s="476">
        <f t="shared" si="1067"/>
        <v>0</v>
      </c>
      <c r="J3583" s="243" t="str">
        <f t="shared" si="1062"/>
        <v/>
      </c>
      <c r="K3583" s="244"/>
      <c r="L3583" s="423"/>
      <c r="M3583" s="252"/>
      <c r="N3583" s="315">
        <f t="shared" si="1068"/>
        <v>0</v>
      </c>
      <c r="O3583" s="424">
        <f t="shared" si="1069"/>
        <v>0</v>
      </c>
      <c r="P3583" s="244"/>
      <c r="Q3583" s="771"/>
      <c r="R3583" s="775"/>
      <c r="S3583" s="775"/>
      <c r="T3583" s="775"/>
      <c r="U3583" s="775"/>
      <c r="V3583" s="775"/>
      <c r="W3583" s="819"/>
      <c r="X3583" s="313">
        <f t="shared" si="1063"/>
        <v>0</v>
      </c>
    </row>
    <row r="3584" spans="2:24" ht="31.5">
      <c r="B3584" s="172"/>
      <c r="C3584" s="168">
        <v>2969</v>
      </c>
      <c r="D3584" s="320" t="s">
        <v>244</v>
      </c>
      <c r="E3584" s="812"/>
      <c r="F3584" s="449"/>
      <c r="G3584" s="245"/>
      <c r="H3584" s="245"/>
      <c r="I3584" s="476">
        <f t="shared" si="1067"/>
        <v>0</v>
      </c>
      <c r="J3584" s="243" t="str">
        <f t="shared" si="1062"/>
        <v/>
      </c>
      <c r="K3584" s="244"/>
      <c r="L3584" s="423"/>
      <c r="M3584" s="252"/>
      <c r="N3584" s="315">
        <f t="shared" si="1068"/>
        <v>0</v>
      </c>
      <c r="O3584" s="424">
        <f t="shared" si="1069"/>
        <v>0</v>
      </c>
      <c r="P3584" s="244"/>
      <c r="Q3584" s="771"/>
      <c r="R3584" s="775"/>
      <c r="S3584" s="775"/>
      <c r="T3584" s="775"/>
      <c r="U3584" s="775"/>
      <c r="V3584" s="775"/>
      <c r="W3584" s="819"/>
      <c r="X3584" s="313">
        <f t="shared" si="1063"/>
        <v>0</v>
      </c>
    </row>
    <row r="3585" spans="2:24" ht="31.5">
      <c r="B3585" s="172"/>
      <c r="C3585" s="168">
        <v>2970</v>
      </c>
      <c r="D3585" s="320" t="s">
        <v>245</v>
      </c>
      <c r="E3585" s="812"/>
      <c r="F3585" s="449"/>
      <c r="G3585" s="245"/>
      <c r="H3585" s="245"/>
      <c r="I3585" s="476">
        <f t="shared" si="1067"/>
        <v>0</v>
      </c>
      <c r="J3585" s="243" t="str">
        <f t="shared" si="1062"/>
        <v/>
      </c>
      <c r="K3585" s="244"/>
      <c r="L3585" s="423"/>
      <c r="M3585" s="252"/>
      <c r="N3585" s="315">
        <f t="shared" si="1068"/>
        <v>0</v>
      </c>
      <c r="O3585" s="424">
        <f t="shared" si="1069"/>
        <v>0</v>
      </c>
      <c r="P3585" s="244"/>
      <c r="Q3585" s="771"/>
      <c r="R3585" s="775"/>
      <c r="S3585" s="775"/>
      <c r="T3585" s="775"/>
      <c r="U3585" s="775"/>
      <c r="V3585" s="775"/>
      <c r="W3585" s="819"/>
      <c r="X3585" s="313">
        <f t="shared" si="1063"/>
        <v>0</v>
      </c>
    </row>
    <row r="3586" spans="2:24" ht="18.75">
      <c r="B3586" s="172"/>
      <c r="C3586" s="166">
        <v>2989</v>
      </c>
      <c r="D3586" s="321" t="s">
        <v>246</v>
      </c>
      <c r="E3586" s="812"/>
      <c r="F3586" s="449"/>
      <c r="G3586" s="245"/>
      <c r="H3586" s="245"/>
      <c r="I3586" s="476">
        <f t="shared" si="1067"/>
        <v>0</v>
      </c>
      <c r="J3586" s="243" t="str">
        <f t="shared" si="1062"/>
        <v/>
      </c>
      <c r="K3586" s="244"/>
      <c r="L3586" s="423"/>
      <c r="M3586" s="252"/>
      <c r="N3586" s="315">
        <f t="shared" si="1068"/>
        <v>0</v>
      </c>
      <c r="O3586" s="424">
        <f t="shared" si="1069"/>
        <v>0</v>
      </c>
      <c r="P3586" s="244"/>
      <c r="Q3586" s="771"/>
      <c r="R3586" s="775"/>
      <c r="S3586" s="775"/>
      <c r="T3586" s="775"/>
      <c r="U3586" s="775"/>
      <c r="V3586" s="775"/>
      <c r="W3586" s="819"/>
      <c r="X3586" s="313">
        <f t="shared" si="1063"/>
        <v>0</v>
      </c>
    </row>
    <row r="3587" spans="2:24" ht="31.5">
      <c r="B3587" s="136"/>
      <c r="C3587" s="137">
        <v>2990</v>
      </c>
      <c r="D3587" s="322" t="s">
        <v>1732</v>
      </c>
      <c r="E3587" s="812"/>
      <c r="F3587" s="449"/>
      <c r="G3587" s="245"/>
      <c r="H3587" s="245"/>
      <c r="I3587" s="476">
        <f t="shared" si="1067"/>
        <v>0</v>
      </c>
      <c r="J3587" s="243" t="str">
        <f t="shared" si="1062"/>
        <v/>
      </c>
      <c r="K3587" s="244"/>
      <c r="L3587" s="423"/>
      <c r="M3587" s="252"/>
      <c r="N3587" s="315">
        <f t="shared" si="1068"/>
        <v>0</v>
      </c>
      <c r="O3587" s="424">
        <f t="shared" si="1069"/>
        <v>0</v>
      </c>
      <c r="P3587" s="244"/>
      <c r="Q3587" s="771"/>
      <c r="R3587" s="775"/>
      <c r="S3587" s="775"/>
      <c r="T3587" s="775"/>
      <c r="U3587" s="775"/>
      <c r="V3587" s="775"/>
      <c r="W3587" s="819"/>
      <c r="X3587" s="313">
        <f t="shared" si="1063"/>
        <v>0</v>
      </c>
    </row>
    <row r="3588" spans="2:24" ht="18.75">
      <c r="B3588" s="136"/>
      <c r="C3588" s="137">
        <v>2991</v>
      </c>
      <c r="D3588" s="322" t="s">
        <v>247</v>
      </c>
      <c r="E3588" s="812"/>
      <c r="F3588" s="449"/>
      <c r="G3588" s="245"/>
      <c r="H3588" s="245"/>
      <c r="I3588" s="476">
        <f t="shared" si="1067"/>
        <v>0</v>
      </c>
      <c r="J3588" s="243" t="str">
        <f t="shared" si="1062"/>
        <v/>
      </c>
      <c r="K3588" s="244"/>
      <c r="L3588" s="423"/>
      <c r="M3588" s="252"/>
      <c r="N3588" s="315">
        <f t="shared" si="1068"/>
        <v>0</v>
      </c>
      <c r="O3588" s="424">
        <f t="shared" si="1069"/>
        <v>0</v>
      </c>
      <c r="P3588" s="244"/>
      <c r="Q3588" s="771"/>
      <c r="R3588" s="775"/>
      <c r="S3588" s="775"/>
      <c r="T3588" s="775"/>
      <c r="U3588" s="775"/>
      <c r="V3588" s="775"/>
      <c r="W3588" s="819"/>
      <c r="X3588" s="313">
        <f t="shared" si="1063"/>
        <v>0</v>
      </c>
    </row>
    <row r="3589" spans="2:24" ht="18.75">
      <c r="B3589" s="136"/>
      <c r="C3589" s="142">
        <v>2992</v>
      </c>
      <c r="D3589" s="154" t="s">
        <v>248</v>
      </c>
      <c r="E3589" s="812"/>
      <c r="F3589" s="449"/>
      <c r="G3589" s="245"/>
      <c r="H3589" s="245"/>
      <c r="I3589" s="476">
        <f t="shared" si="1067"/>
        <v>0</v>
      </c>
      <c r="J3589" s="243" t="str">
        <f t="shared" si="1062"/>
        <v/>
      </c>
      <c r="K3589" s="244"/>
      <c r="L3589" s="423"/>
      <c r="M3589" s="252"/>
      <c r="N3589" s="315">
        <f t="shared" si="1068"/>
        <v>0</v>
      </c>
      <c r="O3589" s="424">
        <f t="shared" si="1069"/>
        <v>0</v>
      </c>
      <c r="P3589" s="244"/>
      <c r="Q3589" s="771"/>
      <c r="R3589" s="775"/>
      <c r="S3589" s="775"/>
      <c r="T3589" s="775"/>
      <c r="U3589" s="775"/>
      <c r="V3589" s="775"/>
      <c r="W3589" s="819"/>
      <c r="X3589" s="313">
        <f t="shared" si="1063"/>
        <v>0</v>
      </c>
    </row>
    <row r="3590" spans="2:24" ht="18.75">
      <c r="B3590" s="794">
        <v>3300</v>
      </c>
      <c r="C3590" s="966" t="s">
        <v>1773</v>
      </c>
      <c r="D3590" s="966"/>
      <c r="E3590" s="795"/>
      <c r="F3590" s="781">
        <v>0</v>
      </c>
      <c r="G3590" s="781">
        <v>0</v>
      </c>
      <c r="H3590" s="781">
        <v>0</v>
      </c>
      <c r="I3590" s="797">
        <f>SUM(I3591:I3595)</f>
        <v>0</v>
      </c>
      <c r="J3590" s="243" t="str">
        <f t="shared" si="1062"/>
        <v/>
      </c>
      <c r="K3590" s="244"/>
      <c r="L3590" s="773"/>
      <c r="M3590" s="774"/>
      <c r="N3590" s="774"/>
      <c r="O3590" s="820"/>
      <c r="P3590" s="244"/>
      <c r="Q3590" s="773"/>
      <c r="R3590" s="774"/>
      <c r="S3590" s="774"/>
      <c r="T3590" s="774"/>
      <c r="U3590" s="774"/>
      <c r="V3590" s="774"/>
      <c r="W3590" s="820"/>
      <c r="X3590" s="313">
        <f t="shared" si="1063"/>
        <v>0</v>
      </c>
    </row>
    <row r="3591" spans="2:24" ht="18.75">
      <c r="B3591" s="143"/>
      <c r="C3591" s="144">
        <v>3301</v>
      </c>
      <c r="D3591" s="460" t="s">
        <v>249</v>
      </c>
      <c r="E3591" s="812"/>
      <c r="F3591" s="700">
        <v>0</v>
      </c>
      <c r="G3591" s="700">
        <v>0</v>
      </c>
      <c r="H3591" s="700">
        <v>0</v>
      </c>
      <c r="I3591" s="476">
        <f t="shared" ref="I3591:I3598" si="1070">F3591+G3591+H3591</f>
        <v>0</v>
      </c>
      <c r="J3591" s="243" t="str">
        <f t="shared" si="1062"/>
        <v/>
      </c>
      <c r="K3591" s="244"/>
      <c r="L3591" s="771"/>
      <c r="M3591" s="775"/>
      <c r="N3591" s="775"/>
      <c r="O3591" s="819"/>
      <c r="P3591" s="244"/>
      <c r="Q3591" s="771"/>
      <c r="R3591" s="775"/>
      <c r="S3591" s="775"/>
      <c r="T3591" s="775"/>
      <c r="U3591" s="775"/>
      <c r="V3591" s="775"/>
      <c r="W3591" s="819"/>
      <c r="X3591" s="313">
        <f t="shared" si="1063"/>
        <v>0</v>
      </c>
    </row>
    <row r="3592" spans="2:24" ht="18.75">
      <c r="B3592" s="143"/>
      <c r="C3592" s="168">
        <v>3302</v>
      </c>
      <c r="D3592" s="461" t="s">
        <v>1081</v>
      </c>
      <c r="E3592" s="812"/>
      <c r="F3592" s="700">
        <v>0</v>
      </c>
      <c r="G3592" s="700">
        <v>0</v>
      </c>
      <c r="H3592" s="700">
        <v>0</v>
      </c>
      <c r="I3592" s="476">
        <f t="shared" si="1070"/>
        <v>0</v>
      </c>
      <c r="J3592" s="243" t="str">
        <f t="shared" ref="J3592:J3623" si="1071">(IF($E3592&lt;&gt;0,$J$2,IF($I3592&lt;&gt;0,$J$2,"")))</f>
        <v/>
      </c>
      <c r="K3592" s="244"/>
      <c r="L3592" s="771"/>
      <c r="M3592" s="775"/>
      <c r="N3592" s="775"/>
      <c r="O3592" s="819"/>
      <c r="P3592" s="244"/>
      <c r="Q3592" s="771"/>
      <c r="R3592" s="775"/>
      <c r="S3592" s="775"/>
      <c r="T3592" s="775"/>
      <c r="U3592" s="775"/>
      <c r="V3592" s="775"/>
      <c r="W3592" s="819"/>
      <c r="X3592" s="313">
        <f t="shared" ref="X3592:X3623" si="1072">T3592-U3592-V3592-W3592</f>
        <v>0</v>
      </c>
    </row>
    <row r="3593" spans="2:24" ht="18.75">
      <c r="B3593" s="143"/>
      <c r="C3593" s="168">
        <v>3303</v>
      </c>
      <c r="D3593" s="461" t="s">
        <v>251</v>
      </c>
      <c r="E3593" s="812"/>
      <c r="F3593" s="700">
        <v>0</v>
      </c>
      <c r="G3593" s="700">
        <v>0</v>
      </c>
      <c r="H3593" s="700">
        <v>0</v>
      </c>
      <c r="I3593" s="476">
        <f t="shared" si="1070"/>
        <v>0</v>
      </c>
      <c r="J3593" s="243" t="str">
        <f t="shared" si="1071"/>
        <v/>
      </c>
      <c r="K3593" s="244"/>
      <c r="L3593" s="771"/>
      <c r="M3593" s="775"/>
      <c r="N3593" s="775"/>
      <c r="O3593" s="819"/>
      <c r="P3593" s="244"/>
      <c r="Q3593" s="771"/>
      <c r="R3593" s="775"/>
      <c r="S3593" s="775"/>
      <c r="T3593" s="775"/>
      <c r="U3593" s="775"/>
      <c r="V3593" s="775"/>
      <c r="W3593" s="819"/>
      <c r="X3593" s="313">
        <f t="shared" si="1072"/>
        <v>0</v>
      </c>
    </row>
    <row r="3594" spans="2:24" ht="18.75">
      <c r="B3594" s="143"/>
      <c r="C3594" s="166">
        <v>3304</v>
      </c>
      <c r="D3594" s="462" t="s">
        <v>252</v>
      </c>
      <c r="E3594" s="812"/>
      <c r="F3594" s="700">
        <v>0</v>
      </c>
      <c r="G3594" s="700">
        <v>0</v>
      </c>
      <c r="H3594" s="700">
        <v>0</v>
      </c>
      <c r="I3594" s="476">
        <f t="shared" si="1070"/>
        <v>0</v>
      </c>
      <c r="J3594" s="243" t="str">
        <f t="shared" si="1071"/>
        <v/>
      </c>
      <c r="K3594" s="244"/>
      <c r="L3594" s="771"/>
      <c r="M3594" s="775"/>
      <c r="N3594" s="775"/>
      <c r="O3594" s="819"/>
      <c r="P3594" s="244"/>
      <c r="Q3594" s="771"/>
      <c r="R3594" s="775"/>
      <c r="S3594" s="775"/>
      <c r="T3594" s="775"/>
      <c r="U3594" s="775"/>
      <c r="V3594" s="775"/>
      <c r="W3594" s="819"/>
      <c r="X3594" s="313">
        <f t="shared" si="1072"/>
        <v>0</v>
      </c>
    </row>
    <row r="3595" spans="2:24" ht="31.5">
      <c r="B3595" s="143"/>
      <c r="C3595" s="142">
        <v>3306</v>
      </c>
      <c r="D3595" s="463" t="s">
        <v>1712</v>
      </c>
      <c r="E3595" s="812"/>
      <c r="F3595" s="700">
        <v>0</v>
      </c>
      <c r="G3595" s="700">
        <v>0</v>
      </c>
      <c r="H3595" s="700">
        <v>0</v>
      </c>
      <c r="I3595" s="476">
        <f t="shared" si="1070"/>
        <v>0</v>
      </c>
      <c r="J3595" s="243" t="str">
        <f t="shared" si="1071"/>
        <v/>
      </c>
      <c r="K3595" s="244"/>
      <c r="L3595" s="771"/>
      <c r="M3595" s="775"/>
      <c r="N3595" s="775"/>
      <c r="O3595" s="819"/>
      <c r="P3595" s="244"/>
      <c r="Q3595" s="771"/>
      <c r="R3595" s="775"/>
      <c r="S3595" s="775"/>
      <c r="T3595" s="775"/>
      <c r="U3595" s="775"/>
      <c r="V3595" s="775"/>
      <c r="W3595" s="819"/>
      <c r="X3595" s="313">
        <f t="shared" si="1072"/>
        <v>0</v>
      </c>
    </row>
    <row r="3596" spans="2:24" ht="18.75">
      <c r="B3596" s="794">
        <v>3900</v>
      </c>
      <c r="C3596" s="963" t="s">
        <v>253</v>
      </c>
      <c r="D3596" s="967"/>
      <c r="E3596" s="795"/>
      <c r="F3596" s="781">
        <v>0</v>
      </c>
      <c r="G3596" s="781">
        <v>0</v>
      </c>
      <c r="H3596" s="781">
        <v>0</v>
      </c>
      <c r="I3596" s="800">
        <f t="shared" si="1070"/>
        <v>0</v>
      </c>
      <c r="J3596" s="243" t="str">
        <f t="shared" si="1071"/>
        <v/>
      </c>
      <c r="K3596" s="244"/>
      <c r="L3596" s="428"/>
      <c r="M3596" s="254"/>
      <c r="N3596" s="317">
        <f>I3596</f>
        <v>0</v>
      </c>
      <c r="O3596" s="424">
        <f>L3596+M3596-N3596</f>
        <v>0</v>
      </c>
      <c r="P3596" s="244"/>
      <c r="Q3596" s="428"/>
      <c r="R3596" s="254"/>
      <c r="S3596" s="429">
        <f>+IF(+(L3596+M3596)&gt;=I3596,+M3596,+(+I3596-L3596))</f>
        <v>0</v>
      </c>
      <c r="T3596" s="315">
        <f>Q3596+R3596-S3596</f>
        <v>0</v>
      </c>
      <c r="U3596" s="254"/>
      <c r="V3596" s="254"/>
      <c r="W3596" s="253"/>
      <c r="X3596" s="313">
        <f t="shared" si="1072"/>
        <v>0</v>
      </c>
    </row>
    <row r="3597" spans="2:24" ht="18.75">
      <c r="B3597" s="794">
        <v>4000</v>
      </c>
      <c r="C3597" s="968" t="s">
        <v>254</v>
      </c>
      <c r="D3597" s="968"/>
      <c r="E3597" s="795"/>
      <c r="F3597" s="798"/>
      <c r="G3597" s="799"/>
      <c r="H3597" s="799"/>
      <c r="I3597" s="800">
        <f t="shared" si="1070"/>
        <v>0</v>
      </c>
      <c r="J3597" s="243" t="str">
        <f t="shared" si="1071"/>
        <v/>
      </c>
      <c r="K3597" s="244"/>
      <c r="L3597" s="428"/>
      <c r="M3597" s="254"/>
      <c r="N3597" s="317">
        <f>I3597</f>
        <v>0</v>
      </c>
      <c r="O3597" s="424">
        <f>L3597+M3597-N3597</f>
        <v>0</v>
      </c>
      <c r="P3597" s="244"/>
      <c r="Q3597" s="773"/>
      <c r="R3597" s="774"/>
      <c r="S3597" s="774"/>
      <c r="T3597" s="775"/>
      <c r="U3597" s="774"/>
      <c r="V3597" s="774"/>
      <c r="W3597" s="819"/>
      <c r="X3597" s="313">
        <f t="shared" si="1072"/>
        <v>0</v>
      </c>
    </row>
    <row r="3598" spans="2:24" ht="18.75">
      <c r="B3598" s="794">
        <v>4100</v>
      </c>
      <c r="C3598" s="968" t="s">
        <v>255</v>
      </c>
      <c r="D3598" s="968"/>
      <c r="E3598" s="795"/>
      <c r="F3598" s="781">
        <v>0</v>
      </c>
      <c r="G3598" s="781">
        <v>0</v>
      </c>
      <c r="H3598" s="781">
        <v>0</v>
      </c>
      <c r="I3598" s="800">
        <f t="shared" si="1070"/>
        <v>0</v>
      </c>
      <c r="J3598" s="243" t="str">
        <f t="shared" si="1071"/>
        <v/>
      </c>
      <c r="K3598" s="244"/>
      <c r="L3598" s="773"/>
      <c r="M3598" s="774"/>
      <c r="N3598" s="774"/>
      <c r="O3598" s="820"/>
      <c r="P3598" s="244"/>
      <c r="Q3598" s="773"/>
      <c r="R3598" s="774"/>
      <c r="S3598" s="774"/>
      <c r="T3598" s="774"/>
      <c r="U3598" s="774"/>
      <c r="V3598" s="774"/>
      <c r="W3598" s="820"/>
      <c r="X3598" s="313">
        <f t="shared" si="1072"/>
        <v>0</v>
      </c>
    </row>
    <row r="3599" spans="2:24" ht="18.75">
      <c r="B3599" s="794">
        <v>4200</v>
      </c>
      <c r="C3599" s="966" t="s">
        <v>256</v>
      </c>
      <c r="D3599" s="983"/>
      <c r="E3599" s="795"/>
      <c r="F3599" s="796">
        <f>SUM(F3600:F3605)</f>
        <v>0</v>
      </c>
      <c r="G3599" s="797">
        <f>SUM(G3600:G3605)</f>
        <v>0</v>
      </c>
      <c r="H3599" s="797">
        <f>SUM(H3600:H3605)</f>
        <v>0</v>
      </c>
      <c r="I3599" s="797">
        <f>SUM(I3600:I3605)</f>
        <v>0</v>
      </c>
      <c r="J3599" s="243" t="str">
        <f t="shared" si="1071"/>
        <v/>
      </c>
      <c r="K3599" s="244"/>
      <c r="L3599" s="316">
        <f>SUM(L3600:L3605)</f>
        <v>0</v>
      </c>
      <c r="M3599" s="317">
        <f>SUM(M3600:M3605)</f>
        <v>0</v>
      </c>
      <c r="N3599" s="425">
        <f>SUM(N3600:N3605)</f>
        <v>0</v>
      </c>
      <c r="O3599" s="426">
        <f>SUM(O3600:O3605)</f>
        <v>0</v>
      </c>
      <c r="P3599" s="244"/>
      <c r="Q3599" s="316">
        <f t="shared" ref="Q3599:W3599" si="1073">SUM(Q3600:Q3605)</f>
        <v>0</v>
      </c>
      <c r="R3599" s="317">
        <f t="shared" si="1073"/>
        <v>0</v>
      </c>
      <c r="S3599" s="317">
        <f t="shared" si="1073"/>
        <v>0</v>
      </c>
      <c r="T3599" s="317">
        <f t="shared" si="1073"/>
        <v>0</v>
      </c>
      <c r="U3599" s="317">
        <f t="shared" si="1073"/>
        <v>0</v>
      </c>
      <c r="V3599" s="317">
        <f t="shared" si="1073"/>
        <v>0</v>
      </c>
      <c r="W3599" s="426">
        <f t="shared" si="1073"/>
        <v>0</v>
      </c>
      <c r="X3599" s="313">
        <f t="shared" si="1072"/>
        <v>0</v>
      </c>
    </row>
    <row r="3600" spans="2:24" ht="18.75">
      <c r="B3600" s="173"/>
      <c r="C3600" s="144">
        <v>4201</v>
      </c>
      <c r="D3600" s="138" t="s">
        <v>257</v>
      </c>
      <c r="E3600" s="812"/>
      <c r="F3600" s="449"/>
      <c r="G3600" s="245"/>
      <c r="H3600" s="245"/>
      <c r="I3600" s="476">
        <f t="shared" ref="I3600:I3605" si="1074">F3600+G3600+H3600</f>
        <v>0</v>
      </c>
      <c r="J3600" s="243" t="str">
        <f t="shared" si="1071"/>
        <v/>
      </c>
      <c r="K3600" s="244"/>
      <c r="L3600" s="423"/>
      <c r="M3600" s="252"/>
      <c r="N3600" s="315">
        <f t="shared" ref="N3600:N3605" si="1075">I3600</f>
        <v>0</v>
      </c>
      <c r="O3600" s="424">
        <f t="shared" ref="O3600:O3605" si="1076">L3600+M3600-N3600</f>
        <v>0</v>
      </c>
      <c r="P3600" s="244"/>
      <c r="Q3600" s="423"/>
      <c r="R3600" s="252"/>
      <c r="S3600" s="429">
        <f t="shared" ref="S3600:S3605" si="1077">+IF(+(L3600+M3600)&gt;=I3600,+M3600,+(+I3600-L3600))</f>
        <v>0</v>
      </c>
      <c r="T3600" s="315">
        <f t="shared" ref="T3600:T3605" si="1078">Q3600+R3600-S3600</f>
        <v>0</v>
      </c>
      <c r="U3600" s="252"/>
      <c r="V3600" s="252"/>
      <c r="W3600" s="253"/>
      <c r="X3600" s="313">
        <f t="shared" si="1072"/>
        <v>0</v>
      </c>
    </row>
    <row r="3601" spans="2:24" ht="18.75">
      <c r="B3601" s="173"/>
      <c r="C3601" s="137">
        <v>4202</v>
      </c>
      <c r="D3601" s="139" t="s">
        <v>258</v>
      </c>
      <c r="E3601" s="812"/>
      <c r="F3601" s="449"/>
      <c r="G3601" s="245"/>
      <c r="H3601" s="245"/>
      <c r="I3601" s="476">
        <f t="shared" si="1074"/>
        <v>0</v>
      </c>
      <c r="J3601" s="243" t="str">
        <f t="shared" si="1071"/>
        <v/>
      </c>
      <c r="K3601" s="244"/>
      <c r="L3601" s="423"/>
      <c r="M3601" s="252"/>
      <c r="N3601" s="315">
        <f t="shared" si="1075"/>
        <v>0</v>
      </c>
      <c r="O3601" s="424">
        <f t="shared" si="1076"/>
        <v>0</v>
      </c>
      <c r="P3601" s="244"/>
      <c r="Q3601" s="423"/>
      <c r="R3601" s="252"/>
      <c r="S3601" s="429">
        <f t="shared" si="1077"/>
        <v>0</v>
      </c>
      <c r="T3601" s="315">
        <f t="shared" si="1078"/>
        <v>0</v>
      </c>
      <c r="U3601" s="252"/>
      <c r="V3601" s="252"/>
      <c r="W3601" s="253"/>
      <c r="X3601" s="313">
        <f t="shared" si="1072"/>
        <v>0</v>
      </c>
    </row>
    <row r="3602" spans="2:24" ht="18.75">
      <c r="B3602" s="173"/>
      <c r="C3602" s="137">
        <v>4214</v>
      </c>
      <c r="D3602" s="139" t="s">
        <v>259</v>
      </c>
      <c r="E3602" s="812"/>
      <c r="F3602" s="449"/>
      <c r="G3602" s="245"/>
      <c r="H3602" s="245"/>
      <c r="I3602" s="476">
        <f t="shared" si="1074"/>
        <v>0</v>
      </c>
      <c r="J3602" s="243" t="str">
        <f t="shared" si="1071"/>
        <v/>
      </c>
      <c r="K3602" s="244"/>
      <c r="L3602" s="423"/>
      <c r="M3602" s="252"/>
      <c r="N3602" s="315">
        <f t="shared" si="1075"/>
        <v>0</v>
      </c>
      <c r="O3602" s="424">
        <f t="shared" si="1076"/>
        <v>0</v>
      </c>
      <c r="P3602" s="244"/>
      <c r="Q3602" s="423"/>
      <c r="R3602" s="252"/>
      <c r="S3602" s="429">
        <f t="shared" si="1077"/>
        <v>0</v>
      </c>
      <c r="T3602" s="315">
        <f t="shared" si="1078"/>
        <v>0</v>
      </c>
      <c r="U3602" s="252"/>
      <c r="V3602" s="252"/>
      <c r="W3602" s="253"/>
      <c r="X3602" s="313">
        <f t="shared" si="1072"/>
        <v>0</v>
      </c>
    </row>
    <row r="3603" spans="2:24" ht="18.75">
      <c r="B3603" s="173"/>
      <c r="C3603" s="137">
        <v>4217</v>
      </c>
      <c r="D3603" s="139" t="s">
        <v>260</v>
      </c>
      <c r="E3603" s="812"/>
      <c r="F3603" s="449"/>
      <c r="G3603" s="245"/>
      <c r="H3603" s="245"/>
      <c r="I3603" s="476">
        <f t="shared" si="1074"/>
        <v>0</v>
      </c>
      <c r="J3603" s="243" t="str">
        <f t="shared" si="1071"/>
        <v/>
      </c>
      <c r="K3603" s="244"/>
      <c r="L3603" s="423"/>
      <c r="M3603" s="252"/>
      <c r="N3603" s="315">
        <f t="shared" si="1075"/>
        <v>0</v>
      </c>
      <c r="O3603" s="424">
        <f t="shared" si="1076"/>
        <v>0</v>
      </c>
      <c r="P3603" s="244"/>
      <c r="Q3603" s="423"/>
      <c r="R3603" s="252"/>
      <c r="S3603" s="429">
        <f t="shared" si="1077"/>
        <v>0</v>
      </c>
      <c r="T3603" s="315">
        <f t="shared" si="1078"/>
        <v>0</v>
      </c>
      <c r="U3603" s="252"/>
      <c r="V3603" s="252"/>
      <c r="W3603" s="253"/>
      <c r="X3603" s="313">
        <f t="shared" si="1072"/>
        <v>0</v>
      </c>
    </row>
    <row r="3604" spans="2:24" ht="18.75">
      <c r="B3604" s="173"/>
      <c r="C3604" s="137">
        <v>4218</v>
      </c>
      <c r="D3604" s="145" t="s">
        <v>261</v>
      </c>
      <c r="E3604" s="812"/>
      <c r="F3604" s="449"/>
      <c r="G3604" s="245"/>
      <c r="H3604" s="245"/>
      <c r="I3604" s="476">
        <f t="shared" si="1074"/>
        <v>0</v>
      </c>
      <c r="J3604" s="243" t="str">
        <f t="shared" si="1071"/>
        <v/>
      </c>
      <c r="K3604" s="244"/>
      <c r="L3604" s="423"/>
      <c r="M3604" s="252"/>
      <c r="N3604" s="315">
        <f t="shared" si="1075"/>
        <v>0</v>
      </c>
      <c r="O3604" s="424">
        <f t="shared" si="1076"/>
        <v>0</v>
      </c>
      <c r="P3604" s="244"/>
      <c r="Q3604" s="423"/>
      <c r="R3604" s="252"/>
      <c r="S3604" s="429">
        <f t="shared" si="1077"/>
        <v>0</v>
      </c>
      <c r="T3604" s="315">
        <f t="shared" si="1078"/>
        <v>0</v>
      </c>
      <c r="U3604" s="252"/>
      <c r="V3604" s="252"/>
      <c r="W3604" s="253"/>
      <c r="X3604" s="313">
        <f t="shared" si="1072"/>
        <v>0</v>
      </c>
    </row>
    <row r="3605" spans="2:24" ht="18.75">
      <c r="B3605" s="173"/>
      <c r="C3605" s="137">
        <v>4219</v>
      </c>
      <c r="D3605" s="156" t="s">
        <v>262</v>
      </c>
      <c r="E3605" s="812"/>
      <c r="F3605" s="449"/>
      <c r="G3605" s="245"/>
      <c r="H3605" s="245"/>
      <c r="I3605" s="476">
        <f t="shared" si="1074"/>
        <v>0</v>
      </c>
      <c r="J3605" s="243" t="str">
        <f t="shared" si="1071"/>
        <v/>
      </c>
      <c r="K3605" s="244"/>
      <c r="L3605" s="423"/>
      <c r="M3605" s="252"/>
      <c r="N3605" s="315">
        <f t="shared" si="1075"/>
        <v>0</v>
      </c>
      <c r="O3605" s="424">
        <f t="shared" si="1076"/>
        <v>0</v>
      </c>
      <c r="P3605" s="244"/>
      <c r="Q3605" s="423"/>
      <c r="R3605" s="252"/>
      <c r="S3605" s="429">
        <f t="shared" si="1077"/>
        <v>0</v>
      </c>
      <c r="T3605" s="315">
        <f t="shared" si="1078"/>
        <v>0</v>
      </c>
      <c r="U3605" s="252"/>
      <c r="V3605" s="252"/>
      <c r="W3605" s="253"/>
      <c r="X3605" s="313">
        <f t="shared" si="1072"/>
        <v>0</v>
      </c>
    </row>
    <row r="3606" spans="2:24" ht="18.75">
      <c r="B3606" s="794">
        <v>4300</v>
      </c>
      <c r="C3606" s="958" t="s">
        <v>1713</v>
      </c>
      <c r="D3606" s="958"/>
      <c r="E3606" s="795"/>
      <c r="F3606" s="796">
        <f>SUM(F3607:F3609)</f>
        <v>0</v>
      </c>
      <c r="G3606" s="797">
        <f>SUM(G3607:G3609)</f>
        <v>0</v>
      </c>
      <c r="H3606" s="797">
        <f>SUM(H3607:H3609)</f>
        <v>0</v>
      </c>
      <c r="I3606" s="797">
        <f>SUM(I3607:I3609)</f>
        <v>0</v>
      </c>
      <c r="J3606" s="243" t="str">
        <f t="shared" si="1071"/>
        <v/>
      </c>
      <c r="K3606" s="244"/>
      <c r="L3606" s="316">
        <f>SUM(L3607:L3609)</f>
        <v>0</v>
      </c>
      <c r="M3606" s="317">
        <f>SUM(M3607:M3609)</f>
        <v>0</v>
      </c>
      <c r="N3606" s="425">
        <f>SUM(N3607:N3609)</f>
        <v>0</v>
      </c>
      <c r="O3606" s="426">
        <f>SUM(O3607:O3609)</f>
        <v>0</v>
      </c>
      <c r="P3606" s="244"/>
      <c r="Q3606" s="316">
        <f t="shared" ref="Q3606:W3606" si="1079">SUM(Q3607:Q3609)</f>
        <v>0</v>
      </c>
      <c r="R3606" s="317">
        <f t="shared" si="1079"/>
        <v>0</v>
      </c>
      <c r="S3606" s="317">
        <f t="shared" si="1079"/>
        <v>0</v>
      </c>
      <c r="T3606" s="317">
        <f t="shared" si="1079"/>
        <v>0</v>
      </c>
      <c r="U3606" s="317">
        <f t="shared" si="1079"/>
        <v>0</v>
      </c>
      <c r="V3606" s="317">
        <f t="shared" si="1079"/>
        <v>0</v>
      </c>
      <c r="W3606" s="426">
        <f t="shared" si="1079"/>
        <v>0</v>
      </c>
      <c r="X3606" s="313">
        <f t="shared" si="1072"/>
        <v>0</v>
      </c>
    </row>
    <row r="3607" spans="2:24" ht="18.75">
      <c r="B3607" s="173"/>
      <c r="C3607" s="144">
        <v>4301</v>
      </c>
      <c r="D3607" s="163" t="s">
        <v>263</v>
      </c>
      <c r="E3607" s="812"/>
      <c r="F3607" s="449"/>
      <c r="G3607" s="245"/>
      <c r="H3607" s="245"/>
      <c r="I3607" s="476">
        <f t="shared" ref="I3607:I3612" si="1080">F3607+G3607+H3607</f>
        <v>0</v>
      </c>
      <c r="J3607" s="243" t="str">
        <f t="shared" si="1071"/>
        <v/>
      </c>
      <c r="K3607" s="244"/>
      <c r="L3607" s="423"/>
      <c r="M3607" s="252"/>
      <c r="N3607" s="315">
        <f t="shared" ref="N3607:N3612" si="1081">I3607</f>
        <v>0</v>
      </c>
      <c r="O3607" s="424">
        <f t="shared" ref="O3607:O3612" si="1082">L3607+M3607-N3607</f>
        <v>0</v>
      </c>
      <c r="P3607" s="244"/>
      <c r="Q3607" s="423"/>
      <c r="R3607" s="252"/>
      <c r="S3607" s="429">
        <f t="shared" ref="S3607:S3612" si="1083">+IF(+(L3607+M3607)&gt;=I3607,+M3607,+(+I3607-L3607))</f>
        <v>0</v>
      </c>
      <c r="T3607" s="315">
        <f t="shared" ref="T3607:T3612" si="1084">Q3607+R3607-S3607</f>
        <v>0</v>
      </c>
      <c r="U3607" s="252"/>
      <c r="V3607" s="252"/>
      <c r="W3607" s="253"/>
      <c r="X3607" s="313">
        <f t="shared" si="1072"/>
        <v>0</v>
      </c>
    </row>
    <row r="3608" spans="2:24" ht="18.75">
      <c r="B3608" s="173"/>
      <c r="C3608" s="137">
        <v>4302</v>
      </c>
      <c r="D3608" s="139" t="s">
        <v>1082</v>
      </c>
      <c r="E3608" s="812"/>
      <c r="F3608" s="449"/>
      <c r="G3608" s="245"/>
      <c r="H3608" s="245"/>
      <c r="I3608" s="476">
        <f t="shared" si="1080"/>
        <v>0</v>
      </c>
      <c r="J3608" s="243" t="str">
        <f t="shared" si="1071"/>
        <v/>
      </c>
      <c r="K3608" s="244"/>
      <c r="L3608" s="423"/>
      <c r="M3608" s="252"/>
      <c r="N3608" s="315">
        <f t="shared" si="1081"/>
        <v>0</v>
      </c>
      <c r="O3608" s="424">
        <f t="shared" si="1082"/>
        <v>0</v>
      </c>
      <c r="P3608" s="244"/>
      <c r="Q3608" s="423"/>
      <c r="R3608" s="252"/>
      <c r="S3608" s="429">
        <f t="shared" si="1083"/>
        <v>0</v>
      </c>
      <c r="T3608" s="315">
        <f t="shared" si="1084"/>
        <v>0</v>
      </c>
      <c r="U3608" s="252"/>
      <c r="V3608" s="252"/>
      <c r="W3608" s="253"/>
      <c r="X3608" s="313">
        <f t="shared" si="1072"/>
        <v>0</v>
      </c>
    </row>
    <row r="3609" spans="2:24" ht="18.75">
      <c r="B3609" s="173"/>
      <c r="C3609" s="142">
        <v>4309</v>
      </c>
      <c r="D3609" s="148" t="s">
        <v>265</v>
      </c>
      <c r="E3609" s="812"/>
      <c r="F3609" s="449"/>
      <c r="G3609" s="245"/>
      <c r="H3609" s="245"/>
      <c r="I3609" s="476">
        <f t="shared" si="1080"/>
        <v>0</v>
      </c>
      <c r="J3609" s="243" t="str">
        <f t="shared" si="1071"/>
        <v/>
      </c>
      <c r="K3609" s="244"/>
      <c r="L3609" s="423"/>
      <c r="M3609" s="252"/>
      <c r="N3609" s="315">
        <f t="shared" si="1081"/>
        <v>0</v>
      </c>
      <c r="O3609" s="424">
        <f t="shared" si="1082"/>
        <v>0</v>
      </c>
      <c r="P3609" s="244"/>
      <c r="Q3609" s="423"/>
      <c r="R3609" s="252"/>
      <c r="S3609" s="429">
        <f t="shared" si="1083"/>
        <v>0</v>
      </c>
      <c r="T3609" s="315">
        <f t="shared" si="1084"/>
        <v>0</v>
      </c>
      <c r="U3609" s="252"/>
      <c r="V3609" s="252"/>
      <c r="W3609" s="253"/>
      <c r="X3609" s="313">
        <f t="shared" si="1072"/>
        <v>0</v>
      </c>
    </row>
    <row r="3610" spans="2:24" ht="18.75">
      <c r="B3610" s="794">
        <v>4400</v>
      </c>
      <c r="C3610" s="963" t="s">
        <v>1714</v>
      </c>
      <c r="D3610" s="963"/>
      <c r="E3610" s="795"/>
      <c r="F3610" s="798"/>
      <c r="G3610" s="799"/>
      <c r="H3610" s="799"/>
      <c r="I3610" s="800">
        <f t="shared" si="1080"/>
        <v>0</v>
      </c>
      <c r="J3610" s="243" t="str">
        <f t="shared" si="1071"/>
        <v/>
      </c>
      <c r="K3610" s="244"/>
      <c r="L3610" s="428"/>
      <c r="M3610" s="254"/>
      <c r="N3610" s="317">
        <f t="shared" si="1081"/>
        <v>0</v>
      </c>
      <c r="O3610" s="424">
        <f t="shared" si="1082"/>
        <v>0</v>
      </c>
      <c r="P3610" s="244"/>
      <c r="Q3610" s="428"/>
      <c r="R3610" s="254"/>
      <c r="S3610" s="429">
        <f t="shared" si="1083"/>
        <v>0</v>
      </c>
      <c r="T3610" s="315">
        <f t="shared" si="1084"/>
        <v>0</v>
      </c>
      <c r="U3610" s="254"/>
      <c r="V3610" s="254"/>
      <c r="W3610" s="253"/>
      <c r="X3610" s="313">
        <f t="shared" si="1072"/>
        <v>0</v>
      </c>
    </row>
    <row r="3611" spans="2:24" ht="18.75">
      <c r="B3611" s="794">
        <v>4500</v>
      </c>
      <c r="C3611" s="968" t="s">
        <v>1715</v>
      </c>
      <c r="D3611" s="968"/>
      <c r="E3611" s="795"/>
      <c r="F3611" s="798"/>
      <c r="G3611" s="799"/>
      <c r="H3611" s="799"/>
      <c r="I3611" s="800">
        <f t="shared" si="1080"/>
        <v>0</v>
      </c>
      <c r="J3611" s="243" t="str">
        <f t="shared" si="1071"/>
        <v/>
      </c>
      <c r="K3611" s="244"/>
      <c r="L3611" s="428"/>
      <c r="M3611" s="254"/>
      <c r="N3611" s="317">
        <f t="shared" si="1081"/>
        <v>0</v>
      </c>
      <c r="O3611" s="424">
        <f t="shared" si="1082"/>
        <v>0</v>
      </c>
      <c r="P3611" s="244"/>
      <c r="Q3611" s="428"/>
      <c r="R3611" s="254"/>
      <c r="S3611" s="429">
        <f t="shared" si="1083"/>
        <v>0</v>
      </c>
      <c r="T3611" s="315">
        <f t="shared" si="1084"/>
        <v>0</v>
      </c>
      <c r="U3611" s="254"/>
      <c r="V3611" s="254"/>
      <c r="W3611" s="253"/>
      <c r="X3611" s="313">
        <f t="shared" si="1072"/>
        <v>0</v>
      </c>
    </row>
    <row r="3612" spans="2:24" ht="18.75">
      <c r="B3612" s="794">
        <v>4600</v>
      </c>
      <c r="C3612" s="969" t="s">
        <v>266</v>
      </c>
      <c r="D3612" s="970"/>
      <c r="E3612" s="795"/>
      <c r="F3612" s="798"/>
      <c r="G3612" s="799"/>
      <c r="H3612" s="799"/>
      <c r="I3612" s="800">
        <f t="shared" si="1080"/>
        <v>0</v>
      </c>
      <c r="J3612" s="243" t="str">
        <f t="shared" si="1071"/>
        <v/>
      </c>
      <c r="K3612" s="244"/>
      <c r="L3612" s="428"/>
      <c r="M3612" s="254"/>
      <c r="N3612" s="317">
        <f t="shared" si="1081"/>
        <v>0</v>
      </c>
      <c r="O3612" s="424">
        <f t="shared" si="1082"/>
        <v>0</v>
      </c>
      <c r="P3612" s="244"/>
      <c r="Q3612" s="428"/>
      <c r="R3612" s="254"/>
      <c r="S3612" s="429">
        <f t="shared" si="1083"/>
        <v>0</v>
      </c>
      <c r="T3612" s="315">
        <f t="shared" si="1084"/>
        <v>0</v>
      </c>
      <c r="U3612" s="254"/>
      <c r="V3612" s="254"/>
      <c r="W3612" s="253"/>
      <c r="X3612" s="313">
        <f t="shared" si="1072"/>
        <v>0</v>
      </c>
    </row>
    <row r="3613" spans="2:24" ht="18.75">
      <c r="B3613" s="794">
        <v>4900</v>
      </c>
      <c r="C3613" s="966" t="s">
        <v>297</v>
      </c>
      <c r="D3613" s="966"/>
      <c r="E3613" s="795"/>
      <c r="F3613" s="796">
        <f>+F3614+F3615</f>
        <v>0</v>
      </c>
      <c r="G3613" s="797">
        <f>+G3614+G3615</f>
        <v>0</v>
      </c>
      <c r="H3613" s="797">
        <f>+H3614+H3615</f>
        <v>0</v>
      </c>
      <c r="I3613" s="797">
        <f>+I3614+I3615</f>
        <v>0</v>
      </c>
      <c r="J3613" s="243" t="str">
        <f t="shared" si="1071"/>
        <v/>
      </c>
      <c r="K3613" s="244"/>
      <c r="L3613" s="773"/>
      <c r="M3613" s="774"/>
      <c r="N3613" s="774"/>
      <c r="O3613" s="820"/>
      <c r="P3613" s="244"/>
      <c r="Q3613" s="773"/>
      <c r="R3613" s="774"/>
      <c r="S3613" s="774"/>
      <c r="T3613" s="774"/>
      <c r="U3613" s="774"/>
      <c r="V3613" s="774"/>
      <c r="W3613" s="820"/>
      <c r="X3613" s="313">
        <f t="shared" si="1072"/>
        <v>0</v>
      </c>
    </row>
    <row r="3614" spans="2:24" ht="18.75">
      <c r="B3614" s="173"/>
      <c r="C3614" s="144">
        <v>4901</v>
      </c>
      <c r="D3614" s="174" t="s">
        <v>298</v>
      </c>
      <c r="E3614" s="812"/>
      <c r="F3614" s="449"/>
      <c r="G3614" s="245"/>
      <c r="H3614" s="245"/>
      <c r="I3614" s="476">
        <f>F3614+G3614+H3614</f>
        <v>0</v>
      </c>
      <c r="J3614" s="243" t="str">
        <f t="shared" si="1071"/>
        <v/>
      </c>
      <c r="K3614" s="244"/>
      <c r="L3614" s="771"/>
      <c r="M3614" s="775"/>
      <c r="N3614" s="775"/>
      <c r="O3614" s="819"/>
      <c r="P3614" s="244"/>
      <c r="Q3614" s="771"/>
      <c r="R3614" s="775"/>
      <c r="S3614" s="775"/>
      <c r="T3614" s="775"/>
      <c r="U3614" s="775"/>
      <c r="V3614" s="775"/>
      <c r="W3614" s="819"/>
      <c r="X3614" s="313">
        <f t="shared" si="1072"/>
        <v>0</v>
      </c>
    </row>
    <row r="3615" spans="2:24" ht="18.75">
      <c r="B3615" s="173"/>
      <c r="C3615" s="142">
        <v>4902</v>
      </c>
      <c r="D3615" s="148" t="s">
        <v>299</v>
      </c>
      <c r="E3615" s="812"/>
      <c r="F3615" s="449"/>
      <c r="G3615" s="245"/>
      <c r="H3615" s="245"/>
      <c r="I3615" s="476">
        <f>F3615+G3615+H3615</f>
        <v>0</v>
      </c>
      <c r="J3615" s="243" t="str">
        <f t="shared" si="1071"/>
        <v/>
      </c>
      <c r="K3615" s="244"/>
      <c r="L3615" s="771"/>
      <c r="M3615" s="775"/>
      <c r="N3615" s="775"/>
      <c r="O3615" s="819"/>
      <c r="P3615" s="244"/>
      <c r="Q3615" s="771"/>
      <c r="R3615" s="775"/>
      <c r="S3615" s="775"/>
      <c r="T3615" s="775"/>
      <c r="U3615" s="775"/>
      <c r="V3615" s="775"/>
      <c r="W3615" s="819"/>
      <c r="X3615" s="313">
        <f t="shared" si="1072"/>
        <v>0</v>
      </c>
    </row>
    <row r="3616" spans="2:24" ht="18.75">
      <c r="B3616" s="801">
        <v>5100</v>
      </c>
      <c r="C3616" s="980" t="s">
        <v>267</v>
      </c>
      <c r="D3616" s="980"/>
      <c r="E3616" s="802"/>
      <c r="F3616" s="803"/>
      <c r="G3616" s="804">
        <v>368000</v>
      </c>
      <c r="H3616" s="804"/>
      <c r="I3616" s="800">
        <f>F3616+G3616+H3616</f>
        <v>368000</v>
      </c>
      <c r="J3616" s="243">
        <f t="shared" si="1071"/>
        <v>1</v>
      </c>
      <c r="K3616" s="244"/>
      <c r="L3616" s="430"/>
      <c r="M3616" s="431">
        <v>368000</v>
      </c>
      <c r="N3616" s="327">
        <f>I3616</f>
        <v>368000</v>
      </c>
      <c r="O3616" s="424">
        <f>L3616+M3616-N3616</f>
        <v>0</v>
      </c>
      <c r="P3616" s="244"/>
      <c r="Q3616" s="430"/>
      <c r="R3616" s="431">
        <v>368000</v>
      </c>
      <c r="S3616" s="429">
        <f>+IF(+(L3616+M3616)&gt;=I3616,+M3616,+(+I3616-L3616))</f>
        <v>368000</v>
      </c>
      <c r="T3616" s="315">
        <f>Q3616+R3616-S3616</f>
        <v>0</v>
      </c>
      <c r="U3616" s="431"/>
      <c r="V3616" s="431"/>
      <c r="W3616" s="253"/>
      <c r="X3616" s="313">
        <f t="shared" si="1072"/>
        <v>0</v>
      </c>
    </row>
    <row r="3617" spans="2:24" ht="18.75">
      <c r="B3617" s="801">
        <v>5200</v>
      </c>
      <c r="C3617" s="965" t="s">
        <v>268</v>
      </c>
      <c r="D3617" s="965"/>
      <c r="E3617" s="802"/>
      <c r="F3617" s="805">
        <f>SUM(F3618:F3624)</f>
        <v>0</v>
      </c>
      <c r="G3617" s="806">
        <f>SUM(G3618:G3624)</f>
        <v>441000</v>
      </c>
      <c r="H3617" s="806">
        <f>SUM(H3618:H3624)</f>
        <v>0</v>
      </c>
      <c r="I3617" s="806">
        <f>SUM(I3618:I3624)</f>
        <v>441000</v>
      </c>
      <c r="J3617" s="243">
        <f t="shared" si="1071"/>
        <v>1</v>
      </c>
      <c r="K3617" s="244"/>
      <c r="L3617" s="326">
        <f>SUM(L3618:L3624)</f>
        <v>0</v>
      </c>
      <c r="M3617" s="327">
        <f>SUM(M3618:M3624)</f>
        <v>441000</v>
      </c>
      <c r="N3617" s="432">
        <f>SUM(N3618:N3624)</f>
        <v>441000</v>
      </c>
      <c r="O3617" s="433">
        <f>SUM(O3618:O3624)</f>
        <v>0</v>
      </c>
      <c r="P3617" s="244"/>
      <c r="Q3617" s="326">
        <f t="shared" ref="Q3617:W3617" si="1085">SUM(Q3618:Q3624)</f>
        <v>0</v>
      </c>
      <c r="R3617" s="327">
        <f t="shared" si="1085"/>
        <v>441000</v>
      </c>
      <c r="S3617" s="327">
        <f t="shared" si="1085"/>
        <v>441000</v>
      </c>
      <c r="T3617" s="327">
        <f t="shared" si="1085"/>
        <v>0</v>
      </c>
      <c r="U3617" s="327">
        <f t="shared" si="1085"/>
        <v>0</v>
      </c>
      <c r="V3617" s="327">
        <f t="shared" si="1085"/>
        <v>0</v>
      </c>
      <c r="W3617" s="433">
        <f t="shared" si="1085"/>
        <v>0</v>
      </c>
      <c r="X3617" s="313">
        <f t="shared" si="1072"/>
        <v>0</v>
      </c>
    </row>
    <row r="3618" spans="2:24" ht="18.75">
      <c r="B3618" s="175"/>
      <c r="C3618" s="176">
        <v>5201</v>
      </c>
      <c r="D3618" s="177" t="s">
        <v>269</v>
      </c>
      <c r="E3618" s="813"/>
      <c r="F3618" s="473"/>
      <c r="G3618" s="434"/>
      <c r="H3618" s="434"/>
      <c r="I3618" s="476">
        <f t="shared" ref="I3618:I3624" si="1086">F3618+G3618+H3618</f>
        <v>0</v>
      </c>
      <c r="J3618" s="243" t="str">
        <f t="shared" si="1071"/>
        <v/>
      </c>
      <c r="K3618" s="244"/>
      <c r="L3618" s="435"/>
      <c r="M3618" s="436"/>
      <c r="N3618" s="330">
        <f t="shared" ref="N3618:N3624" si="1087">I3618</f>
        <v>0</v>
      </c>
      <c r="O3618" s="424">
        <f t="shared" ref="O3618:O3624" si="1088">L3618+M3618-N3618</f>
        <v>0</v>
      </c>
      <c r="P3618" s="244"/>
      <c r="Q3618" s="435"/>
      <c r="R3618" s="436"/>
      <c r="S3618" s="429">
        <f t="shared" ref="S3618:S3624" si="1089">+IF(+(L3618+M3618)&gt;=I3618,+M3618,+(+I3618-L3618))</f>
        <v>0</v>
      </c>
      <c r="T3618" s="315">
        <f t="shared" ref="T3618:T3624" si="1090">Q3618+R3618-S3618</f>
        <v>0</v>
      </c>
      <c r="U3618" s="436"/>
      <c r="V3618" s="436"/>
      <c r="W3618" s="253"/>
      <c r="X3618" s="313">
        <f t="shared" si="1072"/>
        <v>0</v>
      </c>
    </row>
    <row r="3619" spans="2:24" ht="18.75">
      <c r="B3619" s="175"/>
      <c r="C3619" s="178">
        <v>5202</v>
      </c>
      <c r="D3619" s="179" t="s">
        <v>270</v>
      </c>
      <c r="E3619" s="813"/>
      <c r="F3619" s="473"/>
      <c r="G3619" s="434"/>
      <c r="H3619" s="434"/>
      <c r="I3619" s="476">
        <f t="shared" si="1086"/>
        <v>0</v>
      </c>
      <c r="J3619" s="243" t="str">
        <f t="shared" si="1071"/>
        <v/>
      </c>
      <c r="K3619" s="244"/>
      <c r="L3619" s="435"/>
      <c r="M3619" s="436"/>
      <c r="N3619" s="330">
        <f t="shared" si="1087"/>
        <v>0</v>
      </c>
      <c r="O3619" s="424">
        <f t="shared" si="1088"/>
        <v>0</v>
      </c>
      <c r="P3619" s="244"/>
      <c r="Q3619" s="435"/>
      <c r="R3619" s="436"/>
      <c r="S3619" s="429">
        <f t="shared" si="1089"/>
        <v>0</v>
      </c>
      <c r="T3619" s="315">
        <f t="shared" si="1090"/>
        <v>0</v>
      </c>
      <c r="U3619" s="436"/>
      <c r="V3619" s="436"/>
      <c r="W3619" s="253"/>
      <c r="X3619" s="313">
        <f t="shared" si="1072"/>
        <v>0</v>
      </c>
    </row>
    <row r="3620" spans="2:24" ht="18.75">
      <c r="B3620" s="175"/>
      <c r="C3620" s="178">
        <v>5203</v>
      </c>
      <c r="D3620" s="179" t="s">
        <v>938</v>
      </c>
      <c r="E3620" s="813"/>
      <c r="F3620" s="473"/>
      <c r="G3620" s="434"/>
      <c r="H3620" s="434"/>
      <c r="I3620" s="476">
        <f t="shared" si="1086"/>
        <v>0</v>
      </c>
      <c r="J3620" s="243" t="str">
        <f t="shared" si="1071"/>
        <v/>
      </c>
      <c r="K3620" s="244"/>
      <c r="L3620" s="435"/>
      <c r="M3620" s="436"/>
      <c r="N3620" s="330">
        <f t="shared" si="1087"/>
        <v>0</v>
      </c>
      <c r="O3620" s="424">
        <f t="shared" si="1088"/>
        <v>0</v>
      </c>
      <c r="P3620" s="244"/>
      <c r="Q3620" s="435"/>
      <c r="R3620" s="436"/>
      <c r="S3620" s="429">
        <f t="shared" si="1089"/>
        <v>0</v>
      </c>
      <c r="T3620" s="315">
        <f t="shared" si="1090"/>
        <v>0</v>
      </c>
      <c r="U3620" s="436"/>
      <c r="V3620" s="436"/>
      <c r="W3620" s="253"/>
      <c r="X3620" s="313">
        <f t="shared" si="1072"/>
        <v>0</v>
      </c>
    </row>
    <row r="3621" spans="2:24" ht="18.75">
      <c r="B3621" s="175"/>
      <c r="C3621" s="178">
        <v>5204</v>
      </c>
      <c r="D3621" s="179" t="s">
        <v>939</v>
      </c>
      <c r="E3621" s="813"/>
      <c r="F3621" s="473"/>
      <c r="G3621" s="434"/>
      <c r="H3621" s="434"/>
      <c r="I3621" s="476">
        <f t="shared" si="1086"/>
        <v>0</v>
      </c>
      <c r="J3621" s="243" t="str">
        <f t="shared" si="1071"/>
        <v/>
      </c>
      <c r="K3621" s="244"/>
      <c r="L3621" s="435"/>
      <c r="M3621" s="436"/>
      <c r="N3621" s="330">
        <f t="shared" si="1087"/>
        <v>0</v>
      </c>
      <c r="O3621" s="424">
        <f t="shared" si="1088"/>
        <v>0</v>
      </c>
      <c r="P3621" s="244"/>
      <c r="Q3621" s="435"/>
      <c r="R3621" s="436"/>
      <c r="S3621" s="429">
        <f t="shared" si="1089"/>
        <v>0</v>
      </c>
      <c r="T3621" s="315">
        <f t="shared" si="1090"/>
        <v>0</v>
      </c>
      <c r="U3621" s="436"/>
      <c r="V3621" s="436"/>
      <c r="W3621" s="253"/>
      <c r="X3621" s="313">
        <f t="shared" si="1072"/>
        <v>0</v>
      </c>
    </row>
    <row r="3622" spans="2:24" ht="18.75">
      <c r="B3622" s="175"/>
      <c r="C3622" s="178">
        <v>5205</v>
      </c>
      <c r="D3622" s="179" t="s">
        <v>940</v>
      </c>
      <c r="E3622" s="813"/>
      <c r="F3622" s="473"/>
      <c r="G3622" s="434"/>
      <c r="H3622" s="434"/>
      <c r="I3622" s="476">
        <f t="shared" si="1086"/>
        <v>0</v>
      </c>
      <c r="J3622" s="243" t="str">
        <f t="shared" si="1071"/>
        <v/>
      </c>
      <c r="K3622" s="244"/>
      <c r="L3622" s="435"/>
      <c r="M3622" s="436"/>
      <c r="N3622" s="330">
        <f t="shared" si="1087"/>
        <v>0</v>
      </c>
      <c r="O3622" s="424">
        <f t="shared" si="1088"/>
        <v>0</v>
      </c>
      <c r="P3622" s="244"/>
      <c r="Q3622" s="435"/>
      <c r="R3622" s="436"/>
      <c r="S3622" s="429">
        <f t="shared" si="1089"/>
        <v>0</v>
      </c>
      <c r="T3622" s="315">
        <f t="shared" si="1090"/>
        <v>0</v>
      </c>
      <c r="U3622" s="436"/>
      <c r="V3622" s="436"/>
      <c r="W3622" s="253"/>
      <c r="X3622" s="313">
        <f t="shared" si="1072"/>
        <v>0</v>
      </c>
    </row>
    <row r="3623" spans="2:24" ht="18.75">
      <c r="B3623" s="175"/>
      <c r="C3623" s="178">
        <v>5206</v>
      </c>
      <c r="D3623" s="179" t="s">
        <v>941</v>
      </c>
      <c r="E3623" s="813"/>
      <c r="F3623" s="473"/>
      <c r="G3623" s="434">
        <v>441000</v>
      </c>
      <c r="H3623" s="434"/>
      <c r="I3623" s="476">
        <f t="shared" si="1086"/>
        <v>441000</v>
      </c>
      <c r="J3623" s="243">
        <f t="shared" si="1071"/>
        <v>1</v>
      </c>
      <c r="K3623" s="244"/>
      <c r="L3623" s="435"/>
      <c r="M3623" s="436">
        <v>441000</v>
      </c>
      <c r="N3623" s="330">
        <f t="shared" si="1087"/>
        <v>441000</v>
      </c>
      <c r="O3623" s="424">
        <f t="shared" si="1088"/>
        <v>0</v>
      </c>
      <c r="P3623" s="244"/>
      <c r="Q3623" s="435"/>
      <c r="R3623" s="436">
        <v>441000</v>
      </c>
      <c r="S3623" s="429">
        <f t="shared" si="1089"/>
        <v>441000</v>
      </c>
      <c r="T3623" s="315">
        <f t="shared" si="1090"/>
        <v>0</v>
      </c>
      <c r="U3623" s="436"/>
      <c r="V3623" s="436"/>
      <c r="W3623" s="253"/>
      <c r="X3623" s="313">
        <f t="shared" si="1072"/>
        <v>0</v>
      </c>
    </row>
    <row r="3624" spans="2:24" ht="18.75">
      <c r="B3624" s="175"/>
      <c r="C3624" s="180">
        <v>5219</v>
      </c>
      <c r="D3624" s="181" t="s">
        <v>942</v>
      </c>
      <c r="E3624" s="813"/>
      <c r="F3624" s="473"/>
      <c r="G3624" s="434"/>
      <c r="H3624" s="434"/>
      <c r="I3624" s="476">
        <f t="shared" si="1086"/>
        <v>0</v>
      </c>
      <c r="J3624" s="243" t="str">
        <f t="shared" ref="J3624:J3643" si="1091">(IF($E3624&lt;&gt;0,$J$2,IF($I3624&lt;&gt;0,$J$2,"")))</f>
        <v/>
      </c>
      <c r="K3624" s="244"/>
      <c r="L3624" s="435"/>
      <c r="M3624" s="436"/>
      <c r="N3624" s="330">
        <f t="shared" si="1087"/>
        <v>0</v>
      </c>
      <c r="O3624" s="424">
        <f t="shared" si="1088"/>
        <v>0</v>
      </c>
      <c r="P3624" s="244"/>
      <c r="Q3624" s="435"/>
      <c r="R3624" s="436"/>
      <c r="S3624" s="429">
        <f t="shared" si="1089"/>
        <v>0</v>
      </c>
      <c r="T3624" s="315">
        <f t="shared" si="1090"/>
        <v>0</v>
      </c>
      <c r="U3624" s="436"/>
      <c r="V3624" s="436"/>
      <c r="W3624" s="253"/>
      <c r="X3624" s="313">
        <f t="shared" ref="X3624:X3637" si="1092">T3624-U3624-V3624-W3624</f>
        <v>0</v>
      </c>
    </row>
    <row r="3625" spans="2:24" ht="18.75">
      <c r="B3625" s="801">
        <v>5300</v>
      </c>
      <c r="C3625" s="971" t="s">
        <v>943</v>
      </c>
      <c r="D3625" s="971"/>
      <c r="E3625" s="802"/>
      <c r="F3625" s="805">
        <f>SUM(F3626:F3627)</f>
        <v>0</v>
      </c>
      <c r="G3625" s="806">
        <f>SUM(G3626:G3627)</f>
        <v>3000</v>
      </c>
      <c r="H3625" s="806">
        <f>SUM(H3626:H3627)</f>
        <v>0</v>
      </c>
      <c r="I3625" s="806">
        <f>SUM(I3626:I3627)</f>
        <v>3000</v>
      </c>
      <c r="J3625" s="243">
        <f t="shared" si="1091"/>
        <v>1</v>
      </c>
      <c r="K3625" s="244"/>
      <c r="L3625" s="326">
        <f>SUM(L3626:L3627)</f>
        <v>0</v>
      </c>
      <c r="M3625" s="327">
        <f>SUM(M3626:M3627)</f>
        <v>3000</v>
      </c>
      <c r="N3625" s="432">
        <f>SUM(N3626:N3627)</f>
        <v>3000</v>
      </c>
      <c r="O3625" s="433">
        <f>SUM(O3626:O3627)</f>
        <v>0</v>
      </c>
      <c r="P3625" s="244"/>
      <c r="Q3625" s="326">
        <f t="shared" ref="Q3625:W3625" si="1093">SUM(Q3626:Q3627)</f>
        <v>0</v>
      </c>
      <c r="R3625" s="327">
        <f t="shared" si="1093"/>
        <v>3000</v>
      </c>
      <c r="S3625" s="327">
        <f t="shared" si="1093"/>
        <v>3000</v>
      </c>
      <c r="T3625" s="327">
        <f t="shared" si="1093"/>
        <v>0</v>
      </c>
      <c r="U3625" s="327">
        <f t="shared" si="1093"/>
        <v>0</v>
      </c>
      <c r="V3625" s="327">
        <f t="shared" si="1093"/>
        <v>0</v>
      </c>
      <c r="W3625" s="433">
        <f t="shared" si="1093"/>
        <v>0</v>
      </c>
      <c r="X3625" s="313">
        <f t="shared" si="1092"/>
        <v>0</v>
      </c>
    </row>
    <row r="3626" spans="2:24" ht="18.75">
      <c r="B3626" s="175"/>
      <c r="C3626" s="176">
        <v>5301</v>
      </c>
      <c r="D3626" s="177" t="s">
        <v>1462</v>
      </c>
      <c r="E3626" s="813"/>
      <c r="F3626" s="473"/>
      <c r="G3626" s="434"/>
      <c r="H3626" s="434"/>
      <c r="I3626" s="476">
        <f>F3626+G3626+H3626</f>
        <v>0</v>
      </c>
      <c r="J3626" s="243" t="str">
        <f t="shared" si="1091"/>
        <v/>
      </c>
      <c r="K3626" s="244"/>
      <c r="L3626" s="435"/>
      <c r="M3626" s="436"/>
      <c r="N3626" s="330">
        <f>I3626</f>
        <v>0</v>
      </c>
      <c r="O3626" s="424">
        <f>L3626+M3626-N3626</f>
        <v>0</v>
      </c>
      <c r="P3626" s="244"/>
      <c r="Q3626" s="435"/>
      <c r="R3626" s="436"/>
      <c r="S3626" s="429">
        <f>+IF(+(L3626+M3626)&gt;=I3626,+M3626,+(+I3626-L3626))</f>
        <v>0</v>
      </c>
      <c r="T3626" s="315">
        <f>Q3626+R3626-S3626</f>
        <v>0</v>
      </c>
      <c r="U3626" s="436"/>
      <c r="V3626" s="436"/>
      <c r="W3626" s="253"/>
      <c r="X3626" s="313">
        <f t="shared" si="1092"/>
        <v>0</v>
      </c>
    </row>
    <row r="3627" spans="2:24" ht="18.75">
      <c r="B3627" s="175"/>
      <c r="C3627" s="180">
        <v>5309</v>
      </c>
      <c r="D3627" s="181" t="s">
        <v>944</v>
      </c>
      <c r="E3627" s="813"/>
      <c r="F3627" s="473"/>
      <c r="G3627" s="434">
        <v>3000</v>
      </c>
      <c r="H3627" s="434"/>
      <c r="I3627" s="476">
        <f>F3627+G3627+H3627</f>
        <v>3000</v>
      </c>
      <c r="J3627" s="243">
        <f t="shared" si="1091"/>
        <v>1</v>
      </c>
      <c r="K3627" s="244"/>
      <c r="L3627" s="435"/>
      <c r="M3627" s="436">
        <v>3000</v>
      </c>
      <c r="N3627" s="330">
        <f>I3627</f>
        <v>3000</v>
      </c>
      <c r="O3627" s="424">
        <f>L3627+M3627-N3627</f>
        <v>0</v>
      </c>
      <c r="P3627" s="244"/>
      <c r="Q3627" s="435"/>
      <c r="R3627" s="436">
        <v>3000</v>
      </c>
      <c r="S3627" s="429">
        <f>+IF(+(L3627+M3627)&gt;=I3627,+M3627,+(+I3627-L3627))</f>
        <v>3000</v>
      </c>
      <c r="T3627" s="315">
        <f>Q3627+R3627-S3627</f>
        <v>0</v>
      </c>
      <c r="U3627" s="436"/>
      <c r="V3627" s="436"/>
      <c r="W3627" s="253"/>
      <c r="X3627" s="313">
        <f t="shared" si="1092"/>
        <v>0</v>
      </c>
    </row>
    <row r="3628" spans="2:24" ht="18.75">
      <c r="B3628" s="801">
        <v>5400</v>
      </c>
      <c r="C3628" s="980" t="s">
        <v>1031</v>
      </c>
      <c r="D3628" s="980"/>
      <c r="E3628" s="802"/>
      <c r="F3628" s="803"/>
      <c r="G3628" s="804"/>
      <c r="H3628" s="804"/>
      <c r="I3628" s="800">
        <f>F3628+G3628+H3628</f>
        <v>0</v>
      </c>
      <c r="J3628" s="243" t="str">
        <f t="shared" si="1091"/>
        <v/>
      </c>
      <c r="K3628" s="244"/>
      <c r="L3628" s="430"/>
      <c r="M3628" s="431"/>
      <c r="N3628" s="327">
        <f>I3628</f>
        <v>0</v>
      </c>
      <c r="O3628" s="424">
        <f>L3628+M3628-N3628</f>
        <v>0</v>
      </c>
      <c r="P3628" s="244"/>
      <c r="Q3628" s="430"/>
      <c r="R3628" s="431"/>
      <c r="S3628" s="429">
        <f>+IF(+(L3628+M3628)&gt;=I3628,+M3628,+(+I3628-L3628))</f>
        <v>0</v>
      </c>
      <c r="T3628" s="315">
        <f>Q3628+R3628-S3628</f>
        <v>0</v>
      </c>
      <c r="U3628" s="431"/>
      <c r="V3628" s="431"/>
      <c r="W3628" s="253"/>
      <c r="X3628" s="313">
        <f t="shared" si="1092"/>
        <v>0</v>
      </c>
    </row>
    <row r="3629" spans="2:24" ht="18.75">
      <c r="B3629" s="794">
        <v>5500</v>
      </c>
      <c r="C3629" s="966" t="s">
        <v>1032</v>
      </c>
      <c r="D3629" s="966"/>
      <c r="E3629" s="795"/>
      <c r="F3629" s="796">
        <f>SUM(F3630:F3633)</f>
        <v>0</v>
      </c>
      <c r="G3629" s="797">
        <f>SUM(G3630:G3633)</f>
        <v>0</v>
      </c>
      <c r="H3629" s="797">
        <f>SUM(H3630:H3633)</f>
        <v>0</v>
      </c>
      <c r="I3629" s="797">
        <f>SUM(I3630:I3633)</f>
        <v>0</v>
      </c>
      <c r="J3629" s="243" t="str">
        <f t="shared" si="1091"/>
        <v/>
      </c>
      <c r="K3629" s="244"/>
      <c r="L3629" s="316">
        <f>SUM(L3630:L3633)</f>
        <v>0</v>
      </c>
      <c r="M3629" s="317">
        <f>SUM(M3630:M3633)</f>
        <v>0</v>
      </c>
      <c r="N3629" s="425">
        <f>SUM(N3630:N3633)</f>
        <v>0</v>
      </c>
      <c r="O3629" s="426">
        <f>SUM(O3630:O3633)</f>
        <v>0</v>
      </c>
      <c r="P3629" s="244"/>
      <c r="Q3629" s="316">
        <f t="shared" ref="Q3629:W3629" si="1094">SUM(Q3630:Q3633)</f>
        <v>0</v>
      </c>
      <c r="R3629" s="317">
        <f t="shared" si="1094"/>
        <v>0</v>
      </c>
      <c r="S3629" s="317">
        <f t="shared" si="1094"/>
        <v>0</v>
      </c>
      <c r="T3629" s="317">
        <f t="shared" si="1094"/>
        <v>0</v>
      </c>
      <c r="U3629" s="317">
        <f t="shared" si="1094"/>
        <v>0</v>
      </c>
      <c r="V3629" s="317">
        <f t="shared" si="1094"/>
        <v>0</v>
      </c>
      <c r="W3629" s="426">
        <f t="shared" si="1094"/>
        <v>0</v>
      </c>
      <c r="X3629" s="313">
        <f t="shared" si="1092"/>
        <v>0</v>
      </c>
    </row>
    <row r="3630" spans="2:24" ht="18.75">
      <c r="B3630" s="173"/>
      <c r="C3630" s="144">
        <v>5501</v>
      </c>
      <c r="D3630" s="163" t="s">
        <v>1033</v>
      </c>
      <c r="E3630" s="812"/>
      <c r="F3630" s="449"/>
      <c r="G3630" s="245"/>
      <c r="H3630" s="245"/>
      <c r="I3630" s="476">
        <f>F3630+G3630+H3630</f>
        <v>0</v>
      </c>
      <c r="J3630" s="243" t="str">
        <f t="shared" si="1091"/>
        <v/>
      </c>
      <c r="K3630" s="244"/>
      <c r="L3630" s="423"/>
      <c r="M3630" s="252"/>
      <c r="N3630" s="315">
        <f>I3630</f>
        <v>0</v>
      </c>
      <c r="O3630" s="424">
        <f>L3630+M3630-N3630</f>
        <v>0</v>
      </c>
      <c r="P3630" s="244"/>
      <c r="Q3630" s="423"/>
      <c r="R3630" s="252"/>
      <c r="S3630" s="429">
        <f>+IF(+(L3630+M3630)&gt;=I3630,+M3630,+(+I3630-L3630))</f>
        <v>0</v>
      </c>
      <c r="T3630" s="315">
        <f>Q3630+R3630-S3630</f>
        <v>0</v>
      </c>
      <c r="U3630" s="252"/>
      <c r="V3630" s="252"/>
      <c r="W3630" s="253"/>
      <c r="X3630" s="313">
        <f t="shared" si="1092"/>
        <v>0</v>
      </c>
    </row>
    <row r="3631" spans="2:24" ht="18.75">
      <c r="B3631" s="173"/>
      <c r="C3631" s="137">
        <v>5502</v>
      </c>
      <c r="D3631" s="145" t="s">
        <v>1034</v>
      </c>
      <c r="E3631" s="812"/>
      <c r="F3631" s="449"/>
      <c r="G3631" s="245"/>
      <c r="H3631" s="245"/>
      <c r="I3631" s="476">
        <f>F3631+G3631+H3631</f>
        <v>0</v>
      </c>
      <c r="J3631" s="243" t="str">
        <f t="shared" si="1091"/>
        <v/>
      </c>
      <c r="K3631" s="244"/>
      <c r="L3631" s="423"/>
      <c r="M3631" s="252"/>
      <c r="N3631" s="315">
        <f>I3631</f>
        <v>0</v>
      </c>
      <c r="O3631" s="424">
        <f>L3631+M3631-N3631</f>
        <v>0</v>
      </c>
      <c r="P3631" s="244"/>
      <c r="Q3631" s="423"/>
      <c r="R3631" s="252"/>
      <c r="S3631" s="429">
        <f>+IF(+(L3631+M3631)&gt;=I3631,+M3631,+(+I3631-L3631))</f>
        <v>0</v>
      </c>
      <c r="T3631" s="315">
        <f>Q3631+R3631-S3631</f>
        <v>0</v>
      </c>
      <c r="U3631" s="252"/>
      <c r="V3631" s="252"/>
      <c r="W3631" s="253"/>
      <c r="X3631" s="313">
        <f t="shared" si="1092"/>
        <v>0</v>
      </c>
    </row>
    <row r="3632" spans="2:24" ht="18.75">
      <c r="B3632" s="173"/>
      <c r="C3632" s="137">
        <v>5503</v>
      </c>
      <c r="D3632" s="139" t="s">
        <v>1035</v>
      </c>
      <c r="E3632" s="812"/>
      <c r="F3632" s="449"/>
      <c r="G3632" s="245"/>
      <c r="H3632" s="245"/>
      <c r="I3632" s="476">
        <f>F3632+G3632+H3632</f>
        <v>0</v>
      </c>
      <c r="J3632" s="243" t="str">
        <f t="shared" si="1091"/>
        <v/>
      </c>
      <c r="K3632" s="244"/>
      <c r="L3632" s="423"/>
      <c r="M3632" s="252"/>
      <c r="N3632" s="315">
        <f>I3632</f>
        <v>0</v>
      </c>
      <c r="O3632" s="424">
        <f>L3632+M3632-N3632</f>
        <v>0</v>
      </c>
      <c r="P3632" s="244"/>
      <c r="Q3632" s="423"/>
      <c r="R3632" s="252"/>
      <c r="S3632" s="429">
        <f>+IF(+(L3632+M3632)&gt;=I3632,+M3632,+(+I3632-L3632))</f>
        <v>0</v>
      </c>
      <c r="T3632" s="315">
        <f>Q3632+R3632-S3632</f>
        <v>0</v>
      </c>
      <c r="U3632" s="252"/>
      <c r="V3632" s="252"/>
      <c r="W3632" s="253"/>
      <c r="X3632" s="313">
        <f t="shared" si="1092"/>
        <v>0</v>
      </c>
    </row>
    <row r="3633" spans="2:24" ht="18.75">
      <c r="B3633" s="173"/>
      <c r="C3633" s="137">
        <v>5504</v>
      </c>
      <c r="D3633" s="145" t="s">
        <v>1036</v>
      </c>
      <c r="E3633" s="812"/>
      <c r="F3633" s="449"/>
      <c r="G3633" s="245"/>
      <c r="H3633" s="245"/>
      <c r="I3633" s="476">
        <f>F3633+G3633+H3633</f>
        <v>0</v>
      </c>
      <c r="J3633" s="243" t="str">
        <f t="shared" si="1091"/>
        <v/>
      </c>
      <c r="K3633" s="244"/>
      <c r="L3633" s="423"/>
      <c r="M3633" s="252"/>
      <c r="N3633" s="315">
        <f>I3633</f>
        <v>0</v>
      </c>
      <c r="O3633" s="424">
        <f>L3633+M3633-N3633</f>
        <v>0</v>
      </c>
      <c r="P3633" s="244"/>
      <c r="Q3633" s="423"/>
      <c r="R3633" s="252"/>
      <c r="S3633" s="429">
        <f>+IF(+(L3633+M3633)&gt;=I3633,+M3633,+(+I3633-L3633))</f>
        <v>0</v>
      </c>
      <c r="T3633" s="315">
        <f>Q3633+R3633-S3633</f>
        <v>0</v>
      </c>
      <c r="U3633" s="252"/>
      <c r="V3633" s="252"/>
      <c r="W3633" s="253"/>
      <c r="X3633" s="313">
        <f t="shared" si="1092"/>
        <v>0</v>
      </c>
    </row>
    <row r="3634" spans="2:24" ht="18.75">
      <c r="B3634" s="794">
        <v>5700</v>
      </c>
      <c r="C3634" s="981" t="s">
        <v>1037</v>
      </c>
      <c r="D3634" s="982"/>
      <c r="E3634" s="802"/>
      <c r="F3634" s="781">
        <v>0</v>
      </c>
      <c r="G3634" s="781">
        <v>0</v>
      </c>
      <c r="H3634" s="781">
        <v>0</v>
      </c>
      <c r="I3634" s="806">
        <f>SUM(I3635:I3637)</f>
        <v>0</v>
      </c>
      <c r="J3634" s="243" t="str">
        <f t="shared" si="1091"/>
        <v/>
      </c>
      <c r="K3634" s="244"/>
      <c r="L3634" s="326">
        <f>SUM(L3635:L3637)</f>
        <v>0</v>
      </c>
      <c r="M3634" s="327">
        <f>SUM(M3635:M3637)</f>
        <v>0</v>
      </c>
      <c r="N3634" s="432">
        <f>SUM(N3635:N3636)</f>
        <v>0</v>
      </c>
      <c r="O3634" s="433">
        <f>SUM(O3635:O3637)</f>
        <v>0</v>
      </c>
      <c r="P3634" s="244"/>
      <c r="Q3634" s="326">
        <f>SUM(Q3635:Q3637)</f>
        <v>0</v>
      </c>
      <c r="R3634" s="327">
        <f>SUM(R3635:R3637)</f>
        <v>0</v>
      </c>
      <c r="S3634" s="327">
        <f>SUM(S3635:S3637)</f>
        <v>0</v>
      </c>
      <c r="T3634" s="327">
        <f>SUM(T3635:T3637)</f>
        <v>0</v>
      </c>
      <c r="U3634" s="327">
        <f>SUM(U3635:U3637)</f>
        <v>0</v>
      </c>
      <c r="V3634" s="327">
        <f>SUM(V3635:V3636)</f>
        <v>0</v>
      </c>
      <c r="W3634" s="433">
        <f>SUM(W3635:W3637)</f>
        <v>0</v>
      </c>
      <c r="X3634" s="313">
        <f t="shared" si="1092"/>
        <v>0</v>
      </c>
    </row>
    <row r="3635" spans="2:24" ht="18.75">
      <c r="B3635" s="175"/>
      <c r="C3635" s="176">
        <v>5701</v>
      </c>
      <c r="D3635" s="177" t="s">
        <v>1038</v>
      </c>
      <c r="E3635" s="813"/>
      <c r="F3635" s="700">
        <v>0</v>
      </c>
      <c r="G3635" s="700">
        <v>0</v>
      </c>
      <c r="H3635" s="700">
        <v>0</v>
      </c>
      <c r="I3635" s="476">
        <f>F3635+G3635+H3635</f>
        <v>0</v>
      </c>
      <c r="J3635" s="243" t="str">
        <f t="shared" si="1091"/>
        <v/>
      </c>
      <c r="K3635" s="244"/>
      <c r="L3635" s="435"/>
      <c r="M3635" s="436"/>
      <c r="N3635" s="330">
        <f>I3635</f>
        <v>0</v>
      </c>
      <c r="O3635" s="424">
        <f>L3635+M3635-N3635</f>
        <v>0</v>
      </c>
      <c r="P3635" s="244"/>
      <c r="Q3635" s="435"/>
      <c r="R3635" s="436"/>
      <c r="S3635" s="429">
        <f>+IF(+(L3635+M3635)&gt;=I3635,+M3635,+(+I3635-L3635))</f>
        <v>0</v>
      </c>
      <c r="T3635" s="315">
        <f>Q3635+R3635-S3635</f>
        <v>0</v>
      </c>
      <c r="U3635" s="436"/>
      <c r="V3635" s="436"/>
      <c r="W3635" s="253"/>
      <c r="X3635" s="313">
        <f t="shared" si="1092"/>
        <v>0</v>
      </c>
    </row>
    <row r="3636" spans="2:24" ht="18.75">
      <c r="B3636" s="175"/>
      <c r="C3636" s="180">
        <v>5702</v>
      </c>
      <c r="D3636" s="181" t="s">
        <v>1039</v>
      </c>
      <c r="E3636" s="813"/>
      <c r="F3636" s="700">
        <v>0</v>
      </c>
      <c r="G3636" s="700">
        <v>0</v>
      </c>
      <c r="H3636" s="700">
        <v>0</v>
      </c>
      <c r="I3636" s="476">
        <f>F3636+G3636+H3636</f>
        <v>0</v>
      </c>
      <c r="J3636" s="243" t="str">
        <f t="shared" si="1091"/>
        <v/>
      </c>
      <c r="K3636" s="244"/>
      <c r="L3636" s="435"/>
      <c r="M3636" s="436"/>
      <c r="N3636" s="330">
        <f>I3636</f>
        <v>0</v>
      </c>
      <c r="O3636" s="424">
        <f>L3636+M3636-N3636</f>
        <v>0</v>
      </c>
      <c r="P3636" s="244"/>
      <c r="Q3636" s="435"/>
      <c r="R3636" s="436"/>
      <c r="S3636" s="429">
        <f>+IF(+(L3636+M3636)&gt;=I3636,+M3636,+(+I3636-L3636))</f>
        <v>0</v>
      </c>
      <c r="T3636" s="315">
        <f>Q3636+R3636-S3636</f>
        <v>0</v>
      </c>
      <c r="U3636" s="436"/>
      <c r="V3636" s="436"/>
      <c r="W3636" s="253"/>
      <c r="X3636" s="313">
        <f t="shared" si="1092"/>
        <v>0</v>
      </c>
    </row>
    <row r="3637" spans="2:24" ht="18.75">
      <c r="B3637" s="136"/>
      <c r="C3637" s="182">
        <v>4071</v>
      </c>
      <c r="D3637" s="464" t="s">
        <v>1040</v>
      </c>
      <c r="E3637" s="812"/>
      <c r="F3637" s="700">
        <v>0</v>
      </c>
      <c r="G3637" s="700">
        <v>0</v>
      </c>
      <c r="H3637" s="700">
        <v>0</v>
      </c>
      <c r="I3637" s="476">
        <f>F3637+G3637+H3637</f>
        <v>0</v>
      </c>
      <c r="J3637" s="243" t="str">
        <f t="shared" si="1091"/>
        <v/>
      </c>
      <c r="K3637" s="244"/>
      <c r="L3637" s="821"/>
      <c r="M3637" s="775"/>
      <c r="N3637" s="775"/>
      <c r="O3637" s="822"/>
      <c r="P3637" s="244"/>
      <c r="Q3637" s="771"/>
      <c r="R3637" s="775"/>
      <c r="S3637" s="775"/>
      <c r="T3637" s="775"/>
      <c r="U3637" s="775"/>
      <c r="V3637" s="775"/>
      <c r="W3637" s="819"/>
      <c r="X3637" s="313">
        <f t="shared" si="1092"/>
        <v>0</v>
      </c>
    </row>
    <row r="3638" spans="2:24">
      <c r="B3638" s="173"/>
      <c r="C3638" s="183"/>
      <c r="D3638" s="334"/>
      <c r="E3638" s="814"/>
      <c r="F3638" s="248"/>
      <c r="G3638" s="248"/>
      <c r="H3638" s="248"/>
      <c r="I3638" s="249"/>
      <c r="J3638" s="243" t="str">
        <f t="shared" si="1091"/>
        <v/>
      </c>
      <c r="K3638" s="244"/>
      <c r="L3638" s="437"/>
      <c r="M3638" s="438"/>
      <c r="N3638" s="323"/>
      <c r="O3638" s="324"/>
      <c r="P3638" s="244"/>
      <c r="Q3638" s="437"/>
      <c r="R3638" s="438"/>
      <c r="S3638" s="323"/>
      <c r="T3638" s="323"/>
      <c r="U3638" s="438"/>
      <c r="V3638" s="323"/>
      <c r="W3638" s="324"/>
      <c r="X3638" s="324"/>
    </row>
    <row r="3639" spans="2:24" ht="18.75">
      <c r="B3639" s="807">
        <v>98</v>
      </c>
      <c r="C3639" s="964" t="s">
        <v>1041</v>
      </c>
      <c r="D3639" s="958"/>
      <c r="E3639" s="795"/>
      <c r="F3639" s="798"/>
      <c r="G3639" s="799"/>
      <c r="H3639" s="799"/>
      <c r="I3639" s="800">
        <f>F3639+G3639+H3639</f>
        <v>0</v>
      </c>
      <c r="J3639" s="243" t="str">
        <f t="shared" si="1091"/>
        <v/>
      </c>
      <c r="K3639" s="244"/>
      <c r="L3639" s="428"/>
      <c r="M3639" s="254"/>
      <c r="N3639" s="317">
        <f>I3639</f>
        <v>0</v>
      </c>
      <c r="O3639" s="424">
        <f>L3639+M3639-N3639</f>
        <v>0</v>
      </c>
      <c r="P3639" s="244"/>
      <c r="Q3639" s="428"/>
      <c r="R3639" s="254"/>
      <c r="S3639" s="429">
        <f>+IF(+(L3639+M3639)&gt;=I3639,+M3639,+(+I3639-L3639))</f>
        <v>0</v>
      </c>
      <c r="T3639" s="315">
        <f>Q3639+R3639-S3639</f>
        <v>0</v>
      </c>
      <c r="U3639" s="254"/>
      <c r="V3639" s="254"/>
      <c r="W3639" s="253"/>
      <c r="X3639" s="313">
        <f>T3639-U3639-V3639-W3639</f>
        <v>0</v>
      </c>
    </row>
    <row r="3640" spans="2:24">
      <c r="B3640" s="184"/>
      <c r="C3640" s="335" t="s">
        <v>1042</v>
      </c>
      <c r="D3640" s="336"/>
      <c r="E3640" s="395"/>
      <c r="F3640" s="395"/>
      <c r="G3640" s="395"/>
      <c r="H3640" s="395"/>
      <c r="I3640" s="337"/>
      <c r="J3640" s="243" t="str">
        <f t="shared" si="1091"/>
        <v/>
      </c>
      <c r="K3640" s="244"/>
      <c r="L3640" s="338"/>
      <c r="M3640" s="339"/>
      <c r="N3640" s="339"/>
      <c r="O3640" s="340"/>
      <c r="P3640" s="244"/>
      <c r="Q3640" s="338"/>
      <c r="R3640" s="339"/>
      <c r="S3640" s="339"/>
      <c r="T3640" s="339"/>
      <c r="U3640" s="339"/>
      <c r="V3640" s="339"/>
      <c r="W3640" s="340"/>
      <c r="X3640" s="340"/>
    </row>
    <row r="3641" spans="2:24">
      <c r="B3641" s="184"/>
      <c r="C3641" s="341" t="s">
        <v>1043</v>
      </c>
      <c r="D3641" s="334"/>
      <c r="E3641" s="384"/>
      <c r="F3641" s="384"/>
      <c r="G3641" s="384"/>
      <c r="H3641" s="384"/>
      <c r="I3641" s="307"/>
      <c r="J3641" s="243" t="str">
        <f t="shared" si="1091"/>
        <v/>
      </c>
      <c r="K3641" s="244"/>
      <c r="L3641" s="342"/>
      <c r="M3641" s="343"/>
      <c r="N3641" s="343"/>
      <c r="O3641" s="344"/>
      <c r="P3641" s="244"/>
      <c r="Q3641" s="342"/>
      <c r="R3641" s="343"/>
      <c r="S3641" s="343"/>
      <c r="T3641" s="343"/>
      <c r="U3641" s="343"/>
      <c r="V3641" s="343"/>
      <c r="W3641" s="344"/>
      <c r="X3641" s="344"/>
    </row>
    <row r="3642" spans="2:24">
      <c r="B3642" s="185"/>
      <c r="C3642" s="345" t="s">
        <v>1716</v>
      </c>
      <c r="D3642" s="346"/>
      <c r="E3642" s="396"/>
      <c r="F3642" s="396"/>
      <c r="G3642" s="396"/>
      <c r="H3642" s="396"/>
      <c r="I3642" s="309"/>
      <c r="J3642" s="243" t="str">
        <f t="shared" si="1091"/>
        <v/>
      </c>
      <c r="K3642" s="244"/>
      <c r="L3642" s="347"/>
      <c r="M3642" s="348"/>
      <c r="N3642" s="348"/>
      <c r="O3642" s="349"/>
      <c r="P3642" s="244"/>
      <c r="Q3642" s="347"/>
      <c r="R3642" s="348"/>
      <c r="S3642" s="348"/>
      <c r="T3642" s="348"/>
      <c r="U3642" s="348"/>
      <c r="V3642" s="348"/>
      <c r="W3642" s="349"/>
      <c r="X3642" s="349"/>
    </row>
    <row r="3643" spans="2:24" ht="18.75">
      <c r="B3643" s="715"/>
      <c r="C3643" s="716" t="s">
        <v>1263</v>
      </c>
      <c r="D3643" s="717" t="s">
        <v>1044</v>
      </c>
      <c r="E3643" s="808"/>
      <c r="F3643" s="808">
        <f>SUM(F3528,F3531,F3537,F3545,F3546,F3564,F3568,F3574,F3577,F3578,F3579,F3580,F3581,F3590,F3596,F3597,F3598,F3599,F3606,F3610,F3611,F3612,F3613,F3616,F3617,F3625,F3628,F3629,F3634)+F3639</f>
        <v>0</v>
      </c>
      <c r="G3643" s="808">
        <f>SUM(G3528,G3531,G3537,G3545,G3546,G3564,G3568,G3574,G3577,G3578,G3579,G3580,G3581,G3590,G3596,G3597,G3598,G3599,G3606,G3610,G3611,G3612,G3613,G3616,G3617,G3625,G3628,G3629,G3634)+G3639</f>
        <v>2051900</v>
      </c>
      <c r="H3643" s="808">
        <f>SUM(H3528,H3531,H3537,H3545,H3546,H3564,H3568,H3574,H3577,H3578,H3579,H3580,H3581,H3590,H3596,H3597,H3598,H3599,H3606,H3610,H3611,H3612,H3613,H3616,H3617,H3625,H3628,H3629,H3634)+H3639</f>
        <v>0</v>
      </c>
      <c r="I3643" s="808">
        <f>SUM(I3528,I3531,I3537,I3545,I3546,I3564,I3568,I3574,I3577,I3578,I3579,I3580,I3581,I3590,I3596,I3597,I3598,I3599,I3606,I3610,I3611,I3612,I3613,I3616,I3617,I3625,I3628,I3629,I3634)+I3639</f>
        <v>2051900</v>
      </c>
      <c r="J3643" s="243">
        <f t="shared" si="1091"/>
        <v>1</v>
      </c>
      <c r="K3643" s="439" t="str">
        <f>LEFT(C3525,1)</f>
        <v>6</v>
      </c>
      <c r="L3643" s="276">
        <f>SUM(L3528,L3531,L3537,L3545,L3546,L3564,L3568,L3574,L3577,L3578,L3579,L3580,L3581,L3590,L3596,L3597,L3598,L3599,L3606,L3610,L3611,L3612,L3613,L3616,L3617,L3625,L3628,L3629,L3634)+L3639</f>
        <v>0</v>
      </c>
      <c r="M3643" s="276">
        <f>SUM(M3528,M3531,M3537,M3545,M3546,M3564,M3568,M3574,M3577,M3578,M3579,M3580,M3581,M3590,M3596,M3597,M3598,M3599,M3606,M3610,M3611,M3612,M3613,M3616,M3617,M3625,M3628,M3629,M3634)+M3639</f>
        <v>2051900</v>
      </c>
      <c r="N3643" s="276">
        <f>SUM(N3528,N3531,N3537,N3545,N3546,N3564,N3568,N3574,N3577,N3578,N3579,N3580,N3581,N3590,N3596,N3597,N3598,N3599,N3606,N3610,N3611,N3612,N3613,N3616,N3617,N3625,N3628,N3629,N3634)+N3639</f>
        <v>2051900</v>
      </c>
      <c r="O3643" s="276">
        <f>SUM(O3528,O3531,O3537,O3545,O3546,O3564,O3568,O3574,O3577,O3578,O3579,O3580,O3581,O3590,O3596,O3597,O3598,O3599,O3606,O3610,O3611,O3612,O3613,O3616,O3617,O3625,O3628,O3629,O3634)+O3639</f>
        <v>0</v>
      </c>
      <c r="P3643" s="222"/>
      <c r="Q3643" s="276">
        <f t="shared" ref="Q3643:W3643" si="1095">SUM(Q3528,Q3531,Q3537,Q3545,Q3546,Q3564,Q3568,Q3574,Q3577,Q3578,Q3579,Q3580,Q3581,Q3590,Q3596,Q3597,Q3598,Q3599,Q3606,Q3610,Q3611,Q3612,Q3613,Q3616,Q3617,Q3625,Q3628,Q3629,Q3634)+Q3639</f>
        <v>0</v>
      </c>
      <c r="R3643" s="276">
        <f t="shared" si="1095"/>
        <v>2007000</v>
      </c>
      <c r="S3643" s="276">
        <f t="shared" si="1095"/>
        <v>2007000</v>
      </c>
      <c r="T3643" s="276">
        <f t="shared" si="1095"/>
        <v>0</v>
      </c>
      <c r="U3643" s="276">
        <f t="shared" si="1095"/>
        <v>0</v>
      </c>
      <c r="V3643" s="276">
        <f t="shared" si="1095"/>
        <v>0</v>
      </c>
      <c r="W3643" s="276">
        <f t="shared" si="1095"/>
        <v>0</v>
      </c>
      <c r="X3643" s="313">
        <f>T3643-U3643-V3643-W3643</f>
        <v>0</v>
      </c>
    </row>
    <row r="3644" spans="2:24">
      <c r="B3644" s="660" t="s">
        <v>32</v>
      </c>
      <c r="C3644" s="186"/>
      <c r="I3644" s="219"/>
      <c r="J3644" s="221">
        <f>J3643</f>
        <v>1</v>
      </c>
      <c r="P3644"/>
    </row>
    <row r="3645" spans="2:24">
      <c r="B3645" s="392"/>
      <c r="C3645" s="392"/>
      <c r="D3645" s="393"/>
      <c r="E3645" s="392"/>
      <c r="F3645" s="392"/>
      <c r="G3645" s="392"/>
      <c r="H3645" s="392"/>
      <c r="I3645" s="394"/>
      <c r="J3645" s="221">
        <f>J3643</f>
        <v>1</v>
      </c>
      <c r="L3645" s="392"/>
      <c r="M3645" s="392"/>
      <c r="N3645" s="394"/>
      <c r="O3645" s="394"/>
      <c r="P3645" s="394"/>
      <c r="Q3645" s="392"/>
      <c r="R3645" s="392"/>
      <c r="S3645" s="394"/>
      <c r="T3645" s="394"/>
      <c r="U3645" s="392"/>
      <c r="V3645" s="394"/>
      <c r="W3645" s="394"/>
      <c r="X3645" s="394"/>
    </row>
    <row r="3646" spans="2:24" ht="18.75">
      <c r="B3646" s="402"/>
      <c r="C3646" s="402"/>
      <c r="D3646" s="402"/>
      <c r="E3646" s="402"/>
      <c r="F3646" s="402"/>
      <c r="G3646" s="402"/>
      <c r="H3646" s="402"/>
      <c r="I3646" s="484"/>
      <c r="J3646" s="440">
        <f>(IF(E3643&lt;&gt;0,$G$2,IF(I3643&lt;&gt;0,$G$2,"")))</f>
        <v>0</v>
      </c>
    </row>
    <row r="3647" spans="2:24" ht="18.75">
      <c r="B3647" s="402"/>
      <c r="C3647" s="402"/>
      <c r="D3647" s="474"/>
      <c r="E3647" s="402"/>
      <c r="F3647" s="402"/>
      <c r="G3647" s="402"/>
      <c r="H3647" s="402"/>
      <c r="I3647" s="484"/>
      <c r="J3647" s="440" t="str">
        <f>(IF(E3644&lt;&gt;0,$G$2,IF(I3644&lt;&gt;0,$G$2,"")))</f>
        <v/>
      </c>
    </row>
    <row r="3648" spans="2:24">
      <c r="E3648" s="278"/>
      <c r="F3648" s="278"/>
      <c r="G3648" s="278"/>
      <c r="H3648" s="278"/>
      <c r="I3648" s="282"/>
      <c r="J3648" s="221">
        <f>(IF($E3781&lt;&gt;0,$J$2,IF($I3781&lt;&gt;0,$J$2,"")))</f>
        <v>1</v>
      </c>
      <c r="L3648" s="278"/>
      <c r="M3648" s="278"/>
      <c r="N3648" s="282"/>
      <c r="O3648" s="282"/>
      <c r="P3648" s="282"/>
      <c r="Q3648" s="278"/>
      <c r="R3648" s="278"/>
      <c r="S3648" s="282"/>
      <c r="T3648" s="282"/>
      <c r="U3648" s="278"/>
      <c r="V3648" s="282"/>
      <c r="W3648" s="282"/>
    </row>
    <row r="3649" spans="2:24">
      <c r="C3649" s="227"/>
      <c r="D3649" s="228"/>
      <c r="E3649" s="278"/>
      <c r="F3649" s="278"/>
      <c r="G3649" s="278"/>
      <c r="H3649" s="278"/>
      <c r="I3649" s="282"/>
      <c r="J3649" s="221">
        <f>(IF($E3781&lt;&gt;0,$J$2,IF($I3781&lt;&gt;0,$J$2,"")))</f>
        <v>1</v>
      </c>
      <c r="L3649" s="278"/>
      <c r="M3649" s="278"/>
      <c r="N3649" s="282"/>
      <c r="O3649" s="282"/>
      <c r="P3649" s="282"/>
      <c r="Q3649" s="278"/>
      <c r="R3649" s="278"/>
      <c r="S3649" s="282"/>
      <c r="T3649" s="282"/>
      <c r="U3649" s="278"/>
      <c r="V3649" s="282"/>
      <c r="W3649" s="282"/>
    </row>
    <row r="3650" spans="2:24">
      <c r="B3650" s="896" t="str">
        <f>$B$7</f>
        <v>БЮДЖЕТ - НАЧАЛЕН ПЛАН
ПО ПЪЛНА ЕДИННА БЮДЖЕТНА КЛАСИФИКАЦИЯ</v>
      </c>
      <c r="C3650" s="897"/>
      <c r="D3650" s="897"/>
      <c r="E3650" s="278"/>
      <c r="F3650" s="278"/>
      <c r="G3650" s="278"/>
      <c r="H3650" s="278"/>
      <c r="I3650" s="282"/>
      <c r="J3650" s="221">
        <f>(IF($E3781&lt;&gt;0,$J$2,IF($I3781&lt;&gt;0,$J$2,"")))</f>
        <v>1</v>
      </c>
      <c r="L3650" s="278"/>
      <c r="M3650" s="278"/>
      <c r="N3650" s="282"/>
      <c r="O3650" s="282"/>
      <c r="P3650" s="282"/>
      <c r="Q3650" s="278"/>
      <c r="R3650" s="278"/>
      <c r="S3650" s="282"/>
      <c r="T3650" s="282"/>
      <c r="U3650" s="278"/>
      <c r="V3650" s="282"/>
      <c r="W3650" s="282"/>
    </row>
    <row r="3651" spans="2:24">
      <c r="C3651" s="227"/>
      <c r="D3651" s="228"/>
      <c r="E3651" s="279" t="s">
        <v>1684</v>
      </c>
      <c r="F3651" s="279" t="s">
        <v>1550</v>
      </c>
      <c r="G3651" s="278"/>
      <c r="H3651" s="278"/>
      <c r="I3651" s="282"/>
      <c r="J3651" s="221">
        <f>(IF($E3781&lt;&gt;0,$J$2,IF($I3781&lt;&gt;0,$J$2,"")))</f>
        <v>1</v>
      </c>
      <c r="L3651" s="278"/>
      <c r="M3651" s="278"/>
      <c r="N3651" s="282"/>
      <c r="O3651" s="282"/>
      <c r="P3651" s="282"/>
      <c r="Q3651" s="278"/>
      <c r="R3651" s="278"/>
      <c r="S3651" s="282"/>
      <c r="T3651" s="282"/>
      <c r="U3651" s="278"/>
      <c r="V3651" s="282"/>
      <c r="W3651" s="282"/>
    </row>
    <row r="3652" spans="2:24" ht="18.75">
      <c r="B3652" s="898" t="str">
        <f>$B$9</f>
        <v>Несебър</v>
      </c>
      <c r="C3652" s="899"/>
      <c r="D3652" s="900"/>
      <c r="E3652" s="686">
        <f>$E$9</f>
        <v>43831</v>
      </c>
      <c r="F3652" s="687">
        <f>$F$9</f>
        <v>44196</v>
      </c>
      <c r="G3652" s="278"/>
      <c r="H3652" s="278"/>
      <c r="I3652" s="282"/>
      <c r="J3652" s="221">
        <f>(IF($E3781&lt;&gt;0,$J$2,IF($I3781&lt;&gt;0,$J$2,"")))</f>
        <v>1</v>
      </c>
      <c r="L3652" s="278"/>
      <c r="M3652" s="278"/>
      <c r="N3652" s="282"/>
      <c r="O3652" s="282"/>
      <c r="P3652" s="282"/>
      <c r="Q3652" s="278"/>
      <c r="R3652" s="278"/>
      <c r="S3652" s="282"/>
      <c r="T3652" s="282"/>
      <c r="U3652" s="278"/>
      <c r="V3652" s="282"/>
      <c r="W3652" s="282"/>
    </row>
    <row r="3653" spans="2:24">
      <c r="B3653" s="230" t="str">
        <f>$B$10</f>
        <v>(наименование на разпоредителя с бюджет)</v>
      </c>
      <c r="E3653" s="278"/>
      <c r="F3653" s="280">
        <f>$F$10</f>
        <v>0</v>
      </c>
      <c r="G3653" s="278"/>
      <c r="H3653" s="278"/>
      <c r="I3653" s="282"/>
      <c r="J3653" s="221">
        <f>(IF($E3781&lt;&gt;0,$J$2,IF($I3781&lt;&gt;0,$J$2,"")))</f>
        <v>1</v>
      </c>
      <c r="L3653" s="278"/>
      <c r="M3653" s="278"/>
      <c r="N3653" s="282"/>
      <c r="O3653" s="282"/>
      <c r="P3653" s="282"/>
      <c r="Q3653" s="278"/>
      <c r="R3653" s="278"/>
      <c r="S3653" s="282"/>
      <c r="T3653" s="282"/>
      <c r="U3653" s="278"/>
      <c r="V3653" s="282"/>
      <c r="W3653" s="282"/>
    </row>
    <row r="3654" spans="2:24">
      <c r="B3654" s="230"/>
      <c r="E3654" s="281"/>
      <c r="F3654" s="278"/>
      <c r="G3654" s="278"/>
      <c r="H3654" s="278"/>
      <c r="I3654" s="282"/>
      <c r="J3654" s="221">
        <f>(IF($E3781&lt;&gt;0,$J$2,IF($I3781&lt;&gt;0,$J$2,"")))</f>
        <v>1</v>
      </c>
      <c r="L3654" s="278"/>
      <c r="M3654" s="278"/>
      <c r="N3654" s="282"/>
      <c r="O3654" s="282"/>
      <c r="P3654" s="282"/>
      <c r="Q3654" s="278"/>
      <c r="R3654" s="278"/>
      <c r="S3654" s="282"/>
      <c r="T3654" s="282"/>
      <c r="U3654" s="278"/>
      <c r="V3654" s="282"/>
      <c r="W3654" s="282"/>
    </row>
    <row r="3655" spans="2:24" ht="19.5">
      <c r="B3655" s="901" t="str">
        <f>$B$12</f>
        <v>Несебър</v>
      </c>
      <c r="C3655" s="902"/>
      <c r="D3655" s="903"/>
      <c r="E3655" s="229" t="s">
        <v>1685</v>
      </c>
      <c r="F3655" s="688" t="str">
        <f>$F$12</f>
        <v>5206</v>
      </c>
      <c r="G3655" s="278"/>
      <c r="H3655" s="278"/>
      <c r="I3655" s="282"/>
      <c r="J3655" s="221">
        <f>(IF($E3781&lt;&gt;0,$J$2,IF($I3781&lt;&gt;0,$J$2,"")))</f>
        <v>1</v>
      </c>
      <c r="L3655" s="278"/>
      <c r="M3655" s="278"/>
      <c r="N3655" s="282"/>
      <c r="O3655" s="282"/>
      <c r="P3655" s="282"/>
      <c r="Q3655" s="278"/>
      <c r="R3655" s="278"/>
      <c r="S3655" s="282"/>
      <c r="T3655" s="282"/>
      <c r="U3655" s="278"/>
      <c r="V3655" s="282"/>
      <c r="W3655" s="282"/>
    </row>
    <row r="3656" spans="2:24">
      <c r="B3656" s="689" t="str">
        <f>$B$13</f>
        <v>(наименование на първостепенния разпоредител с бюджет)</v>
      </c>
      <c r="E3656" s="281" t="s">
        <v>1686</v>
      </c>
      <c r="F3656" s="278"/>
      <c r="G3656" s="278"/>
      <c r="H3656" s="278"/>
      <c r="I3656" s="282"/>
      <c r="J3656" s="221">
        <f>(IF($E3781&lt;&gt;0,$J$2,IF($I3781&lt;&gt;0,$J$2,"")))</f>
        <v>1</v>
      </c>
      <c r="L3656" s="278"/>
      <c r="M3656" s="278"/>
      <c r="N3656" s="282"/>
      <c r="O3656" s="282"/>
      <c r="P3656" s="282"/>
      <c r="Q3656" s="278"/>
      <c r="R3656" s="278"/>
      <c r="S3656" s="282"/>
      <c r="T3656" s="282"/>
      <c r="U3656" s="278"/>
      <c r="V3656" s="282"/>
      <c r="W3656" s="282"/>
    </row>
    <row r="3657" spans="2:24" ht="18.75">
      <c r="B3657" s="230"/>
      <c r="D3657" s="441"/>
      <c r="E3657" s="277"/>
      <c r="F3657" s="277"/>
      <c r="G3657" s="277"/>
      <c r="H3657" s="277"/>
      <c r="I3657" s="384"/>
      <c r="J3657" s="221">
        <f>(IF($E3781&lt;&gt;0,$J$2,IF($I3781&lt;&gt;0,$J$2,"")))</f>
        <v>1</v>
      </c>
      <c r="L3657" s="278"/>
      <c r="M3657" s="278"/>
      <c r="N3657" s="282"/>
      <c r="O3657" s="282"/>
      <c r="P3657" s="282"/>
      <c r="Q3657" s="278"/>
      <c r="R3657" s="278"/>
      <c r="S3657" s="282"/>
      <c r="T3657" s="282"/>
      <c r="U3657" s="278"/>
      <c r="V3657" s="282"/>
      <c r="W3657" s="282"/>
    </row>
    <row r="3658" spans="2:24">
      <c r="C3658" s="227"/>
      <c r="D3658" s="228"/>
      <c r="E3658" s="278"/>
      <c r="F3658" s="281"/>
      <c r="G3658" s="281"/>
      <c r="H3658" s="281"/>
      <c r="I3658" s="284" t="s">
        <v>1687</v>
      </c>
      <c r="J3658" s="221">
        <f>(IF($E3781&lt;&gt;0,$J$2,IF($I3781&lt;&gt;0,$J$2,"")))</f>
        <v>1</v>
      </c>
      <c r="L3658" s="283" t="s">
        <v>93</v>
      </c>
      <c r="M3658" s="278"/>
      <c r="N3658" s="282"/>
      <c r="O3658" s="284" t="s">
        <v>1687</v>
      </c>
      <c r="P3658" s="282"/>
      <c r="Q3658" s="283" t="s">
        <v>94</v>
      </c>
      <c r="R3658" s="278"/>
      <c r="S3658" s="282"/>
      <c r="T3658" s="284" t="s">
        <v>1687</v>
      </c>
      <c r="U3658" s="278"/>
      <c r="V3658" s="282"/>
      <c r="W3658" s="284" t="s">
        <v>1687</v>
      </c>
    </row>
    <row r="3659" spans="2:24" ht="18.75">
      <c r="B3659" s="782"/>
      <c r="C3659" s="783"/>
      <c r="D3659" s="784" t="s">
        <v>1075</v>
      </c>
      <c r="E3659" s="785"/>
      <c r="F3659" s="973" t="s">
        <v>1486</v>
      </c>
      <c r="G3659" s="974"/>
      <c r="H3659" s="975"/>
      <c r="I3659" s="976"/>
      <c r="J3659" s="221">
        <f>(IF($E3781&lt;&gt;0,$J$2,IF($I3781&lt;&gt;0,$J$2,"")))</f>
        <v>1</v>
      </c>
      <c r="L3659" s="920" t="s">
        <v>1804</v>
      </c>
      <c r="M3659" s="920" t="s">
        <v>1805</v>
      </c>
      <c r="N3659" s="922" t="s">
        <v>1806</v>
      </c>
      <c r="O3659" s="922" t="s">
        <v>95</v>
      </c>
      <c r="P3659" s="222"/>
      <c r="Q3659" s="922" t="s">
        <v>1807</v>
      </c>
      <c r="R3659" s="922" t="s">
        <v>1808</v>
      </c>
      <c r="S3659" s="922" t="s">
        <v>1776</v>
      </c>
      <c r="T3659" s="922" t="s">
        <v>96</v>
      </c>
      <c r="U3659" s="409" t="s">
        <v>97</v>
      </c>
      <c r="V3659" s="410"/>
      <c r="W3659" s="411"/>
      <c r="X3659" s="291"/>
    </row>
    <row r="3660" spans="2:24" ht="31.5">
      <c r="B3660" s="786" t="s">
        <v>1601</v>
      </c>
      <c r="C3660" s="787" t="s">
        <v>1688</v>
      </c>
      <c r="D3660" s="788" t="s">
        <v>1076</v>
      </c>
      <c r="E3660" s="789"/>
      <c r="F3660" s="713" t="s">
        <v>1487</v>
      </c>
      <c r="G3660" s="713" t="s">
        <v>1488</v>
      </c>
      <c r="H3660" s="713" t="s">
        <v>1485</v>
      </c>
      <c r="I3660" s="713" t="s">
        <v>1069</v>
      </c>
      <c r="J3660" s="221">
        <f>(IF($E3781&lt;&gt;0,$J$2,IF($I3781&lt;&gt;0,$J$2,"")))</f>
        <v>1</v>
      </c>
      <c r="L3660" s="961"/>
      <c r="M3660" s="972"/>
      <c r="N3660" s="961"/>
      <c r="O3660" s="972"/>
      <c r="P3660" s="222"/>
      <c r="Q3660" s="957"/>
      <c r="R3660" s="957"/>
      <c r="S3660" s="957"/>
      <c r="T3660" s="957"/>
      <c r="U3660" s="412">
        <v>2020</v>
      </c>
      <c r="V3660" s="412">
        <v>2021</v>
      </c>
      <c r="W3660" s="412" t="s">
        <v>1809</v>
      </c>
      <c r="X3660" s="413" t="s">
        <v>98</v>
      </c>
    </row>
    <row r="3661" spans="2:24" ht="18.75">
      <c r="B3661" s="612"/>
      <c r="C3661" s="397"/>
      <c r="D3661" s="295" t="s">
        <v>1265</v>
      </c>
      <c r="E3661" s="809"/>
      <c r="F3661" s="296"/>
      <c r="G3661" s="296"/>
      <c r="H3661" s="296"/>
      <c r="I3661" s="483"/>
      <c r="J3661" s="221">
        <f>(IF($E3781&lt;&gt;0,$J$2,IF($I3781&lt;&gt;0,$J$2,"")))</f>
        <v>1</v>
      </c>
      <c r="L3661" s="297" t="s">
        <v>99</v>
      </c>
      <c r="M3661" s="297" t="s">
        <v>100</v>
      </c>
      <c r="N3661" s="298" t="s">
        <v>101</v>
      </c>
      <c r="O3661" s="298" t="s">
        <v>102</v>
      </c>
      <c r="P3661" s="222"/>
      <c r="Q3661" s="610" t="s">
        <v>103</v>
      </c>
      <c r="R3661" s="610" t="s">
        <v>104</v>
      </c>
      <c r="S3661" s="610" t="s">
        <v>105</v>
      </c>
      <c r="T3661" s="610" t="s">
        <v>106</v>
      </c>
      <c r="U3661" s="610" t="s">
        <v>1046</v>
      </c>
      <c r="V3661" s="610" t="s">
        <v>1047</v>
      </c>
      <c r="W3661" s="610" t="s">
        <v>1048</v>
      </c>
      <c r="X3661" s="414" t="s">
        <v>1049</v>
      </c>
    </row>
    <row r="3662" spans="2:24" ht="131.25">
      <c r="B3662" s="236"/>
      <c r="C3662" s="617" t="e">
        <f>VLOOKUP(D3662,OP_LIST2,2,FALSE)</f>
        <v>#N/A</v>
      </c>
      <c r="D3662" s="618" t="s">
        <v>958</v>
      </c>
      <c r="E3662" s="810"/>
      <c r="F3662" s="368"/>
      <c r="G3662" s="368"/>
      <c r="H3662" s="368"/>
      <c r="I3662" s="303"/>
      <c r="J3662" s="221">
        <f>(IF($E3781&lt;&gt;0,$J$2,IF($I3781&lt;&gt;0,$J$2,"")))</f>
        <v>1</v>
      </c>
      <c r="L3662" s="415" t="s">
        <v>1050</v>
      </c>
      <c r="M3662" s="415" t="s">
        <v>1050</v>
      </c>
      <c r="N3662" s="415" t="s">
        <v>1051</v>
      </c>
      <c r="O3662" s="415" t="s">
        <v>1052</v>
      </c>
      <c r="P3662" s="222"/>
      <c r="Q3662" s="415" t="s">
        <v>1050</v>
      </c>
      <c r="R3662" s="415" t="s">
        <v>1050</v>
      </c>
      <c r="S3662" s="415" t="s">
        <v>1077</v>
      </c>
      <c r="T3662" s="415" t="s">
        <v>1054</v>
      </c>
      <c r="U3662" s="415" t="s">
        <v>1050</v>
      </c>
      <c r="V3662" s="415" t="s">
        <v>1050</v>
      </c>
      <c r="W3662" s="415" t="s">
        <v>1050</v>
      </c>
      <c r="X3662" s="306" t="s">
        <v>1055</v>
      </c>
    </row>
    <row r="3663" spans="2:24" ht="18.75">
      <c r="B3663" s="616"/>
      <c r="C3663" s="619">
        <f>VLOOKUP(D3664,EBK_DEIN2,2,FALSE)</f>
        <v>6606</v>
      </c>
      <c r="D3663" s="611" t="s">
        <v>1465</v>
      </c>
      <c r="E3663" s="811"/>
      <c r="F3663" s="368"/>
      <c r="G3663" s="368"/>
      <c r="H3663" s="368"/>
      <c r="I3663" s="303"/>
      <c r="J3663" s="221">
        <f>(IF($E3781&lt;&gt;0,$J$2,IF($I3781&lt;&gt;0,$J$2,"")))</f>
        <v>1</v>
      </c>
      <c r="L3663" s="416"/>
      <c r="M3663" s="416"/>
      <c r="N3663" s="344"/>
      <c r="O3663" s="417"/>
      <c r="P3663" s="222"/>
      <c r="Q3663" s="416"/>
      <c r="R3663" s="416"/>
      <c r="S3663" s="344"/>
      <c r="T3663" s="417"/>
      <c r="U3663" s="416"/>
      <c r="V3663" s="344"/>
      <c r="W3663" s="417"/>
      <c r="X3663" s="418"/>
    </row>
    <row r="3664" spans="2:24" ht="18.75">
      <c r="B3664" s="419"/>
      <c r="C3664" s="238"/>
      <c r="D3664" s="523" t="s">
        <v>907</v>
      </c>
      <c r="E3664" s="811"/>
      <c r="F3664" s="368"/>
      <c r="G3664" s="368"/>
      <c r="H3664" s="368"/>
      <c r="I3664" s="303"/>
      <c r="J3664" s="221">
        <f>(IF($E3781&lt;&gt;0,$J$2,IF($I3781&lt;&gt;0,$J$2,"")))</f>
        <v>1</v>
      </c>
      <c r="L3664" s="416"/>
      <c r="M3664" s="416"/>
      <c r="N3664" s="344"/>
      <c r="O3664" s="420">
        <f>SUMIF(O3667:O3668,"&lt;0")+SUMIF(O3670:O3674,"&lt;0")+SUMIF(O3676:O3683,"&lt;0")+SUMIF(O3685:O3701,"&lt;0")+SUMIF(O3707:O3711,"&lt;0")+SUMIF(O3713:O3718,"&lt;0")+SUMIF(O3721:O3727,"&lt;0")+SUMIF(O3734:O3735,"&lt;0")+SUMIF(O3738:O3743,"&lt;0")+SUMIF(O3745:O3750,"&lt;0")+SUMIF(O3754,"&lt;0")+SUMIF(O3756:O3762,"&lt;0")+SUMIF(O3764:O3766,"&lt;0")+SUMIF(O3768:O3771,"&lt;0")+SUMIF(O3773:O3774,"&lt;0")+SUMIF(O3777,"&lt;0")</f>
        <v>0</v>
      </c>
      <c r="P3664" s="222"/>
      <c r="Q3664" s="416"/>
      <c r="R3664" s="416"/>
      <c r="S3664" s="344"/>
      <c r="T3664" s="420">
        <f>SUMIF(T3667:T3668,"&lt;0")+SUMIF(T3670:T3674,"&lt;0")+SUMIF(T3676:T3683,"&lt;0")+SUMIF(T3685:T3701,"&lt;0")+SUMIF(T3707:T3711,"&lt;0")+SUMIF(T3713:T3718,"&lt;0")+SUMIF(T3721:T3727,"&lt;0")+SUMIF(T3734:T3735,"&lt;0")+SUMIF(T3738:T3743,"&lt;0")+SUMIF(T3745:T3750,"&lt;0")+SUMIF(T3754,"&lt;0")+SUMIF(T3756:T3762,"&lt;0")+SUMIF(T3764:T3766,"&lt;0")+SUMIF(T3768:T3771,"&lt;0")+SUMIF(T3773:T3774,"&lt;0")+SUMIF(T3777,"&lt;0")</f>
        <v>0</v>
      </c>
      <c r="U3664" s="416"/>
      <c r="V3664" s="344"/>
      <c r="W3664" s="417"/>
      <c r="X3664" s="308"/>
    </row>
    <row r="3665" spans="2:24" ht="18.75">
      <c r="B3665" s="354"/>
      <c r="C3665" s="238"/>
      <c r="D3665" s="292" t="s">
        <v>1078</v>
      </c>
      <c r="E3665" s="811"/>
      <c r="F3665" s="368"/>
      <c r="G3665" s="368"/>
      <c r="H3665" s="368"/>
      <c r="I3665" s="303"/>
      <c r="J3665" s="221">
        <f>(IF($E3781&lt;&gt;0,$J$2,IF($I3781&lt;&gt;0,$J$2,"")))</f>
        <v>1</v>
      </c>
      <c r="L3665" s="416"/>
      <c r="M3665" s="416"/>
      <c r="N3665" s="344"/>
      <c r="O3665" s="417"/>
      <c r="P3665" s="222"/>
      <c r="Q3665" s="416"/>
      <c r="R3665" s="416"/>
      <c r="S3665" s="344"/>
      <c r="T3665" s="417"/>
      <c r="U3665" s="416"/>
      <c r="V3665" s="344"/>
      <c r="W3665" s="417"/>
      <c r="X3665" s="310"/>
    </row>
    <row r="3666" spans="2:24" ht="18.75">
      <c r="B3666" s="790">
        <v>100</v>
      </c>
      <c r="C3666" s="977" t="s">
        <v>1266</v>
      </c>
      <c r="D3666" s="978"/>
      <c r="E3666" s="791"/>
      <c r="F3666" s="792">
        <f>SUM(F3667:F3668)</f>
        <v>0</v>
      </c>
      <c r="G3666" s="793">
        <f>SUM(G3667:G3668)</f>
        <v>0</v>
      </c>
      <c r="H3666" s="793">
        <f>SUM(H3667:H3668)</f>
        <v>0</v>
      </c>
      <c r="I3666" s="793">
        <f>SUM(I3667:I3668)</f>
        <v>0</v>
      </c>
      <c r="J3666" s="243" t="str">
        <f t="shared" ref="J3666:J3697" si="1096">(IF($E3666&lt;&gt;0,$J$2,IF($I3666&lt;&gt;0,$J$2,"")))</f>
        <v/>
      </c>
      <c r="K3666" s="244"/>
      <c r="L3666" s="311">
        <f>SUM(L3667:L3668)</f>
        <v>0</v>
      </c>
      <c r="M3666" s="312">
        <f>SUM(M3667:M3668)</f>
        <v>0</v>
      </c>
      <c r="N3666" s="421">
        <f>SUM(N3667:N3668)</f>
        <v>0</v>
      </c>
      <c r="O3666" s="422">
        <f>SUM(O3667:O3668)</f>
        <v>0</v>
      </c>
      <c r="P3666" s="244"/>
      <c r="Q3666" s="815"/>
      <c r="R3666" s="816"/>
      <c r="S3666" s="817"/>
      <c r="T3666" s="816"/>
      <c r="U3666" s="816"/>
      <c r="V3666" s="816"/>
      <c r="W3666" s="818"/>
      <c r="X3666" s="313">
        <f t="shared" ref="X3666:X3697" si="1097">T3666-U3666-V3666-W3666</f>
        <v>0</v>
      </c>
    </row>
    <row r="3667" spans="2:24" ht="18.75">
      <c r="B3667" s="140"/>
      <c r="C3667" s="144">
        <v>101</v>
      </c>
      <c r="D3667" s="138" t="s">
        <v>1267</v>
      </c>
      <c r="E3667" s="812"/>
      <c r="F3667" s="449"/>
      <c r="G3667" s="245"/>
      <c r="H3667" s="245"/>
      <c r="I3667" s="476">
        <f>F3667+G3667+H3667</f>
        <v>0</v>
      </c>
      <c r="J3667" s="243" t="str">
        <f t="shared" si="1096"/>
        <v/>
      </c>
      <c r="K3667" s="244"/>
      <c r="L3667" s="423"/>
      <c r="M3667" s="252"/>
      <c r="N3667" s="315">
        <f>I3667</f>
        <v>0</v>
      </c>
      <c r="O3667" s="424">
        <f>L3667+M3667-N3667</f>
        <v>0</v>
      </c>
      <c r="P3667" s="244"/>
      <c r="Q3667" s="771"/>
      <c r="R3667" s="775"/>
      <c r="S3667" s="775"/>
      <c r="T3667" s="775"/>
      <c r="U3667" s="775"/>
      <c r="V3667" s="775"/>
      <c r="W3667" s="819"/>
      <c r="X3667" s="313">
        <f t="shared" si="1097"/>
        <v>0</v>
      </c>
    </row>
    <row r="3668" spans="2:24" ht="18.75">
      <c r="B3668" s="140"/>
      <c r="C3668" s="137">
        <v>102</v>
      </c>
      <c r="D3668" s="139" t="s">
        <v>1268</v>
      </c>
      <c r="E3668" s="812"/>
      <c r="F3668" s="449"/>
      <c r="G3668" s="245"/>
      <c r="H3668" s="245"/>
      <c r="I3668" s="476">
        <f>F3668+G3668+H3668</f>
        <v>0</v>
      </c>
      <c r="J3668" s="243" t="str">
        <f t="shared" si="1096"/>
        <v/>
      </c>
      <c r="K3668" s="244"/>
      <c r="L3668" s="423"/>
      <c r="M3668" s="252"/>
      <c r="N3668" s="315">
        <f>I3668</f>
        <v>0</v>
      </c>
      <c r="O3668" s="424">
        <f>L3668+M3668-N3668</f>
        <v>0</v>
      </c>
      <c r="P3668" s="244"/>
      <c r="Q3668" s="771"/>
      <c r="R3668" s="775"/>
      <c r="S3668" s="775"/>
      <c r="T3668" s="775"/>
      <c r="U3668" s="775"/>
      <c r="V3668" s="775"/>
      <c r="W3668" s="819"/>
      <c r="X3668" s="313">
        <f t="shared" si="1097"/>
        <v>0</v>
      </c>
    </row>
    <row r="3669" spans="2:24" ht="18.75">
      <c r="B3669" s="794">
        <v>200</v>
      </c>
      <c r="C3669" s="959" t="s">
        <v>1269</v>
      </c>
      <c r="D3669" s="959"/>
      <c r="E3669" s="795"/>
      <c r="F3669" s="796">
        <f>SUM(F3670:F3674)</f>
        <v>0</v>
      </c>
      <c r="G3669" s="797">
        <f>SUM(G3670:G3674)</f>
        <v>0</v>
      </c>
      <c r="H3669" s="797">
        <f>SUM(H3670:H3674)</f>
        <v>0</v>
      </c>
      <c r="I3669" s="797">
        <f>SUM(I3670:I3674)</f>
        <v>0</v>
      </c>
      <c r="J3669" s="243" t="str">
        <f t="shared" si="1096"/>
        <v/>
      </c>
      <c r="K3669" s="244"/>
      <c r="L3669" s="316">
        <f>SUM(L3670:L3674)</f>
        <v>0</v>
      </c>
      <c r="M3669" s="317">
        <f>SUM(M3670:M3674)</f>
        <v>0</v>
      </c>
      <c r="N3669" s="425">
        <f>SUM(N3670:N3674)</f>
        <v>0</v>
      </c>
      <c r="O3669" s="426">
        <f>SUM(O3670:O3674)</f>
        <v>0</v>
      </c>
      <c r="P3669" s="244"/>
      <c r="Q3669" s="773"/>
      <c r="R3669" s="774"/>
      <c r="S3669" s="774"/>
      <c r="T3669" s="774"/>
      <c r="U3669" s="774"/>
      <c r="V3669" s="774"/>
      <c r="W3669" s="820"/>
      <c r="X3669" s="313">
        <f t="shared" si="1097"/>
        <v>0</v>
      </c>
    </row>
    <row r="3670" spans="2:24" ht="18.75">
      <c r="B3670" s="143"/>
      <c r="C3670" s="144">
        <v>201</v>
      </c>
      <c r="D3670" s="138" t="s">
        <v>1270</v>
      </c>
      <c r="E3670" s="812"/>
      <c r="F3670" s="449"/>
      <c r="G3670" s="245"/>
      <c r="H3670" s="245"/>
      <c r="I3670" s="476">
        <f>F3670+G3670+H3670</f>
        <v>0</v>
      </c>
      <c r="J3670" s="243" t="str">
        <f t="shared" si="1096"/>
        <v/>
      </c>
      <c r="K3670" s="244"/>
      <c r="L3670" s="423"/>
      <c r="M3670" s="252"/>
      <c r="N3670" s="315">
        <f>I3670</f>
        <v>0</v>
      </c>
      <c r="O3670" s="424">
        <f>L3670+M3670-N3670</f>
        <v>0</v>
      </c>
      <c r="P3670" s="244"/>
      <c r="Q3670" s="771"/>
      <c r="R3670" s="775"/>
      <c r="S3670" s="775"/>
      <c r="T3670" s="775"/>
      <c r="U3670" s="775"/>
      <c r="V3670" s="775"/>
      <c r="W3670" s="819"/>
      <c r="X3670" s="313">
        <f t="shared" si="1097"/>
        <v>0</v>
      </c>
    </row>
    <row r="3671" spans="2:24" ht="18.75">
      <c r="B3671" s="136"/>
      <c r="C3671" s="137">
        <v>202</v>
      </c>
      <c r="D3671" s="145" t="s">
        <v>1271</v>
      </c>
      <c r="E3671" s="812"/>
      <c r="F3671" s="449"/>
      <c r="G3671" s="245"/>
      <c r="H3671" s="245"/>
      <c r="I3671" s="476">
        <f>F3671+G3671+H3671</f>
        <v>0</v>
      </c>
      <c r="J3671" s="243" t="str">
        <f t="shared" si="1096"/>
        <v/>
      </c>
      <c r="K3671" s="244"/>
      <c r="L3671" s="423"/>
      <c r="M3671" s="252"/>
      <c r="N3671" s="315">
        <f>I3671</f>
        <v>0</v>
      </c>
      <c r="O3671" s="424">
        <f>L3671+M3671-N3671</f>
        <v>0</v>
      </c>
      <c r="P3671" s="244"/>
      <c r="Q3671" s="771"/>
      <c r="R3671" s="775"/>
      <c r="S3671" s="775"/>
      <c r="T3671" s="775"/>
      <c r="U3671" s="775"/>
      <c r="V3671" s="775"/>
      <c r="W3671" s="819"/>
      <c r="X3671" s="313">
        <f t="shared" si="1097"/>
        <v>0</v>
      </c>
    </row>
    <row r="3672" spans="2:24" ht="31.5">
      <c r="B3672" s="152"/>
      <c r="C3672" s="137">
        <v>205</v>
      </c>
      <c r="D3672" s="145" t="s">
        <v>915</v>
      </c>
      <c r="E3672" s="812"/>
      <c r="F3672" s="449"/>
      <c r="G3672" s="245"/>
      <c r="H3672" s="245"/>
      <c r="I3672" s="476">
        <f>F3672+G3672+H3672</f>
        <v>0</v>
      </c>
      <c r="J3672" s="243" t="str">
        <f t="shared" si="1096"/>
        <v/>
      </c>
      <c r="K3672" s="244"/>
      <c r="L3672" s="423"/>
      <c r="M3672" s="252"/>
      <c r="N3672" s="315">
        <f>I3672</f>
        <v>0</v>
      </c>
      <c r="O3672" s="424">
        <f>L3672+M3672-N3672</f>
        <v>0</v>
      </c>
      <c r="P3672" s="244"/>
      <c r="Q3672" s="771"/>
      <c r="R3672" s="775"/>
      <c r="S3672" s="775"/>
      <c r="T3672" s="775"/>
      <c r="U3672" s="775"/>
      <c r="V3672" s="775"/>
      <c r="W3672" s="819"/>
      <c r="X3672" s="313">
        <f t="shared" si="1097"/>
        <v>0</v>
      </c>
    </row>
    <row r="3673" spans="2:24" ht="18.75">
      <c r="B3673" s="152"/>
      <c r="C3673" s="137">
        <v>208</v>
      </c>
      <c r="D3673" s="159" t="s">
        <v>916</v>
      </c>
      <c r="E3673" s="812"/>
      <c r="F3673" s="449"/>
      <c r="G3673" s="245"/>
      <c r="H3673" s="245"/>
      <c r="I3673" s="476">
        <f>F3673+G3673+H3673</f>
        <v>0</v>
      </c>
      <c r="J3673" s="243" t="str">
        <f t="shared" si="1096"/>
        <v/>
      </c>
      <c r="K3673" s="244"/>
      <c r="L3673" s="423"/>
      <c r="M3673" s="252"/>
      <c r="N3673" s="315">
        <f>I3673</f>
        <v>0</v>
      </c>
      <c r="O3673" s="424">
        <f>L3673+M3673-N3673</f>
        <v>0</v>
      </c>
      <c r="P3673" s="244"/>
      <c r="Q3673" s="771"/>
      <c r="R3673" s="775"/>
      <c r="S3673" s="775"/>
      <c r="T3673" s="775"/>
      <c r="U3673" s="775"/>
      <c r="V3673" s="775"/>
      <c r="W3673" s="819"/>
      <c r="X3673" s="313">
        <f t="shared" si="1097"/>
        <v>0</v>
      </c>
    </row>
    <row r="3674" spans="2:24" ht="18.75">
      <c r="B3674" s="143"/>
      <c r="C3674" s="142">
        <v>209</v>
      </c>
      <c r="D3674" s="148" t="s">
        <v>917</v>
      </c>
      <c r="E3674" s="812"/>
      <c r="F3674" s="449"/>
      <c r="G3674" s="245"/>
      <c r="H3674" s="245"/>
      <c r="I3674" s="476">
        <f>F3674+G3674+H3674</f>
        <v>0</v>
      </c>
      <c r="J3674" s="243" t="str">
        <f t="shared" si="1096"/>
        <v/>
      </c>
      <c r="K3674" s="244"/>
      <c r="L3674" s="423"/>
      <c r="M3674" s="252"/>
      <c r="N3674" s="315">
        <f>I3674</f>
        <v>0</v>
      </c>
      <c r="O3674" s="424">
        <f>L3674+M3674-N3674</f>
        <v>0</v>
      </c>
      <c r="P3674" s="244"/>
      <c r="Q3674" s="771"/>
      <c r="R3674" s="775"/>
      <c r="S3674" s="775"/>
      <c r="T3674" s="775"/>
      <c r="U3674" s="775"/>
      <c r="V3674" s="775"/>
      <c r="W3674" s="819"/>
      <c r="X3674" s="313">
        <f t="shared" si="1097"/>
        <v>0</v>
      </c>
    </row>
    <row r="3675" spans="2:24" ht="18.75">
      <c r="B3675" s="794">
        <v>500</v>
      </c>
      <c r="C3675" s="960" t="s">
        <v>209</v>
      </c>
      <c r="D3675" s="960"/>
      <c r="E3675" s="795"/>
      <c r="F3675" s="796">
        <f>SUM(F3676:F3682)</f>
        <v>0</v>
      </c>
      <c r="G3675" s="797">
        <f>SUM(G3676:G3682)</f>
        <v>0</v>
      </c>
      <c r="H3675" s="797">
        <f>SUM(H3676:H3682)</f>
        <v>0</v>
      </c>
      <c r="I3675" s="797">
        <f>SUM(I3676:I3682)</f>
        <v>0</v>
      </c>
      <c r="J3675" s="243" t="str">
        <f t="shared" si="1096"/>
        <v/>
      </c>
      <c r="K3675" s="244"/>
      <c r="L3675" s="316">
        <f>SUM(L3676:L3682)</f>
        <v>0</v>
      </c>
      <c r="M3675" s="317">
        <f>SUM(M3676:M3682)</f>
        <v>0</v>
      </c>
      <c r="N3675" s="425">
        <f>SUM(N3676:N3682)</f>
        <v>0</v>
      </c>
      <c r="O3675" s="426">
        <f>SUM(O3676:O3682)</f>
        <v>0</v>
      </c>
      <c r="P3675" s="244"/>
      <c r="Q3675" s="773"/>
      <c r="R3675" s="774"/>
      <c r="S3675" s="775"/>
      <c r="T3675" s="774"/>
      <c r="U3675" s="774"/>
      <c r="V3675" s="774"/>
      <c r="W3675" s="820"/>
      <c r="X3675" s="313">
        <f t="shared" si="1097"/>
        <v>0</v>
      </c>
    </row>
    <row r="3676" spans="2:24" ht="18.75">
      <c r="B3676" s="143"/>
      <c r="C3676" s="160">
        <v>551</v>
      </c>
      <c r="D3676" s="456" t="s">
        <v>210</v>
      </c>
      <c r="E3676" s="812"/>
      <c r="F3676" s="449"/>
      <c r="G3676" s="245"/>
      <c r="H3676" s="245"/>
      <c r="I3676" s="476">
        <f t="shared" ref="I3676:I3683" si="1098">F3676+G3676+H3676</f>
        <v>0</v>
      </c>
      <c r="J3676" s="243" t="str">
        <f t="shared" si="1096"/>
        <v/>
      </c>
      <c r="K3676" s="244"/>
      <c r="L3676" s="423"/>
      <c r="M3676" s="252"/>
      <c r="N3676" s="315">
        <f t="shared" ref="N3676:N3683" si="1099">I3676</f>
        <v>0</v>
      </c>
      <c r="O3676" s="424">
        <f t="shared" ref="O3676:O3683" si="1100">L3676+M3676-N3676</f>
        <v>0</v>
      </c>
      <c r="P3676" s="244"/>
      <c r="Q3676" s="771"/>
      <c r="R3676" s="775"/>
      <c r="S3676" s="775"/>
      <c r="T3676" s="775"/>
      <c r="U3676" s="775"/>
      <c r="V3676" s="775"/>
      <c r="W3676" s="819"/>
      <c r="X3676" s="313">
        <f t="shared" si="1097"/>
        <v>0</v>
      </c>
    </row>
    <row r="3677" spans="2:24" ht="18.75">
      <c r="B3677" s="143"/>
      <c r="C3677" s="161">
        <v>552</v>
      </c>
      <c r="D3677" s="457" t="s">
        <v>211</v>
      </c>
      <c r="E3677" s="812"/>
      <c r="F3677" s="449"/>
      <c r="G3677" s="245"/>
      <c r="H3677" s="245"/>
      <c r="I3677" s="476">
        <f t="shared" si="1098"/>
        <v>0</v>
      </c>
      <c r="J3677" s="243" t="str">
        <f t="shared" si="1096"/>
        <v/>
      </c>
      <c r="K3677" s="244"/>
      <c r="L3677" s="423"/>
      <c r="M3677" s="252"/>
      <c r="N3677" s="315">
        <f t="shared" si="1099"/>
        <v>0</v>
      </c>
      <c r="O3677" s="424">
        <f t="shared" si="1100"/>
        <v>0</v>
      </c>
      <c r="P3677" s="244"/>
      <c r="Q3677" s="771"/>
      <c r="R3677" s="775"/>
      <c r="S3677" s="775"/>
      <c r="T3677" s="775"/>
      <c r="U3677" s="775"/>
      <c r="V3677" s="775"/>
      <c r="W3677" s="819"/>
      <c r="X3677" s="313">
        <f t="shared" si="1097"/>
        <v>0</v>
      </c>
    </row>
    <row r="3678" spans="2:24" ht="18.75">
      <c r="B3678" s="143"/>
      <c r="C3678" s="161">
        <v>558</v>
      </c>
      <c r="D3678" s="457" t="s">
        <v>1704</v>
      </c>
      <c r="E3678" s="812"/>
      <c r="F3678" s="700">
        <v>0</v>
      </c>
      <c r="G3678" s="700">
        <v>0</v>
      </c>
      <c r="H3678" s="700">
        <v>0</v>
      </c>
      <c r="I3678" s="476">
        <f t="shared" si="1098"/>
        <v>0</v>
      </c>
      <c r="J3678" s="243" t="str">
        <f t="shared" si="1096"/>
        <v/>
      </c>
      <c r="K3678" s="244"/>
      <c r="L3678" s="423"/>
      <c r="M3678" s="252"/>
      <c r="N3678" s="315">
        <f t="shared" si="1099"/>
        <v>0</v>
      </c>
      <c r="O3678" s="424">
        <f t="shared" si="1100"/>
        <v>0</v>
      </c>
      <c r="P3678" s="244"/>
      <c r="Q3678" s="771"/>
      <c r="R3678" s="775"/>
      <c r="S3678" s="775"/>
      <c r="T3678" s="775"/>
      <c r="U3678" s="775"/>
      <c r="V3678" s="775"/>
      <c r="W3678" s="819"/>
      <c r="X3678" s="313">
        <f t="shared" si="1097"/>
        <v>0</v>
      </c>
    </row>
    <row r="3679" spans="2:24" ht="18.75">
      <c r="B3679" s="143"/>
      <c r="C3679" s="161">
        <v>560</v>
      </c>
      <c r="D3679" s="458" t="s">
        <v>212</v>
      </c>
      <c r="E3679" s="812"/>
      <c r="F3679" s="449"/>
      <c r="G3679" s="245"/>
      <c r="H3679" s="245"/>
      <c r="I3679" s="476">
        <f t="shared" si="1098"/>
        <v>0</v>
      </c>
      <c r="J3679" s="243" t="str">
        <f t="shared" si="1096"/>
        <v/>
      </c>
      <c r="K3679" s="244"/>
      <c r="L3679" s="423"/>
      <c r="M3679" s="252"/>
      <c r="N3679" s="315">
        <f t="shared" si="1099"/>
        <v>0</v>
      </c>
      <c r="O3679" s="424">
        <f t="shared" si="1100"/>
        <v>0</v>
      </c>
      <c r="P3679" s="244"/>
      <c r="Q3679" s="771"/>
      <c r="R3679" s="775"/>
      <c r="S3679" s="775"/>
      <c r="T3679" s="775"/>
      <c r="U3679" s="775"/>
      <c r="V3679" s="775"/>
      <c r="W3679" s="819"/>
      <c r="X3679" s="313">
        <f t="shared" si="1097"/>
        <v>0</v>
      </c>
    </row>
    <row r="3680" spans="2:24" ht="18.75">
      <c r="B3680" s="143"/>
      <c r="C3680" s="161">
        <v>580</v>
      </c>
      <c r="D3680" s="457" t="s">
        <v>213</v>
      </c>
      <c r="E3680" s="812"/>
      <c r="F3680" s="449"/>
      <c r="G3680" s="245"/>
      <c r="H3680" s="245"/>
      <c r="I3680" s="476">
        <f t="shared" si="1098"/>
        <v>0</v>
      </c>
      <c r="J3680" s="243" t="str">
        <f t="shared" si="1096"/>
        <v/>
      </c>
      <c r="K3680" s="244"/>
      <c r="L3680" s="423"/>
      <c r="M3680" s="252"/>
      <c r="N3680" s="315">
        <f t="shared" si="1099"/>
        <v>0</v>
      </c>
      <c r="O3680" s="424">
        <f t="shared" si="1100"/>
        <v>0</v>
      </c>
      <c r="P3680" s="244"/>
      <c r="Q3680" s="771"/>
      <c r="R3680" s="775"/>
      <c r="S3680" s="775"/>
      <c r="T3680" s="775"/>
      <c r="U3680" s="775"/>
      <c r="V3680" s="775"/>
      <c r="W3680" s="819"/>
      <c r="X3680" s="313">
        <f t="shared" si="1097"/>
        <v>0</v>
      </c>
    </row>
    <row r="3681" spans="2:24" ht="18.75">
      <c r="B3681" s="143"/>
      <c r="C3681" s="161">
        <v>588</v>
      </c>
      <c r="D3681" s="457" t="s">
        <v>1709</v>
      </c>
      <c r="E3681" s="812"/>
      <c r="F3681" s="700">
        <v>0</v>
      </c>
      <c r="G3681" s="700">
        <v>0</v>
      </c>
      <c r="H3681" s="700">
        <v>0</v>
      </c>
      <c r="I3681" s="476">
        <f t="shared" si="1098"/>
        <v>0</v>
      </c>
      <c r="J3681" s="243" t="str">
        <f t="shared" si="1096"/>
        <v/>
      </c>
      <c r="K3681" s="244"/>
      <c r="L3681" s="423"/>
      <c r="M3681" s="252"/>
      <c r="N3681" s="315">
        <f t="shared" si="1099"/>
        <v>0</v>
      </c>
      <c r="O3681" s="424">
        <f t="shared" si="1100"/>
        <v>0</v>
      </c>
      <c r="P3681" s="244"/>
      <c r="Q3681" s="771"/>
      <c r="R3681" s="775"/>
      <c r="S3681" s="775"/>
      <c r="T3681" s="775"/>
      <c r="U3681" s="775"/>
      <c r="V3681" s="775"/>
      <c r="W3681" s="819"/>
      <c r="X3681" s="313">
        <f t="shared" si="1097"/>
        <v>0</v>
      </c>
    </row>
    <row r="3682" spans="2:24" ht="31.5">
      <c r="B3682" s="143"/>
      <c r="C3682" s="162">
        <v>590</v>
      </c>
      <c r="D3682" s="459" t="s">
        <v>214</v>
      </c>
      <c r="E3682" s="812"/>
      <c r="F3682" s="449"/>
      <c r="G3682" s="245"/>
      <c r="H3682" s="245"/>
      <c r="I3682" s="476">
        <f t="shared" si="1098"/>
        <v>0</v>
      </c>
      <c r="J3682" s="243" t="str">
        <f t="shared" si="1096"/>
        <v/>
      </c>
      <c r="K3682" s="244"/>
      <c r="L3682" s="423"/>
      <c r="M3682" s="252"/>
      <c r="N3682" s="315">
        <f t="shared" si="1099"/>
        <v>0</v>
      </c>
      <c r="O3682" s="424">
        <f t="shared" si="1100"/>
        <v>0</v>
      </c>
      <c r="P3682" s="244"/>
      <c r="Q3682" s="771"/>
      <c r="R3682" s="775"/>
      <c r="S3682" s="775"/>
      <c r="T3682" s="775"/>
      <c r="U3682" s="775"/>
      <c r="V3682" s="775"/>
      <c r="W3682" s="819"/>
      <c r="X3682" s="313">
        <f t="shared" si="1097"/>
        <v>0</v>
      </c>
    </row>
    <row r="3683" spans="2:24" ht="18.75">
      <c r="B3683" s="794">
        <v>800</v>
      </c>
      <c r="C3683" s="960" t="s">
        <v>1079</v>
      </c>
      <c r="D3683" s="960"/>
      <c r="E3683" s="795"/>
      <c r="F3683" s="798"/>
      <c r="G3683" s="799"/>
      <c r="H3683" s="799"/>
      <c r="I3683" s="800">
        <f t="shared" si="1098"/>
        <v>0</v>
      </c>
      <c r="J3683" s="243" t="str">
        <f t="shared" si="1096"/>
        <v/>
      </c>
      <c r="K3683" s="244"/>
      <c r="L3683" s="428"/>
      <c r="M3683" s="254"/>
      <c r="N3683" s="315">
        <f t="shared" si="1099"/>
        <v>0</v>
      </c>
      <c r="O3683" s="424">
        <f t="shared" si="1100"/>
        <v>0</v>
      </c>
      <c r="P3683" s="244"/>
      <c r="Q3683" s="773"/>
      <c r="R3683" s="774"/>
      <c r="S3683" s="775"/>
      <c r="T3683" s="775"/>
      <c r="U3683" s="774"/>
      <c r="V3683" s="775"/>
      <c r="W3683" s="819"/>
      <c r="X3683" s="313">
        <f t="shared" si="1097"/>
        <v>0</v>
      </c>
    </row>
    <row r="3684" spans="2:24" ht="18.75">
      <c r="B3684" s="794">
        <v>1000</v>
      </c>
      <c r="C3684" s="962" t="s">
        <v>216</v>
      </c>
      <c r="D3684" s="962"/>
      <c r="E3684" s="795"/>
      <c r="F3684" s="796">
        <f>SUM(F3685:F3701)</f>
        <v>0</v>
      </c>
      <c r="G3684" s="797">
        <f>SUM(G3685:G3701)</f>
        <v>1095627</v>
      </c>
      <c r="H3684" s="797">
        <f>SUM(H3685:H3701)</f>
        <v>0</v>
      </c>
      <c r="I3684" s="797">
        <f>SUM(I3685:I3701)</f>
        <v>1095627</v>
      </c>
      <c r="J3684" s="243">
        <f t="shared" si="1096"/>
        <v>1</v>
      </c>
      <c r="K3684" s="244"/>
      <c r="L3684" s="316">
        <f>SUM(L3685:L3701)</f>
        <v>0</v>
      </c>
      <c r="M3684" s="317">
        <f>SUM(M3685:M3701)</f>
        <v>1095627</v>
      </c>
      <c r="N3684" s="425">
        <f>SUM(N3685:N3701)</f>
        <v>1095627</v>
      </c>
      <c r="O3684" s="426">
        <f>SUM(O3685:O3701)</f>
        <v>0</v>
      </c>
      <c r="P3684" s="244"/>
      <c r="Q3684" s="316">
        <f t="shared" ref="Q3684:W3684" si="1101">SUM(Q3685:Q3701)</f>
        <v>0</v>
      </c>
      <c r="R3684" s="317">
        <f t="shared" si="1101"/>
        <v>1095627</v>
      </c>
      <c r="S3684" s="317">
        <f t="shared" si="1101"/>
        <v>1095627</v>
      </c>
      <c r="T3684" s="317">
        <f t="shared" si="1101"/>
        <v>0</v>
      </c>
      <c r="U3684" s="317">
        <f t="shared" si="1101"/>
        <v>0</v>
      </c>
      <c r="V3684" s="317">
        <f t="shared" si="1101"/>
        <v>0</v>
      </c>
      <c r="W3684" s="426">
        <f t="shared" si="1101"/>
        <v>0</v>
      </c>
      <c r="X3684" s="313">
        <f t="shared" si="1097"/>
        <v>0</v>
      </c>
    </row>
    <row r="3685" spans="2:24" ht="18.75">
      <c r="B3685" s="136"/>
      <c r="C3685" s="144">
        <v>1011</v>
      </c>
      <c r="D3685" s="163" t="s">
        <v>217</v>
      </c>
      <c r="E3685" s="812"/>
      <c r="F3685" s="449"/>
      <c r="G3685" s="245"/>
      <c r="H3685" s="245"/>
      <c r="I3685" s="476">
        <f t="shared" ref="I3685:I3701" si="1102">F3685+G3685+H3685</f>
        <v>0</v>
      </c>
      <c r="J3685" s="243" t="str">
        <f t="shared" si="1096"/>
        <v/>
      </c>
      <c r="K3685" s="244"/>
      <c r="L3685" s="423"/>
      <c r="M3685" s="252"/>
      <c r="N3685" s="315">
        <f t="shared" ref="N3685:N3701" si="1103">I3685</f>
        <v>0</v>
      </c>
      <c r="O3685" s="424">
        <f t="shared" ref="O3685:O3701" si="1104">L3685+M3685-N3685</f>
        <v>0</v>
      </c>
      <c r="P3685" s="244"/>
      <c r="Q3685" s="423"/>
      <c r="R3685" s="252"/>
      <c r="S3685" s="429">
        <f t="shared" ref="S3685:S3692" si="1105">+IF(+(L3685+M3685)&gt;=I3685,+M3685,+(+I3685-L3685))</f>
        <v>0</v>
      </c>
      <c r="T3685" s="315">
        <f t="shared" ref="T3685:T3692" si="1106">Q3685+R3685-S3685</f>
        <v>0</v>
      </c>
      <c r="U3685" s="252"/>
      <c r="V3685" s="252"/>
      <c r="W3685" s="253"/>
      <c r="X3685" s="313">
        <f t="shared" si="1097"/>
        <v>0</v>
      </c>
    </row>
    <row r="3686" spans="2:24" ht="18.75">
      <c r="B3686" s="136"/>
      <c r="C3686" s="137">
        <v>1012</v>
      </c>
      <c r="D3686" s="145" t="s">
        <v>218</v>
      </c>
      <c r="E3686" s="812"/>
      <c r="F3686" s="449"/>
      <c r="G3686" s="245"/>
      <c r="H3686" s="245"/>
      <c r="I3686" s="476">
        <f t="shared" si="1102"/>
        <v>0</v>
      </c>
      <c r="J3686" s="243" t="str">
        <f t="shared" si="1096"/>
        <v/>
      </c>
      <c r="K3686" s="244"/>
      <c r="L3686" s="423"/>
      <c r="M3686" s="252"/>
      <c r="N3686" s="315">
        <f t="shared" si="1103"/>
        <v>0</v>
      </c>
      <c r="O3686" s="424">
        <f t="shared" si="1104"/>
        <v>0</v>
      </c>
      <c r="P3686" s="244"/>
      <c r="Q3686" s="423"/>
      <c r="R3686" s="252"/>
      <c r="S3686" s="429">
        <f t="shared" si="1105"/>
        <v>0</v>
      </c>
      <c r="T3686" s="315">
        <f t="shared" si="1106"/>
        <v>0</v>
      </c>
      <c r="U3686" s="252"/>
      <c r="V3686" s="252"/>
      <c r="W3686" s="253"/>
      <c r="X3686" s="313">
        <f t="shared" si="1097"/>
        <v>0</v>
      </c>
    </row>
    <row r="3687" spans="2:24" ht="18.75">
      <c r="B3687" s="136"/>
      <c r="C3687" s="137">
        <v>1013</v>
      </c>
      <c r="D3687" s="145" t="s">
        <v>219</v>
      </c>
      <c r="E3687" s="812"/>
      <c r="F3687" s="449"/>
      <c r="G3687" s="245"/>
      <c r="H3687" s="245"/>
      <c r="I3687" s="476">
        <f t="shared" si="1102"/>
        <v>0</v>
      </c>
      <c r="J3687" s="243" t="str">
        <f t="shared" si="1096"/>
        <v/>
      </c>
      <c r="K3687" s="244"/>
      <c r="L3687" s="423"/>
      <c r="M3687" s="252"/>
      <c r="N3687" s="315">
        <f t="shared" si="1103"/>
        <v>0</v>
      </c>
      <c r="O3687" s="424">
        <f t="shared" si="1104"/>
        <v>0</v>
      </c>
      <c r="P3687" s="244"/>
      <c r="Q3687" s="423"/>
      <c r="R3687" s="252"/>
      <c r="S3687" s="429">
        <f t="shared" si="1105"/>
        <v>0</v>
      </c>
      <c r="T3687" s="315">
        <f t="shared" si="1106"/>
        <v>0</v>
      </c>
      <c r="U3687" s="252"/>
      <c r="V3687" s="252"/>
      <c r="W3687" s="253"/>
      <c r="X3687" s="313">
        <f t="shared" si="1097"/>
        <v>0</v>
      </c>
    </row>
    <row r="3688" spans="2:24" ht="18.75">
      <c r="B3688" s="136"/>
      <c r="C3688" s="137">
        <v>1014</v>
      </c>
      <c r="D3688" s="145" t="s">
        <v>220</v>
      </c>
      <c r="E3688" s="812"/>
      <c r="F3688" s="449"/>
      <c r="G3688" s="245"/>
      <c r="H3688" s="245"/>
      <c r="I3688" s="476">
        <f t="shared" si="1102"/>
        <v>0</v>
      </c>
      <c r="J3688" s="243" t="str">
        <f t="shared" si="1096"/>
        <v/>
      </c>
      <c r="K3688" s="244"/>
      <c r="L3688" s="423"/>
      <c r="M3688" s="252"/>
      <c r="N3688" s="315">
        <f t="shared" si="1103"/>
        <v>0</v>
      </c>
      <c r="O3688" s="424">
        <f t="shared" si="1104"/>
        <v>0</v>
      </c>
      <c r="P3688" s="244"/>
      <c r="Q3688" s="423"/>
      <c r="R3688" s="252"/>
      <c r="S3688" s="429">
        <f t="shared" si="1105"/>
        <v>0</v>
      </c>
      <c r="T3688" s="315">
        <f t="shared" si="1106"/>
        <v>0</v>
      </c>
      <c r="U3688" s="252"/>
      <c r="V3688" s="252"/>
      <c r="W3688" s="253"/>
      <c r="X3688" s="313">
        <f t="shared" si="1097"/>
        <v>0</v>
      </c>
    </row>
    <row r="3689" spans="2:24" ht="18.75">
      <c r="B3689" s="136"/>
      <c r="C3689" s="137">
        <v>1015</v>
      </c>
      <c r="D3689" s="145" t="s">
        <v>221</v>
      </c>
      <c r="E3689" s="812"/>
      <c r="F3689" s="449"/>
      <c r="G3689" s="245"/>
      <c r="H3689" s="245"/>
      <c r="I3689" s="476">
        <f t="shared" si="1102"/>
        <v>0</v>
      </c>
      <c r="J3689" s="243" t="str">
        <f t="shared" si="1096"/>
        <v/>
      </c>
      <c r="K3689" s="244"/>
      <c r="L3689" s="423"/>
      <c r="M3689" s="252"/>
      <c r="N3689" s="315">
        <f t="shared" si="1103"/>
        <v>0</v>
      </c>
      <c r="O3689" s="424">
        <f t="shared" si="1104"/>
        <v>0</v>
      </c>
      <c r="P3689" s="244"/>
      <c r="Q3689" s="423"/>
      <c r="R3689" s="252"/>
      <c r="S3689" s="429">
        <f t="shared" si="1105"/>
        <v>0</v>
      </c>
      <c r="T3689" s="315">
        <f t="shared" si="1106"/>
        <v>0</v>
      </c>
      <c r="U3689" s="252"/>
      <c r="V3689" s="252"/>
      <c r="W3689" s="253"/>
      <c r="X3689" s="313">
        <f t="shared" si="1097"/>
        <v>0</v>
      </c>
    </row>
    <row r="3690" spans="2:24" ht="18.75">
      <c r="B3690" s="136"/>
      <c r="C3690" s="137">
        <v>1016</v>
      </c>
      <c r="D3690" s="145" t="s">
        <v>222</v>
      </c>
      <c r="E3690" s="812"/>
      <c r="F3690" s="449"/>
      <c r="G3690" s="245"/>
      <c r="H3690" s="245"/>
      <c r="I3690" s="476">
        <f t="shared" si="1102"/>
        <v>0</v>
      </c>
      <c r="J3690" s="243" t="str">
        <f t="shared" si="1096"/>
        <v/>
      </c>
      <c r="K3690" s="244"/>
      <c r="L3690" s="423"/>
      <c r="M3690" s="252"/>
      <c r="N3690" s="315">
        <f t="shared" si="1103"/>
        <v>0</v>
      </c>
      <c r="O3690" s="424">
        <f t="shared" si="1104"/>
        <v>0</v>
      </c>
      <c r="P3690" s="244"/>
      <c r="Q3690" s="423"/>
      <c r="R3690" s="252"/>
      <c r="S3690" s="429">
        <f t="shared" si="1105"/>
        <v>0</v>
      </c>
      <c r="T3690" s="315">
        <f t="shared" si="1106"/>
        <v>0</v>
      </c>
      <c r="U3690" s="252"/>
      <c r="V3690" s="252"/>
      <c r="W3690" s="253"/>
      <c r="X3690" s="313">
        <f t="shared" si="1097"/>
        <v>0</v>
      </c>
    </row>
    <row r="3691" spans="2:24" ht="18.75">
      <c r="B3691" s="140"/>
      <c r="C3691" s="164">
        <v>1020</v>
      </c>
      <c r="D3691" s="165" t="s">
        <v>223</v>
      </c>
      <c r="E3691" s="812"/>
      <c r="F3691" s="449"/>
      <c r="G3691" s="245"/>
      <c r="H3691" s="245"/>
      <c r="I3691" s="476">
        <f t="shared" si="1102"/>
        <v>0</v>
      </c>
      <c r="J3691" s="243" t="str">
        <f t="shared" si="1096"/>
        <v/>
      </c>
      <c r="K3691" s="244"/>
      <c r="L3691" s="423"/>
      <c r="M3691" s="252"/>
      <c r="N3691" s="315">
        <f t="shared" si="1103"/>
        <v>0</v>
      </c>
      <c r="O3691" s="424">
        <f t="shared" si="1104"/>
        <v>0</v>
      </c>
      <c r="P3691" s="244"/>
      <c r="Q3691" s="423"/>
      <c r="R3691" s="252"/>
      <c r="S3691" s="429">
        <f t="shared" si="1105"/>
        <v>0</v>
      </c>
      <c r="T3691" s="315">
        <f t="shared" si="1106"/>
        <v>0</v>
      </c>
      <c r="U3691" s="252"/>
      <c r="V3691" s="252"/>
      <c r="W3691" s="253"/>
      <c r="X3691" s="313">
        <f t="shared" si="1097"/>
        <v>0</v>
      </c>
    </row>
    <row r="3692" spans="2:24" ht="18.75">
      <c r="B3692" s="136"/>
      <c r="C3692" s="137">
        <v>1030</v>
      </c>
      <c r="D3692" s="145" t="s">
        <v>224</v>
      </c>
      <c r="E3692" s="812"/>
      <c r="F3692" s="449"/>
      <c r="G3692" s="245">
        <v>1095627</v>
      </c>
      <c r="H3692" s="245"/>
      <c r="I3692" s="476">
        <f t="shared" si="1102"/>
        <v>1095627</v>
      </c>
      <c r="J3692" s="243">
        <f t="shared" si="1096"/>
        <v>1</v>
      </c>
      <c r="K3692" s="244"/>
      <c r="L3692" s="423"/>
      <c r="M3692" s="252">
        <v>1095627</v>
      </c>
      <c r="N3692" s="315">
        <f t="shared" si="1103"/>
        <v>1095627</v>
      </c>
      <c r="O3692" s="424">
        <f t="shared" si="1104"/>
        <v>0</v>
      </c>
      <c r="P3692" s="244"/>
      <c r="Q3692" s="423"/>
      <c r="R3692" s="252">
        <v>1095627</v>
      </c>
      <c r="S3692" s="429">
        <f t="shared" si="1105"/>
        <v>1095627</v>
      </c>
      <c r="T3692" s="315">
        <f t="shared" si="1106"/>
        <v>0</v>
      </c>
      <c r="U3692" s="252"/>
      <c r="V3692" s="252"/>
      <c r="W3692" s="253"/>
      <c r="X3692" s="313">
        <f t="shared" si="1097"/>
        <v>0</v>
      </c>
    </row>
    <row r="3693" spans="2:24" ht="18.75">
      <c r="B3693" s="136"/>
      <c r="C3693" s="164">
        <v>1051</v>
      </c>
      <c r="D3693" s="167" t="s">
        <v>225</v>
      </c>
      <c r="E3693" s="812"/>
      <c r="F3693" s="449"/>
      <c r="G3693" s="245"/>
      <c r="H3693" s="245"/>
      <c r="I3693" s="476">
        <f t="shared" si="1102"/>
        <v>0</v>
      </c>
      <c r="J3693" s="243" t="str">
        <f t="shared" si="1096"/>
        <v/>
      </c>
      <c r="K3693" s="244"/>
      <c r="L3693" s="423"/>
      <c r="M3693" s="252"/>
      <c r="N3693" s="315">
        <f t="shared" si="1103"/>
        <v>0</v>
      </c>
      <c r="O3693" s="424">
        <f t="shared" si="1104"/>
        <v>0</v>
      </c>
      <c r="P3693" s="244"/>
      <c r="Q3693" s="771"/>
      <c r="R3693" s="775"/>
      <c r="S3693" s="775"/>
      <c r="T3693" s="775"/>
      <c r="U3693" s="775"/>
      <c r="V3693" s="775"/>
      <c r="W3693" s="819"/>
      <c r="X3693" s="313">
        <f t="shared" si="1097"/>
        <v>0</v>
      </c>
    </row>
    <row r="3694" spans="2:24" ht="18.75">
      <c r="B3694" s="136"/>
      <c r="C3694" s="137">
        <v>1052</v>
      </c>
      <c r="D3694" s="145" t="s">
        <v>226</v>
      </c>
      <c r="E3694" s="812"/>
      <c r="F3694" s="449"/>
      <c r="G3694" s="245"/>
      <c r="H3694" s="245"/>
      <c r="I3694" s="476">
        <f t="shared" si="1102"/>
        <v>0</v>
      </c>
      <c r="J3694" s="243" t="str">
        <f t="shared" si="1096"/>
        <v/>
      </c>
      <c r="K3694" s="244"/>
      <c r="L3694" s="423"/>
      <c r="M3694" s="252"/>
      <c r="N3694" s="315">
        <f t="shared" si="1103"/>
        <v>0</v>
      </c>
      <c r="O3694" s="424">
        <f t="shared" si="1104"/>
        <v>0</v>
      </c>
      <c r="P3694" s="244"/>
      <c r="Q3694" s="771"/>
      <c r="R3694" s="775"/>
      <c r="S3694" s="775"/>
      <c r="T3694" s="775"/>
      <c r="U3694" s="775"/>
      <c r="V3694" s="775"/>
      <c r="W3694" s="819"/>
      <c r="X3694" s="313">
        <f t="shared" si="1097"/>
        <v>0</v>
      </c>
    </row>
    <row r="3695" spans="2:24" ht="18.75">
      <c r="B3695" s="136"/>
      <c r="C3695" s="168">
        <v>1053</v>
      </c>
      <c r="D3695" s="169" t="s">
        <v>1710</v>
      </c>
      <c r="E3695" s="812"/>
      <c r="F3695" s="449"/>
      <c r="G3695" s="245"/>
      <c r="H3695" s="245"/>
      <c r="I3695" s="476">
        <f t="shared" si="1102"/>
        <v>0</v>
      </c>
      <c r="J3695" s="243" t="str">
        <f t="shared" si="1096"/>
        <v/>
      </c>
      <c r="K3695" s="244"/>
      <c r="L3695" s="423"/>
      <c r="M3695" s="252"/>
      <c r="N3695" s="315">
        <f t="shared" si="1103"/>
        <v>0</v>
      </c>
      <c r="O3695" s="424">
        <f t="shared" si="1104"/>
        <v>0</v>
      </c>
      <c r="P3695" s="244"/>
      <c r="Q3695" s="771"/>
      <c r="R3695" s="775"/>
      <c r="S3695" s="775"/>
      <c r="T3695" s="775"/>
      <c r="U3695" s="775"/>
      <c r="V3695" s="775"/>
      <c r="W3695" s="819"/>
      <c r="X3695" s="313">
        <f t="shared" si="1097"/>
        <v>0</v>
      </c>
    </row>
    <row r="3696" spans="2:24" ht="18.75">
      <c r="B3696" s="136"/>
      <c r="C3696" s="137">
        <v>1062</v>
      </c>
      <c r="D3696" s="139" t="s">
        <v>227</v>
      </c>
      <c r="E3696" s="812"/>
      <c r="F3696" s="449"/>
      <c r="G3696" s="245"/>
      <c r="H3696" s="245"/>
      <c r="I3696" s="476">
        <f t="shared" si="1102"/>
        <v>0</v>
      </c>
      <c r="J3696" s="243" t="str">
        <f t="shared" si="1096"/>
        <v/>
      </c>
      <c r="K3696" s="244"/>
      <c r="L3696" s="423"/>
      <c r="M3696" s="252"/>
      <c r="N3696" s="315">
        <f t="shared" si="1103"/>
        <v>0</v>
      </c>
      <c r="O3696" s="424">
        <f t="shared" si="1104"/>
        <v>0</v>
      </c>
      <c r="P3696" s="244"/>
      <c r="Q3696" s="423"/>
      <c r="R3696" s="252"/>
      <c r="S3696" s="429">
        <f>+IF(+(L3696+M3696)&gt;=I3696,+M3696,+(+I3696-L3696))</f>
        <v>0</v>
      </c>
      <c r="T3696" s="315">
        <f>Q3696+R3696-S3696</f>
        <v>0</v>
      </c>
      <c r="U3696" s="252"/>
      <c r="V3696" s="252"/>
      <c r="W3696" s="253"/>
      <c r="X3696" s="313">
        <f t="shared" si="1097"/>
        <v>0</v>
      </c>
    </row>
    <row r="3697" spans="2:24" ht="18.75">
      <c r="B3697" s="136"/>
      <c r="C3697" s="137">
        <v>1063</v>
      </c>
      <c r="D3697" s="139" t="s">
        <v>228</v>
      </c>
      <c r="E3697" s="812"/>
      <c r="F3697" s="449"/>
      <c r="G3697" s="245"/>
      <c r="H3697" s="245"/>
      <c r="I3697" s="476">
        <f t="shared" si="1102"/>
        <v>0</v>
      </c>
      <c r="J3697" s="243" t="str">
        <f t="shared" si="1096"/>
        <v/>
      </c>
      <c r="K3697" s="244"/>
      <c r="L3697" s="423"/>
      <c r="M3697" s="252"/>
      <c r="N3697" s="315">
        <f t="shared" si="1103"/>
        <v>0</v>
      </c>
      <c r="O3697" s="424">
        <f t="shared" si="1104"/>
        <v>0</v>
      </c>
      <c r="P3697" s="244"/>
      <c r="Q3697" s="771"/>
      <c r="R3697" s="775"/>
      <c r="S3697" s="775"/>
      <c r="T3697" s="775"/>
      <c r="U3697" s="775"/>
      <c r="V3697" s="775"/>
      <c r="W3697" s="819"/>
      <c r="X3697" s="313">
        <f t="shared" si="1097"/>
        <v>0</v>
      </c>
    </row>
    <row r="3698" spans="2:24" ht="18.75">
      <c r="B3698" s="136"/>
      <c r="C3698" s="168">
        <v>1069</v>
      </c>
      <c r="D3698" s="170" t="s">
        <v>229</v>
      </c>
      <c r="E3698" s="812"/>
      <c r="F3698" s="449"/>
      <c r="G3698" s="245"/>
      <c r="H3698" s="245"/>
      <c r="I3698" s="476">
        <f t="shared" si="1102"/>
        <v>0</v>
      </c>
      <c r="J3698" s="243" t="str">
        <f t="shared" ref="J3698:J3729" si="1107">(IF($E3698&lt;&gt;0,$J$2,IF($I3698&lt;&gt;0,$J$2,"")))</f>
        <v/>
      </c>
      <c r="K3698" s="244"/>
      <c r="L3698" s="423"/>
      <c r="M3698" s="252"/>
      <c r="N3698" s="315">
        <f t="shared" si="1103"/>
        <v>0</v>
      </c>
      <c r="O3698" s="424">
        <f t="shared" si="1104"/>
        <v>0</v>
      </c>
      <c r="P3698" s="244"/>
      <c r="Q3698" s="423"/>
      <c r="R3698" s="252"/>
      <c r="S3698" s="429">
        <f>+IF(+(L3698+M3698)&gt;=I3698,+M3698,+(+I3698-L3698))</f>
        <v>0</v>
      </c>
      <c r="T3698" s="315">
        <f>Q3698+R3698-S3698</f>
        <v>0</v>
      </c>
      <c r="U3698" s="252"/>
      <c r="V3698" s="252"/>
      <c r="W3698" s="253"/>
      <c r="X3698" s="313">
        <f t="shared" ref="X3698:X3729" si="1108">T3698-U3698-V3698-W3698</f>
        <v>0</v>
      </c>
    </row>
    <row r="3699" spans="2:24" ht="31.5">
      <c r="B3699" s="140"/>
      <c r="C3699" s="137">
        <v>1091</v>
      </c>
      <c r="D3699" s="145" t="s">
        <v>230</v>
      </c>
      <c r="E3699" s="812"/>
      <c r="F3699" s="449"/>
      <c r="G3699" s="245"/>
      <c r="H3699" s="245"/>
      <c r="I3699" s="476">
        <f t="shared" si="1102"/>
        <v>0</v>
      </c>
      <c r="J3699" s="243" t="str">
        <f t="shared" si="1107"/>
        <v/>
      </c>
      <c r="K3699" s="244"/>
      <c r="L3699" s="423"/>
      <c r="M3699" s="252"/>
      <c r="N3699" s="315">
        <f t="shared" si="1103"/>
        <v>0</v>
      </c>
      <c r="O3699" s="424">
        <f t="shared" si="1104"/>
        <v>0</v>
      </c>
      <c r="P3699" s="244"/>
      <c r="Q3699" s="423"/>
      <c r="R3699" s="252"/>
      <c r="S3699" s="429">
        <f>+IF(+(L3699+M3699)&gt;=I3699,+M3699,+(+I3699-L3699))</f>
        <v>0</v>
      </c>
      <c r="T3699" s="315">
        <f>Q3699+R3699-S3699</f>
        <v>0</v>
      </c>
      <c r="U3699" s="252"/>
      <c r="V3699" s="252"/>
      <c r="W3699" s="253"/>
      <c r="X3699" s="313">
        <f t="shared" si="1108"/>
        <v>0</v>
      </c>
    </row>
    <row r="3700" spans="2:24" ht="18.75">
      <c r="B3700" s="136"/>
      <c r="C3700" s="137">
        <v>1092</v>
      </c>
      <c r="D3700" s="145" t="s">
        <v>359</v>
      </c>
      <c r="E3700" s="812"/>
      <c r="F3700" s="449"/>
      <c r="G3700" s="245"/>
      <c r="H3700" s="245"/>
      <c r="I3700" s="476">
        <f t="shared" si="1102"/>
        <v>0</v>
      </c>
      <c r="J3700" s="243" t="str">
        <f t="shared" si="1107"/>
        <v/>
      </c>
      <c r="K3700" s="244"/>
      <c r="L3700" s="423"/>
      <c r="M3700" s="252"/>
      <c r="N3700" s="315">
        <f t="shared" si="1103"/>
        <v>0</v>
      </c>
      <c r="O3700" s="424">
        <f t="shared" si="1104"/>
        <v>0</v>
      </c>
      <c r="P3700" s="244"/>
      <c r="Q3700" s="771"/>
      <c r="R3700" s="775"/>
      <c r="S3700" s="775"/>
      <c r="T3700" s="775"/>
      <c r="U3700" s="775"/>
      <c r="V3700" s="775"/>
      <c r="W3700" s="819"/>
      <c r="X3700" s="313">
        <f t="shared" si="1108"/>
        <v>0</v>
      </c>
    </row>
    <row r="3701" spans="2:24" ht="18.75">
      <c r="B3701" s="136"/>
      <c r="C3701" s="142">
        <v>1098</v>
      </c>
      <c r="D3701" s="146" t="s">
        <v>231</v>
      </c>
      <c r="E3701" s="812"/>
      <c r="F3701" s="449"/>
      <c r="G3701" s="245"/>
      <c r="H3701" s="245"/>
      <c r="I3701" s="476">
        <f t="shared" si="1102"/>
        <v>0</v>
      </c>
      <c r="J3701" s="243" t="str">
        <f t="shared" si="1107"/>
        <v/>
      </c>
      <c r="K3701" s="244"/>
      <c r="L3701" s="423"/>
      <c r="M3701" s="252"/>
      <c r="N3701" s="315">
        <f t="shared" si="1103"/>
        <v>0</v>
      </c>
      <c r="O3701" s="424">
        <f t="shared" si="1104"/>
        <v>0</v>
      </c>
      <c r="P3701" s="244"/>
      <c r="Q3701" s="423"/>
      <c r="R3701" s="252"/>
      <c r="S3701" s="429">
        <f>+IF(+(L3701+M3701)&gt;=I3701,+M3701,+(+I3701-L3701))</f>
        <v>0</v>
      </c>
      <c r="T3701" s="315">
        <f>Q3701+R3701-S3701</f>
        <v>0</v>
      </c>
      <c r="U3701" s="252"/>
      <c r="V3701" s="252"/>
      <c r="W3701" s="253"/>
      <c r="X3701" s="313">
        <f t="shared" si="1108"/>
        <v>0</v>
      </c>
    </row>
    <row r="3702" spans="2:24" ht="18.75">
      <c r="B3702" s="794">
        <v>1900</v>
      </c>
      <c r="C3702" s="958" t="s">
        <v>293</v>
      </c>
      <c r="D3702" s="958"/>
      <c r="E3702" s="795"/>
      <c r="F3702" s="796">
        <f>SUM(F3703:F3705)</f>
        <v>0</v>
      </c>
      <c r="G3702" s="797">
        <f>SUM(G3703:G3705)</f>
        <v>0</v>
      </c>
      <c r="H3702" s="797">
        <f>SUM(H3703:H3705)</f>
        <v>0</v>
      </c>
      <c r="I3702" s="797">
        <f>SUM(I3703:I3705)</f>
        <v>0</v>
      </c>
      <c r="J3702" s="243" t="str">
        <f t="shared" si="1107"/>
        <v/>
      </c>
      <c r="K3702" s="244"/>
      <c r="L3702" s="316">
        <f>SUM(L3703:L3705)</f>
        <v>0</v>
      </c>
      <c r="M3702" s="317">
        <f>SUM(M3703:M3705)</f>
        <v>0</v>
      </c>
      <c r="N3702" s="425">
        <f>SUM(N3703:N3705)</f>
        <v>0</v>
      </c>
      <c r="O3702" s="426">
        <f>SUM(O3703:O3705)</f>
        <v>0</v>
      </c>
      <c r="P3702" s="244"/>
      <c r="Q3702" s="773"/>
      <c r="R3702" s="774"/>
      <c r="S3702" s="774"/>
      <c r="T3702" s="774"/>
      <c r="U3702" s="774"/>
      <c r="V3702" s="774"/>
      <c r="W3702" s="820"/>
      <c r="X3702" s="313">
        <f t="shared" si="1108"/>
        <v>0</v>
      </c>
    </row>
    <row r="3703" spans="2:24" ht="18.75">
      <c r="B3703" s="136"/>
      <c r="C3703" s="144">
        <v>1901</v>
      </c>
      <c r="D3703" s="138" t="s">
        <v>294</v>
      </c>
      <c r="E3703" s="812"/>
      <c r="F3703" s="449"/>
      <c r="G3703" s="245"/>
      <c r="H3703" s="245"/>
      <c r="I3703" s="476">
        <f>F3703+G3703+H3703</f>
        <v>0</v>
      </c>
      <c r="J3703" s="243" t="str">
        <f t="shared" si="1107"/>
        <v/>
      </c>
      <c r="K3703" s="244"/>
      <c r="L3703" s="423"/>
      <c r="M3703" s="252"/>
      <c r="N3703" s="315">
        <f>I3703</f>
        <v>0</v>
      </c>
      <c r="O3703" s="424">
        <f>L3703+M3703-N3703</f>
        <v>0</v>
      </c>
      <c r="P3703" s="244"/>
      <c r="Q3703" s="771"/>
      <c r="R3703" s="775"/>
      <c r="S3703" s="775"/>
      <c r="T3703" s="775"/>
      <c r="U3703" s="775"/>
      <c r="V3703" s="775"/>
      <c r="W3703" s="819"/>
      <c r="X3703" s="313">
        <f t="shared" si="1108"/>
        <v>0</v>
      </c>
    </row>
    <row r="3704" spans="2:24" ht="18.75">
      <c r="B3704" s="136"/>
      <c r="C3704" s="137">
        <v>1981</v>
      </c>
      <c r="D3704" s="139" t="s">
        <v>295</v>
      </c>
      <c r="E3704" s="812"/>
      <c r="F3704" s="449"/>
      <c r="G3704" s="245"/>
      <c r="H3704" s="245"/>
      <c r="I3704" s="476">
        <f>F3704+G3704+H3704</f>
        <v>0</v>
      </c>
      <c r="J3704" s="243" t="str">
        <f t="shared" si="1107"/>
        <v/>
      </c>
      <c r="K3704" s="244"/>
      <c r="L3704" s="423"/>
      <c r="M3704" s="252"/>
      <c r="N3704" s="315">
        <f>I3704</f>
        <v>0</v>
      </c>
      <c r="O3704" s="424">
        <f>L3704+M3704-N3704</f>
        <v>0</v>
      </c>
      <c r="P3704" s="244"/>
      <c r="Q3704" s="771"/>
      <c r="R3704" s="775"/>
      <c r="S3704" s="775"/>
      <c r="T3704" s="775"/>
      <c r="U3704" s="775"/>
      <c r="V3704" s="775"/>
      <c r="W3704" s="819"/>
      <c r="X3704" s="313">
        <f t="shared" si="1108"/>
        <v>0</v>
      </c>
    </row>
    <row r="3705" spans="2:24" ht="18.75">
      <c r="B3705" s="136"/>
      <c r="C3705" s="142">
        <v>1991</v>
      </c>
      <c r="D3705" s="141" t="s">
        <v>296</v>
      </c>
      <c r="E3705" s="812"/>
      <c r="F3705" s="449"/>
      <c r="G3705" s="245"/>
      <c r="H3705" s="245"/>
      <c r="I3705" s="476">
        <f>F3705+G3705+H3705</f>
        <v>0</v>
      </c>
      <c r="J3705" s="243" t="str">
        <f t="shared" si="1107"/>
        <v/>
      </c>
      <c r="K3705" s="244"/>
      <c r="L3705" s="423"/>
      <c r="M3705" s="252"/>
      <c r="N3705" s="315">
        <f>I3705</f>
        <v>0</v>
      </c>
      <c r="O3705" s="424">
        <f>L3705+M3705-N3705</f>
        <v>0</v>
      </c>
      <c r="P3705" s="244"/>
      <c r="Q3705" s="771"/>
      <c r="R3705" s="775"/>
      <c r="S3705" s="775"/>
      <c r="T3705" s="775"/>
      <c r="U3705" s="775"/>
      <c r="V3705" s="775"/>
      <c r="W3705" s="819"/>
      <c r="X3705" s="313">
        <f t="shared" si="1108"/>
        <v>0</v>
      </c>
    </row>
    <row r="3706" spans="2:24" ht="18.75">
      <c r="B3706" s="794">
        <v>2100</v>
      </c>
      <c r="C3706" s="958" t="s">
        <v>1088</v>
      </c>
      <c r="D3706" s="958"/>
      <c r="E3706" s="795"/>
      <c r="F3706" s="796">
        <f>SUM(F3707:F3711)</f>
        <v>0</v>
      </c>
      <c r="G3706" s="797">
        <f>SUM(G3707:G3711)</f>
        <v>0</v>
      </c>
      <c r="H3706" s="797">
        <f>SUM(H3707:H3711)</f>
        <v>0</v>
      </c>
      <c r="I3706" s="797">
        <f>SUM(I3707:I3711)</f>
        <v>0</v>
      </c>
      <c r="J3706" s="243" t="str">
        <f t="shared" si="1107"/>
        <v/>
      </c>
      <c r="K3706" s="244"/>
      <c r="L3706" s="316">
        <f>SUM(L3707:L3711)</f>
        <v>0</v>
      </c>
      <c r="M3706" s="317">
        <f>SUM(M3707:M3711)</f>
        <v>0</v>
      </c>
      <c r="N3706" s="425">
        <f>SUM(N3707:N3711)</f>
        <v>0</v>
      </c>
      <c r="O3706" s="426">
        <f>SUM(O3707:O3711)</f>
        <v>0</v>
      </c>
      <c r="P3706" s="244"/>
      <c r="Q3706" s="773"/>
      <c r="R3706" s="774"/>
      <c r="S3706" s="774"/>
      <c r="T3706" s="774"/>
      <c r="U3706" s="774"/>
      <c r="V3706" s="774"/>
      <c r="W3706" s="820"/>
      <c r="X3706" s="313">
        <f t="shared" si="1108"/>
        <v>0</v>
      </c>
    </row>
    <row r="3707" spans="2:24" ht="18.75">
      <c r="B3707" s="136"/>
      <c r="C3707" s="144">
        <v>2110</v>
      </c>
      <c r="D3707" s="147" t="s">
        <v>232</v>
      </c>
      <c r="E3707" s="812"/>
      <c r="F3707" s="449"/>
      <c r="G3707" s="245"/>
      <c r="H3707" s="245"/>
      <c r="I3707" s="476">
        <f>F3707+G3707+H3707</f>
        <v>0</v>
      </c>
      <c r="J3707" s="243" t="str">
        <f t="shared" si="1107"/>
        <v/>
      </c>
      <c r="K3707" s="244"/>
      <c r="L3707" s="423"/>
      <c r="M3707" s="252"/>
      <c r="N3707" s="315">
        <f>I3707</f>
        <v>0</v>
      </c>
      <c r="O3707" s="424">
        <f>L3707+M3707-N3707</f>
        <v>0</v>
      </c>
      <c r="P3707" s="244"/>
      <c r="Q3707" s="771"/>
      <c r="R3707" s="775"/>
      <c r="S3707" s="775"/>
      <c r="T3707" s="775"/>
      <c r="U3707" s="775"/>
      <c r="V3707" s="775"/>
      <c r="W3707" s="819"/>
      <c r="X3707" s="313">
        <f t="shared" si="1108"/>
        <v>0</v>
      </c>
    </row>
    <row r="3708" spans="2:24" ht="18.75">
      <c r="B3708" s="171"/>
      <c r="C3708" s="137">
        <v>2120</v>
      </c>
      <c r="D3708" s="159" t="s">
        <v>233</v>
      </c>
      <c r="E3708" s="812"/>
      <c r="F3708" s="449"/>
      <c r="G3708" s="245"/>
      <c r="H3708" s="245"/>
      <c r="I3708" s="476">
        <f>F3708+G3708+H3708</f>
        <v>0</v>
      </c>
      <c r="J3708" s="243" t="str">
        <f t="shared" si="1107"/>
        <v/>
      </c>
      <c r="K3708" s="244"/>
      <c r="L3708" s="423"/>
      <c r="M3708" s="252"/>
      <c r="N3708" s="315">
        <f>I3708</f>
        <v>0</v>
      </c>
      <c r="O3708" s="424">
        <f>L3708+M3708-N3708</f>
        <v>0</v>
      </c>
      <c r="P3708" s="244"/>
      <c r="Q3708" s="771"/>
      <c r="R3708" s="775"/>
      <c r="S3708" s="775"/>
      <c r="T3708" s="775"/>
      <c r="U3708" s="775"/>
      <c r="V3708" s="775"/>
      <c r="W3708" s="819"/>
      <c r="X3708" s="313">
        <f t="shared" si="1108"/>
        <v>0</v>
      </c>
    </row>
    <row r="3709" spans="2:24" ht="18.75">
      <c r="B3709" s="171"/>
      <c r="C3709" s="137">
        <v>2125</v>
      </c>
      <c r="D3709" s="156" t="s">
        <v>1080</v>
      </c>
      <c r="E3709" s="812"/>
      <c r="F3709" s="700">
        <v>0</v>
      </c>
      <c r="G3709" s="700">
        <v>0</v>
      </c>
      <c r="H3709" s="700">
        <v>0</v>
      </c>
      <c r="I3709" s="476">
        <f>F3709+G3709+H3709</f>
        <v>0</v>
      </c>
      <c r="J3709" s="243" t="str">
        <f t="shared" si="1107"/>
        <v/>
      </c>
      <c r="K3709" s="244"/>
      <c r="L3709" s="423"/>
      <c r="M3709" s="252"/>
      <c r="N3709" s="315">
        <f>I3709</f>
        <v>0</v>
      </c>
      <c r="O3709" s="424">
        <f>L3709+M3709-N3709</f>
        <v>0</v>
      </c>
      <c r="P3709" s="244"/>
      <c r="Q3709" s="771"/>
      <c r="R3709" s="775"/>
      <c r="S3709" s="775"/>
      <c r="T3709" s="775"/>
      <c r="U3709" s="775"/>
      <c r="V3709" s="775"/>
      <c r="W3709" s="819"/>
      <c r="X3709" s="313">
        <f t="shared" si="1108"/>
        <v>0</v>
      </c>
    </row>
    <row r="3710" spans="2:24" ht="18.75">
      <c r="B3710" s="143"/>
      <c r="C3710" s="137">
        <v>2140</v>
      </c>
      <c r="D3710" s="159" t="s">
        <v>235</v>
      </c>
      <c r="E3710" s="812"/>
      <c r="F3710" s="700">
        <v>0</v>
      </c>
      <c r="G3710" s="700">
        <v>0</v>
      </c>
      <c r="H3710" s="700">
        <v>0</v>
      </c>
      <c r="I3710" s="476">
        <f>F3710+G3710+H3710</f>
        <v>0</v>
      </c>
      <c r="J3710" s="243" t="str">
        <f t="shared" si="1107"/>
        <v/>
      </c>
      <c r="K3710" s="244"/>
      <c r="L3710" s="423"/>
      <c r="M3710" s="252"/>
      <c r="N3710" s="315">
        <f>I3710</f>
        <v>0</v>
      </c>
      <c r="O3710" s="424">
        <f>L3710+M3710-N3710</f>
        <v>0</v>
      </c>
      <c r="P3710" s="244"/>
      <c r="Q3710" s="771"/>
      <c r="R3710" s="775"/>
      <c r="S3710" s="775"/>
      <c r="T3710" s="775"/>
      <c r="U3710" s="775"/>
      <c r="V3710" s="775"/>
      <c r="W3710" s="819"/>
      <c r="X3710" s="313">
        <f t="shared" si="1108"/>
        <v>0</v>
      </c>
    </row>
    <row r="3711" spans="2:24" ht="18.75">
      <c r="B3711" s="136"/>
      <c r="C3711" s="142">
        <v>2190</v>
      </c>
      <c r="D3711" s="512" t="s">
        <v>236</v>
      </c>
      <c r="E3711" s="812"/>
      <c r="F3711" s="449"/>
      <c r="G3711" s="245"/>
      <c r="H3711" s="245"/>
      <c r="I3711" s="476">
        <f>F3711+G3711+H3711</f>
        <v>0</v>
      </c>
      <c r="J3711" s="243" t="str">
        <f t="shared" si="1107"/>
        <v/>
      </c>
      <c r="K3711" s="244"/>
      <c r="L3711" s="423"/>
      <c r="M3711" s="252"/>
      <c r="N3711" s="315">
        <f>I3711</f>
        <v>0</v>
      </c>
      <c r="O3711" s="424">
        <f>L3711+M3711-N3711</f>
        <v>0</v>
      </c>
      <c r="P3711" s="244"/>
      <c r="Q3711" s="771"/>
      <c r="R3711" s="775"/>
      <c r="S3711" s="775"/>
      <c r="T3711" s="775"/>
      <c r="U3711" s="775"/>
      <c r="V3711" s="775"/>
      <c r="W3711" s="819"/>
      <c r="X3711" s="313">
        <f t="shared" si="1108"/>
        <v>0</v>
      </c>
    </row>
    <row r="3712" spans="2:24" ht="18.75">
      <c r="B3712" s="794">
        <v>2200</v>
      </c>
      <c r="C3712" s="958" t="s">
        <v>237</v>
      </c>
      <c r="D3712" s="958"/>
      <c r="E3712" s="795"/>
      <c r="F3712" s="796">
        <f>SUM(F3713:F3714)</f>
        <v>0</v>
      </c>
      <c r="G3712" s="797">
        <f>SUM(G3713:G3714)</f>
        <v>0</v>
      </c>
      <c r="H3712" s="797">
        <f>SUM(H3713:H3714)</f>
        <v>0</v>
      </c>
      <c r="I3712" s="797">
        <f>SUM(I3713:I3714)</f>
        <v>0</v>
      </c>
      <c r="J3712" s="243" t="str">
        <f t="shared" si="1107"/>
        <v/>
      </c>
      <c r="K3712" s="244"/>
      <c r="L3712" s="316">
        <f>SUM(L3713:L3714)</f>
        <v>0</v>
      </c>
      <c r="M3712" s="317">
        <f>SUM(M3713:M3714)</f>
        <v>0</v>
      </c>
      <c r="N3712" s="425">
        <f>SUM(N3713:N3714)</f>
        <v>0</v>
      </c>
      <c r="O3712" s="426">
        <f>SUM(O3713:O3714)</f>
        <v>0</v>
      </c>
      <c r="P3712" s="244"/>
      <c r="Q3712" s="773"/>
      <c r="R3712" s="774"/>
      <c r="S3712" s="774"/>
      <c r="T3712" s="774"/>
      <c r="U3712" s="774"/>
      <c r="V3712" s="774"/>
      <c r="W3712" s="820"/>
      <c r="X3712" s="313">
        <f t="shared" si="1108"/>
        <v>0</v>
      </c>
    </row>
    <row r="3713" spans="2:24" ht="18.75">
      <c r="B3713" s="136"/>
      <c r="C3713" s="137">
        <v>2221</v>
      </c>
      <c r="D3713" s="139" t="s">
        <v>1461</v>
      </c>
      <c r="E3713" s="812"/>
      <c r="F3713" s="449"/>
      <c r="G3713" s="245"/>
      <c r="H3713" s="245"/>
      <c r="I3713" s="476">
        <f t="shared" ref="I3713:I3718" si="1109">F3713+G3713+H3713</f>
        <v>0</v>
      </c>
      <c r="J3713" s="243" t="str">
        <f t="shared" si="1107"/>
        <v/>
      </c>
      <c r="K3713" s="244"/>
      <c r="L3713" s="423"/>
      <c r="M3713" s="252"/>
      <c r="N3713" s="315">
        <f t="shared" ref="N3713:N3718" si="1110">I3713</f>
        <v>0</v>
      </c>
      <c r="O3713" s="424">
        <f t="shared" ref="O3713:O3718" si="1111">L3713+M3713-N3713</f>
        <v>0</v>
      </c>
      <c r="P3713" s="244"/>
      <c r="Q3713" s="771"/>
      <c r="R3713" s="775"/>
      <c r="S3713" s="775"/>
      <c r="T3713" s="775"/>
      <c r="U3713" s="775"/>
      <c r="V3713" s="775"/>
      <c r="W3713" s="819"/>
      <c r="X3713" s="313">
        <f t="shared" si="1108"/>
        <v>0</v>
      </c>
    </row>
    <row r="3714" spans="2:24" ht="18.75">
      <c r="B3714" s="136"/>
      <c r="C3714" s="142">
        <v>2224</v>
      </c>
      <c r="D3714" s="141" t="s">
        <v>238</v>
      </c>
      <c r="E3714" s="812"/>
      <c r="F3714" s="449"/>
      <c r="G3714" s="245"/>
      <c r="H3714" s="245"/>
      <c r="I3714" s="476">
        <f t="shared" si="1109"/>
        <v>0</v>
      </c>
      <c r="J3714" s="243" t="str">
        <f t="shared" si="1107"/>
        <v/>
      </c>
      <c r="K3714" s="244"/>
      <c r="L3714" s="423"/>
      <c r="M3714" s="252"/>
      <c r="N3714" s="315">
        <f t="shared" si="1110"/>
        <v>0</v>
      </c>
      <c r="O3714" s="424">
        <f t="shared" si="1111"/>
        <v>0</v>
      </c>
      <c r="P3714" s="244"/>
      <c r="Q3714" s="771"/>
      <c r="R3714" s="775"/>
      <c r="S3714" s="775"/>
      <c r="T3714" s="775"/>
      <c r="U3714" s="775"/>
      <c r="V3714" s="775"/>
      <c r="W3714" s="819"/>
      <c r="X3714" s="313">
        <f t="shared" si="1108"/>
        <v>0</v>
      </c>
    </row>
    <row r="3715" spans="2:24" ht="18.75">
      <c r="B3715" s="794">
        <v>2500</v>
      </c>
      <c r="C3715" s="963" t="s">
        <v>239</v>
      </c>
      <c r="D3715" s="963"/>
      <c r="E3715" s="795"/>
      <c r="F3715" s="798"/>
      <c r="G3715" s="799"/>
      <c r="H3715" s="799"/>
      <c r="I3715" s="800">
        <f t="shared" si="1109"/>
        <v>0</v>
      </c>
      <c r="J3715" s="243" t="str">
        <f t="shared" si="1107"/>
        <v/>
      </c>
      <c r="K3715" s="244"/>
      <c r="L3715" s="428"/>
      <c r="M3715" s="254"/>
      <c r="N3715" s="315">
        <f t="shared" si="1110"/>
        <v>0</v>
      </c>
      <c r="O3715" s="424">
        <f t="shared" si="1111"/>
        <v>0</v>
      </c>
      <c r="P3715" s="244"/>
      <c r="Q3715" s="773"/>
      <c r="R3715" s="774"/>
      <c r="S3715" s="775"/>
      <c r="T3715" s="775"/>
      <c r="U3715" s="774"/>
      <c r="V3715" s="775"/>
      <c r="W3715" s="819"/>
      <c r="X3715" s="313">
        <f t="shared" si="1108"/>
        <v>0</v>
      </c>
    </row>
    <row r="3716" spans="2:24" ht="18.75">
      <c r="B3716" s="794">
        <v>2600</v>
      </c>
      <c r="C3716" s="969" t="s">
        <v>240</v>
      </c>
      <c r="D3716" s="979"/>
      <c r="E3716" s="795"/>
      <c r="F3716" s="798"/>
      <c r="G3716" s="799"/>
      <c r="H3716" s="799"/>
      <c r="I3716" s="800">
        <f t="shared" si="1109"/>
        <v>0</v>
      </c>
      <c r="J3716" s="243" t="str">
        <f t="shared" si="1107"/>
        <v/>
      </c>
      <c r="K3716" s="244"/>
      <c r="L3716" s="428"/>
      <c r="M3716" s="254"/>
      <c r="N3716" s="315">
        <f t="shared" si="1110"/>
        <v>0</v>
      </c>
      <c r="O3716" s="424">
        <f t="shared" si="1111"/>
        <v>0</v>
      </c>
      <c r="P3716" s="244"/>
      <c r="Q3716" s="773"/>
      <c r="R3716" s="774"/>
      <c r="S3716" s="775"/>
      <c r="T3716" s="775"/>
      <c r="U3716" s="774"/>
      <c r="V3716" s="775"/>
      <c r="W3716" s="819"/>
      <c r="X3716" s="313">
        <f t="shared" si="1108"/>
        <v>0</v>
      </c>
    </row>
    <row r="3717" spans="2:24" ht="18.75">
      <c r="B3717" s="794">
        <v>2700</v>
      </c>
      <c r="C3717" s="969" t="s">
        <v>241</v>
      </c>
      <c r="D3717" s="979"/>
      <c r="E3717" s="795"/>
      <c r="F3717" s="798"/>
      <c r="G3717" s="799"/>
      <c r="H3717" s="799"/>
      <c r="I3717" s="800">
        <f t="shared" si="1109"/>
        <v>0</v>
      </c>
      <c r="J3717" s="243" t="str">
        <f t="shared" si="1107"/>
        <v/>
      </c>
      <c r="K3717" s="244"/>
      <c r="L3717" s="428"/>
      <c r="M3717" s="254"/>
      <c r="N3717" s="315">
        <f t="shared" si="1110"/>
        <v>0</v>
      </c>
      <c r="O3717" s="424">
        <f t="shared" si="1111"/>
        <v>0</v>
      </c>
      <c r="P3717" s="244"/>
      <c r="Q3717" s="773"/>
      <c r="R3717" s="774"/>
      <c r="S3717" s="775"/>
      <c r="T3717" s="775"/>
      <c r="U3717" s="774"/>
      <c r="V3717" s="775"/>
      <c r="W3717" s="819"/>
      <c r="X3717" s="313">
        <f t="shared" si="1108"/>
        <v>0</v>
      </c>
    </row>
    <row r="3718" spans="2:24" ht="18.75">
      <c r="B3718" s="794">
        <v>2800</v>
      </c>
      <c r="C3718" s="969" t="s">
        <v>1711</v>
      </c>
      <c r="D3718" s="979"/>
      <c r="E3718" s="795"/>
      <c r="F3718" s="798"/>
      <c r="G3718" s="799"/>
      <c r="H3718" s="799"/>
      <c r="I3718" s="800">
        <f t="shared" si="1109"/>
        <v>0</v>
      </c>
      <c r="J3718" s="243" t="str">
        <f t="shared" si="1107"/>
        <v/>
      </c>
      <c r="K3718" s="244"/>
      <c r="L3718" s="428"/>
      <c r="M3718" s="254"/>
      <c r="N3718" s="315">
        <f t="shared" si="1110"/>
        <v>0</v>
      </c>
      <c r="O3718" s="424">
        <f t="shared" si="1111"/>
        <v>0</v>
      </c>
      <c r="P3718" s="244"/>
      <c r="Q3718" s="773"/>
      <c r="R3718" s="774"/>
      <c r="S3718" s="775"/>
      <c r="T3718" s="775"/>
      <c r="U3718" s="774"/>
      <c r="V3718" s="775"/>
      <c r="W3718" s="819"/>
      <c r="X3718" s="313">
        <f t="shared" si="1108"/>
        <v>0</v>
      </c>
    </row>
    <row r="3719" spans="2:24" ht="18.75">
      <c r="B3719" s="794">
        <v>2900</v>
      </c>
      <c r="C3719" s="966" t="s">
        <v>242</v>
      </c>
      <c r="D3719" s="983"/>
      <c r="E3719" s="795"/>
      <c r="F3719" s="796">
        <f>SUM(F3720:F3727)</f>
        <v>0</v>
      </c>
      <c r="G3719" s="797">
        <f>SUM(G3720:G3727)</f>
        <v>0</v>
      </c>
      <c r="H3719" s="797">
        <f>SUM(H3720:H3727)</f>
        <v>0</v>
      </c>
      <c r="I3719" s="797">
        <f>SUM(I3720:I3727)</f>
        <v>0</v>
      </c>
      <c r="J3719" s="243" t="str">
        <f t="shared" si="1107"/>
        <v/>
      </c>
      <c r="K3719" s="244"/>
      <c r="L3719" s="316">
        <f>SUM(L3720:L3727)</f>
        <v>0</v>
      </c>
      <c r="M3719" s="317">
        <f>SUM(M3720:M3727)</f>
        <v>0</v>
      </c>
      <c r="N3719" s="425">
        <f>SUM(N3720:N3727)</f>
        <v>0</v>
      </c>
      <c r="O3719" s="426">
        <f>SUM(O3720:O3727)</f>
        <v>0</v>
      </c>
      <c r="P3719" s="244"/>
      <c r="Q3719" s="773"/>
      <c r="R3719" s="774"/>
      <c r="S3719" s="774"/>
      <c r="T3719" s="774"/>
      <c r="U3719" s="774"/>
      <c r="V3719" s="774"/>
      <c r="W3719" s="820"/>
      <c r="X3719" s="313">
        <f t="shared" si="1108"/>
        <v>0</v>
      </c>
    </row>
    <row r="3720" spans="2:24" ht="18.75">
      <c r="B3720" s="172"/>
      <c r="C3720" s="144">
        <v>2910</v>
      </c>
      <c r="D3720" s="319" t="s">
        <v>1751</v>
      </c>
      <c r="E3720" s="812"/>
      <c r="F3720" s="449"/>
      <c r="G3720" s="245"/>
      <c r="H3720" s="245"/>
      <c r="I3720" s="476">
        <f t="shared" ref="I3720:I3727" si="1112">F3720+G3720+H3720</f>
        <v>0</v>
      </c>
      <c r="J3720" s="243" t="str">
        <f t="shared" si="1107"/>
        <v/>
      </c>
      <c r="K3720" s="244"/>
      <c r="L3720" s="423"/>
      <c r="M3720" s="252"/>
      <c r="N3720" s="315">
        <f t="shared" ref="N3720:N3727" si="1113">I3720</f>
        <v>0</v>
      </c>
      <c r="O3720" s="424">
        <f t="shared" ref="O3720:O3727" si="1114">L3720+M3720-N3720</f>
        <v>0</v>
      </c>
      <c r="P3720" s="244"/>
      <c r="Q3720" s="771"/>
      <c r="R3720" s="775"/>
      <c r="S3720" s="775"/>
      <c r="T3720" s="775"/>
      <c r="U3720" s="775"/>
      <c r="V3720" s="775"/>
      <c r="W3720" s="819"/>
      <c r="X3720" s="313">
        <f t="shared" si="1108"/>
        <v>0</v>
      </c>
    </row>
    <row r="3721" spans="2:24" ht="18.75">
      <c r="B3721" s="172"/>
      <c r="C3721" s="144">
        <v>2920</v>
      </c>
      <c r="D3721" s="319" t="s">
        <v>243</v>
      </c>
      <c r="E3721" s="812"/>
      <c r="F3721" s="449"/>
      <c r="G3721" s="245"/>
      <c r="H3721" s="245"/>
      <c r="I3721" s="476">
        <f t="shared" si="1112"/>
        <v>0</v>
      </c>
      <c r="J3721" s="243" t="str">
        <f t="shared" si="1107"/>
        <v/>
      </c>
      <c r="K3721" s="244"/>
      <c r="L3721" s="423"/>
      <c r="M3721" s="252"/>
      <c r="N3721" s="315">
        <f t="shared" si="1113"/>
        <v>0</v>
      </c>
      <c r="O3721" s="424">
        <f t="shared" si="1114"/>
        <v>0</v>
      </c>
      <c r="P3721" s="244"/>
      <c r="Q3721" s="771"/>
      <c r="R3721" s="775"/>
      <c r="S3721" s="775"/>
      <c r="T3721" s="775"/>
      <c r="U3721" s="775"/>
      <c r="V3721" s="775"/>
      <c r="W3721" s="819"/>
      <c r="X3721" s="313">
        <f t="shared" si="1108"/>
        <v>0</v>
      </c>
    </row>
    <row r="3722" spans="2:24" ht="31.5">
      <c r="B3722" s="172"/>
      <c r="C3722" s="168">
        <v>2969</v>
      </c>
      <c r="D3722" s="320" t="s">
        <v>244</v>
      </c>
      <c r="E3722" s="812"/>
      <c r="F3722" s="449"/>
      <c r="G3722" s="245"/>
      <c r="H3722" s="245"/>
      <c r="I3722" s="476">
        <f t="shared" si="1112"/>
        <v>0</v>
      </c>
      <c r="J3722" s="243" t="str">
        <f t="shared" si="1107"/>
        <v/>
      </c>
      <c r="K3722" s="244"/>
      <c r="L3722" s="423"/>
      <c r="M3722" s="252"/>
      <c r="N3722" s="315">
        <f t="shared" si="1113"/>
        <v>0</v>
      </c>
      <c r="O3722" s="424">
        <f t="shared" si="1114"/>
        <v>0</v>
      </c>
      <c r="P3722" s="244"/>
      <c r="Q3722" s="771"/>
      <c r="R3722" s="775"/>
      <c r="S3722" s="775"/>
      <c r="T3722" s="775"/>
      <c r="U3722" s="775"/>
      <c r="V3722" s="775"/>
      <c r="W3722" s="819"/>
      <c r="X3722" s="313">
        <f t="shared" si="1108"/>
        <v>0</v>
      </c>
    </row>
    <row r="3723" spans="2:24" ht="31.5">
      <c r="B3723" s="172"/>
      <c r="C3723" s="168">
        <v>2970</v>
      </c>
      <c r="D3723" s="320" t="s">
        <v>245</v>
      </c>
      <c r="E3723" s="812"/>
      <c r="F3723" s="449"/>
      <c r="G3723" s="245"/>
      <c r="H3723" s="245"/>
      <c r="I3723" s="476">
        <f t="shared" si="1112"/>
        <v>0</v>
      </c>
      <c r="J3723" s="243" t="str">
        <f t="shared" si="1107"/>
        <v/>
      </c>
      <c r="K3723" s="244"/>
      <c r="L3723" s="423"/>
      <c r="M3723" s="252"/>
      <c r="N3723" s="315">
        <f t="shared" si="1113"/>
        <v>0</v>
      </c>
      <c r="O3723" s="424">
        <f t="shared" si="1114"/>
        <v>0</v>
      </c>
      <c r="P3723" s="244"/>
      <c r="Q3723" s="771"/>
      <c r="R3723" s="775"/>
      <c r="S3723" s="775"/>
      <c r="T3723" s="775"/>
      <c r="U3723" s="775"/>
      <c r="V3723" s="775"/>
      <c r="W3723" s="819"/>
      <c r="X3723" s="313">
        <f t="shared" si="1108"/>
        <v>0</v>
      </c>
    </row>
    <row r="3724" spans="2:24" ht="18.75">
      <c r="B3724" s="172"/>
      <c r="C3724" s="166">
        <v>2989</v>
      </c>
      <c r="D3724" s="321" t="s">
        <v>246</v>
      </c>
      <c r="E3724" s="812"/>
      <c r="F3724" s="449"/>
      <c r="G3724" s="245"/>
      <c r="H3724" s="245"/>
      <c r="I3724" s="476">
        <f t="shared" si="1112"/>
        <v>0</v>
      </c>
      <c r="J3724" s="243" t="str">
        <f t="shared" si="1107"/>
        <v/>
      </c>
      <c r="K3724" s="244"/>
      <c r="L3724" s="423"/>
      <c r="M3724" s="252"/>
      <c r="N3724" s="315">
        <f t="shared" si="1113"/>
        <v>0</v>
      </c>
      <c r="O3724" s="424">
        <f t="shared" si="1114"/>
        <v>0</v>
      </c>
      <c r="P3724" s="244"/>
      <c r="Q3724" s="771"/>
      <c r="R3724" s="775"/>
      <c r="S3724" s="775"/>
      <c r="T3724" s="775"/>
      <c r="U3724" s="775"/>
      <c r="V3724" s="775"/>
      <c r="W3724" s="819"/>
      <c r="X3724" s="313">
        <f t="shared" si="1108"/>
        <v>0</v>
      </c>
    </row>
    <row r="3725" spans="2:24" ht="31.5">
      <c r="B3725" s="136"/>
      <c r="C3725" s="137">
        <v>2990</v>
      </c>
      <c r="D3725" s="322" t="s">
        <v>1732</v>
      </c>
      <c r="E3725" s="812"/>
      <c r="F3725" s="449"/>
      <c r="G3725" s="245"/>
      <c r="H3725" s="245"/>
      <c r="I3725" s="476">
        <f t="shared" si="1112"/>
        <v>0</v>
      </c>
      <c r="J3725" s="243" t="str">
        <f t="shared" si="1107"/>
        <v/>
      </c>
      <c r="K3725" s="244"/>
      <c r="L3725" s="423"/>
      <c r="M3725" s="252"/>
      <c r="N3725" s="315">
        <f t="shared" si="1113"/>
        <v>0</v>
      </c>
      <c r="O3725" s="424">
        <f t="shared" si="1114"/>
        <v>0</v>
      </c>
      <c r="P3725" s="244"/>
      <c r="Q3725" s="771"/>
      <c r="R3725" s="775"/>
      <c r="S3725" s="775"/>
      <c r="T3725" s="775"/>
      <c r="U3725" s="775"/>
      <c r="V3725" s="775"/>
      <c r="W3725" s="819"/>
      <c r="X3725" s="313">
        <f t="shared" si="1108"/>
        <v>0</v>
      </c>
    </row>
    <row r="3726" spans="2:24" ht="18.75">
      <c r="B3726" s="136"/>
      <c r="C3726" s="137">
        <v>2991</v>
      </c>
      <c r="D3726" s="322" t="s">
        <v>247</v>
      </c>
      <c r="E3726" s="812"/>
      <c r="F3726" s="449"/>
      <c r="G3726" s="245"/>
      <c r="H3726" s="245"/>
      <c r="I3726" s="476">
        <f t="shared" si="1112"/>
        <v>0</v>
      </c>
      <c r="J3726" s="243" t="str">
        <f t="shared" si="1107"/>
        <v/>
      </c>
      <c r="K3726" s="244"/>
      <c r="L3726" s="423"/>
      <c r="M3726" s="252"/>
      <c r="N3726" s="315">
        <f t="shared" si="1113"/>
        <v>0</v>
      </c>
      <c r="O3726" s="424">
        <f t="shared" si="1114"/>
        <v>0</v>
      </c>
      <c r="P3726" s="244"/>
      <c r="Q3726" s="771"/>
      <c r="R3726" s="775"/>
      <c r="S3726" s="775"/>
      <c r="T3726" s="775"/>
      <c r="U3726" s="775"/>
      <c r="V3726" s="775"/>
      <c r="W3726" s="819"/>
      <c r="X3726" s="313">
        <f t="shared" si="1108"/>
        <v>0</v>
      </c>
    </row>
    <row r="3727" spans="2:24" ht="18.75">
      <c r="B3727" s="136"/>
      <c r="C3727" s="142">
        <v>2992</v>
      </c>
      <c r="D3727" s="154" t="s">
        <v>248</v>
      </c>
      <c r="E3727" s="812"/>
      <c r="F3727" s="449"/>
      <c r="G3727" s="245"/>
      <c r="H3727" s="245"/>
      <c r="I3727" s="476">
        <f t="shared" si="1112"/>
        <v>0</v>
      </c>
      <c r="J3727" s="243" t="str">
        <f t="shared" si="1107"/>
        <v/>
      </c>
      <c r="K3727" s="244"/>
      <c r="L3727" s="423"/>
      <c r="M3727" s="252"/>
      <c r="N3727" s="315">
        <f t="shared" si="1113"/>
        <v>0</v>
      </c>
      <c r="O3727" s="424">
        <f t="shared" si="1114"/>
        <v>0</v>
      </c>
      <c r="P3727" s="244"/>
      <c r="Q3727" s="771"/>
      <c r="R3727" s="775"/>
      <c r="S3727" s="775"/>
      <c r="T3727" s="775"/>
      <c r="U3727" s="775"/>
      <c r="V3727" s="775"/>
      <c r="W3727" s="819"/>
      <c r="X3727" s="313">
        <f t="shared" si="1108"/>
        <v>0</v>
      </c>
    </row>
    <row r="3728" spans="2:24" ht="18.75">
      <c r="B3728" s="794">
        <v>3300</v>
      </c>
      <c r="C3728" s="966" t="s">
        <v>1773</v>
      </c>
      <c r="D3728" s="966"/>
      <c r="E3728" s="795"/>
      <c r="F3728" s="781">
        <v>0</v>
      </c>
      <c r="G3728" s="781">
        <v>0</v>
      </c>
      <c r="H3728" s="781">
        <v>0</v>
      </c>
      <c r="I3728" s="797">
        <f>SUM(I3729:I3733)</f>
        <v>0</v>
      </c>
      <c r="J3728" s="243" t="str">
        <f t="shared" si="1107"/>
        <v/>
      </c>
      <c r="K3728" s="244"/>
      <c r="L3728" s="773"/>
      <c r="M3728" s="774"/>
      <c r="N3728" s="774"/>
      <c r="O3728" s="820"/>
      <c r="P3728" s="244"/>
      <c r="Q3728" s="773"/>
      <c r="R3728" s="774"/>
      <c r="S3728" s="774"/>
      <c r="T3728" s="774"/>
      <c r="U3728" s="774"/>
      <c r="V3728" s="774"/>
      <c r="W3728" s="820"/>
      <c r="X3728" s="313">
        <f t="shared" si="1108"/>
        <v>0</v>
      </c>
    </row>
    <row r="3729" spans="2:24" ht="18.75">
      <c r="B3729" s="143"/>
      <c r="C3729" s="144">
        <v>3301</v>
      </c>
      <c r="D3729" s="460" t="s">
        <v>249</v>
      </c>
      <c r="E3729" s="812"/>
      <c r="F3729" s="700">
        <v>0</v>
      </c>
      <c r="G3729" s="700">
        <v>0</v>
      </c>
      <c r="H3729" s="700">
        <v>0</v>
      </c>
      <c r="I3729" s="476">
        <f t="shared" ref="I3729:I3736" si="1115">F3729+G3729+H3729</f>
        <v>0</v>
      </c>
      <c r="J3729" s="243" t="str">
        <f t="shared" si="1107"/>
        <v/>
      </c>
      <c r="K3729" s="244"/>
      <c r="L3729" s="771"/>
      <c r="M3729" s="775"/>
      <c r="N3729" s="775"/>
      <c r="O3729" s="819"/>
      <c r="P3729" s="244"/>
      <c r="Q3729" s="771"/>
      <c r="R3729" s="775"/>
      <c r="S3729" s="775"/>
      <c r="T3729" s="775"/>
      <c r="U3729" s="775"/>
      <c r="V3729" s="775"/>
      <c r="W3729" s="819"/>
      <c r="X3729" s="313">
        <f t="shared" si="1108"/>
        <v>0</v>
      </c>
    </row>
    <row r="3730" spans="2:24" ht="18.75">
      <c r="B3730" s="143"/>
      <c r="C3730" s="168">
        <v>3302</v>
      </c>
      <c r="D3730" s="461" t="s">
        <v>1081</v>
      </c>
      <c r="E3730" s="812"/>
      <c r="F3730" s="700">
        <v>0</v>
      </c>
      <c r="G3730" s="700">
        <v>0</v>
      </c>
      <c r="H3730" s="700">
        <v>0</v>
      </c>
      <c r="I3730" s="476">
        <f t="shared" si="1115"/>
        <v>0</v>
      </c>
      <c r="J3730" s="243" t="str">
        <f t="shared" ref="J3730:J3761" si="1116">(IF($E3730&lt;&gt;0,$J$2,IF($I3730&lt;&gt;0,$J$2,"")))</f>
        <v/>
      </c>
      <c r="K3730" s="244"/>
      <c r="L3730" s="771"/>
      <c r="M3730" s="775"/>
      <c r="N3730" s="775"/>
      <c r="O3730" s="819"/>
      <c r="P3730" s="244"/>
      <c r="Q3730" s="771"/>
      <c r="R3730" s="775"/>
      <c r="S3730" s="775"/>
      <c r="T3730" s="775"/>
      <c r="U3730" s="775"/>
      <c r="V3730" s="775"/>
      <c r="W3730" s="819"/>
      <c r="X3730" s="313">
        <f t="shared" ref="X3730:X3761" si="1117">T3730-U3730-V3730-W3730</f>
        <v>0</v>
      </c>
    </row>
    <row r="3731" spans="2:24" ht="18.75">
      <c r="B3731" s="143"/>
      <c r="C3731" s="168">
        <v>3303</v>
      </c>
      <c r="D3731" s="461" t="s">
        <v>251</v>
      </c>
      <c r="E3731" s="812"/>
      <c r="F3731" s="700">
        <v>0</v>
      </c>
      <c r="G3731" s="700">
        <v>0</v>
      </c>
      <c r="H3731" s="700">
        <v>0</v>
      </c>
      <c r="I3731" s="476">
        <f t="shared" si="1115"/>
        <v>0</v>
      </c>
      <c r="J3731" s="243" t="str">
        <f t="shared" si="1116"/>
        <v/>
      </c>
      <c r="K3731" s="244"/>
      <c r="L3731" s="771"/>
      <c r="M3731" s="775"/>
      <c r="N3731" s="775"/>
      <c r="O3731" s="819"/>
      <c r="P3731" s="244"/>
      <c r="Q3731" s="771"/>
      <c r="R3731" s="775"/>
      <c r="S3731" s="775"/>
      <c r="T3731" s="775"/>
      <c r="U3731" s="775"/>
      <c r="V3731" s="775"/>
      <c r="W3731" s="819"/>
      <c r="X3731" s="313">
        <f t="shared" si="1117"/>
        <v>0</v>
      </c>
    </row>
    <row r="3732" spans="2:24" ht="18.75">
      <c r="B3732" s="143"/>
      <c r="C3732" s="166">
        <v>3304</v>
      </c>
      <c r="D3732" s="462" t="s">
        <v>252</v>
      </c>
      <c r="E3732" s="812"/>
      <c r="F3732" s="700">
        <v>0</v>
      </c>
      <c r="G3732" s="700">
        <v>0</v>
      </c>
      <c r="H3732" s="700">
        <v>0</v>
      </c>
      <c r="I3732" s="476">
        <f t="shared" si="1115"/>
        <v>0</v>
      </c>
      <c r="J3732" s="243" t="str">
        <f t="shared" si="1116"/>
        <v/>
      </c>
      <c r="K3732" s="244"/>
      <c r="L3732" s="771"/>
      <c r="M3732" s="775"/>
      <c r="N3732" s="775"/>
      <c r="O3732" s="819"/>
      <c r="P3732" s="244"/>
      <c r="Q3732" s="771"/>
      <c r="R3732" s="775"/>
      <c r="S3732" s="775"/>
      <c r="T3732" s="775"/>
      <c r="U3732" s="775"/>
      <c r="V3732" s="775"/>
      <c r="W3732" s="819"/>
      <c r="X3732" s="313">
        <f t="shared" si="1117"/>
        <v>0</v>
      </c>
    </row>
    <row r="3733" spans="2:24" ht="31.5">
      <c r="B3733" s="143"/>
      <c r="C3733" s="142">
        <v>3306</v>
      </c>
      <c r="D3733" s="463" t="s">
        <v>1712</v>
      </c>
      <c r="E3733" s="812"/>
      <c r="F3733" s="700">
        <v>0</v>
      </c>
      <c r="G3733" s="700">
        <v>0</v>
      </c>
      <c r="H3733" s="700">
        <v>0</v>
      </c>
      <c r="I3733" s="476">
        <f t="shared" si="1115"/>
        <v>0</v>
      </c>
      <c r="J3733" s="243" t="str">
        <f t="shared" si="1116"/>
        <v/>
      </c>
      <c r="K3733" s="244"/>
      <c r="L3733" s="771"/>
      <c r="M3733" s="775"/>
      <c r="N3733" s="775"/>
      <c r="O3733" s="819"/>
      <c r="P3733" s="244"/>
      <c r="Q3733" s="771"/>
      <c r="R3733" s="775"/>
      <c r="S3733" s="775"/>
      <c r="T3733" s="775"/>
      <c r="U3733" s="775"/>
      <c r="V3733" s="775"/>
      <c r="W3733" s="819"/>
      <c r="X3733" s="313">
        <f t="shared" si="1117"/>
        <v>0</v>
      </c>
    </row>
    <row r="3734" spans="2:24" ht="18.75">
      <c r="B3734" s="794">
        <v>3900</v>
      </c>
      <c r="C3734" s="963" t="s">
        <v>253</v>
      </c>
      <c r="D3734" s="967"/>
      <c r="E3734" s="795"/>
      <c r="F3734" s="781">
        <v>0</v>
      </c>
      <c r="G3734" s="781">
        <v>0</v>
      </c>
      <c r="H3734" s="781">
        <v>0</v>
      </c>
      <c r="I3734" s="800">
        <f t="shared" si="1115"/>
        <v>0</v>
      </c>
      <c r="J3734" s="243" t="str">
        <f t="shared" si="1116"/>
        <v/>
      </c>
      <c r="K3734" s="244"/>
      <c r="L3734" s="428"/>
      <c r="M3734" s="254"/>
      <c r="N3734" s="317">
        <f>I3734</f>
        <v>0</v>
      </c>
      <c r="O3734" s="424">
        <f>L3734+M3734-N3734</f>
        <v>0</v>
      </c>
      <c r="P3734" s="244"/>
      <c r="Q3734" s="428"/>
      <c r="R3734" s="254"/>
      <c r="S3734" s="429">
        <f>+IF(+(L3734+M3734)&gt;=I3734,+M3734,+(+I3734-L3734))</f>
        <v>0</v>
      </c>
      <c r="T3734" s="315">
        <f>Q3734+R3734-S3734</f>
        <v>0</v>
      </c>
      <c r="U3734" s="254"/>
      <c r="V3734" s="254"/>
      <c r="W3734" s="253"/>
      <c r="X3734" s="313">
        <f t="shared" si="1117"/>
        <v>0</v>
      </c>
    </row>
    <row r="3735" spans="2:24" ht="18.75">
      <c r="B3735" s="794">
        <v>4000</v>
      </c>
      <c r="C3735" s="968" t="s">
        <v>254</v>
      </c>
      <c r="D3735" s="968"/>
      <c r="E3735" s="795"/>
      <c r="F3735" s="798"/>
      <c r="G3735" s="799"/>
      <c r="H3735" s="799"/>
      <c r="I3735" s="800">
        <f t="shared" si="1115"/>
        <v>0</v>
      </c>
      <c r="J3735" s="243" t="str">
        <f t="shared" si="1116"/>
        <v/>
      </c>
      <c r="K3735" s="244"/>
      <c r="L3735" s="428"/>
      <c r="M3735" s="254"/>
      <c r="N3735" s="317">
        <f>I3735</f>
        <v>0</v>
      </c>
      <c r="O3735" s="424">
        <f>L3735+M3735-N3735</f>
        <v>0</v>
      </c>
      <c r="P3735" s="244"/>
      <c r="Q3735" s="773"/>
      <c r="R3735" s="774"/>
      <c r="S3735" s="774"/>
      <c r="T3735" s="775"/>
      <c r="U3735" s="774"/>
      <c r="V3735" s="774"/>
      <c r="W3735" s="819"/>
      <c r="X3735" s="313">
        <f t="shared" si="1117"/>
        <v>0</v>
      </c>
    </row>
    <row r="3736" spans="2:24" ht="18.75">
      <c r="B3736" s="794">
        <v>4100</v>
      </c>
      <c r="C3736" s="968" t="s">
        <v>255</v>
      </c>
      <c r="D3736" s="968"/>
      <c r="E3736" s="795"/>
      <c r="F3736" s="781">
        <v>0</v>
      </c>
      <c r="G3736" s="781">
        <v>0</v>
      </c>
      <c r="H3736" s="781">
        <v>0</v>
      </c>
      <c r="I3736" s="800">
        <f t="shared" si="1115"/>
        <v>0</v>
      </c>
      <c r="J3736" s="243" t="str">
        <f t="shared" si="1116"/>
        <v/>
      </c>
      <c r="K3736" s="244"/>
      <c r="L3736" s="773"/>
      <c r="M3736" s="774"/>
      <c r="N3736" s="774"/>
      <c r="O3736" s="820"/>
      <c r="P3736" s="244"/>
      <c r="Q3736" s="773"/>
      <c r="R3736" s="774"/>
      <c r="S3736" s="774"/>
      <c r="T3736" s="774"/>
      <c r="U3736" s="774"/>
      <c r="V3736" s="774"/>
      <c r="W3736" s="820"/>
      <c r="X3736" s="313">
        <f t="shared" si="1117"/>
        <v>0</v>
      </c>
    </row>
    <row r="3737" spans="2:24" ht="18.75">
      <c r="B3737" s="794">
        <v>4200</v>
      </c>
      <c r="C3737" s="966" t="s">
        <v>256</v>
      </c>
      <c r="D3737" s="983"/>
      <c r="E3737" s="795"/>
      <c r="F3737" s="796">
        <f>SUM(F3738:F3743)</f>
        <v>0</v>
      </c>
      <c r="G3737" s="797">
        <f>SUM(G3738:G3743)</f>
        <v>0</v>
      </c>
      <c r="H3737" s="797">
        <f>SUM(H3738:H3743)</f>
        <v>0</v>
      </c>
      <c r="I3737" s="797">
        <f>SUM(I3738:I3743)</f>
        <v>0</v>
      </c>
      <c r="J3737" s="243" t="str">
        <f t="shared" si="1116"/>
        <v/>
      </c>
      <c r="K3737" s="244"/>
      <c r="L3737" s="316">
        <f>SUM(L3738:L3743)</f>
        <v>0</v>
      </c>
      <c r="M3737" s="317">
        <f>SUM(M3738:M3743)</f>
        <v>0</v>
      </c>
      <c r="N3737" s="425">
        <f>SUM(N3738:N3743)</f>
        <v>0</v>
      </c>
      <c r="O3737" s="426">
        <f>SUM(O3738:O3743)</f>
        <v>0</v>
      </c>
      <c r="P3737" s="244"/>
      <c r="Q3737" s="316">
        <f t="shared" ref="Q3737:W3737" si="1118">SUM(Q3738:Q3743)</f>
        <v>0</v>
      </c>
      <c r="R3737" s="317">
        <f t="shared" si="1118"/>
        <v>0</v>
      </c>
      <c r="S3737" s="317">
        <f t="shared" si="1118"/>
        <v>0</v>
      </c>
      <c r="T3737" s="317">
        <f t="shared" si="1118"/>
        <v>0</v>
      </c>
      <c r="U3737" s="317">
        <f t="shared" si="1118"/>
        <v>0</v>
      </c>
      <c r="V3737" s="317">
        <f t="shared" si="1118"/>
        <v>0</v>
      </c>
      <c r="W3737" s="426">
        <f t="shared" si="1118"/>
        <v>0</v>
      </c>
      <c r="X3737" s="313">
        <f t="shared" si="1117"/>
        <v>0</v>
      </c>
    </row>
    <row r="3738" spans="2:24" ht="18.75">
      <c r="B3738" s="173"/>
      <c r="C3738" s="144">
        <v>4201</v>
      </c>
      <c r="D3738" s="138" t="s">
        <v>257</v>
      </c>
      <c r="E3738" s="812"/>
      <c r="F3738" s="449"/>
      <c r="G3738" s="245"/>
      <c r="H3738" s="245"/>
      <c r="I3738" s="476">
        <f t="shared" ref="I3738:I3743" si="1119">F3738+G3738+H3738</f>
        <v>0</v>
      </c>
      <c r="J3738" s="243" t="str">
        <f t="shared" si="1116"/>
        <v/>
      </c>
      <c r="K3738" s="244"/>
      <c r="L3738" s="423"/>
      <c r="M3738" s="252"/>
      <c r="N3738" s="315">
        <f t="shared" ref="N3738:N3743" si="1120">I3738</f>
        <v>0</v>
      </c>
      <c r="O3738" s="424">
        <f t="shared" ref="O3738:O3743" si="1121">L3738+M3738-N3738</f>
        <v>0</v>
      </c>
      <c r="P3738" s="244"/>
      <c r="Q3738" s="423"/>
      <c r="R3738" s="252"/>
      <c r="S3738" s="429">
        <f t="shared" ref="S3738:S3743" si="1122">+IF(+(L3738+M3738)&gt;=I3738,+M3738,+(+I3738-L3738))</f>
        <v>0</v>
      </c>
      <c r="T3738" s="315">
        <f t="shared" ref="T3738:T3743" si="1123">Q3738+R3738-S3738</f>
        <v>0</v>
      </c>
      <c r="U3738" s="252"/>
      <c r="V3738" s="252"/>
      <c r="W3738" s="253"/>
      <c r="X3738" s="313">
        <f t="shared" si="1117"/>
        <v>0</v>
      </c>
    </row>
    <row r="3739" spans="2:24" ht="18.75">
      <c r="B3739" s="173"/>
      <c r="C3739" s="137">
        <v>4202</v>
      </c>
      <c r="D3739" s="139" t="s">
        <v>258</v>
      </c>
      <c r="E3739" s="812"/>
      <c r="F3739" s="449"/>
      <c r="G3739" s="245"/>
      <c r="H3739" s="245"/>
      <c r="I3739" s="476">
        <f t="shared" si="1119"/>
        <v>0</v>
      </c>
      <c r="J3739" s="243" t="str">
        <f t="shared" si="1116"/>
        <v/>
      </c>
      <c r="K3739" s="244"/>
      <c r="L3739" s="423"/>
      <c r="M3739" s="252"/>
      <c r="N3739" s="315">
        <f t="shared" si="1120"/>
        <v>0</v>
      </c>
      <c r="O3739" s="424">
        <f t="shared" si="1121"/>
        <v>0</v>
      </c>
      <c r="P3739" s="244"/>
      <c r="Q3739" s="423"/>
      <c r="R3739" s="252"/>
      <c r="S3739" s="429">
        <f t="shared" si="1122"/>
        <v>0</v>
      </c>
      <c r="T3739" s="315">
        <f t="shared" si="1123"/>
        <v>0</v>
      </c>
      <c r="U3739" s="252"/>
      <c r="V3739" s="252"/>
      <c r="W3739" s="253"/>
      <c r="X3739" s="313">
        <f t="shared" si="1117"/>
        <v>0</v>
      </c>
    </row>
    <row r="3740" spans="2:24" ht="18.75">
      <c r="B3740" s="173"/>
      <c r="C3740" s="137">
        <v>4214</v>
      </c>
      <c r="D3740" s="139" t="s">
        <v>259</v>
      </c>
      <c r="E3740" s="812"/>
      <c r="F3740" s="449"/>
      <c r="G3740" s="245"/>
      <c r="H3740" s="245"/>
      <c r="I3740" s="476">
        <f t="shared" si="1119"/>
        <v>0</v>
      </c>
      <c r="J3740" s="243" t="str">
        <f t="shared" si="1116"/>
        <v/>
      </c>
      <c r="K3740" s="244"/>
      <c r="L3740" s="423"/>
      <c r="M3740" s="252"/>
      <c r="N3740" s="315">
        <f t="shared" si="1120"/>
        <v>0</v>
      </c>
      <c r="O3740" s="424">
        <f t="shared" si="1121"/>
        <v>0</v>
      </c>
      <c r="P3740" s="244"/>
      <c r="Q3740" s="423"/>
      <c r="R3740" s="252"/>
      <c r="S3740" s="429">
        <f t="shared" si="1122"/>
        <v>0</v>
      </c>
      <c r="T3740" s="315">
        <f t="shared" si="1123"/>
        <v>0</v>
      </c>
      <c r="U3740" s="252"/>
      <c r="V3740" s="252"/>
      <c r="W3740" s="253"/>
      <c r="X3740" s="313">
        <f t="shared" si="1117"/>
        <v>0</v>
      </c>
    </row>
    <row r="3741" spans="2:24" ht="18.75">
      <c r="B3741" s="173"/>
      <c r="C3741" s="137">
        <v>4217</v>
      </c>
      <c r="D3741" s="139" t="s">
        <v>260</v>
      </c>
      <c r="E3741" s="812"/>
      <c r="F3741" s="449"/>
      <c r="G3741" s="245"/>
      <c r="H3741" s="245"/>
      <c r="I3741" s="476">
        <f t="shared" si="1119"/>
        <v>0</v>
      </c>
      <c r="J3741" s="243" t="str">
        <f t="shared" si="1116"/>
        <v/>
      </c>
      <c r="K3741" s="244"/>
      <c r="L3741" s="423"/>
      <c r="M3741" s="252"/>
      <c r="N3741" s="315">
        <f t="shared" si="1120"/>
        <v>0</v>
      </c>
      <c r="O3741" s="424">
        <f t="shared" si="1121"/>
        <v>0</v>
      </c>
      <c r="P3741" s="244"/>
      <c r="Q3741" s="423"/>
      <c r="R3741" s="252"/>
      <c r="S3741" s="429">
        <f t="shared" si="1122"/>
        <v>0</v>
      </c>
      <c r="T3741" s="315">
        <f t="shared" si="1123"/>
        <v>0</v>
      </c>
      <c r="U3741" s="252"/>
      <c r="V3741" s="252"/>
      <c r="W3741" s="253"/>
      <c r="X3741" s="313">
        <f t="shared" si="1117"/>
        <v>0</v>
      </c>
    </row>
    <row r="3742" spans="2:24" ht="18.75">
      <c r="B3742" s="173"/>
      <c r="C3742" s="137">
        <v>4218</v>
      </c>
      <c r="D3742" s="145" t="s">
        <v>261</v>
      </c>
      <c r="E3742" s="812"/>
      <c r="F3742" s="449"/>
      <c r="G3742" s="245"/>
      <c r="H3742" s="245"/>
      <c r="I3742" s="476">
        <f t="shared" si="1119"/>
        <v>0</v>
      </c>
      <c r="J3742" s="243" t="str">
        <f t="shared" si="1116"/>
        <v/>
      </c>
      <c r="K3742" s="244"/>
      <c r="L3742" s="423"/>
      <c r="M3742" s="252"/>
      <c r="N3742" s="315">
        <f t="shared" si="1120"/>
        <v>0</v>
      </c>
      <c r="O3742" s="424">
        <f t="shared" si="1121"/>
        <v>0</v>
      </c>
      <c r="P3742" s="244"/>
      <c r="Q3742" s="423"/>
      <c r="R3742" s="252"/>
      <c r="S3742" s="429">
        <f t="shared" si="1122"/>
        <v>0</v>
      </c>
      <c r="T3742" s="315">
        <f t="shared" si="1123"/>
        <v>0</v>
      </c>
      <c r="U3742" s="252"/>
      <c r="V3742" s="252"/>
      <c r="W3742" s="253"/>
      <c r="X3742" s="313">
        <f t="shared" si="1117"/>
        <v>0</v>
      </c>
    </row>
    <row r="3743" spans="2:24" ht="18.75">
      <c r="B3743" s="173"/>
      <c r="C3743" s="137">
        <v>4219</v>
      </c>
      <c r="D3743" s="156" t="s">
        <v>262</v>
      </c>
      <c r="E3743" s="812"/>
      <c r="F3743" s="449"/>
      <c r="G3743" s="245"/>
      <c r="H3743" s="245"/>
      <c r="I3743" s="476">
        <f t="shared" si="1119"/>
        <v>0</v>
      </c>
      <c r="J3743" s="243" t="str">
        <f t="shared" si="1116"/>
        <v/>
      </c>
      <c r="K3743" s="244"/>
      <c r="L3743" s="423"/>
      <c r="M3743" s="252"/>
      <c r="N3743" s="315">
        <f t="shared" si="1120"/>
        <v>0</v>
      </c>
      <c r="O3743" s="424">
        <f t="shared" si="1121"/>
        <v>0</v>
      </c>
      <c r="P3743" s="244"/>
      <c r="Q3743" s="423"/>
      <c r="R3743" s="252"/>
      <c r="S3743" s="429">
        <f t="shared" si="1122"/>
        <v>0</v>
      </c>
      <c r="T3743" s="315">
        <f t="shared" si="1123"/>
        <v>0</v>
      </c>
      <c r="U3743" s="252"/>
      <c r="V3743" s="252"/>
      <c r="W3743" s="253"/>
      <c r="X3743" s="313">
        <f t="shared" si="1117"/>
        <v>0</v>
      </c>
    </row>
    <row r="3744" spans="2:24" ht="18.75">
      <c r="B3744" s="794">
        <v>4300</v>
      </c>
      <c r="C3744" s="958" t="s">
        <v>1713</v>
      </c>
      <c r="D3744" s="958"/>
      <c r="E3744" s="795"/>
      <c r="F3744" s="796">
        <f>SUM(F3745:F3747)</f>
        <v>0</v>
      </c>
      <c r="G3744" s="797">
        <f>SUM(G3745:G3747)</f>
        <v>0</v>
      </c>
      <c r="H3744" s="797">
        <f>SUM(H3745:H3747)</f>
        <v>0</v>
      </c>
      <c r="I3744" s="797">
        <f>SUM(I3745:I3747)</f>
        <v>0</v>
      </c>
      <c r="J3744" s="243" t="str">
        <f t="shared" si="1116"/>
        <v/>
      </c>
      <c r="K3744" s="244"/>
      <c r="L3744" s="316">
        <f>SUM(L3745:L3747)</f>
        <v>0</v>
      </c>
      <c r="M3744" s="317">
        <f>SUM(M3745:M3747)</f>
        <v>0</v>
      </c>
      <c r="N3744" s="425">
        <f>SUM(N3745:N3747)</f>
        <v>0</v>
      </c>
      <c r="O3744" s="426">
        <f>SUM(O3745:O3747)</f>
        <v>0</v>
      </c>
      <c r="P3744" s="244"/>
      <c r="Q3744" s="316">
        <f t="shared" ref="Q3744:W3744" si="1124">SUM(Q3745:Q3747)</f>
        <v>0</v>
      </c>
      <c r="R3744" s="317">
        <f t="shared" si="1124"/>
        <v>0</v>
      </c>
      <c r="S3744" s="317">
        <f t="shared" si="1124"/>
        <v>0</v>
      </c>
      <c r="T3744" s="317">
        <f t="shared" si="1124"/>
        <v>0</v>
      </c>
      <c r="U3744" s="317">
        <f t="shared" si="1124"/>
        <v>0</v>
      </c>
      <c r="V3744" s="317">
        <f t="shared" si="1124"/>
        <v>0</v>
      </c>
      <c r="W3744" s="426">
        <f t="shared" si="1124"/>
        <v>0</v>
      </c>
      <c r="X3744" s="313">
        <f t="shared" si="1117"/>
        <v>0</v>
      </c>
    </row>
    <row r="3745" spans="2:24" ht="18.75">
      <c r="B3745" s="173"/>
      <c r="C3745" s="144">
        <v>4301</v>
      </c>
      <c r="D3745" s="163" t="s">
        <v>263</v>
      </c>
      <c r="E3745" s="812"/>
      <c r="F3745" s="449"/>
      <c r="G3745" s="245"/>
      <c r="H3745" s="245"/>
      <c r="I3745" s="476">
        <f t="shared" ref="I3745:I3750" si="1125">F3745+G3745+H3745</f>
        <v>0</v>
      </c>
      <c r="J3745" s="243" t="str">
        <f t="shared" si="1116"/>
        <v/>
      </c>
      <c r="K3745" s="244"/>
      <c r="L3745" s="423"/>
      <c r="M3745" s="252"/>
      <c r="N3745" s="315">
        <f t="shared" ref="N3745:N3750" si="1126">I3745</f>
        <v>0</v>
      </c>
      <c r="O3745" s="424">
        <f t="shared" ref="O3745:O3750" si="1127">L3745+M3745-N3745</f>
        <v>0</v>
      </c>
      <c r="P3745" s="244"/>
      <c r="Q3745" s="423"/>
      <c r="R3745" s="252"/>
      <c r="S3745" s="429">
        <f t="shared" ref="S3745:S3750" si="1128">+IF(+(L3745+M3745)&gt;=I3745,+M3745,+(+I3745-L3745))</f>
        <v>0</v>
      </c>
      <c r="T3745" s="315">
        <f t="shared" ref="T3745:T3750" si="1129">Q3745+R3745-S3745</f>
        <v>0</v>
      </c>
      <c r="U3745" s="252"/>
      <c r="V3745" s="252"/>
      <c r="W3745" s="253"/>
      <c r="X3745" s="313">
        <f t="shared" si="1117"/>
        <v>0</v>
      </c>
    </row>
    <row r="3746" spans="2:24" ht="18.75">
      <c r="B3746" s="173"/>
      <c r="C3746" s="137">
        <v>4302</v>
      </c>
      <c r="D3746" s="139" t="s">
        <v>1082</v>
      </c>
      <c r="E3746" s="812"/>
      <c r="F3746" s="449"/>
      <c r="G3746" s="245"/>
      <c r="H3746" s="245"/>
      <c r="I3746" s="476">
        <f t="shared" si="1125"/>
        <v>0</v>
      </c>
      <c r="J3746" s="243" t="str">
        <f t="shared" si="1116"/>
        <v/>
      </c>
      <c r="K3746" s="244"/>
      <c r="L3746" s="423"/>
      <c r="M3746" s="252"/>
      <c r="N3746" s="315">
        <f t="shared" si="1126"/>
        <v>0</v>
      </c>
      <c r="O3746" s="424">
        <f t="shared" si="1127"/>
        <v>0</v>
      </c>
      <c r="P3746" s="244"/>
      <c r="Q3746" s="423"/>
      <c r="R3746" s="252"/>
      <c r="S3746" s="429">
        <f t="shared" si="1128"/>
        <v>0</v>
      </c>
      <c r="T3746" s="315">
        <f t="shared" si="1129"/>
        <v>0</v>
      </c>
      <c r="U3746" s="252"/>
      <c r="V3746" s="252"/>
      <c r="W3746" s="253"/>
      <c r="X3746" s="313">
        <f t="shared" si="1117"/>
        <v>0</v>
      </c>
    </row>
    <row r="3747" spans="2:24" ht="18.75">
      <c r="B3747" s="173"/>
      <c r="C3747" s="142">
        <v>4309</v>
      </c>
      <c r="D3747" s="148" t="s">
        <v>265</v>
      </c>
      <c r="E3747" s="812"/>
      <c r="F3747" s="449"/>
      <c r="G3747" s="245"/>
      <c r="H3747" s="245"/>
      <c r="I3747" s="476">
        <f t="shared" si="1125"/>
        <v>0</v>
      </c>
      <c r="J3747" s="243" t="str">
        <f t="shared" si="1116"/>
        <v/>
      </c>
      <c r="K3747" s="244"/>
      <c r="L3747" s="423"/>
      <c r="M3747" s="252"/>
      <c r="N3747" s="315">
        <f t="shared" si="1126"/>
        <v>0</v>
      </c>
      <c r="O3747" s="424">
        <f t="shared" si="1127"/>
        <v>0</v>
      </c>
      <c r="P3747" s="244"/>
      <c r="Q3747" s="423"/>
      <c r="R3747" s="252"/>
      <c r="S3747" s="429">
        <f t="shared" si="1128"/>
        <v>0</v>
      </c>
      <c r="T3747" s="315">
        <f t="shared" si="1129"/>
        <v>0</v>
      </c>
      <c r="U3747" s="252"/>
      <c r="V3747" s="252"/>
      <c r="W3747" s="253"/>
      <c r="X3747" s="313">
        <f t="shared" si="1117"/>
        <v>0</v>
      </c>
    </row>
    <row r="3748" spans="2:24" ht="18.75">
      <c r="B3748" s="794">
        <v>4400</v>
      </c>
      <c r="C3748" s="963" t="s">
        <v>1714</v>
      </c>
      <c r="D3748" s="963"/>
      <c r="E3748" s="795"/>
      <c r="F3748" s="798"/>
      <c r="G3748" s="799"/>
      <c r="H3748" s="799"/>
      <c r="I3748" s="800">
        <f t="shared" si="1125"/>
        <v>0</v>
      </c>
      <c r="J3748" s="243" t="str">
        <f t="shared" si="1116"/>
        <v/>
      </c>
      <c r="K3748" s="244"/>
      <c r="L3748" s="428"/>
      <c r="M3748" s="254"/>
      <c r="N3748" s="317">
        <f t="shared" si="1126"/>
        <v>0</v>
      </c>
      <c r="O3748" s="424">
        <f t="shared" si="1127"/>
        <v>0</v>
      </c>
      <c r="P3748" s="244"/>
      <c r="Q3748" s="428"/>
      <c r="R3748" s="254"/>
      <c r="S3748" s="429">
        <f t="shared" si="1128"/>
        <v>0</v>
      </c>
      <c r="T3748" s="315">
        <f t="shared" si="1129"/>
        <v>0</v>
      </c>
      <c r="U3748" s="254"/>
      <c r="V3748" s="254"/>
      <c r="W3748" s="253"/>
      <c r="X3748" s="313">
        <f t="shared" si="1117"/>
        <v>0</v>
      </c>
    </row>
    <row r="3749" spans="2:24" ht="18.75">
      <c r="B3749" s="794">
        <v>4500</v>
      </c>
      <c r="C3749" s="968" t="s">
        <v>1715</v>
      </c>
      <c r="D3749" s="968"/>
      <c r="E3749" s="795"/>
      <c r="F3749" s="798"/>
      <c r="G3749" s="799"/>
      <c r="H3749" s="799"/>
      <c r="I3749" s="800">
        <f t="shared" si="1125"/>
        <v>0</v>
      </c>
      <c r="J3749" s="243" t="str">
        <f t="shared" si="1116"/>
        <v/>
      </c>
      <c r="K3749" s="244"/>
      <c r="L3749" s="428"/>
      <c r="M3749" s="254"/>
      <c r="N3749" s="317">
        <f t="shared" si="1126"/>
        <v>0</v>
      </c>
      <c r="O3749" s="424">
        <f t="shared" si="1127"/>
        <v>0</v>
      </c>
      <c r="P3749" s="244"/>
      <c r="Q3749" s="428"/>
      <c r="R3749" s="254"/>
      <c r="S3749" s="429">
        <f t="shared" si="1128"/>
        <v>0</v>
      </c>
      <c r="T3749" s="315">
        <f t="shared" si="1129"/>
        <v>0</v>
      </c>
      <c r="U3749" s="254"/>
      <c r="V3749" s="254"/>
      <c r="W3749" s="253"/>
      <c r="X3749" s="313">
        <f t="shared" si="1117"/>
        <v>0</v>
      </c>
    </row>
    <row r="3750" spans="2:24" ht="18.75">
      <c r="B3750" s="794">
        <v>4600</v>
      </c>
      <c r="C3750" s="969" t="s">
        <v>266</v>
      </c>
      <c r="D3750" s="970"/>
      <c r="E3750" s="795"/>
      <c r="F3750" s="798"/>
      <c r="G3750" s="799"/>
      <c r="H3750" s="799"/>
      <c r="I3750" s="800">
        <f t="shared" si="1125"/>
        <v>0</v>
      </c>
      <c r="J3750" s="243" t="str">
        <f t="shared" si="1116"/>
        <v/>
      </c>
      <c r="K3750" s="244"/>
      <c r="L3750" s="428"/>
      <c r="M3750" s="254"/>
      <c r="N3750" s="317">
        <f t="shared" si="1126"/>
        <v>0</v>
      </c>
      <c r="O3750" s="424">
        <f t="shared" si="1127"/>
        <v>0</v>
      </c>
      <c r="P3750" s="244"/>
      <c r="Q3750" s="428"/>
      <c r="R3750" s="254"/>
      <c r="S3750" s="429">
        <f t="shared" si="1128"/>
        <v>0</v>
      </c>
      <c r="T3750" s="315">
        <f t="shared" si="1129"/>
        <v>0</v>
      </c>
      <c r="U3750" s="254"/>
      <c r="V3750" s="254"/>
      <c r="W3750" s="253"/>
      <c r="X3750" s="313">
        <f t="shared" si="1117"/>
        <v>0</v>
      </c>
    </row>
    <row r="3751" spans="2:24" ht="18.75">
      <c r="B3751" s="794">
        <v>4900</v>
      </c>
      <c r="C3751" s="966" t="s">
        <v>297</v>
      </c>
      <c r="D3751" s="966"/>
      <c r="E3751" s="795"/>
      <c r="F3751" s="796">
        <f>+F3752+F3753</f>
        <v>0</v>
      </c>
      <c r="G3751" s="797">
        <f>+G3752+G3753</f>
        <v>0</v>
      </c>
      <c r="H3751" s="797">
        <f>+H3752+H3753</f>
        <v>0</v>
      </c>
      <c r="I3751" s="797">
        <f>+I3752+I3753</f>
        <v>0</v>
      </c>
      <c r="J3751" s="243" t="str">
        <f t="shared" si="1116"/>
        <v/>
      </c>
      <c r="K3751" s="244"/>
      <c r="L3751" s="773"/>
      <c r="M3751" s="774"/>
      <c r="N3751" s="774"/>
      <c r="O3751" s="820"/>
      <c r="P3751" s="244"/>
      <c r="Q3751" s="773"/>
      <c r="R3751" s="774"/>
      <c r="S3751" s="774"/>
      <c r="T3751" s="774"/>
      <c r="U3751" s="774"/>
      <c r="V3751" s="774"/>
      <c r="W3751" s="820"/>
      <c r="X3751" s="313">
        <f t="shared" si="1117"/>
        <v>0</v>
      </c>
    </row>
    <row r="3752" spans="2:24" ht="18.75">
      <c r="B3752" s="173"/>
      <c r="C3752" s="144">
        <v>4901</v>
      </c>
      <c r="D3752" s="174" t="s">
        <v>298</v>
      </c>
      <c r="E3752" s="812"/>
      <c r="F3752" s="449"/>
      <c r="G3752" s="245"/>
      <c r="H3752" s="245"/>
      <c r="I3752" s="476">
        <f>F3752+G3752+H3752</f>
        <v>0</v>
      </c>
      <c r="J3752" s="243" t="str">
        <f t="shared" si="1116"/>
        <v/>
      </c>
      <c r="K3752" s="244"/>
      <c r="L3752" s="771"/>
      <c r="M3752" s="775"/>
      <c r="N3752" s="775"/>
      <c r="O3752" s="819"/>
      <c r="P3752" s="244"/>
      <c r="Q3752" s="771"/>
      <c r="R3752" s="775"/>
      <c r="S3752" s="775"/>
      <c r="T3752" s="775"/>
      <c r="U3752" s="775"/>
      <c r="V3752" s="775"/>
      <c r="W3752" s="819"/>
      <c r="X3752" s="313">
        <f t="shared" si="1117"/>
        <v>0</v>
      </c>
    </row>
    <row r="3753" spans="2:24" ht="18.75">
      <c r="B3753" s="173"/>
      <c r="C3753" s="142">
        <v>4902</v>
      </c>
      <c r="D3753" s="148" t="s">
        <v>299</v>
      </c>
      <c r="E3753" s="812"/>
      <c r="F3753" s="449"/>
      <c r="G3753" s="245"/>
      <c r="H3753" s="245"/>
      <c r="I3753" s="476">
        <f>F3753+G3753+H3753</f>
        <v>0</v>
      </c>
      <c r="J3753" s="243" t="str">
        <f t="shared" si="1116"/>
        <v/>
      </c>
      <c r="K3753" s="244"/>
      <c r="L3753" s="771"/>
      <c r="M3753" s="775"/>
      <c r="N3753" s="775"/>
      <c r="O3753" s="819"/>
      <c r="P3753" s="244"/>
      <c r="Q3753" s="771"/>
      <c r="R3753" s="775"/>
      <c r="S3753" s="775"/>
      <c r="T3753" s="775"/>
      <c r="U3753" s="775"/>
      <c r="V3753" s="775"/>
      <c r="W3753" s="819"/>
      <c r="X3753" s="313">
        <f t="shared" si="1117"/>
        <v>0</v>
      </c>
    </row>
    <row r="3754" spans="2:24" ht="18.75">
      <c r="B3754" s="801">
        <v>5100</v>
      </c>
      <c r="C3754" s="980" t="s">
        <v>267</v>
      </c>
      <c r="D3754" s="980"/>
      <c r="E3754" s="802"/>
      <c r="F3754" s="803"/>
      <c r="G3754" s="804">
        <v>40000</v>
      </c>
      <c r="H3754" s="804"/>
      <c r="I3754" s="800">
        <f>F3754+G3754+H3754</f>
        <v>40000</v>
      </c>
      <c r="J3754" s="243">
        <f t="shared" si="1116"/>
        <v>1</v>
      </c>
      <c r="K3754" s="244"/>
      <c r="L3754" s="430"/>
      <c r="M3754" s="431">
        <v>40000</v>
      </c>
      <c r="N3754" s="327">
        <f>I3754</f>
        <v>40000</v>
      </c>
      <c r="O3754" s="424">
        <f>L3754+M3754-N3754</f>
        <v>0</v>
      </c>
      <c r="P3754" s="244"/>
      <c r="Q3754" s="430"/>
      <c r="R3754" s="431">
        <v>40000</v>
      </c>
      <c r="S3754" s="429">
        <f>+IF(+(L3754+M3754)&gt;=I3754,+M3754,+(+I3754-L3754))</f>
        <v>40000</v>
      </c>
      <c r="T3754" s="315">
        <f>Q3754+R3754-S3754</f>
        <v>0</v>
      </c>
      <c r="U3754" s="431"/>
      <c r="V3754" s="431"/>
      <c r="W3754" s="253"/>
      <c r="X3754" s="313">
        <f t="shared" si="1117"/>
        <v>0</v>
      </c>
    </row>
    <row r="3755" spans="2:24" ht="18.75">
      <c r="B3755" s="801">
        <v>5200</v>
      </c>
      <c r="C3755" s="965" t="s">
        <v>268</v>
      </c>
      <c r="D3755" s="965"/>
      <c r="E3755" s="802"/>
      <c r="F3755" s="805">
        <f>SUM(F3756:F3762)</f>
        <v>0</v>
      </c>
      <c r="G3755" s="806">
        <f>SUM(G3756:G3762)</f>
        <v>120000</v>
      </c>
      <c r="H3755" s="806">
        <f>SUM(H3756:H3762)</f>
        <v>0</v>
      </c>
      <c r="I3755" s="806">
        <f>SUM(I3756:I3762)</f>
        <v>120000</v>
      </c>
      <c r="J3755" s="243">
        <f t="shared" si="1116"/>
        <v>1</v>
      </c>
      <c r="K3755" s="244"/>
      <c r="L3755" s="326">
        <f>SUM(L3756:L3762)</f>
        <v>0</v>
      </c>
      <c r="M3755" s="327">
        <f>SUM(M3756:M3762)</f>
        <v>120000</v>
      </c>
      <c r="N3755" s="432">
        <f>SUM(N3756:N3762)</f>
        <v>120000</v>
      </c>
      <c r="O3755" s="433">
        <f>SUM(O3756:O3762)</f>
        <v>0</v>
      </c>
      <c r="P3755" s="244"/>
      <c r="Q3755" s="326">
        <f t="shared" ref="Q3755:W3755" si="1130">SUM(Q3756:Q3762)</f>
        <v>0</v>
      </c>
      <c r="R3755" s="327">
        <f t="shared" si="1130"/>
        <v>120000</v>
      </c>
      <c r="S3755" s="327">
        <f t="shared" si="1130"/>
        <v>120000</v>
      </c>
      <c r="T3755" s="327">
        <f t="shared" si="1130"/>
        <v>0</v>
      </c>
      <c r="U3755" s="327">
        <f t="shared" si="1130"/>
        <v>0</v>
      </c>
      <c r="V3755" s="327">
        <f t="shared" si="1130"/>
        <v>0</v>
      </c>
      <c r="W3755" s="433">
        <f t="shared" si="1130"/>
        <v>0</v>
      </c>
      <c r="X3755" s="313">
        <f t="shared" si="1117"/>
        <v>0</v>
      </c>
    </row>
    <row r="3756" spans="2:24" ht="18.75">
      <c r="B3756" s="175"/>
      <c r="C3756" s="176">
        <v>5201</v>
      </c>
      <c r="D3756" s="177" t="s">
        <v>269</v>
      </c>
      <c r="E3756" s="813"/>
      <c r="F3756" s="473"/>
      <c r="G3756" s="434"/>
      <c r="H3756" s="434"/>
      <c r="I3756" s="476">
        <f t="shared" ref="I3756:I3762" si="1131">F3756+G3756+H3756</f>
        <v>0</v>
      </c>
      <c r="J3756" s="243" t="str">
        <f t="shared" si="1116"/>
        <v/>
      </c>
      <c r="K3756" s="244"/>
      <c r="L3756" s="435"/>
      <c r="M3756" s="436"/>
      <c r="N3756" s="330">
        <f t="shared" ref="N3756:N3762" si="1132">I3756</f>
        <v>0</v>
      </c>
      <c r="O3756" s="424">
        <f t="shared" ref="O3756:O3762" si="1133">L3756+M3756-N3756</f>
        <v>0</v>
      </c>
      <c r="P3756" s="244"/>
      <c r="Q3756" s="435"/>
      <c r="R3756" s="436"/>
      <c r="S3756" s="429">
        <f t="shared" ref="S3756:S3762" si="1134">+IF(+(L3756+M3756)&gt;=I3756,+M3756,+(+I3756-L3756))</f>
        <v>0</v>
      </c>
      <c r="T3756" s="315">
        <f t="shared" ref="T3756:T3762" si="1135">Q3756+R3756-S3756</f>
        <v>0</v>
      </c>
      <c r="U3756" s="436"/>
      <c r="V3756" s="436"/>
      <c r="W3756" s="253"/>
      <c r="X3756" s="313">
        <f t="shared" si="1117"/>
        <v>0</v>
      </c>
    </row>
    <row r="3757" spans="2:24" ht="18.75">
      <c r="B3757" s="175"/>
      <c r="C3757" s="178">
        <v>5202</v>
      </c>
      <c r="D3757" s="179" t="s">
        <v>270</v>
      </c>
      <c r="E3757" s="813"/>
      <c r="F3757" s="473"/>
      <c r="G3757" s="434"/>
      <c r="H3757" s="434"/>
      <c r="I3757" s="476">
        <f t="shared" si="1131"/>
        <v>0</v>
      </c>
      <c r="J3757" s="243" t="str">
        <f t="shared" si="1116"/>
        <v/>
      </c>
      <c r="K3757" s="244"/>
      <c r="L3757" s="435"/>
      <c r="M3757" s="436"/>
      <c r="N3757" s="330">
        <f t="shared" si="1132"/>
        <v>0</v>
      </c>
      <c r="O3757" s="424">
        <f t="shared" si="1133"/>
        <v>0</v>
      </c>
      <c r="P3757" s="244"/>
      <c r="Q3757" s="435"/>
      <c r="R3757" s="436"/>
      <c r="S3757" s="429">
        <f t="shared" si="1134"/>
        <v>0</v>
      </c>
      <c r="T3757" s="315">
        <f t="shared" si="1135"/>
        <v>0</v>
      </c>
      <c r="U3757" s="436"/>
      <c r="V3757" s="436"/>
      <c r="W3757" s="253"/>
      <c r="X3757" s="313">
        <f t="shared" si="1117"/>
        <v>0</v>
      </c>
    </row>
    <row r="3758" spans="2:24" ht="18.75">
      <c r="B3758" s="175"/>
      <c r="C3758" s="178">
        <v>5203</v>
      </c>
      <c r="D3758" s="179" t="s">
        <v>938</v>
      </c>
      <c r="E3758" s="813"/>
      <c r="F3758" s="473"/>
      <c r="G3758" s="434"/>
      <c r="H3758" s="434"/>
      <c r="I3758" s="476">
        <f t="shared" si="1131"/>
        <v>0</v>
      </c>
      <c r="J3758" s="243" t="str">
        <f t="shared" si="1116"/>
        <v/>
      </c>
      <c r="K3758" s="244"/>
      <c r="L3758" s="435"/>
      <c r="M3758" s="436"/>
      <c r="N3758" s="330">
        <f t="shared" si="1132"/>
        <v>0</v>
      </c>
      <c r="O3758" s="424">
        <f t="shared" si="1133"/>
        <v>0</v>
      </c>
      <c r="P3758" s="244"/>
      <c r="Q3758" s="435"/>
      <c r="R3758" s="436"/>
      <c r="S3758" s="429">
        <f t="shared" si="1134"/>
        <v>0</v>
      </c>
      <c r="T3758" s="315">
        <f t="shared" si="1135"/>
        <v>0</v>
      </c>
      <c r="U3758" s="436"/>
      <c r="V3758" s="436"/>
      <c r="W3758" s="253"/>
      <c r="X3758" s="313">
        <f t="shared" si="1117"/>
        <v>0</v>
      </c>
    </row>
    <row r="3759" spans="2:24" ht="18.75">
      <c r="B3759" s="175"/>
      <c r="C3759" s="178">
        <v>5204</v>
      </c>
      <c r="D3759" s="179" t="s">
        <v>939</v>
      </c>
      <c r="E3759" s="813"/>
      <c r="F3759" s="473"/>
      <c r="G3759" s="434"/>
      <c r="H3759" s="434"/>
      <c r="I3759" s="476">
        <f t="shared" si="1131"/>
        <v>0</v>
      </c>
      <c r="J3759" s="243" t="str">
        <f t="shared" si="1116"/>
        <v/>
      </c>
      <c r="K3759" s="244"/>
      <c r="L3759" s="435"/>
      <c r="M3759" s="436"/>
      <c r="N3759" s="330">
        <f t="shared" si="1132"/>
        <v>0</v>
      </c>
      <c r="O3759" s="424">
        <f t="shared" si="1133"/>
        <v>0</v>
      </c>
      <c r="P3759" s="244"/>
      <c r="Q3759" s="435"/>
      <c r="R3759" s="436"/>
      <c r="S3759" s="429">
        <f t="shared" si="1134"/>
        <v>0</v>
      </c>
      <c r="T3759" s="315">
        <f t="shared" si="1135"/>
        <v>0</v>
      </c>
      <c r="U3759" s="436"/>
      <c r="V3759" s="436"/>
      <c r="W3759" s="253"/>
      <c r="X3759" s="313">
        <f t="shared" si="1117"/>
        <v>0</v>
      </c>
    </row>
    <row r="3760" spans="2:24" ht="18.75">
      <c r="B3760" s="175"/>
      <c r="C3760" s="178">
        <v>5205</v>
      </c>
      <c r="D3760" s="179" t="s">
        <v>940</v>
      </c>
      <c r="E3760" s="813"/>
      <c r="F3760" s="473"/>
      <c r="G3760" s="434"/>
      <c r="H3760" s="434"/>
      <c r="I3760" s="476">
        <f t="shared" si="1131"/>
        <v>0</v>
      </c>
      <c r="J3760" s="243" t="str">
        <f t="shared" si="1116"/>
        <v/>
      </c>
      <c r="K3760" s="244"/>
      <c r="L3760" s="435"/>
      <c r="M3760" s="436"/>
      <c r="N3760" s="330">
        <f t="shared" si="1132"/>
        <v>0</v>
      </c>
      <c r="O3760" s="424">
        <f t="shared" si="1133"/>
        <v>0</v>
      </c>
      <c r="P3760" s="244"/>
      <c r="Q3760" s="435"/>
      <c r="R3760" s="436"/>
      <c r="S3760" s="429">
        <f t="shared" si="1134"/>
        <v>0</v>
      </c>
      <c r="T3760" s="315">
        <f t="shared" si="1135"/>
        <v>0</v>
      </c>
      <c r="U3760" s="436"/>
      <c r="V3760" s="436"/>
      <c r="W3760" s="253"/>
      <c r="X3760" s="313">
        <f t="shared" si="1117"/>
        <v>0</v>
      </c>
    </row>
    <row r="3761" spans="2:24" ht="18.75">
      <c r="B3761" s="175"/>
      <c r="C3761" s="178">
        <v>5206</v>
      </c>
      <c r="D3761" s="179" t="s">
        <v>941</v>
      </c>
      <c r="E3761" s="813"/>
      <c r="F3761" s="473"/>
      <c r="G3761" s="434">
        <v>120000</v>
      </c>
      <c r="H3761" s="434"/>
      <c r="I3761" s="476">
        <f t="shared" si="1131"/>
        <v>120000</v>
      </c>
      <c r="J3761" s="243">
        <f t="shared" si="1116"/>
        <v>1</v>
      </c>
      <c r="K3761" s="244"/>
      <c r="L3761" s="435"/>
      <c r="M3761" s="436">
        <v>120000</v>
      </c>
      <c r="N3761" s="330">
        <f t="shared" si="1132"/>
        <v>120000</v>
      </c>
      <c r="O3761" s="424">
        <f t="shared" si="1133"/>
        <v>0</v>
      </c>
      <c r="P3761" s="244"/>
      <c r="Q3761" s="435"/>
      <c r="R3761" s="436">
        <v>120000</v>
      </c>
      <c r="S3761" s="429">
        <f t="shared" si="1134"/>
        <v>120000</v>
      </c>
      <c r="T3761" s="315">
        <f t="shared" si="1135"/>
        <v>0</v>
      </c>
      <c r="U3761" s="436"/>
      <c r="V3761" s="436"/>
      <c r="W3761" s="253"/>
      <c r="X3761" s="313">
        <f t="shared" si="1117"/>
        <v>0</v>
      </c>
    </row>
    <row r="3762" spans="2:24" ht="18.75">
      <c r="B3762" s="175"/>
      <c r="C3762" s="180">
        <v>5219</v>
      </c>
      <c r="D3762" s="181" t="s">
        <v>942</v>
      </c>
      <c r="E3762" s="813"/>
      <c r="F3762" s="473"/>
      <c r="G3762" s="434"/>
      <c r="H3762" s="434"/>
      <c r="I3762" s="476">
        <f t="shared" si="1131"/>
        <v>0</v>
      </c>
      <c r="J3762" s="243" t="str">
        <f t="shared" ref="J3762:J3781" si="1136">(IF($E3762&lt;&gt;0,$J$2,IF($I3762&lt;&gt;0,$J$2,"")))</f>
        <v/>
      </c>
      <c r="K3762" s="244"/>
      <c r="L3762" s="435"/>
      <c r="M3762" s="436"/>
      <c r="N3762" s="330">
        <f t="shared" si="1132"/>
        <v>0</v>
      </c>
      <c r="O3762" s="424">
        <f t="shared" si="1133"/>
        <v>0</v>
      </c>
      <c r="P3762" s="244"/>
      <c r="Q3762" s="435"/>
      <c r="R3762" s="436"/>
      <c r="S3762" s="429">
        <f t="shared" si="1134"/>
        <v>0</v>
      </c>
      <c r="T3762" s="315">
        <f t="shared" si="1135"/>
        <v>0</v>
      </c>
      <c r="U3762" s="436"/>
      <c r="V3762" s="436"/>
      <c r="W3762" s="253"/>
      <c r="X3762" s="313">
        <f t="shared" ref="X3762:X3775" si="1137">T3762-U3762-V3762-W3762</f>
        <v>0</v>
      </c>
    </row>
    <row r="3763" spans="2:24" ht="18.75">
      <c r="B3763" s="801">
        <v>5300</v>
      </c>
      <c r="C3763" s="971" t="s">
        <v>943</v>
      </c>
      <c r="D3763" s="971"/>
      <c r="E3763" s="802"/>
      <c r="F3763" s="805">
        <f>SUM(F3764:F3765)</f>
        <v>0</v>
      </c>
      <c r="G3763" s="806">
        <f>SUM(G3764:G3765)</f>
        <v>57000</v>
      </c>
      <c r="H3763" s="806">
        <f>SUM(H3764:H3765)</f>
        <v>0</v>
      </c>
      <c r="I3763" s="806">
        <f>SUM(I3764:I3765)</f>
        <v>57000</v>
      </c>
      <c r="J3763" s="243">
        <f t="shared" si="1136"/>
        <v>1</v>
      </c>
      <c r="K3763" s="244"/>
      <c r="L3763" s="326">
        <f>SUM(L3764:L3765)</f>
        <v>0</v>
      </c>
      <c r="M3763" s="327">
        <f>SUM(M3764:M3765)</f>
        <v>57000</v>
      </c>
      <c r="N3763" s="432">
        <f>SUM(N3764:N3765)</f>
        <v>57000</v>
      </c>
      <c r="O3763" s="433">
        <f>SUM(O3764:O3765)</f>
        <v>0</v>
      </c>
      <c r="P3763" s="244"/>
      <c r="Q3763" s="326">
        <f t="shared" ref="Q3763:W3763" si="1138">SUM(Q3764:Q3765)</f>
        <v>0</v>
      </c>
      <c r="R3763" s="327">
        <f t="shared" si="1138"/>
        <v>57000</v>
      </c>
      <c r="S3763" s="327">
        <f t="shared" si="1138"/>
        <v>57000</v>
      </c>
      <c r="T3763" s="327">
        <f t="shared" si="1138"/>
        <v>0</v>
      </c>
      <c r="U3763" s="327">
        <f t="shared" si="1138"/>
        <v>0</v>
      </c>
      <c r="V3763" s="327">
        <f t="shared" si="1138"/>
        <v>0</v>
      </c>
      <c r="W3763" s="433">
        <f t="shared" si="1138"/>
        <v>0</v>
      </c>
      <c r="X3763" s="313">
        <f t="shared" si="1137"/>
        <v>0</v>
      </c>
    </row>
    <row r="3764" spans="2:24" ht="18.75">
      <c r="B3764" s="175"/>
      <c r="C3764" s="176">
        <v>5301</v>
      </c>
      <c r="D3764" s="177" t="s">
        <v>1462</v>
      </c>
      <c r="E3764" s="813"/>
      <c r="F3764" s="473"/>
      <c r="G3764" s="434"/>
      <c r="H3764" s="434"/>
      <c r="I3764" s="476">
        <f>F3764+G3764+H3764</f>
        <v>0</v>
      </c>
      <c r="J3764" s="243" t="str">
        <f t="shared" si="1136"/>
        <v/>
      </c>
      <c r="K3764" s="244"/>
      <c r="L3764" s="435"/>
      <c r="M3764" s="436"/>
      <c r="N3764" s="330">
        <f>I3764</f>
        <v>0</v>
      </c>
      <c r="O3764" s="424">
        <f>L3764+M3764-N3764</f>
        <v>0</v>
      </c>
      <c r="P3764" s="244"/>
      <c r="Q3764" s="435"/>
      <c r="R3764" s="436"/>
      <c r="S3764" s="429">
        <f>+IF(+(L3764+M3764)&gt;=I3764,+M3764,+(+I3764-L3764))</f>
        <v>0</v>
      </c>
      <c r="T3764" s="315">
        <f>Q3764+R3764-S3764</f>
        <v>0</v>
      </c>
      <c r="U3764" s="436"/>
      <c r="V3764" s="436"/>
      <c r="W3764" s="253"/>
      <c r="X3764" s="313">
        <f t="shared" si="1137"/>
        <v>0</v>
      </c>
    </row>
    <row r="3765" spans="2:24" ht="18.75">
      <c r="B3765" s="175"/>
      <c r="C3765" s="180">
        <v>5309</v>
      </c>
      <c r="D3765" s="181" t="s">
        <v>944</v>
      </c>
      <c r="E3765" s="813"/>
      <c r="F3765" s="473"/>
      <c r="G3765" s="434">
        <v>57000</v>
      </c>
      <c r="H3765" s="434"/>
      <c r="I3765" s="476">
        <f>F3765+G3765+H3765</f>
        <v>57000</v>
      </c>
      <c r="J3765" s="243">
        <f t="shared" si="1136"/>
        <v>1</v>
      </c>
      <c r="K3765" s="244"/>
      <c r="L3765" s="435"/>
      <c r="M3765" s="436">
        <v>57000</v>
      </c>
      <c r="N3765" s="330">
        <f>I3765</f>
        <v>57000</v>
      </c>
      <c r="O3765" s="424">
        <f>L3765+M3765-N3765</f>
        <v>0</v>
      </c>
      <c r="P3765" s="244"/>
      <c r="Q3765" s="435"/>
      <c r="R3765" s="436">
        <v>57000</v>
      </c>
      <c r="S3765" s="429">
        <f>+IF(+(L3765+M3765)&gt;=I3765,+M3765,+(+I3765-L3765))</f>
        <v>57000</v>
      </c>
      <c r="T3765" s="315">
        <f>Q3765+R3765-S3765</f>
        <v>0</v>
      </c>
      <c r="U3765" s="436"/>
      <c r="V3765" s="436"/>
      <c r="W3765" s="253"/>
      <c r="X3765" s="313">
        <f t="shared" si="1137"/>
        <v>0</v>
      </c>
    </row>
    <row r="3766" spans="2:24" ht="18.75">
      <c r="B3766" s="801">
        <v>5400</v>
      </c>
      <c r="C3766" s="980" t="s">
        <v>1031</v>
      </c>
      <c r="D3766" s="980"/>
      <c r="E3766" s="802"/>
      <c r="F3766" s="803"/>
      <c r="G3766" s="804"/>
      <c r="H3766" s="804"/>
      <c r="I3766" s="800">
        <f>F3766+G3766+H3766</f>
        <v>0</v>
      </c>
      <c r="J3766" s="243" t="str">
        <f t="shared" si="1136"/>
        <v/>
      </c>
      <c r="K3766" s="244"/>
      <c r="L3766" s="430"/>
      <c r="M3766" s="431"/>
      <c r="N3766" s="327">
        <f>I3766</f>
        <v>0</v>
      </c>
      <c r="O3766" s="424">
        <f>L3766+M3766-N3766</f>
        <v>0</v>
      </c>
      <c r="P3766" s="244"/>
      <c r="Q3766" s="430"/>
      <c r="R3766" s="431"/>
      <c r="S3766" s="429">
        <f>+IF(+(L3766+M3766)&gt;=I3766,+M3766,+(+I3766-L3766))</f>
        <v>0</v>
      </c>
      <c r="T3766" s="315">
        <f>Q3766+R3766-S3766</f>
        <v>0</v>
      </c>
      <c r="U3766" s="431"/>
      <c r="V3766" s="431"/>
      <c r="W3766" s="253"/>
      <c r="X3766" s="313">
        <f t="shared" si="1137"/>
        <v>0</v>
      </c>
    </row>
    <row r="3767" spans="2:24" ht="18.75">
      <c r="B3767" s="794">
        <v>5500</v>
      </c>
      <c r="C3767" s="966" t="s">
        <v>1032</v>
      </c>
      <c r="D3767" s="966"/>
      <c r="E3767" s="795"/>
      <c r="F3767" s="796">
        <f>SUM(F3768:F3771)</f>
        <v>0</v>
      </c>
      <c r="G3767" s="797">
        <f>SUM(G3768:G3771)</f>
        <v>0</v>
      </c>
      <c r="H3767" s="797">
        <f>SUM(H3768:H3771)</f>
        <v>0</v>
      </c>
      <c r="I3767" s="797">
        <f>SUM(I3768:I3771)</f>
        <v>0</v>
      </c>
      <c r="J3767" s="243" t="str">
        <f t="shared" si="1136"/>
        <v/>
      </c>
      <c r="K3767" s="244"/>
      <c r="L3767" s="316">
        <f>SUM(L3768:L3771)</f>
        <v>0</v>
      </c>
      <c r="M3767" s="317">
        <f>SUM(M3768:M3771)</f>
        <v>0</v>
      </c>
      <c r="N3767" s="425">
        <f>SUM(N3768:N3771)</f>
        <v>0</v>
      </c>
      <c r="O3767" s="426">
        <f>SUM(O3768:O3771)</f>
        <v>0</v>
      </c>
      <c r="P3767" s="244"/>
      <c r="Q3767" s="316">
        <f t="shared" ref="Q3767:W3767" si="1139">SUM(Q3768:Q3771)</f>
        <v>0</v>
      </c>
      <c r="R3767" s="317">
        <f t="shared" si="1139"/>
        <v>0</v>
      </c>
      <c r="S3767" s="317">
        <f t="shared" si="1139"/>
        <v>0</v>
      </c>
      <c r="T3767" s="317">
        <f t="shared" si="1139"/>
        <v>0</v>
      </c>
      <c r="U3767" s="317">
        <f t="shared" si="1139"/>
        <v>0</v>
      </c>
      <c r="V3767" s="317">
        <f t="shared" si="1139"/>
        <v>0</v>
      </c>
      <c r="W3767" s="426">
        <f t="shared" si="1139"/>
        <v>0</v>
      </c>
      <c r="X3767" s="313">
        <f t="shared" si="1137"/>
        <v>0</v>
      </c>
    </row>
    <row r="3768" spans="2:24" ht="18.75">
      <c r="B3768" s="173"/>
      <c r="C3768" s="144">
        <v>5501</v>
      </c>
      <c r="D3768" s="163" t="s">
        <v>1033</v>
      </c>
      <c r="E3768" s="812"/>
      <c r="F3768" s="449"/>
      <c r="G3768" s="245"/>
      <c r="H3768" s="245"/>
      <c r="I3768" s="476">
        <f>F3768+G3768+H3768</f>
        <v>0</v>
      </c>
      <c r="J3768" s="243" t="str">
        <f t="shared" si="1136"/>
        <v/>
      </c>
      <c r="K3768" s="244"/>
      <c r="L3768" s="423"/>
      <c r="M3768" s="252"/>
      <c r="N3768" s="315">
        <f>I3768</f>
        <v>0</v>
      </c>
      <c r="O3768" s="424">
        <f>L3768+M3768-N3768</f>
        <v>0</v>
      </c>
      <c r="P3768" s="244"/>
      <c r="Q3768" s="423"/>
      <c r="R3768" s="252"/>
      <c r="S3768" s="429">
        <f>+IF(+(L3768+M3768)&gt;=I3768,+M3768,+(+I3768-L3768))</f>
        <v>0</v>
      </c>
      <c r="T3768" s="315">
        <f>Q3768+R3768-S3768</f>
        <v>0</v>
      </c>
      <c r="U3768" s="252"/>
      <c r="V3768" s="252"/>
      <c r="W3768" s="253"/>
      <c r="X3768" s="313">
        <f t="shared" si="1137"/>
        <v>0</v>
      </c>
    </row>
    <row r="3769" spans="2:24" ht="18.75">
      <c r="B3769" s="173"/>
      <c r="C3769" s="137">
        <v>5502</v>
      </c>
      <c r="D3769" s="145" t="s">
        <v>1034</v>
      </c>
      <c r="E3769" s="812"/>
      <c r="F3769" s="449"/>
      <c r="G3769" s="245"/>
      <c r="H3769" s="245"/>
      <c r="I3769" s="476">
        <f>F3769+G3769+H3769</f>
        <v>0</v>
      </c>
      <c r="J3769" s="243" t="str">
        <f t="shared" si="1136"/>
        <v/>
      </c>
      <c r="K3769" s="244"/>
      <c r="L3769" s="423"/>
      <c r="M3769" s="252"/>
      <c r="N3769" s="315">
        <f>I3769</f>
        <v>0</v>
      </c>
      <c r="O3769" s="424">
        <f>L3769+M3769-N3769</f>
        <v>0</v>
      </c>
      <c r="P3769" s="244"/>
      <c r="Q3769" s="423"/>
      <c r="R3769" s="252"/>
      <c r="S3769" s="429">
        <f>+IF(+(L3769+M3769)&gt;=I3769,+M3769,+(+I3769-L3769))</f>
        <v>0</v>
      </c>
      <c r="T3769" s="315">
        <f>Q3769+R3769-S3769</f>
        <v>0</v>
      </c>
      <c r="U3769" s="252"/>
      <c r="V3769" s="252"/>
      <c r="W3769" s="253"/>
      <c r="X3769" s="313">
        <f t="shared" si="1137"/>
        <v>0</v>
      </c>
    </row>
    <row r="3770" spans="2:24" ht="18.75">
      <c r="B3770" s="173"/>
      <c r="C3770" s="137">
        <v>5503</v>
      </c>
      <c r="D3770" s="139" t="s">
        <v>1035</v>
      </c>
      <c r="E3770" s="812"/>
      <c r="F3770" s="449"/>
      <c r="G3770" s="245"/>
      <c r="H3770" s="245"/>
      <c r="I3770" s="476">
        <f>F3770+G3770+H3770</f>
        <v>0</v>
      </c>
      <c r="J3770" s="243" t="str">
        <f t="shared" si="1136"/>
        <v/>
      </c>
      <c r="K3770" s="244"/>
      <c r="L3770" s="423"/>
      <c r="M3770" s="252"/>
      <c r="N3770" s="315">
        <f>I3770</f>
        <v>0</v>
      </c>
      <c r="O3770" s="424">
        <f>L3770+M3770-N3770</f>
        <v>0</v>
      </c>
      <c r="P3770" s="244"/>
      <c r="Q3770" s="423"/>
      <c r="R3770" s="252"/>
      <c r="S3770" s="429">
        <f>+IF(+(L3770+M3770)&gt;=I3770,+M3770,+(+I3770-L3770))</f>
        <v>0</v>
      </c>
      <c r="T3770" s="315">
        <f>Q3770+R3770-S3770</f>
        <v>0</v>
      </c>
      <c r="U3770" s="252"/>
      <c r="V3770" s="252"/>
      <c r="W3770" s="253"/>
      <c r="X3770" s="313">
        <f t="shared" si="1137"/>
        <v>0</v>
      </c>
    </row>
    <row r="3771" spans="2:24" ht="18.75">
      <c r="B3771" s="173"/>
      <c r="C3771" s="137">
        <v>5504</v>
      </c>
      <c r="D3771" s="145" t="s">
        <v>1036</v>
      </c>
      <c r="E3771" s="812"/>
      <c r="F3771" s="449"/>
      <c r="G3771" s="245"/>
      <c r="H3771" s="245"/>
      <c r="I3771" s="476">
        <f>F3771+G3771+H3771</f>
        <v>0</v>
      </c>
      <c r="J3771" s="243" t="str">
        <f t="shared" si="1136"/>
        <v/>
      </c>
      <c r="K3771" s="244"/>
      <c r="L3771" s="423"/>
      <c r="M3771" s="252"/>
      <c r="N3771" s="315">
        <f>I3771</f>
        <v>0</v>
      </c>
      <c r="O3771" s="424">
        <f>L3771+M3771-N3771</f>
        <v>0</v>
      </c>
      <c r="P3771" s="244"/>
      <c r="Q3771" s="423"/>
      <c r="R3771" s="252"/>
      <c r="S3771" s="429">
        <f>+IF(+(L3771+M3771)&gt;=I3771,+M3771,+(+I3771-L3771))</f>
        <v>0</v>
      </c>
      <c r="T3771" s="315">
        <f>Q3771+R3771-S3771</f>
        <v>0</v>
      </c>
      <c r="U3771" s="252"/>
      <c r="V3771" s="252"/>
      <c r="W3771" s="253"/>
      <c r="X3771" s="313">
        <f t="shared" si="1137"/>
        <v>0</v>
      </c>
    </row>
    <row r="3772" spans="2:24" ht="18.75">
      <c r="B3772" s="794">
        <v>5700</v>
      </c>
      <c r="C3772" s="981" t="s">
        <v>1037</v>
      </c>
      <c r="D3772" s="982"/>
      <c r="E3772" s="802"/>
      <c r="F3772" s="781">
        <v>0</v>
      </c>
      <c r="G3772" s="781">
        <v>0</v>
      </c>
      <c r="H3772" s="781">
        <v>0</v>
      </c>
      <c r="I3772" s="806">
        <f>SUM(I3773:I3775)</f>
        <v>0</v>
      </c>
      <c r="J3772" s="243" t="str">
        <f t="shared" si="1136"/>
        <v/>
      </c>
      <c r="K3772" s="244"/>
      <c r="L3772" s="326">
        <f>SUM(L3773:L3775)</f>
        <v>0</v>
      </c>
      <c r="M3772" s="327">
        <f>SUM(M3773:M3775)</f>
        <v>0</v>
      </c>
      <c r="N3772" s="432">
        <f>SUM(N3773:N3774)</f>
        <v>0</v>
      </c>
      <c r="O3772" s="433">
        <f>SUM(O3773:O3775)</f>
        <v>0</v>
      </c>
      <c r="P3772" s="244"/>
      <c r="Q3772" s="326">
        <f>SUM(Q3773:Q3775)</f>
        <v>0</v>
      </c>
      <c r="R3772" s="327">
        <f>SUM(R3773:R3775)</f>
        <v>0</v>
      </c>
      <c r="S3772" s="327">
        <f>SUM(S3773:S3775)</f>
        <v>0</v>
      </c>
      <c r="T3772" s="327">
        <f>SUM(T3773:T3775)</f>
        <v>0</v>
      </c>
      <c r="U3772" s="327">
        <f>SUM(U3773:U3775)</f>
        <v>0</v>
      </c>
      <c r="V3772" s="327">
        <f>SUM(V3773:V3774)</f>
        <v>0</v>
      </c>
      <c r="W3772" s="433">
        <f>SUM(W3773:W3775)</f>
        <v>0</v>
      </c>
      <c r="X3772" s="313">
        <f t="shared" si="1137"/>
        <v>0</v>
      </c>
    </row>
    <row r="3773" spans="2:24" ht="18.75">
      <c r="B3773" s="175"/>
      <c r="C3773" s="176">
        <v>5701</v>
      </c>
      <c r="D3773" s="177" t="s">
        <v>1038</v>
      </c>
      <c r="E3773" s="813"/>
      <c r="F3773" s="700">
        <v>0</v>
      </c>
      <c r="G3773" s="700">
        <v>0</v>
      </c>
      <c r="H3773" s="700">
        <v>0</v>
      </c>
      <c r="I3773" s="476">
        <f>F3773+G3773+H3773</f>
        <v>0</v>
      </c>
      <c r="J3773" s="243" t="str">
        <f t="shared" si="1136"/>
        <v/>
      </c>
      <c r="K3773" s="244"/>
      <c r="L3773" s="435"/>
      <c r="M3773" s="436"/>
      <c r="N3773" s="330">
        <f>I3773</f>
        <v>0</v>
      </c>
      <c r="O3773" s="424">
        <f>L3773+M3773-N3773</f>
        <v>0</v>
      </c>
      <c r="P3773" s="244"/>
      <c r="Q3773" s="435"/>
      <c r="R3773" s="436"/>
      <c r="S3773" s="429">
        <f>+IF(+(L3773+M3773)&gt;=I3773,+M3773,+(+I3773-L3773))</f>
        <v>0</v>
      </c>
      <c r="T3773" s="315">
        <f>Q3773+R3773-S3773</f>
        <v>0</v>
      </c>
      <c r="U3773" s="436"/>
      <c r="V3773" s="436"/>
      <c r="W3773" s="253"/>
      <c r="X3773" s="313">
        <f t="shared" si="1137"/>
        <v>0</v>
      </c>
    </row>
    <row r="3774" spans="2:24" ht="18.75">
      <c r="B3774" s="175"/>
      <c r="C3774" s="180">
        <v>5702</v>
      </c>
      <c r="D3774" s="181" t="s">
        <v>1039</v>
      </c>
      <c r="E3774" s="813"/>
      <c r="F3774" s="700">
        <v>0</v>
      </c>
      <c r="G3774" s="700">
        <v>0</v>
      </c>
      <c r="H3774" s="700">
        <v>0</v>
      </c>
      <c r="I3774" s="476">
        <f>F3774+G3774+H3774</f>
        <v>0</v>
      </c>
      <c r="J3774" s="243" t="str">
        <f t="shared" si="1136"/>
        <v/>
      </c>
      <c r="K3774" s="244"/>
      <c r="L3774" s="435"/>
      <c r="M3774" s="436"/>
      <c r="N3774" s="330">
        <f>I3774</f>
        <v>0</v>
      </c>
      <c r="O3774" s="424">
        <f>L3774+M3774-N3774</f>
        <v>0</v>
      </c>
      <c r="P3774" s="244"/>
      <c r="Q3774" s="435"/>
      <c r="R3774" s="436"/>
      <c r="S3774" s="429">
        <f>+IF(+(L3774+M3774)&gt;=I3774,+M3774,+(+I3774-L3774))</f>
        <v>0</v>
      </c>
      <c r="T3774" s="315">
        <f>Q3774+R3774-S3774</f>
        <v>0</v>
      </c>
      <c r="U3774" s="436"/>
      <c r="V3774" s="436"/>
      <c r="W3774" s="253"/>
      <c r="X3774" s="313">
        <f t="shared" si="1137"/>
        <v>0</v>
      </c>
    </row>
    <row r="3775" spans="2:24" ht="18.75">
      <c r="B3775" s="136"/>
      <c r="C3775" s="182">
        <v>4071</v>
      </c>
      <c r="D3775" s="464" t="s">
        <v>1040</v>
      </c>
      <c r="E3775" s="812"/>
      <c r="F3775" s="700">
        <v>0</v>
      </c>
      <c r="G3775" s="700">
        <v>0</v>
      </c>
      <c r="H3775" s="700">
        <v>0</v>
      </c>
      <c r="I3775" s="476">
        <f>F3775+G3775+H3775</f>
        <v>0</v>
      </c>
      <c r="J3775" s="243" t="str">
        <f t="shared" si="1136"/>
        <v/>
      </c>
      <c r="K3775" s="244"/>
      <c r="L3775" s="821"/>
      <c r="M3775" s="775"/>
      <c r="N3775" s="775"/>
      <c r="O3775" s="822"/>
      <c r="P3775" s="244"/>
      <c r="Q3775" s="771"/>
      <c r="R3775" s="775"/>
      <c r="S3775" s="775"/>
      <c r="T3775" s="775"/>
      <c r="U3775" s="775"/>
      <c r="V3775" s="775"/>
      <c r="W3775" s="819"/>
      <c r="X3775" s="313">
        <f t="shared" si="1137"/>
        <v>0</v>
      </c>
    </row>
    <row r="3776" spans="2:24">
      <c r="B3776" s="173"/>
      <c r="C3776" s="183"/>
      <c r="D3776" s="334"/>
      <c r="E3776" s="814"/>
      <c r="F3776" s="248"/>
      <c r="G3776" s="248"/>
      <c r="H3776" s="248"/>
      <c r="I3776" s="249"/>
      <c r="J3776" s="243" t="str">
        <f t="shared" si="1136"/>
        <v/>
      </c>
      <c r="K3776" s="244"/>
      <c r="L3776" s="437"/>
      <c r="M3776" s="438"/>
      <c r="N3776" s="323"/>
      <c r="O3776" s="324"/>
      <c r="P3776" s="244"/>
      <c r="Q3776" s="437"/>
      <c r="R3776" s="438"/>
      <c r="S3776" s="323"/>
      <c r="T3776" s="323"/>
      <c r="U3776" s="438"/>
      <c r="V3776" s="323"/>
      <c r="W3776" s="324"/>
      <c r="X3776" s="324"/>
    </row>
    <row r="3777" spans="2:24" ht="18.75">
      <c r="B3777" s="807">
        <v>98</v>
      </c>
      <c r="C3777" s="964" t="s">
        <v>1041</v>
      </c>
      <c r="D3777" s="958"/>
      <c r="E3777" s="795"/>
      <c r="F3777" s="798"/>
      <c r="G3777" s="799"/>
      <c r="H3777" s="799"/>
      <c r="I3777" s="800">
        <f>F3777+G3777+H3777</f>
        <v>0</v>
      </c>
      <c r="J3777" s="243" t="str">
        <f t="shared" si="1136"/>
        <v/>
      </c>
      <c r="K3777" s="244"/>
      <c r="L3777" s="428"/>
      <c r="M3777" s="254"/>
      <c r="N3777" s="317">
        <f>I3777</f>
        <v>0</v>
      </c>
      <c r="O3777" s="424">
        <f>L3777+M3777-N3777</f>
        <v>0</v>
      </c>
      <c r="P3777" s="244"/>
      <c r="Q3777" s="428"/>
      <c r="R3777" s="254"/>
      <c r="S3777" s="429">
        <f>+IF(+(L3777+M3777)&gt;=I3777,+M3777,+(+I3777-L3777))</f>
        <v>0</v>
      </c>
      <c r="T3777" s="315">
        <f>Q3777+R3777-S3777</f>
        <v>0</v>
      </c>
      <c r="U3777" s="254"/>
      <c r="V3777" s="254"/>
      <c r="W3777" s="253"/>
      <c r="X3777" s="313">
        <f>T3777-U3777-V3777-W3777</f>
        <v>0</v>
      </c>
    </row>
    <row r="3778" spans="2:24">
      <c r="B3778" s="184"/>
      <c r="C3778" s="335" t="s">
        <v>1042</v>
      </c>
      <c r="D3778" s="336"/>
      <c r="E3778" s="395"/>
      <c r="F3778" s="395"/>
      <c r="G3778" s="395"/>
      <c r="H3778" s="395"/>
      <c r="I3778" s="337"/>
      <c r="J3778" s="243" t="str">
        <f t="shared" si="1136"/>
        <v/>
      </c>
      <c r="K3778" s="244"/>
      <c r="L3778" s="338"/>
      <c r="M3778" s="339"/>
      <c r="N3778" s="339"/>
      <c r="O3778" s="340"/>
      <c r="P3778" s="244"/>
      <c r="Q3778" s="338"/>
      <c r="R3778" s="339"/>
      <c r="S3778" s="339"/>
      <c r="T3778" s="339"/>
      <c r="U3778" s="339"/>
      <c r="V3778" s="339"/>
      <c r="W3778" s="340"/>
      <c r="X3778" s="340"/>
    </row>
    <row r="3779" spans="2:24">
      <c r="B3779" s="184"/>
      <c r="C3779" s="341" t="s">
        <v>1043</v>
      </c>
      <c r="D3779" s="334"/>
      <c r="E3779" s="384"/>
      <c r="F3779" s="384"/>
      <c r="G3779" s="384"/>
      <c r="H3779" s="384"/>
      <c r="I3779" s="307"/>
      <c r="J3779" s="243" t="str">
        <f t="shared" si="1136"/>
        <v/>
      </c>
      <c r="K3779" s="244"/>
      <c r="L3779" s="342"/>
      <c r="M3779" s="343"/>
      <c r="N3779" s="343"/>
      <c r="O3779" s="344"/>
      <c r="P3779" s="244"/>
      <c r="Q3779" s="342"/>
      <c r="R3779" s="343"/>
      <c r="S3779" s="343"/>
      <c r="T3779" s="343"/>
      <c r="U3779" s="343"/>
      <c r="V3779" s="343"/>
      <c r="W3779" s="344"/>
      <c r="X3779" s="344"/>
    </row>
    <row r="3780" spans="2:24">
      <c r="B3780" s="185"/>
      <c r="C3780" s="345" t="s">
        <v>1716</v>
      </c>
      <c r="D3780" s="346"/>
      <c r="E3780" s="396"/>
      <c r="F3780" s="396"/>
      <c r="G3780" s="396"/>
      <c r="H3780" s="396"/>
      <c r="I3780" s="309"/>
      <c r="J3780" s="243" t="str">
        <f t="shared" si="1136"/>
        <v/>
      </c>
      <c r="K3780" s="244"/>
      <c r="L3780" s="347"/>
      <c r="M3780" s="348"/>
      <c r="N3780" s="348"/>
      <c r="O3780" s="349"/>
      <c r="P3780" s="244"/>
      <c r="Q3780" s="347"/>
      <c r="R3780" s="348"/>
      <c r="S3780" s="348"/>
      <c r="T3780" s="348"/>
      <c r="U3780" s="348"/>
      <c r="V3780" s="348"/>
      <c r="W3780" s="349"/>
      <c r="X3780" s="349"/>
    </row>
    <row r="3781" spans="2:24" ht="18.75">
      <c r="B3781" s="715"/>
      <c r="C3781" s="716" t="s">
        <v>1263</v>
      </c>
      <c r="D3781" s="717" t="s">
        <v>1044</v>
      </c>
      <c r="E3781" s="808"/>
      <c r="F3781" s="808">
        <f>SUM(F3666,F3669,F3675,F3683,F3684,F3702,F3706,F3712,F3715,F3716,F3717,F3718,F3719,F3728,F3734,F3735,F3736,F3737,F3744,F3748,F3749,F3750,F3751,F3754,F3755,F3763,F3766,F3767,F3772)+F3777</f>
        <v>0</v>
      </c>
      <c r="G3781" s="808">
        <f>SUM(G3666,G3669,G3675,G3683,G3684,G3702,G3706,G3712,G3715,G3716,G3717,G3718,G3719,G3728,G3734,G3735,G3736,G3737,G3744,G3748,G3749,G3750,G3751,G3754,G3755,G3763,G3766,G3767,G3772)+G3777</f>
        <v>1312627</v>
      </c>
      <c r="H3781" s="808">
        <f>SUM(H3666,H3669,H3675,H3683,H3684,H3702,H3706,H3712,H3715,H3716,H3717,H3718,H3719,H3728,H3734,H3735,H3736,H3737,H3744,H3748,H3749,H3750,H3751,H3754,H3755,H3763,H3766,H3767,H3772)+H3777</f>
        <v>0</v>
      </c>
      <c r="I3781" s="808">
        <f>SUM(I3666,I3669,I3675,I3683,I3684,I3702,I3706,I3712,I3715,I3716,I3717,I3718,I3719,I3728,I3734,I3735,I3736,I3737,I3744,I3748,I3749,I3750,I3751,I3754,I3755,I3763,I3766,I3767,I3772)+I3777</f>
        <v>1312627</v>
      </c>
      <c r="J3781" s="243">
        <f t="shared" si="1136"/>
        <v>1</v>
      </c>
      <c r="K3781" s="439" t="str">
        <f>LEFT(C3663,1)</f>
        <v>6</v>
      </c>
      <c r="L3781" s="276">
        <f>SUM(L3666,L3669,L3675,L3683,L3684,L3702,L3706,L3712,L3715,L3716,L3717,L3718,L3719,L3728,L3734,L3735,L3736,L3737,L3744,L3748,L3749,L3750,L3751,L3754,L3755,L3763,L3766,L3767,L3772)+L3777</f>
        <v>0</v>
      </c>
      <c r="M3781" s="276">
        <f>SUM(M3666,M3669,M3675,M3683,M3684,M3702,M3706,M3712,M3715,M3716,M3717,M3718,M3719,M3728,M3734,M3735,M3736,M3737,M3744,M3748,M3749,M3750,M3751,M3754,M3755,M3763,M3766,M3767,M3772)+M3777</f>
        <v>1312627</v>
      </c>
      <c r="N3781" s="276">
        <f>SUM(N3666,N3669,N3675,N3683,N3684,N3702,N3706,N3712,N3715,N3716,N3717,N3718,N3719,N3728,N3734,N3735,N3736,N3737,N3744,N3748,N3749,N3750,N3751,N3754,N3755,N3763,N3766,N3767,N3772)+N3777</f>
        <v>1312627</v>
      </c>
      <c r="O3781" s="276">
        <f>SUM(O3666,O3669,O3675,O3683,O3684,O3702,O3706,O3712,O3715,O3716,O3717,O3718,O3719,O3728,O3734,O3735,O3736,O3737,O3744,O3748,O3749,O3750,O3751,O3754,O3755,O3763,O3766,O3767,O3772)+O3777</f>
        <v>0</v>
      </c>
      <c r="P3781" s="222"/>
      <c r="Q3781" s="276">
        <f t="shared" ref="Q3781:W3781" si="1140">SUM(Q3666,Q3669,Q3675,Q3683,Q3684,Q3702,Q3706,Q3712,Q3715,Q3716,Q3717,Q3718,Q3719,Q3728,Q3734,Q3735,Q3736,Q3737,Q3744,Q3748,Q3749,Q3750,Q3751,Q3754,Q3755,Q3763,Q3766,Q3767,Q3772)+Q3777</f>
        <v>0</v>
      </c>
      <c r="R3781" s="276">
        <f t="shared" si="1140"/>
        <v>1312627</v>
      </c>
      <c r="S3781" s="276">
        <f t="shared" si="1140"/>
        <v>1312627</v>
      </c>
      <c r="T3781" s="276">
        <f t="shared" si="1140"/>
        <v>0</v>
      </c>
      <c r="U3781" s="276">
        <f t="shared" si="1140"/>
        <v>0</v>
      </c>
      <c r="V3781" s="276">
        <f t="shared" si="1140"/>
        <v>0</v>
      </c>
      <c r="W3781" s="276">
        <f t="shared" si="1140"/>
        <v>0</v>
      </c>
      <c r="X3781" s="313">
        <f>T3781-U3781-V3781-W3781</f>
        <v>0</v>
      </c>
    </row>
    <row r="3782" spans="2:24">
      <c r="B3782" s="660" t="s">
        <v>32</v>
      </c>
      <c r="C3782" s="186"/>
      <c r="I3782" s="219"/>
      <c r="J3782" s="221">
        <f>J3781</f>
        <v>1</v>
      </c>
      <c r="P3782"/>
    </row>
    <row r="3783" spans="2:24">
      <c r="B3783" s="392"/>
      <c r="C3783" s="392"/>
      <c r="D3783" s="393"/>
      <c r="E3783" s="392"/>
      <c r="F3783" s="392"/>
      <c r="G3783" s="392"/>
      <c r="H3783" s="392"/>
      <c r="I3783" s="394"/>
      <c r="J3783" s="221">
        <f>J3781</f>
        <v>1</v>
      </c>
      <c r="L3783" s="392"/>
      <c r="M3783" s="392"/>
      <c r="N3783" s="394"/>
      <c r="O3783" s="394"/>
      <c r="P3783" s="394"/>
      <c r="Q3783" s="392"/>
      <c r="R3783" s="392"/>
      <c r="S3783" s="394"/>
      <c r="T3783" s="394"/>
      <c r="U3783" s="392"/>
      <c r="V3783" s="394"/>
      <c r="W3783" s="394"/>
      <c r="X3783" s="394"/>
    </row>
    <row r="3784" spans="2:24" ht="18.75">
      <c r="B3784" s="402"/>
      <c r="C3784" s="402"/>
      <c r="D3784" s="402"/>
      <c r="E3784" s="402"/>
      <c r="F3784" s="402"/>
      <c r="G3784" s="402"/>
      <c r="H3784" s="402"/>
      <c r="I3784" s="484"/>
      <c r="J3784" s="440">
        <f>(IF(E3781&lt;&gt;0,$G$2,IF(I3781&lt;&gt;0,$G$2,"")))</f>
        <v>0</v>
      </c>
    </row>
    <row r="3785" spans="2:24" ht="18.75">
      <c r="B3785" s="402"/>
      <c r="C3785" s="402"/>
      <c r="D3785" s="474"/>
      <c r="E3785" s="402"/>
      <c r="F3785" s="402"/>
      <c r="G3785" s="402"/>
      <c r="H3785" s="402"/>
      <c r="I3785" s="484"/>
      <c r="J3785" s="440" t="str">
        <f>(IF(E3782&lt;&gt;0,$G$2,IF(I3782&lt;&gt;0,$G$2,"")))</f>
        <v/>
      </c>
    </row>
    <row r="3786" spans="2:24">
      <c r="E3786" s="278"/>
      <c r="F3786" s="278"/>
      <c r="G3786" s="278"/>
      <c r="H3786" s="278"/>
      <c r="I3786" s="282"/>
      <c r="J3786" s="221">
        <f>(IF($E3919&lt;&gt;0,$J$2,IF($I3919&lt;&gt;0,$J$2,"")))</f>
        <v>1</v>
      </c>
      <c r="L3786" s="278"/>
      <c r="M3786" s="278"/>
      <c r="N3786" s="282"/>
      <c r="O3786" s="282"/>
      <c r="P3786" s="282"/>
      <c r="Q3786" s="278"/>
      <c r="R3786" s="278"/>
      <c r="S3786" s="282"/>
      <c r="T3786" s="282"/>
      <c r="U3786" s="278"/>
      <c r="V3786" s="282"/>
      <c r="W3786" s="282"/>
    </row>
    <row r="3787" spans="2:24">
      <c r="C3787" s="227"/>
      <c r="D3787" s="228"/>
      <c r="E3787" s="278"/>
      <c r="F3787" s="278"/>
      <c r="G3787" s="278"/>
      <c r="H3787" s="278"/>
      <c r="I3787" s="282"/>
      <c r="J3787" s="221">
        <f>(IF($E3919&lt;&gt;0,$J$2,IF($I3919&lt;&gt;0,$J$2,"")))</f>
        <v>1</v>
      </c>
      <c r="L3787" s="278"/>
      <c r="M3787" s="278"/>
      <c r="N3787" s="282"/>
      <c r="O3787" s="282"/>
      <c r="P3787" s="282"/>
      <c r="Q3787" s="278"/>
      <c r="R3787" s="278"/>
      <c r="S3787" s="282"/>
      <c r="T3787" s="282"/>
      <c r="U3787" s="278"/>
      <c r="V3787" s="282"/>
      <c r="W3787" s="282"/>
    </row>
    <row r="3788" spans="2:24">
      <c r="B3788" s="896" t="str">
        <f>$B$7</f>
        <v>БЮДЖЕТ - НАЧАЛЕН ПЛАН
ПО ПЪЛНА ЕДИННА БЮДЖЕТНА КЛАСИФИКАЦИЯ</v>
      </c>
      <c r="C3788" s="897"/>
      <c r="D3788" s="897"/>
      <c r="E3788" s="278"/>
      <c r="F3788" s="278"/>
      <c r="G3788" s="278"/>
      <c r="H3788" s="278"/>
      <c r="I3788" s="282"/>
      <c r="J3788" s="221">
        <f>(IF($E3919&lt;&gt;0,$J$2,IF($I3919&lt;&gt;0,$J$2,"")))</f>
        <v>1</v>
      </c>
      <c r="L3788" s="278"/>
      <c r="M3788" s="278"/>
      <c r="N3788" s="282"/>
      <c r="O3788" s="282"/>
      <c r="P3788" s="282"/>
      <c r="Q3788" s="278"/>
      <c r="R3788" s="278"/>
      <c r="S3788" s="282"/>
      <c r="T3788" s="282"/>
      <c r="U3788" s="278"/>
      <c r="V3788" s="282"/>
      <c r="W3788" s="282"/>
    </row>
    <row r="3789" spans="2:24">
      <c r="C3789" s="227"/>
      <c r="D3789" s="228"/>
      <c r="E3789" s="279" t="s">
        <v>1684</v>
      </c>
      <c r="F3789" s="279" t="s">
        <v>1550</v>
      </c>
      <c r="G3789" s="278"/>
      <c r="H3789" s="278"/>
      <c r="I3789" s="282"/>
      <c r="J3789" s="221">
        <f>(IF($E3919&lt;&gt;0,$J$2,IF($I3919&lt;&gt;0,$J$2,"")))</f>
        <v>1</v>
      </c>
      <c r="L3789" s="278"/>
      <c r="M3789" s="278"/>
      <c r="N3789" s="282"/>
      <c r="O3789" s="282"/>
      <c r="P3789" s="282"/>
      <c r="Q3789" s="278"/>
      <c r="R3789" s="278"/>
      <c r="S3789" s="282"/>
      <c r="T3789" s="282"/>
      <c r="U3789" s="278"/>
      <c r="V3789" s="282"/>
      <c r="W3789" s="282"/>
    </row>
    <row r="3790" spans="2:24" ht="18.75">
      <c r="B3790" s="898" t="str">
        <f>$B$9</f>
        <v>Несебър</v>
      </c>
      <c r="C3790" s="899"/>
      <c r="D3790" s="900"/>
      <c r="E3790" s="686">
        <f>$E$9</f>
        <v>43831</v>
      </c>
      <c r="F3790" s="687">
        <f>$F$9</f>
        <v>44196</v>
      </c>
      <c r="G3790" s="278"/>
      <c r="H3790" s="278"/>
      <c r="I3790" s="282"/>
      <c r="J3790" s="221">
        <f>(IF($E3919&lt;&gt;0,$J$2,IF($I3919&lt;&gt;0,$J$2,"")))</f>
        <v>1</v>
      </c>
      <c r="L3790" s="278"/>
      <c r="M3790" s="278"/>
      <c r="N3790" s="282"/>
      <c r="O3790" s="282"/>
      <c r="P3790" s="282"/>
      <c r="Q3790" s="278"/>
      <c r="R3790" s="278"/>
      <c r="S3790" s="282"/>
      <c r="T3790" s="282"/>
      <c r="U3790" s="278"/>
      <c r="V3790" s="282"/>
      <c r="W3790" s="282"/>
    </row>
    <row r="3791" spans="2:24">
      <c r="B3791" s="230" t="str">
        <f>$B$10</f>
        <v>(наименование на разпоредителя с бюджет)</v>
      </c>
      <c r="E3791" s="278"/>
      <c r="F3791" s="280">
        <f>$F$10</f>
        <v>0</v>
      </c>
      <c r="G3791" s="278"/>
      <c r="H3791" s="278"/>
      <c r="I3791" s="282"/>
      <c r="J3791" s="221">
        <f>(IF($E3919&lt;&gt;0,$J$2,IF($I3919&lt;&gt;0,$J$2,"")))</f>
        <v>1</v>
      </c>
      <c r="L3791" s="278"/>
      <c r="M3791" s="278"/>
      <c r="N3791" s="282"/>
      <c r="O3791" s="282"/>
      <c r="P3791" s="282"/>
      <c r="Q3791" s="278"/>
      <c r="R3791" s="278"/>
      <c r="S3791" s="282"/>
      <c r="T3791" s="282"/>
      <c r="U3791" s="278"/>
      <c r="V3791" s="282"/>
      <c r="W3791" s="282"/>
    </row>
    <row r="3792" spans="2:24">
      <c r="B3792" s="230"/>
      <c r="E3792" s="281"/>
      <c r="F3792" s="278"/>
      <c r="G3792" s="278"/>
      <c r="H3792" s="278"/>
      <c r="I3792" s="282"/>
      <c r="J3792" s="221">
        <f>(IF($E3919&lt;&gt;0,$J$2,IF($I3919&lt;&gt;0,$J$2,"")))</f>
        <v>1</v>
      </c>
      <c r="L3792" s="278"/>
      <c r="M3792" s="278"/>
      <c r="N3792" s="282"/>
      <c r="O3792" s="282"/>
      <c r="P3792" s="282"/>
      <c r="Q3792" s="278"/>
      <c r="R3792" s="278"/>
      <c r="S3792" s="282"/>
      <c r="T3792" s="282"/>
      <c r="U3792" s="278"/>
      <c r="V3792" s="282"/>
      <c r="W3792" s="282"/>
    </row>
    <row r="3793" spans="2:24" ht="19.5">
      <c r="B3793" s="901" t="str">
        <f>$B$12</f>
        <v>Несебър</v>
      </c>
      <c r="C3793" s="902"/>
      <c r="D3793" s="903"/>
      <c r="E3793" s="229" t="s">
        <v>1685</v>
      </c>
      <c r="F3793" s="688" t="str">
        <f>$F$12</f>
        <v>5206</v>
      </c>
      <c r="G3793" s="278"/>
      <c r="H3793" s="278"/>
      <c r="I3793" s="282"/>
      <c r="J3793" s="221">
        <f>(IF($E3919&lt;&gt;0,$J$2,IF($I3919&lt;&gt;0,$J$2,"")))</f>
        <v>1</v>
      </c>
      <c r="L3793" s="278"/>
      <c r="M3793" s="278"/>
      <c r="N3793" s="282"/>
      <c r="O3793" s="282"/>
      <c r="P3793" s="282"/>
      <c r="Q3793" s="278"/>
      <c r="R3793" s="278"/>
      <c r="S3793" s="282"/>
      <c r="T3793" s="282"/>
      <c r="U3793" s="278"/>
      <c r="V3793" s="282"/>
      <c r="W3793" s="282"/>
    </row>
    <row r="3794" spans="2:24">
      <c r="B3794" s="689" t="str">
        <f>$B$13</f>
        <v>(наименование на първостепенния разпоредител с бюджет)</v>
      </c>
      <c r="E3794" s="281" t="s">
        <v>1686</v>
      </c>
      <c r="F3794" s="278"/>
      <c r="G3794" s="278"/>
      <c r="H3794" s="278"/>
      <c r="I3794" s="282"/>
      <c r="J3794" s="221">
        <f>(IF($E3919&lt;&gt;0,$J$2,IF($I3919&lt;&gt;0,$J$2,"")))</f>
        <v>1</v>
      </c>
      <c r="L3794" s="278"/>
      <c r="M3794" s="278"/>
      <c r="N3794" s="282"/>
      <c r="O3794" s="282"/>
      <c r="P3794" s="282"/>
      <c r="Q3794" s="278"/>
      <c r="R3794" s="278"/>
      <c r="S3794" s="282"/>
      <c r="T3794" s="282"/>
      <c r="U3794" s="278"/>
      <c r="V3794" s="282"/>
      <c r="W3794" s="282"/>
    </row>
    <row r="3795" spans="2:24" ht="18.75">
      <c r="B3795" s="230"/>
      <c r="D3795" s="441"/>
      <c r="E3795" s="277"/>
      <c r="F3795" s="277"/>
      <c r="G3795" s="277"/>
      <c r="H3795" s="277"/>
      <c r="I3795" s="384"/>
      <c r="J3795" s="221">
        <f>(IF($E3919&lt;&gt;0,$J$2,IF($I3919&lt;&gt;0,$J$2,"")))</f>
        <v>1</v>
      </c>
      <c r="L3795" s="278"/>
      <c r="M3795" s="278"/>
      <c r="N3795" s="282"/>
      <c r="O3795" s="282"/>
      <c r="P3795" s="282"/>
      <c r="Q3795" s="278"/>
      <c r="R3795" s="278"/>
      <c r="S3795" s="282"/>
      <c r="T3795" s="282"/>
      <c r="U3795" s="278"/>
      <c r="V3795" s="282"/>
      <c r="W3795" s="282"/>
    </row>
    <row r="3796" spans="2:24">
      <c r="C3796" s="227"/>
      <c r="D3796" s="228"/>
      <c r="E3796" s="278"/>
      <c r="F3796" s="281"/>
      <c r="G3796" s="281"/>
      <c r="H3796" s="281"/>
      <c r="I3796" s="284" t="s">
        <v>1687</v>
      </c>
      <c r="J3796" s="221">
        <f>(IF($E3919&lt;&gt;0,$J$2,IF($I3919&lt;&gt;0,$J$2,"")))</f>
        <v>1</v>
      </c>
      <c r="L3796" s="283" t="s">
        <v>93</v>
      </c>
      <c r="M3796" s="278"/>
      <c r="N3796" s="282"/>
      <c r="O3796" s="284" t="s">
        <v>1687</v>
      </c>
      <c r="P3796" s="282"/>
      <c r="Q3796" s="283" t="s">
        <v>94</v>
      </c>
      <c r="R3796" s="278"/>
      <c r="S3796" s="282"/>
      <c r="T3796" s="284" t="s">
        <v>1687</v>
      </c>
      <c r="U3796" s="278"/>
      <c r="V3796" s="282"/>
      <c r="W3796" s="284" t="s">
        <v>1687</v>
      </c>
    </row>
    <row r="3797" spans="2:24" ht="18.75">
      <c r="B3797" s="782"/>
      <c r="C3797" s="783"/>
      <c r="D3797" s="784" t="s">
        <v>1075</v>
      </c>
      <c r="E3797" s="785"/>
      <c r="F3797" s="973" t="s">
        <v>1486</v>
      </c>
      <c r="G3797" s="974"/>
      <c r="H3797" s="975"/>
      <c r="I3797" s="976"/>
      <c r="J3797" s="221">
        <f>(IF($E3919&lt;&gt;0,$J$2,IF($I3919&lt;&gt;0,$J$2,"")))</f>
        <v>1</v>
      </c>
      <c r="L3797" s="920" t="s">
        <v>1804</v>
      </c>
      <c r="M3797" s="920" t="s">
        <v>1805</v>
      </c>
      <c r="N3797" s="922" t="s">
        <v>1806</v>
      </c>
      <c r="O3797" s="922" t="s">
        <v>95</v>
      </c>
      <c r="P3797" s="222"/>
      <c r="Q3797" s="922" t="s">
        <v>1807</v>
      </c>
      <c r="R3797" s="922" t="s">
        <v>1808</v>
      </c>
      <c r="S3797" s="922" t="s">
        <v>1776</v>
      </c>
      <c r="T3797" s="922" t="s">
        <v>96</v>
      </c>
      <c r="U3797" s="409" t="s">
        <v>97</v>
      </c>
      <c r="V3797" s="410"/>
      <c r="W3797" s="411"/>
      <c r="X3797" s="291"/>
    </row>
    <row r="3798" spans="2:24" ht="31.5">
      <c r="B3798" s="786" t="s">
        <v>1601</v>
      </c>
      <c r="C3798" s="787" t="s">
        <v>1688</v>
      </c>
      <c r="D3798" s="788" t="s">
        <v>1076</v>
      </c>
      <c r="E3798" s="789"/>
      <c r="F3798" s="713" t="s">
        <v>1487</v>
      </c>
      <c r="G3798" s="713" t="s">
        <v>1488</v>
      </c>
      <c r="H3798" s="713" t="s">
        <v>1485</v>
      </c>
      <c r="I3798" s="713" t="s">
        <v>1069</v>
      </c>
      <c r="J3798" s="221">
        <f>(IF($E3919&lt;&gt;0,$J$2,IF($I3919&lt;&gt;0,$J$2,"")))</f>
        <v>1</v>
      </c>
      <c r="L3798" s="961"/>
      <c r="M3798" s="972"/>
      <c r="N3798" s="961"/>
      <c r="O3798" s="972"/>
      <c r="P3798" s="222"/>
      <c r="Q3798" s="957"/>
      <c r="R3798" s="957"/>
      <c r="S3798" s="957"/>
      <c r="T3798" s="957"/>
      <c r="U3798" s="412">
        <v>2020</v>
      </c>
      <c r="V3798" s="412">
        <v>2021</v>
      </c>
      <c r="W3798" s="412" t="s">
        <v>1809</v>
      </c>
      <c r="X3798" s="413" t="s">
        <v>98</v>
      </c>
    </row>
    <row r="3799" spans="2:24" ht="18.75">
      <c r="B3799" s="612"/>
      <c r="C3799" s="397"/>
      <c r="D3799" s="295" t="s">
        <v>1265</v>
      </c>
      <c r="E3799" s="809"/>
      <c r="F3799" s="296"/>
      <c r="G3799" s="296"/>
      <c r="H3799" s="296"/>
      <c r="I3799" s="483"/>
      <c r="J3799" s="221">
        <f>(IF($E3919&lt;&gt;0,$J$2,IF($I3919&lt;&gt;0,$J$2,"")))</f>
        <v>1</v>
      </c>
      <c r="L3799" s="297" t="s">
        <v>99</v>
      </c>
      <c r="M3799" s="297" t="s">
        <v>100</v>
      </c>
      <c r="N3799" s="298" t="s">
        <v>101</v>
      </c>
      <c r="O3799" s="298" t="s">
        <v>102</v>
      </c>
      <c r="P3799" s="222"/>
      <c r="Q3799" s="610" t="s">
        <v>103</v>
      </c>
      <c r="R3799" s="610" t="s">
        <v>104</v>
      </c>
      <c r="S3799" s="610" t="s">
        <v>105</v>
      </c>
      <c r="T3799" s="610" t="s">
        <v>106</v>
      </c>
      <c r="U3799" s="610" t="s">
        <v>1046</v>
      </c>
      <c r="V3799" s="610" t="s">
        <v>1047</v>
      </c>
      <c r="W3799" s="610" t="s">
        <v>1048</v>
      </c>
      <c r="X3799" s="414" t="s">
        <v>1049</v>
      </c>
    </row>
    <row r="3800" spans="2:24" ht="131.25">
      <c r="B3800" s="236"/>
      <c r="C3800" s="617" t="e">
        <f>VLOOKUP(D3800,OP_LIST2,2,FALSE)</f>
        <v>#N/A</v>
      </c>
      <c r="D3800" s="618" t="s">
        <v>958</v>
      </c>
      <c r="E3800" s="810"/>
      <c r="F3800" s="368"/>
      <c r="G3800" s="368"/>
      <c r="H3800" s="368"/>
      <c r="I3800" s="303"/>
      <c r="J3800" s="221">
        <f>(IF($E3919&lt;&gt;0,$J$2,IF($I3919&lt;&gt;0,$J$2,"")))</f>
        <v>1</v>
      </c>
      <c r="L3800" s="415" t="s">
        <v>1050</v>
      </c>
      <c r="M3800" s="415" t="s">
        <v>1050</v>
      </c>
      <c r="N3800" s="415" t="s">
        <v>1051</v>
      </c>
      <c r="O3800" s="415" t="s">
        <v>1052</v>
      </c>
      <c r="P3800" s="222"/>
      <c r="Q3800" s="415" t="s">
        <v>1050</v>
      </c>
      <c r="R3800" s="415" t="s">
        <v>1050</v>
      </c>
      <c r="S3800" s="415" t="s">
        <v>1077</v>
      </c>
      <c r="T3800" s="415" t="s">
        <v>1054</v>
      </c>
      <c r="U3800" s="415" t="s">
        <v>1050</v>
      </c>
      <c r="V3800" s="415" t="s">
        <v>1050</v>
      </c>
      <c r="W3800" s="415" t="s">
        <v>1050</v>
      </c>
      <c r="X3800" s="306" t="s">
        <v>1055</v>
      </c>
    </row>
    <row r="3801" spans="2:24" ht="18.75">
      <c r="B3801" s="616"/>
      <c r="C3801" s="619">
        <f>VLOOKUP(D3802,EBK_DEIN2,2,FALSE)</f>
        <v>6619</v>
      </c>
      <c r="D3801" s="611" t="s">
        <v>1465</v>
      </c>
      <c r="E3801" s="811"/>
      <c r="F3801" s="368"/>
      <c r="G3801" s="368"/>
      <c r="H3801" s="368"/>
      <c r="I3801" s="303"/>
      <c r="J3801" s="221">
        <f>(IF($E3919&lt;&gt;0,$J$2,IF($I3919&lt;&gt;0,$J$2,"")))</f>
        <v>1</v>
      </c>
      <c r="L3801" s="416"/>
      <c r="M3801" s="416"/>
      <c r="N3801" s="344"/>
      <c r="O3801" s="417"/>
      <c r="P3801" s="222"/>
      <c r="Q3801" s="416"/>
      <c r="R3801" s="416"/>
      <c r="S3801" s="344"/>
      <c r="T3801" s="417"/>
      <c r="U3801" s="416"/>
      <c r="V3801" s="344"/>
      <c r="W3801" s="417"/>
      <c r="X3801" s="418"/>
    </row>
    <row r="3802" spans="2:24" ht="31.5">
      <c r="B3802" s="419"/>
      <c r="C3802" s="238"/>
      <c r="D3802" s="523" t="s">
        <v>909</v>
      </c>
      <c r="E3802" s="811"/>
      <c r="F3802" s="368"/>
      <c r="G3802" s="368"/>
      <c r="H3802" s="368"/>
      <c r="I3802" s="303"/>
      <c r="J3802" s="221">
        <f>(IF($E3919&lt;&gt;0,$J$2,IF($I3919&lt;&gt;0,$J$2,"")))</f>
        <v>1</v>
      </c>
      <c r="L3802" s="416"/>
      <c r="M3802" s="416"/>
      <c r="N3802" s="344"/>
      <c r="O3802" s="420">
        <f>SUMIF(O3805:O3806,"&lt;0")+SUMIF(O3808:O3812,"&lt;0")+SUMIF(O3814:O3821,"&lt;0")+SUMIF(O3823:O3839,"&lt;0")+SUMIF(O3845:O3849,"&lt;0")+SUMIF(O3851:O3856,"&lt;0")+SUMIF(O3859:O3865,"&lt;0")+SUMIF(O3872:O3873,"&lt;0")+SUMIF(O3876:O3881,"&lt;0")+SUMIF(O3883:O3888,"&lt;0")+SUMIF(O3892,"&lt;0")+SUMIF(O3894:O3900,"&lt;0")+SUMIF(O3902:O3904,"&lt;0")+SUMIF(O3906:O3909,"&lt;0")+SUMIF(O3911:O3912,"&lt;0")+SUMIF(O3915,"&lt;0")</f>
        <v>0</v>
      </c>
      <c r="P3802" s="222"/>
      <c r="Q3802" s="416"/>
      <c r="R3802" s="416"/>
      <c r="S3802" s="344"/>
      <c r="T3802" s="420">
        <f>SUMIF(T3805:T3806,"&lt;0")+SUMIF(T3808:T3812,"&lt;0")+SUMIF(T3814:T3821,"&lt;0")+SUMIF(T3823:T3839,"&lt;0")+SUMIF(T3845:T3849,"&lt;0")+SUMIF(T3851:T3856,"&lt;0")+SUMIF(T3859:T3865,"&lt;0")+SUMIF(T3872:T3873,"&lt;0")+SUMIF(T3876:T3881,"&lt;0")+SUMIF(T3883:T3888,"&lt;0")+SUMIF(T3892,"&lt;0")+SUMIF(T3894:T3900,"&lt;0")+SUMIF(T3902:T3904,"&lt;0")+SUMIF(T3906:T3909,"&lt;0")+SUMIF(T3911:T3912,"&lt;0")+SUMIF(T3915,"&lt;0")</f>
        <v>0</v>
      </c>
      <c r="U3802" s="416"/>
      <c r="V3802" s="344"/>
      <c r="W3802" s="417"/>
      <c r="X3802" s="308"/>
    </row>
    <row r="3803" spans="2:24" ht="18.75">
      <c r="B3803" s="354"/>
      <c r="C3803" s="238"/>
      <c r="D3803" s="292" t="s">
        <v>1078</v>
      </c>
      <c r="E3803" s="811"/>
      <c r="F3803" s="368"/>
      <c r="G3803" s="368"/>
      <c r="H3803" s="368"/>
      <c r="I3803" s="303"/>
      <c r="J3803" s="221">
        <f>(IF($E3919&lt;&gt;0,$J$2,IF($I3919&lt;&gt;0,$J$2,"")))</f>
        <v>1</v>
      </c>
      <c r="L3803" s="416"/>
      <c r="M3803" s="416"/>
      <c r="N3803" s="344"/>
      <c r="O3803" s="417"/>
      <c r="P3803" s="222"/>
      <c r="Q3803" s="416"/>
      <c r="R3803" s="416"/>
      <c r="S3803" s="344"/>
      <c r="T3803" s="417"/>
      <c r="U3803" s="416"/>
      <c r="V3803" s="344"/>
      <c r="W3803" s="417"/>
      <c r="X3803" s="310"/>
    </row>
    <row r="3804" spans="2:24" ht="18.75">
      <c r="B3804" s="790">
        <v>100</v>
      </c>
      <c r="C3804" s="977" t="s">
        <v>1266</v>
      </c>
      <c r="D3804" s="978"/>
      <c r="E3804" s="791"/>
      <c r="F3804" s="792">
        <f>SUM(F3805:F3806)</f>
        <v>0</v>
      </c>
      <c r="G3804" s="793">
        <f>SUM(G3805:G3806)</f>
        <v>0</v>
      </c>
      <c r="H3804" s="793">
        <f>SUM(H3805:H3806)</f>
        <v>0</v>
      </c>
      <c r="I3804" s="793">
        <f>SUM(I3805:I3806)</f>
        <v>0</v>
      </c>
      <c r="J3804" s="243" t="str">
        <f t="shared" ref="J3804:J3835" si="1141">(IF($E3804&lt;&gt;0,$J$2,IF($I3804&lt;&gt;0,$J$2,"")))</f>
        <v/>
      </c>
      <c r="K3804" s="244"/>
      <c r="L3804" s="311">
        <f>SUM(L3805:L3806)</f>
        <v>0</v>
      </c>
      <c r="M3804" s="312">
        <f>SUM(M3805:M3806)</f>
        <v>0</v>
      </c>
      <c r="N3804" s="421">
        <f>SUM(N3805:N3806)</f>
        <v>0</v>
      </c>
      <c r="O3804" s="422">
        <f>SUM(O3805:O3806)</f>
        <v>0</v>
      </c>
      <c r="P3804" s="244"/>
      <c r="Q3804" s="815"/>
      <c r="R3804" s="816"/>
      <c r="S3804" s="817"/>
      <c r="T3804" s="816"/>
      <c r="U3804" s="816"/>
      <c r="V3804" s="816"/>
      <c r="W3804" s="818"/>
      <c r="X3804" s="313">
        <f t="shared" ref="X3804:X3835" si="1142">T3804-U3804-V3804-W3804</f>
        <v>0</v>
      </c>
    </row>
    <row r="3805" spans="2:24" ht="18.75">
      <c r="B3805" s="140"/>
      <c r="C3805" s="144">
        <v>101</v>
      </c>
      <c r="D3805" s="138" t="s">
        <v>1267</v>
      </c>
      <c r="E3805" s="812"/>
      <c r="F3805" s="449"/>
      <c r="G3805" s="245"/>
      <c r="H3805" s="245"/>
      <c r="I3805" s="476">
        <f>F3805+G3805+H3805</f>
        <v>0</v>
      </c>
      <c r="J3805" s="243" t="str">
        <f t="shared" si="1141"/>
        <v/>
      </c>
      <c r="K3805" s="244"/>
      <c r="L3805" s="423"/>
      <c r="M3805" s="252"/>
      <c r="N3805" s="315">
        <f>I3805</f>
        <v>0</v>
      </c>
      <c r="O3805" s="424">
        <f>L3805+M3805-N3805</f>
        <v>0</v>
      </c>
      <c r="P3805" s="244"/>
      <c r="Q3805" s="771"/>
      <c r="R3805" s="775"/>
      <c r="S3805" s="775"/>
      <c r="T3805" s="775"/>
      <c r="U3805" s="775"/>
      <c r="V3805" s="775"/>
      <c r="W3805" s="819"/>
      <c r="X3805" s="313">
        <f t="shared" si="1142"/>
        <v>0</v>
      </c>
    </row>
    <row r="3806" spans="2:24" ht="18.75">
      <c r="B3806" s="140"/>
      <c r="C3806" s="137">
        <v>102</v>
      </c>
      <c r="D3806" s="139" t="s">
        <v>1268</v>
      </c>
      <c r="E3806" s="812"/>
      <c r="F3806" s="449"/>
      <c r="G3806" s="245"/>
      <c r="H3806" s="245"/>
      <c r="I3806" s="476">
        <f>F3806+G3806+H3806</f>
        <v>0</v>
      </c>
      <c r="J3806" s="243" t="str">
        <f t="shared" si="1141"/>
        <v/>
      </c>
      <c r="K3806" s="244"/>
      <c r="L3806" s="423"/>
      <c r="M3806" s="252"/>
      <c r="N3806" s="315">
        <f>I3806</f>
        <v>0</v>
      </c>
      <c r="O3806" s="424">
        <f>L3806+M3806-N3806</f>
        <v>0</v>
      </c>
      <c r="P3806" s="244"/>
      <c r="Q3806" s="771"/>
      <c r="R3806" s="775"/>
      <c r="S3806" s="775"/>
      <c r="T3806" s="775"/>
      <c r="U3806" s="775"/>
      <c r="V3806" s="775"/>
      <c r="W3806" s="819"/>
      <c r="X3806" s="313">
        <f t="shared" si="1142"/>
        <v>0</v>
      </c>
    </row>
    <row r="3807" spans="2:24" ht="18.75">
      <c r="B3807" s="794">
        <v>200</v>
      </c>
      <c r="C3807" s="959" t="s">
        <v>1269</v>
      </c>
      <c r="D3807" s="959"/>
      <c r="E3807" s="795"/>
      <c r="F3807" s="796">
        <f>SUM(F3808:F3812)</f>
        <v>0</v>
      </c>
      <c r="G3807" s="797">
        <f>SUM(G3808:G3812)</f>
        <v>0</v>
      </c>
      <c r="H3807" s="797">
        <f>SUM(H3808:H3812)</f>
        <v>0</v>
      </c>
      <c r="I3807" s="797">
        <f>SUM(I3808:I3812)</f>
        <v>0</v>
      </c>
      <c r="J3807" s="243" t="str">
        <f t="shared" si="1141"/>
        <v/>
      </c>
      <c r="K3807" s="244"/>
      <c r="L3807" s="316">
        <f>SUM(L3808:L3812)</f>
        <v>0</v>
      </c>
      <c r="M3807" s="317">
        <f>SUM(M3808:M3812)</f>
        <v>0</v>
      </c>
      <c r="N3807" s="425">
        <f>SUM(N3808:N3812)</f>
        <v>0</v>
      </c>
      <c r="O3807" s="426">
        <f>SUM(O3808:O3812)</f>
        <v>0</v>
      </c>
      <c r="P3807" s="244"/>
      <c r="Q3807" s="773"/>
      <c r="R3807" s="774"/>
      <c r="S3807" s="774"/>
      <c r="T3807" s="774"/>
      <c r="U3807" s="774"/>
      <c r="V3807" s="774"/>
      <c r="W3807" s="820"/>
      <c r="X3807" s="313">
        <f t="shared" si="1142"/>
        <v>0</v>
      </c>
    </row>
    <row r="3808" spans="2:24" ht="18.75">
      <c r="B3808" s="143"/>
      <c r="C3808" s="144">
        <v>201</v>
      </c>
      <c r="D3808" s="138" t="s">
        <v>1270</v>
      </c>
      <c r="E3808" s="812"/>
      <c r="F3808" s="449"/>
      <c r="G3808" s="245"/>
      <c r="H3808" s="245"/>
      <c r="I3808" s="476">
        <f>F3808+G3808+H3808</f>
        <v>0</v>
      </c>
      <c r="J3808" s="243" t="str">
        <f t="shared" si="1141"/>
        <v/>
      </c>
      <c r="K3808" s="244"/>
      <c r="L3808" s="423"/>
      <c r="M3808" s="252"/>
      <c r="N3808" s="315">
        <f>I3808</f>
        <v>0</v>
      </c>
      <c r="O3808" s="424">
        <f>L3808+M3808-N3808</f>
        <v>0</v>
      </c>
      <c r="P3808" s="244"/>
      <c r="Q3808" s="771"/>
      <c r="R3808" s="775"/>
      <c r="S3808" s="775"/>
      <c r="T3808" s="775"/>
      <c r="U3808" s="775"/>
      <c r="V3808" s="775"/>
      <c r="W3808" s="819"/>
      <c r="X3808" s="313">
        <f t="shared" si="1142"/>
        <v>0</v>
      </c>
    </row>
    <row r="3809" spans="2:24" ht="18.75">
      <c r="B3809" s="136"/>
      <c r="C3809" s="137">
        <v>202</v>
      </c>
      <c r="D3809" s="145" t="s">
        <v>1271</v>
      </c>
      <c r="E3809" s="812"/>
      <c r="F3809" s="449"/>
      <c r="G3809" s="245"/>
      <c r="H3809" s="245"/>
      <c r="I3809" s="476">
        <f>F3809+G3809+H3809</f>
        <v>0</v>
      </c>
      <c r="J3809" s="243" t="str">
        <f t="shared" si="1141"/>
        <v/>
      </c>
      <c r="K3809" s="244"/>
      <c r="L3809" s="423"/>
      <c r="M3809" s="252"/>
      <c r="N3809" s="315">
        <f>I3809</f>
        <v>0</v>
      </c>
      <c r="O3809" s="424">
        <f>L3809+M3809-N3809</f>
        <v>0</v>
      </c>
      <c r="P3809" s="244"/>
      <c r="Q3809" s="771"/>
      <c r="R3809" s="775"/>
      <c r="S3809" s="775"/>
      <c r="T3809" s="775"/>
      <c r="U3809" s="775"/>
      <c r="V3809" s="775"/>
      <c r="W3809" s="819"/>
      <c r="X3809" s="313">
        <f t="shared" si="1142"/>
        <v>0</v>
      </c>
    </row>
    <row r="3810" spans="2:24" ht="31.5">
      <c r="B3810" s="152"/>
      <c r="C3810" s="137">
        <v>205</v>
      </c>
      <c r="D3810" s="145" t="s">
        <v>915</v>
      </c>
      <c r="E3810" s="812"/>
      <c r="F3810" s="449"/>
      <c r="G3810" s="245"/>
      <c r="H3810" s="245"/>
      <c r="I3810" s="476">
        <f>F3810+G3810+H3810</f>
        <v>0</v>
      </c>
      <c r="J3810" s="243" t="str">
        <f t="shared" si="1141"/>
        <v/>
      </c>
      <c r="K3810" s="244"/>
      <c r="L3810" s="423"/>
      <c r="M3810" s="252"/>
      <c r="N3810" s="315">
        <f>I3810</f>
        <v>0</v>
      </c>
      <c r="O3810" s="424">
        <f>L3810+M3810-N3810</f>
        <v>0</v>
      </c>
      <c r="P3810" s="244"/>
      <c r="Q3810" s="771"/>
      <c r="R3810" s="775"/>
      <c r="S3810" s="775"/>
      <c r="T3810" s="775"/>
      <c r="U3810" s="775"/>
      <c r="V3810" s="775"/>
      <c r="W3810" s="819"/>
      <c r="X3810" s="313">
        <f t="shared" si="1142"/>
        <v>0</v>
      </c>
    </row>
    <row r="3811" spans="2:24" ht="18.75">
      <c r="B3811" s="152"/>
      <c r="C3811" s="137">
        <v>208</v>
      </c>
      <c r="D3811" s="159" t="s">
        <v>916</v>
      </c>
      <c r="E3811" s="812"/>
      <c r="F3811" s="449"/>
      <c r="G3811" s="245"/>
      <c r="H3811" s="245"/>
      <c r="I3811" s="476">
        <f>F3811+G3811+H3811</f>
        <v>0</v>
      </c>
      <c r="J3811" s="243" t="str">
        <f t="shared" si="1141"/>
        <v/>
      </c>
      <c r="K3811" s="244"/>
      <c r="L3811" s="423"/>
      <c r="M3811" s="252"/>
      <c r="N3811" s="315">
        <f>I3811</f>
        <v>0</v>
      </c>
      <c r="O3811" s="424">
        <f>L3811+M3811-N3811</f>
        <v>0</v>
      </c>
      <c r="P3811" s="244"/>
      <c r="Q3811" s="771"/>
      <c r="R3811" s="775"/>
      <c r="S3811" s="775"/>
      <c r="T3811" s="775"/>
      <c r="U3811" s="775"/>
      <c r="V3811" s="775"/>
      <c r="W3811" s="819"/>
      <c r="X3811" s="313">
        <f t="shared" si="1142"/>
        <v>0</v>
      </c>
    </row>
    <row r="3812" spans="2:24" ht="18.75">
      <c r="B3812" s="143"/>
      <c r="C3812" s="142">
        <v>209</v>
      </c>
      <c r="D3812" s="148" t="s">
        <v>917</v>
      </c>
      <c r="E3812" s="812"/>
      <c r="F3812" s="449"/>
      <c r="G3812" s="245"/>
      <c r="H3812" s="245"/>
      <c r="I3812" s="476">
        <f>F3812+G3812+H3812</f>
        <v>0</v>
      </c>
      <c r="J3812" s="243" t="str">
        <f t="shared" si="1141"/>
        <v/>
      </c>
      <c r="K3812" s="244"/>
      <c r="L3812" s="423"/>
      <c r="M3812" s="252"/>
      <c r="N3812" s="315">
        <f>I3812</f>
        <v>0</v>
      </c>
      <c r="O3812" s="424">
        <f>L3812+M3812-N3812</f>
        <v>0</v>
      </c>
      <c r="P3812" s="244"/>
      <c r="Q3812" s="771"/>
      <c r="R3812" s="775"/>
      <c r="S3812" s="775"/>
      <c r="T3812" s="775"/>
      <c r="U3812" s="775"/>
      <c r="V3812" s="775"/>
      <c r="W3812" s="819"/>
      <c r="X3812" s="313">
        <f t="shared" si="1142"/>
        <v>0</v>
      </c>
    </row>
    <row r="3813" spans="2:24" ht="18.75">
      <c r="B3813" s="794">
        <v>500</v>
      </c>
      <c r="C3813" s="960" t="s">
        <v>209</v>
      </c>
      <c r="D3813" s="960"/>
      <c r="E3813" s="795"/>
      <c r="F3813" s="796">
        <f>SUM(F3814:F3820)</f>
        <v>0</v>
      </c>
      <c r="G3813" s="797">
        <f>SUM(G3814:G3820)</f>
        <v>0</v>
      </c>
      <c r="H3813" s="797">
        <f>SUM(H3814:H3820)</f>
        <v>0</v>
      </c>
      <c r="I3813" s="797">
        <f>SUM(I3814:I3820)</f>
        <v>0</v>
      </c>
      <c r="J3813" s="243" t="str">
        <f t="shared" si="1141"/>
        <v/>
      </c>
      <c r="K3813" s="244"/>
      <c r="L3813" s="316">
        <f>SUM(L3814:L3820)</f>
        <v>0</v>
      </c>
      <c r="M3813" s="317">
        <f>SUM(M3814:M3820)</f>
        <v>0</v>
      </c>
      <c r="N3813" s="425">
        <f>SUM(N3814:N3820)</f>
        <v>0</v>
      </c>
      <c r="O3813" s="426">
        <f>SUM(O3814:O3820)</f>
        <v>0</v>
      </c>
      <c r="P3813" s="244"/>
      <c r="Q3813" s="773"/>
      <c r="R3813" s="774"/>
      <c r="S3813" s="775"/>
      <c r="T3813" s="774"/>
      <c r="U3813" s="774"/>
      <c r="V3813" s="774"/>
      <c r="W3813" s="820"/>
      <c r="X3813" s="313">
        <f t="shared" si="1142"/>
        <v>0</v>
      </c>
    </row>
    <row r="3814" spans="2:24" ht="18.75">
      <c r="B3814" s="143"/>
      <c r="C3814" s="160">
        <v>551</v>
      </c>
      <c r="D3814" s="456" t="s">
        <v>210</v>
      </c>
      <c r="E3814" s="812"/>
      <c r="F3814" s="449"/>
      <c r="G3814" s="245"/>
      <c r="H3814" s="245"/>
      <c r="I3814" s="476">
        <f t="shared" ref="I3814:I3821" si="1143">F3814+G3814+H3814</f>
        <v>0</v>
      </c>
      <c r="J3814" s="243" t="str">
        <f t="shared" si="1141"/>
        <v/>
      </c>
      <c r="K3814" s="244"/>
      <c r="L3814" s="423"/>
      <c r="M3814" s="252"/>
      <c r="N3814" s="315">
        <f t="shared" ref="N3814:N3821" si="1144">I3814</f>
        <v>0</v>
      </c>
      <c r="O3814" s="424">
        <f t="shared" ref="O3814:O3821" si="1145">L3814+M3814-N3814</f>
        <v>0</v>
      </c>
      <c r="P3814" s="244"/>
      <c r="Q3814" s="771"/>
      <c r="R3814" s="775"/>
      <c r="S3814" s="775"/>
      <c r="T3814" s="775"/>
      <c r="U3814" s="775"/>
      <c r="V3814" s="775"/>
      <c r="W3814" s="819"/>
      <c r="X3814" s="313">
        <f t="shared" si="1142"/>
        <v>0</v>
      </c>
    </row>
    <row r="3815" spans="2:24" ht="18.75">
      <c r="B3815" s="143"/>
      <c r="C3815" s="161">
        <v>552</v>
      </c>
      <c r="D3815" s="457" t="s">
        <v>211</v>
      </c>
      <c r="E3815" s="812"/>
      <c r="F3815" s="449"/>
      <c r="G3815" s="245"/>
      <c r="H3815" s="245"/>
      <c r="I3815" s="476">
        <f t="shared" si="1143"/>
        <v>0</v>
      </c>
      <c r="J3815" s="243" t="str">
        <f t="shared" si="1141"/>
        <v/>
      </c>
      <c r="K3815" s="244"/>
      <c r="L3815" s="423"/>
      <c r="M3815" s="252"/>
      <c r="N3815" s="315">
        <f t="shared" si="1144"/>
        <v>0</v>
      </c>
      <c r="O3815" s="424">
        <f t="shared" si="1145"/>
        <v>0</v>
      </c>
      <c r="P3815" s="244"/>
      <c r="Q3815" s="771"/>
      <c r="R3815" s="775"/>
      <c r="S3815" s="775"/>
      <c r="T3815" s="775"/>
      <c r="U3815" s="775"/>
      <c r="V3815" s="775"/>
      <c r="W3815" s="819"/>
      <c r="X3815" s="313">
        <f t="shared" si="1142"/>
        <v>0</v>
      </c>
    </row>
    <row r="3816" spans="2:24" ht="18.75">
      <c r="B3816" s="143"/>
      <c r="C3816" s="161">
        <v>558</v>
      </c>
      <c r="D3816" s="457" t="s">
        <v>1704</v>
      </c>
      <c r="E3816" s="812"/>
      <c r="F3816" s="700">
        <v>0</v>
      </c>
      <c r="G3816" s="700">
        <v>0</v>
      </c>
      <c r="H3816" s="700">
        <v>0</v>
      </c>
      <c r="I3816" s="476">
        <f t="shared" si="1143"/>
        <v>0</v>
      </c>
      <c r="J3816" s="243" t="str">
        <f t="shared" si="1141"/>
        <v/>
      </c>
      <c r="K3816" s="244"/>
      <c r="L3816" s="423"/>
      <c r="M3816" s="252"/>
      <c r="N3816" s="315">
        <f t="shared" si="1144"/>
        <v>0</v>
      </c>
      <c r="O3816" s="424">
        <f t="shared" si="1145"/>
        <v>0</v>
      </c>
      <c r="P3816" s="244"/>
      <c r="Q3816" s="771"/>
      <c r="R3816" s="775"/>
      <c r="S3816" s="775"/>
      <c r="T3816" s="775"/>
      <c r="U3816" s="775"/>
      <c r="V3816" s="775"/>
      <c r="W3816" s="819"/>
      <c r="X3816" s="313">
        <f t="shared" si="1142"/>
        <v>0</v>
      </c>
    </row>
    <row r="3817" spans="2:24" ht="18.75">
      <c r="B3817" s="143"/>
      <c r="C3817" s="161">
        <v>560</v>
      </c>
      <c r="D3817" s="458" t="s">
        <v>212</v>
      </c>
      <c r="E3817" s="812"/>
      <c r="F3817" s="449"/>
      <c r="G3817" s="245"/>
      <c r="H3817" s="245"/>
      <c r="I3817" s="476">
        <f t="shared" si="1143"/>
        <v>0</v>
      </c>
      <c r="J3817" s="243" t="str">
        <f t="shared" si="1141"/>
        <v/>
      </c>
      <c r="K3817" s="244"/>
      <c r="L3817" s="423"/>
      <c r="M3817" s="252"/>
      <c r="N3817" s="315">
        <f t="shared" si="1144"/>
        <v>0</v>
      </c>
      <c r="O3817" s="424">
        <f t="shared" si="1145"/>
        <v>0</v>
      </c>
      <c r="P3817" s="244"/>
      <c r="Q3817" s="771"/>
      <c r="R3817" s="775"/>
      <c r="S3817" s="775"/>
      <c r="T3817" s="775"/>
      <c r="U3817" s="775"/>
      <c r="V3817" s="775"/>
      <c r="W3817" s="819"/>
      <c r="X3817" s="313">
        <f t="shared" si="1142"/>
        <v>0</v>
      </c>
    </row>
    <row r="3818" spans="2:24" ht="18.75">
      <c r="B3818" s="143"/>
      <c r="C3818" s="161">
        <v>580</v>
      </c>
      <c r="D3818" s="457" t="s">
        <v>213</v>
      </c>
      <c r="E3818" s="812"/>
      <c r="F3818" s="449"/>
      <c r="G3818" s="245"/>
      <c r="H3818" s="245"/>
      <c r="I3818" s="476">
        <f t="shared" si="1143"/>
        <v>0</v>
      </c>
      <c r="J3818" s="243" t="str">
        <f t="shared" si="1141"/>
        <v/>
      </c>
      <c r="K3818" s="244"/>
      <c r="L3818" s="423"/>
      <c r="M3818" s="252"/>
      <c r="N3818" s="315">
        <f t="shared" si="1144"/>
        <v>0</v>
      </c>
      <c r="O3818" s="424">
        <f t="shared" si="1145"/>
        <v>0</v>
      </c>
      <c r="P3818" s="244"/>
      <c r="Q3818" s="771"/>
      <c r="R3818" s="775"/>
      <c r="S3818" s="775"/>
      <c r="T3818" s="775"/>
      <c r="U3818" s="775"/>
      <c r="V3818" s="775"/>
      <c r="W3818" s="819"/>
      <c r="X3818" s="313">
        <f t="shared" si="1142"/>
        <v>0</v>
      </c>
    </row>
    <row r="3819" spans="2:24" ht="18.75">
      <c r="B3819" s="143"/>
      <c r="C3819" s="161">
        <v>588</v>
      </c>
      <c r="D3819" s="457" t="s">
        <v>1709</v>
      </c>
      <c r="E3819" s="812"/>
      <c r="F3819" s="700">
        <v>0</v>
      </c>
      <c r="G3819" s="700">
        <v>0</v>
      </c>
      <c r="H3819" s="700">
        <v>0</v>
      </c>
      <c r="I3819" s="476">
        <f t="shared" si="1143"/>
        <v>0</v>
      </c>
      <c r="J3819" s="243" t="str">
        <f t="shared" si="1141"/>
        <v/>
      </c>
      <c r="K3819" s="244"/>
      <c r="L3819" s="423"/>
      <c r="M3819" s="252"/>
      <c r="N3819" s="315">
        <f t="shared" si="1144"/>
        <v>0</v>
      </c>
      <c r="O3819" s="424">
        <f t="shared" si="1145"/>
        <v>0</v>
      </c>
      <c r="P3819" s="244"/>
      <c r="Q3819" s="771"/>
      <c r="R3819" s="775"/>
      <c r="S3819" s="775"/>
      <c r="T3819" s="775"/>
      <c r="U3819" s="775"/>
      <c r="V3819" s="775"/>
      <c r="W3819" s="819"/>
      <c r="X3819" s="313">
        <f t="shared" si="1142"/>
        <v>0</v>
      </c>
    </row>
    <row r="3820" spans="2:24" ht="31.5">
      <c r="B3820" s="143"/>
      <c r="C3820" s="162">
        <v>590</v>
      </c>
      <c r="D3820" s="459" t="s">
        <v>214</v>
      </c>
      <c r="E3820" s="812"/>
      <c r="F3820" s="449"/>
      <c r="G3820" s="245"/>
      <c r="H3820" s="245"/>
      <c r="I3820" s="476">
        <f t="shared" si="1143"/>
        <v>0</v>
      </c>
      <c r="J3820" s="243" t="str">
        <f t="shared" si="1141"/>
        <v/>
      </c>
      <c r="K3820" s="244"/>
      <c r="L3820" s="423"/>
      <c r="M3820" s="252"/>
      <c r="N3820" s="315">
        <f t="shared" si="1144"/>
        <v>0</v>
      </c>
      <c r="O3820" s="424">
        <f t="shared" si="1145"/>
        <v>0</v>
      </c>
      <c r="P3820" s="244"/>
      <c r="Q3820" s="771"/>
      <c r="R3820" s="775"/>
      <c r="S3820" s="775"/>
      <c r="T3820" s="775"/>
      <c r="U3820" s="775"/>
      <c r="V3820" s="775"/>
      <c r="W3820" s="819"/>
      <c r="X3820" s="313">
        <f t="shared" si="1142"/>
        <v>0</v>
      </c>
    </row>
    <row r="3821" spans="2:24" ht="18.75">
      <c r="B3821" s="794">
        <v>800</v>
      </c>
      <c r="C3821" s="960" t="s">
        <v>1079</v>
      </c>
      <c r="D3821" s="960"/>
      <c r="E3821" s="795"/>
      <c r="F3821" s="798"/>
      <c r="G3821" s="799"/>
      <c r="H3821" s="799"/>
      <c r="I3821" s="800">
        <f t="shared" si="1143"/>
        <v>0</v>
      </c>
      <c r="J3821" s="243" t="str">
        <f t="shared" si="1141"/>
        <v/>
      </c>
      <c r="K3821" s="244"/>
      <c r="L3821" s="428"/>
      <c r="M3821" s="254"/>
      <c r="N3821" s="315">
        <f t="shared" si="1144"/>
        <v>0</v>
      </c>
      <c r="O3821" s="424">
        <f t="shared" si="1145"/>
        <v>0</v>
      </c>
      <c r="P3821" s="244"/>
      <c r="Q3821" s="773"/>
      <c r="R3821" s="774"/>
      <c r="S3821" s="775"/>
      <c r="T3821" s="775"/>
      <c r="U3821" s="774"/>
      <c r="V3821" s="775"/>
      <c r="W3821" s="819"/>
      <c r="X3821" s="313">
        <f t="shared" si="1142"/>
        <v>0</v>
      </c>
    </row>
    <row r="3822" spans="2:24" ht="18.75">
      <c r="B3822" s="794">
        <v>1000</v>
      </c>
      <c r="C3822" s="962" t="s">
        <v>216</v>
      </c>
      <c r="D3822" s="962"/>
      <c r="E3822" s="795"/>
      <c r="F3822" s="796">
        <f>SUM(F3823:F3839)</f>
        <v>0</v>
      </c>
      <c r="G3822" s="797">
        <f>SUM(G3823:G3839)</f>
        <v>430000</v>
      </c>
      <c r="H3822" s="797">
        <f>SUM(H3823:H3839)</f>
        <v>0</v>
      </c>
      <c r="I3822" s="797">
        <f>SUM(I3823:I3839)</f>
        <v>430000</v>
      </c>
      <c r="J3822" s="243">
        <f t="shared" si="1141"/>
        <v>1</v>
      </c>
      <c r="K3822" s="244"/>
      <c r="L3822" s="316">
        <f>SUM(L3823:L3839)</f>
        <v>0</v>
      </c>
      <c r="M3822" s="317">
        <f>SUM(M3823:M3839)</f>
        <v>430000</v>
      </c>
      <c r="N3822" s="425">
        <f>SUM(N3823:N3839)</f>
        <v>430000</v>
      </c>
      <c r="O3822" s="426">
        <f>SUM(O3823:O3839)</f>
        <v>0</v>
      </c>
      <c r="P3822" s="244"/>
      <c r="Q3822" s="316">
        <f t="shared" ref="Q3822:W3822" si="1146">SUM(Q3823:Q3839)</f>
        <v>0</v>
      </c>
      <c r="R3822" s="317">
        <f t="shared" si="1146"/>
        <v>430000</v>
      </c>
      <c r="S3822" s="317">
        <f t="shared" si="1146"/>
        <v>430000</v>
      </c>
      <c r="T3822" s="317">
        <f t="shared" si="1146"/>
        <v>0</v>
      </c>
      <c r="U3822" s="317">
        <f t="shared" si="1146"/>
        <v>0</v>
      </c>
      <c r="V3822" s="317">
        <f t="shared" si="1146"/>
        <v>0</v>
      </c>
      <c r="W3822" s="426">
        <f t="shared" si="1146"/>
        <v>0</v>
      </c>
      <c r="X3822" s="313">
        <f t="shared" si="1142"/>
        <v>0</v>
      </c>
    </row>
    <row r="3823" spans="2:24" ht="18.75">
      <c r="B3823" s="136"/>
      <c r="C3823" s="144">
        <v>1011</v>
      </c>
      <c r="D3823" s="163" t="s">
        <v>217</v>
      </c>
      <c r="E3823" s="812"/>
      <c r="F3823" s="449"/>
      <c r="G3823" s="245"/>
      <c r="H3823" s="245"/>
      <c r="I3823" s="476">
        <f t="shared" ref="I3823:I3839" si="1147">F3823+G3823+H3823</f>
        <v>0</v>
      </c>
      <c r="J3823" s="243" t="str">
        <f t="shared" si="1141"/>
        <v/>
      </c>
      <c r="K3823" s="244"/>
      <c r="L3823" s="423"/>
      <c r="M3823" s="252"/>
      <c r="N3823" s="315">
        <f t="shared" ref="N3823:N3839" si="1148">I3823</f>
        <v>0</v>
      </c>
      <c r="O3823" s="424">
        <f t="shared" ref="O3823:O3839" si="1149">L3823+M3823-N3823</f>
        <v>0</v>
      </c>
      <c r="P3823" s="244"/>
      <c r="Q3823" s="423"/>
      <c r="R3823" s="252"/>
      <c r="S3823" s="429">
        <f t="shared" ref="S3823:S3830" si="1150">+IF(+(L3823+M3823)&gt;=I3823,+M3823,+(+I3823-L3823))</f>
        <v>0</v>
      </c>
      <c r="T3823" s="315">
        <f t="shared" ref="T3823:T3830" si="1151">Q3823+R3823-S3823</f>
        <v>0</v>
      </c>
      <c r="U3823" s="252"/>
      <c r="V3823" s="252"/>
      <c r="W3823" s="253"/>
      <c r="X3823" s="313">
        <f t="shared" si="1142"/>
        <v>0</v>
      </c>
    </row>
    <row r="3824" spans="2:24" ht="18.75">
      <c r="B3824" s="136"/>
      <c r="C3824" s="137">
        <v>1012</v>
      </c>
      <c r="D3824" s="145" t="s">
        <v>218</v>
      </c>
      <c r="E3824" s="812"/>
      <c r="F3824" s="449"/>
      <c r="G3824" s="245"/>
      <c r="H3824" s="245"/>
      <c r="I3824" s="476">
        <f t="shared" si="1147"/>
        <v>0</v>
      </c>
      <c r="J3824" s="243" t="str">
        <f t="shared" si="1141"/>
        <v/>
      </c>
      <c r="K3824" s="244"/>
      <c r="L3824" s="423"/>
      <c r="M3824" s="252"/>
      <c r="N3824" s="315">
        <f t="shared" si="1148"/>
        <v>0</v>
      </c>
      <c r="O3824" s="424">
        <f t="shared" si="1149"/>
        <v>0</v>
      </c>
      <c r="P3824" s="244"/>
      <c r="Q3824" s="423"/>
      <c r="R3824" s="252"/>
      <c r="S3824" s="429">
        <f t="shared" si="1150"/>
        <v>0</v>
      </c>
      <c r="T3824" s="315">
        <f t="shared" si="1151"/>
        <v>0</v>
      </c>
      <c r="U3824" s="252"/>
      <c r="V3824" s="252"/>
      <c r="W3824" s="253"/>
      <c r="X3824" s="313">
        <f t="shared" si="1142"/>
        <v>0</v>
      </c>
    </row>
    <row r="3825" spans="2:24" ht="18.75">
      <c r="B3825" s="136"/>
      <c r="C3825" s="137">
        <v>1013</v>
      </c>
      <c r="D3825" s="145" t="s">
        <v>219</v>
      </c>
      <c r="E3825" s="812"/>
      <c r="F3825" s="449"/>
      <c r="G3825" s="245"/>
      <c r="H3825" s="245"/>
      <c r="I3825" s="476">
        <f t="shared" si="1147"/>
        <v>0</v>
      </c>
      <c r="J3825" s="243" t="str">
        <f t="shared" si="1141"/>
        <v/>
      </c>
      <c r="K3825" s="244"/>
      <c r="L3825" s="423"/>
      <c r="M3825" s="252"/>
      <c r="N3825" s="315">
        <f t="shared" si="1148"/>
        <v>0</v>
      </c>
      <c r="O3825" s="424">
        <f t="shared" si="1149"/>
        <v>0</v>
      </c>
      <c r="P3825" s="244"/>
      <c r="Q3825" s="423"/>
      <c r="R3825" s="252"/>
      <c r="S3825" s="429">
        <f t="shared" si="1150"/>
        <v>0</v>
      </c>
      <c r="T3825" s="315">
        <f t="shared" si="1151"/>
        <v>0</v>
      </c>
      <c r="U3825" s="252"/>
      <c r="V3825" s="252"/>
      <c r="W3825" s="253"/>
      <c r="X3825" s="313">
        <f t="shared" si="1142"/>
        <v>0</v>
      </c>
    </row>
    <row r="3826" spans="2:24" ht="18.75">
      <c r="B3826" s="136"/>
      <c r="C3826" s="137">
        <v>1014</v>
      </c>
      <c r="D3826" s="145" t="s">
        <v>220</v>
      </c>
      <c r="E3826" s="812"/>
      <c r="F3826" s="449"/>
      <c r="G3826" s="245"/>
      <c r="H3826" s="245"/>
      <c r="I3826" s="476">
        <f t="shared" si="1147"/>
        <v>0</v>
      </c>
      <c r="J3826" s="243" t="str">
        <f t="shared" si="1141"/>
        <v/>
      </c>
      <c r="K3826" s="244"/>
      <c r="L3826" s="423"/>
      <c r="M3826" s="252"/>
      <c r="N3826" s="315">
        <f t="shared" si="1148"/>
        <v>0</v>
      </c>
      <c r="O3826" s="424">
        <f t="shared" si="1149"/>
        <v>0</v>
      </c>
      <c r="P3826" s="244"/>
      <c r="Q3826" s="423"/>
      <c r="R3826" s="252"/>
      <c r="S3826" s="429">
        <f t="shared" si="1150"/>
        <v>0</v>
      </c>
      <c r="T3826" s="315">
        <f t="shared" si="1151"/>
        <v>0</v>
      </c>
      <c r="U3826" s="252"/>
      <c r="V3826" s="252"/>
      <c r="W3826" s="253"/>
      <c r="X3826" s="313">
        <f t="shared" si="1142"/>
        <v>0</v>
      </c>
    </row>
    <row r="3827" spans="2:24" ht="18.75">
      <c r="B3827" s="136"/>
      <c r="C3827" s="137">
        <v>1015</v>
      </c>
      <c r="D3827" s="145" t="s">
        <v>221</v>
      </c>
      <c r="E3827" s="812"/>
      <c r="F3827" s="449"/>
      <c r="G3827" s="245">
        <v>15000</v>
      </c>
      <c r="H3827" s="245"/>
      <c r="I3827" s="476">
        <f t="shared" si="1147"/>
        <v>15000</v>
      </c>
      <c r="J3827" s="243">
        <f t="shared" si="1141"/>
        <v>1</v>
      </c>
      <c r="K3827" s="244"/>
      <c r="L3827" s="423"/>
      <c r="M3827" s="252">
        <v>15000</v>
      </c>
      <c r="N3827" s="315">
        <f t="shared" si="1148"/>
        <v>15000</v>
      </c>
      <c r="O3827" s="424">
        <f t="shared" si="1149"/>
        <v>0</v>
      </c>
      <c r="P3827" s="244"/>
      <c r="Q3827" s="423"/>
      <c r="R3827" s="252">
        <v>15000</v>
      </c>
      <c r="S3827" s="429">
        <f t="shared" si="1150"/>
        <v>15000</v>
      </c>
      <c r="T3827" s="315">
        <f t="shared" si="1151"/>
        <v>0</v>
      </c>
      <c r="U3827" s="252"/>
      <c r="V3827" s="252"/>
      <c r="W3827" s="253"/>
      <c r="X3827" s="313">
        <f t="shared" si="1142"/>
        <v>0</v>
      </c>
    </row>
    <row r="3828" spans="2:24" ht="18.75">
      <c r="B3828" s="136"/>
      <c r="C3828" s="137">
        <v>1016</v>
      </c>
      <c r="D3828" s="145" t="s">
        <v>222</v>
      </c>
      <c r="E3828" s="812"/>
      <c r="F3828" s="449"/>
      <c r="G3828" s="245"/>
      <c r="H3828" s="245"/>
      <c r="I3828" s="476">
        <f t="shared" si="1147"/>
        <v>0</v>
      </c>
      <c r="J3828" s="243" t="str">
        <f t="shared" si="1141"/>
        <v/>
      </c>
      <c r="K3828" s="244"/>
      <c r="L3828" s="423"/>
      <c r="M3828" s="252">
        <v>0</v>
      </c>
      <c r="N3828" s="315">
        <f t="shared" si="1148"/>
        <v>0</v>
      </c>
      <c r="O3828" s="424">
        <f t="shared" si="1149"/>
        <v>0</v>
      </c>
      <c r="P3828" s="244"/>
      <c r="Q3828" s="423"/>
      <c r="R3828" s="252"/>
      <c r="S3828" s="429">
        <f t="shared" si="1150"/>
        <v>0</v>
      </c>
      <c r="T3828" s="315">
        <f t="shared" si="1151"/>
        <v>0</v>
      </c>
      <c r="U3828" s="252"/>
      <c r="V3828" s="252"/>
      <c r="W3828" s="253"/>
      <c r="X3828" s="313">
        <f t="shared" si="1142"/>
        <v>0</v>
      </c>
    </row>
    <row r="3829" spans="2:24" ht="18.75">
      <c r="B3829" s="140"/>
      <c r="C3829" s="164">
        <v>1020</v>
      </c>
      <c r="D3829" s="165" t="s">
        <v>223</v>
      </c>
      <c r="E3829" s="812"/>
      <c r="F3829" s="449"/>
      <c r="G3829" s="245">
        <v>115000</v>
      </c>
      <c r="H3829" s="245"/>
      <c r="I3829" s="476">
        <f t="shared" si="1147"/>
        <v>115000</v>
      </c>
      <c r="J3829" s="243">
        <f t="shared" si="1141"/>
        <v>1</v>
      </c>
      <c r="K3829" s="244"/>
      <c r="L3829" s="423"/>
      <c r="M3829" s="252">
        <v>115000</v>
      </c>
      <c r="N3829" s="315">
        <f t="shared" si="1148"/>
        <v>115000</v>
      </c>
      <c r="O3829" s="424">
        <f t="shared" si="1149"/>
        <v>0</v>
      </c>
      <c r="P3829" s="244"/>
      <c r="Q3829" s="423"/>
      <c r="R3829" s="252">
        <v>115000</v>
      </c>
      <c r="S3829" s="429">
        <f t="shared" si="1150"/>
        <v>115000</v>
      </c>
      <c r="T3829" s="315">
        <f t="shared" si="1151"/>
        <v>0</v>
      </c>
      <c r="U3829" s="252"/>
      <c r="V3829" s="252"/>
      <c r="W3829" s="253"/>
      <c r="X3829" s="313">
        <f t="shared" si="1142"/>
        <v>0</v>
      </c>
    </row>
    <row r="3830" spans="2:24" ht="18.75">
      <c r="B3830" s="136"/>
      <c r="C3830" s="137">
        <v>1030</v>
      </c>
      <c r="D3830" s="145" t="s">
        <v>224</v>
      </c>
      <c r="E3830" s="812"/>
      <c r="F3830" s="449"/>
      <c r="G3830" s="245">
        <v>300000</v>
      </c>
      <c r="H3830" s="245"/>
      <c r="I3830" s="476">
        <f t="shared" si="1147"/>
        <v>300000</v>
      </c>
      <c r="J3830" s="243">
        <f t="shared" si="1141"/>
        <v>1</v>
      </c>
      <c r="K3830" s="244"/>
      <c r="L3830" s="423"/>
      <c r="M3830" s="252">
        <v>300000</v>
      </c>
      <c r="N3830" s="315">
        <f t="shared" si="1148"/>
        <v>300000</v>
      </c>
      <c r="O3830" s="424">
        <f t="shared" si="1149"/>
        <v>0</v>
      </c>
      <c r="P3830" s="244"/>
      <c r="Q3830" s="423"/>
      <c r="R3830" s="252">
        <v>300000</v>
      </c>
      <c r="S3830" s="429">
        <f t="shared" si="1150"/>
        <v>300000</v>
      </c>
      <c r="T3830" s="315">
        <f t="shared" si="1151"/>
        <v>0</v>
      </c>
      <c r="U3830" s="252"/>
      <c r="V3830" s="252"/>
      <c r="W3830" s="253"/>
      <c r="X3830" s="313">
        <f t="shared" si="1142"/>
        <v>0</v>
      </c>
    </row>
    <row r="3831" spans="2:24" ht="18.75">
      <c r="B3831" s="136"/>
      <c r="C3831" s="164">
        <v>1051</v>
      </c>
      <c r="D3831" s="167" t="s">
        <v>225</v>
      </c>
      <c r="E3831" s="812"/>
      <c r="F3831" s="449"/>
      <c r="G3831" s="245"/>
      <c r="H3831" s="245"/>
      <c r="I3831" s="476">
        <f t="shared" si="1147"/>
        <v>0</v>
      </c>
      <c r="J3831" s="243" t="str">
        <f t="shared" si="1141"/>
        <v/>
      </c>
      <c r="K3831" s="244"/>
      <c r="L3831" s="423"/>
      <c r="M3831" s="252"/>
      <c r="N3831" s="315">
        <f t="shared" si="1148"/>
        <v>0</v>
      </c>
      <c r="O3831" s="424">
        <f t="shared" si="1149"/>
        <v>0</v>
      </c>
      <c r="P3831" s="244"/>
      <c r="Q3831" s="771"/>
      <c r="R3831" s="775"/>
      <c r="S3831" s="775"/>
      <c r="T3831" s="775"/>
      <c r="U3831" s="775"/>
      <c r="V3831" s="775"/>
      <c r="W3831" s="819"/>
      <c r="X3831" s="313">
        <f t="shared" si="1142"/>
        <v>0</v>
      </c>
    </row>
    <row r="3832" spans="2:24" ht="18.75">
      <c r="B3832" s="136"/>
      <c r="C3832" s="137">
        <v>1052</v>
      </c>
      <c r="D3832" s="145" t="s">
        <v>226</v>
      </c>
      <c r="E3832" s="812"/>
      <c r="F3832" s="449"/>
      <c r="G3832" s="245"/>
      <c r="H3832" s="245"/>
      <c r="I3832" s="476">
        <f t="shared" si="1147"/>
        <v>0</v>
      </c>
      <c r="J3832" s="243" t="str">
        <f t="shared" si="1141"/>
        <v/>
      </c>
      <c r="K3832" s="244"/>
      <c r="L3832" s="423"/>
      <c r="M3832" s="252"/>
      <c r="N3832" s="315">
        <f t="shared" si="1148"/>
        <v>0</v>
      </c>
      <c r="O3832" s="424">
        <f t="shared" si="1149"/>
        <v>0</v>
      </c>
      <c r="P3832" s="244"/>
      <c r="Q3832" s="771"/>
      <c r="R3832" s="775"/>
      <c r="S3832" s="775"/>
      <c r="T3832" s="775"/>
      <c r="U3832" s="775"/>
      <c r="V3832" s="775"/>
      <c r="W3832" s="819"/>
      <c r="X3832" s="313">
        <f t="shared" si="1142"/>
        <v>0</v>
      </c>
    </row>
    <row r="3833" spans="2:24" ht="18.75">
      <c r="B3833" s="136"/>
      <c r="C3833" s="168">
        <v>1053</v>
      </c>
      <c r="D3833" s="169" t="s">
        <v>1710</v>
      </c>
      <c r="E3833" s="812"/>
      <c r="F3833" s="449"/>
      <c r="G3833" s="245"/>
      <c r="H3833" s="245"/>
      <c r="I3833" s="476">
        <f t="shared" si="1147"/>
        <v>0</v>
      </c>
      <c r="J3833" s="243" t="str">
        <f t="shared" si="1141"/>
        <v/>
      </c>
      <c r="K3833" s="244"/>
      <c r="L3833" s="423"/>
      <c r="M3833" s="252"/>
      <c r="N3833" s="315">
        <f t="shared" si="1148"/>
        <v>0</v>
      </c>
      <c r="O3833" s="424">
        <f t="shared" si="1149"/>
        <v>0</v>
      </c>
      <c r="P3833" s="244"/>
      <c r="Q3833" s="771"/>
      <c r="R3833" s="775"/>
      <c r="S3833" s="775"/>
      <c r="T3833" s="775"/>
      <c r="U3833" s="775"/>
      <c r="V3833" s="775"/>
      <c r="W3833" s="819"/>
      <c r="X3833" s="313">
        <f t="shared" si="1142"/>
        <v>0</v>
      </c>
    </row>
    <row r="3834" spans="2:24" ht="18.75">
      <c r="B3834" s="136"/>
      <c r="C3834" s="137">
        <v>1062</v>
      </c>
      <c r="D3834" s="139" t="s">
        <v>227</v>
      </c>
      <c r="E3834" s="812"/>
      <c r="F3834" s="449"/>
      <c r="G3834" s="245"/>
      <c r="H3834" s="245"/>
      <c r="I3834" s="476">
        <f t="shared" si="1147"/>
        <v>0</v>
      </c>
      <c r="J3834" s="243" t="str">
        <f t="shared" si="1141"/>
        <v/>
      </c>
      <c r="K3834" s="244"/>
      <c r="L3834" s="423"/>
      <c r="M3834" s="252"/>
      <c r="N3834" s="315">
        <f t="shared" si="1148"/>
        <v>0</v>
      </c>
      <c r="O3834" s="424">
        <f t="shared" si="1149"/>
        <v>0</v>
      </c>
      <c r="P3834" s="244"/>
      <c r="Q3834" s="423"/>
      <c r="R3834" s="252"/>
      <c r="S3834" s="429">
        <f>+IF(+(L3834+M3834)&gt;=I3834,+M3834,+(+I3834-L3834))</f>
        <v>0</v>
      </c>
      <c r="T3834" s="315">
        <f>Q3834+R3834-S3834</f>
        <v>0</v>
      </c>
      <c r="U3834" s="252"/>
      <c r="V3834" s="252"/>
      <c r="W3834" s="253"/>
      <c r="X3834" s="313">
        <f t="shared" si="1142"/>
        <v>0</v>
      </c>
    </row>
    <row r="3835" spans="2:24" ht="18.75">
      <c r="B3835" s="136"/>
      <c r="C3835" s="137">
        <v>1063</v>
      </c>
      <c r="D3835" s="139" t="s">
        <v>228</v>
      </c>
      <c r="E3835" s="812"/>
      <c r="F3835" s="449"/>
      <c r="G3835" s="245"/>
      <c r="H3835" s="245"/>
      <c r="I3835" s="476">
        <f t="shared" si="1147"/>
        <v>0</v>
      </c>
      <c r="J3835" s="243" t="str">
        <f t="shared" si="1141"/>
        <v/>
      </c>
      <c r="K3835" s="244"/>
      <c r="L3835" s="423"/>
      <c r="M3835" s="252"/>
      <c r="N3835" s="315">
        <f t="shared" si="1148"/>
        <v>0</v>
      </c>
      <c r="O3835" s="424">
        <f t="shared" si="1149"/>
        <v>0</v>
      </c>
      <c r="P3835" s="244"/>
      <c r="Q3835" s="771"/>
      <c r="R3835" s="775"/>
      <c r="S3835" s="775"/>
      <c r="T3835" s="775"/>
      <c r="U3835" s="775"/>
      <c r="V3835" s="775"/>
      <c r="W3835" s="819"/>
      <c r="X3835" s="313">
        <f t="shared" si="1142"/>
        <v>0</v>
      </c>
    </row>
    <row r="3836" spans="2:24" ht="18.75">
      <c r="B3836" s="136"/>
      <c r="C3836" s="168">
        <v>1069</v>
      </c>
      <c r="D3836" s="170" t="s">
        <v>229</v>
      </c>
      <c r="E3836" s="812"/>
      <c r="F3836" s="449"/>
      <c r="G3836" s="245"/>
      <c r="H3836" s="245"/>
      <c r="I3836" s="476">
        <f t="shared" si="1147"/>
        <v>0</v>
      </c>
      <c r="J3836" s="243" t="str">
        <f t="shared" ref="J3836:J3867" si="1152">(IF($E3836&lt;&gt;0,$J$2,IF($I3836&lt;&gt;0,$J$2,"")))</f>
        <v/>
      </c>
      <c r="K3836" s="244"/>
      <c r="L3836" s="423"/>
      <c r="M3836" s="252"/>
      <c r="N3836" s="315">
        <f t="shared" si="1148"/>
        <v>0</v>
      </c>
      <c r="O3836" s="424">
        <f t="shared" si="1149"/>
        <v>0</v>
      </c>
      <c r="P3836" s="244"/>
      <c r="Q3836" s="423"/>
      <c r="R3836" s="252"/>
      <c r="S3836" s="429">
        <f>+IF(+(L3836+M3836)&gt;=I3836,+M3836,+(+I3836-L3836))</f>
        <v>0</v>
      </c>
      <c r="T3836" s="315">
        <f>Q3836+R3836-S3836</f>
        <v>0</v>
      </c>
      <c r="U3836" s="252"/>
      <c r="V3836" s="252"/>
      <c r="W3836" s="253"/>
      <c r="X3836" s="313">
        <f t="shared" ref="X3836:X3867" si="1153">T3836-U3836-V3836-W3836</f>
        <v>0</v>
      </c>
    </row>
    <row r="3837" spans="2:24" ht="31.5">
      <c r="B3837" s="140"/>
      <c r="C3837" s="137">
        <v>1091</v>
      </c>
      <c r="D3837" s="145" t="s">
        <v>230</v>
      </c>
      <c r="E3837" s="812"/>
      <c r="F3837" s="449"/>
      <c r="G3837" s="245"/>
      <c r="H3837" s="245"/>
      <c r="I3837" s="476">
        <f t="shared" si="1147"/>
        <v>0</v>
      </c>
      <c r="J3837" s="243" t="str">
        <f t="shared" si="1152"/>
        <v/>
      </c>
      <c r="K3837" s="244"/>
      <c r="L3837" s="423"/>
      <c r="M3837" s="252"/>
      <c r="N3837" s="315">
        <f t="shared" si="1148"/>
        <v>0</v>
      </c>
      <c r="O3837" s="424">
        <f t="shared" si="1149"/>
        <v>0</v>
      </c>
      <c r="P3837" s="244"/>
      <c r="Q3837" s="423"/>
      <c r="R3837" s="252"/>
      <c r="S3837" s="429">
        <f>+IF(+(L3837+M3837)&gt;=I3837,+M3837,+(+I3837-L3837))</f>
        <v>0</v>
      </c>
      <c r="T3837" s="315">
        <f>Q3837+R3837-S3837</f>
        <v>0</v>
      </c>
      <c r="U3837" s="252"/>
      <c r="V3837" s="252"/>
      <c r="W3837" s="253"/>
      <c r="X3837" s="313">
        <f t="shared" si="1153"/>
        <v>0</v>
      </c>
    </row>
    <row r="3838" spans="2:24" ht="18.75">
      <c r="B3838" s="136"/>
      <c r="C3838" s="137">
        <v>1092</v>
      </c>
      <c r="D3838" s="145" t="s">
        <v>359</v>
      </c>
      <c r="E3838" s="812"/>
      <c r="F3838" s="449"/>
      <c r="G3838" s="245"/>
      <c r="H3838" s="245"/>
      <c r="I3838" s="476">
        <f t="shared" si="1147"/>
        <v>0</v>
      </c>
      <c r="J3838" s="243" t="str">
        <f t="shared" si="1152"/>
        <v/>
      </c>
      <c r="K3838" s="244"/>
      <c r="L3838" s="423"/>
      <c r="M3838" s="252"/>
      <c r="N3838" s="315">
        <f t="shared" si="1148"/>
        <v>0</v>
      </c>
      <c r="O3838" s="424">
        <f t="shared" si="1149"/>
        <v>0</v>
      </c>
      <c r="P3838" s="244"/>
      <c r="Q3838" s="771"/>
      <c r="R3838" s="775"/>
      <c r="S3838" s="775"/>
      <c r="T3838" s="775"/>
      <c r="U3838" s="775"/>
      <c r="V3838" s="775"/>
      <c r="W3838" s="819"/>
      <c r="X3838" s="313">
        <f t="shared" si="1153"/>
        <v>0</v>
      </c>
    </row>
    <row r="3839" spans="2:24" ht="18.75">
      <c r="B3839" s="136"/>
      <c r="C3839" s="142">
        <v>1098</v>
      </c>
      <c r="D3839" s="146" t="s">
        <v>231</v>
      </c>
      <c r="E3839" s="812"/>
      <c r="F3839" s="449"/>
      <c r="G3839" s="245"/>
      <c r="H3839" s="245"/>
      <c r="I3839" s="476">
        <f t="shared" si="1147"/>
        <v>0</v>
      </c>
      <c r="J3839" s="243" t="str">
        <f t="shared" si="1152"/>
        <v/>
      </c>
      <c r="K3839" s="244"/>
      <c r="L3839" s="423"/>
      <c r="M3839" s="252"/>
      <c r="N3839" s="315">
        <f t="shared" si="1148"/>
        <v>0</v>
      </c>
      <c r="O3839" s="424">
        <f t="shared" si="1149"/>
        <v>0</v>
      </c>
      <c r="P3839" s="244"/>
      <c r="Q3839" s="423"/>
      <c r="R3839" s="252"/>
      <c r="S3839" s="429">
        <f>+IF(+(L3839+M3839)&gt;=I3839,+M3839,+(+I3839-L3839))</f>
        <v>0</v>
      </c>
      <c r="T3839" s="315">
        <f>Q3839+R3839-S3839</f>
        <v>0</v>
      </c>
      <c r="U3839" s="252"/>
      <c r="V3839" s="252"/>
      <c r="W3839" s="253"/>
      <c r="X3839" s="313">
        <f t="shared" si="1153"/>
        <v>0</v>
      </c>
    </row>
    <row r="3840" spans="2:24" ht="18.75">
      <c r="B3840" s="794">
        <v>1900</v>
      </c>
      <c r="C3840" s="958" t="s">
        <v>293</v>
      </c>
      <c r="D3840" s="958"/>
      <c r="E3840" s="795"/>
      <c r="F3840" s="796">
        <f>SUM(F3841:F3843)</f>
        <v>0</v>
      </c>
      <c r="G3840" s="797">
        <f>SUM(G3841:G3843)</f>
        <v>0</v>
      </c>
      <c r="H3840" s="797">
        <f>SUM(H3841:H3843)</f>
        <v>0</v>
      </c>
      <c r="I3840" s="797">
        <f>SUM(I3841:I3843)</f>
        <v>0</v>
      </c>
      <c r="J3840" s="243" t="str">
        <f t="shared" si="1152"/>
        <v/>
      </c>
      <c r="K3840" s="244"/>
      <c r="L3840" s="316">
        <f>SUM(L3841:L3843)</f>
        <v>0</v>
      </c>
      <c r="M3840" s="317">
        <f>SUM(M3841:M3843)</f>
        <v>0</v>
      </c>
      <c r="N3840" s="425">
        <f>SUM(N3841:N3843)</f>
        <v>0</v>
      </c>
      <c r="O3840" s="426">
        <f>SUM(O3841:O3843)</f>
        <v>0</v>
      </c>
      <c r="P3840" s="244"/>
      <c r="Q3840" s="773"/>
      <c r="R3840" s="774"/>
      <c r="S3840" s="774"/>
      <c r="T3840" s="774"/>
      <c r="U3840" s="774"/>
      <c r="V3840" s="774"/>
      <c r="W3840" s="820"/>
      <c r="X3840" s="313">
        <f t="shared" si="1153"/>
        <v>0</v>
      </c>
    </row>
    <row r="3841" spans="2:24" ht="18.75">
      <c r="B3841" s="136"/>
      <c r="C3841" s="144">
        <v>1901</v>
      </c>
      <c r="D3841" s="138" t="s">
        <v>294</v>
      </c>
      <c r="E3841" s="812"/>
      <c r="F3841" s="449"/>
      <c r="G3841" s="245"/>
      <c r="H3841" s="245"/>
      <c r="I3841" s="476">
        <f>F3841+G3841+H3841</f>
        <v>0</v>
      </c>
      <c r="J3841" s="243" t="str">
        <f t="shared" si="1152"/>
        <v/>
      </c>
      <c r="K3841" s="244"/>
      <c r="L3841" s="423"/>
      <c r="M3841" s="252"/>
      <c r="N3841" s="315">
        <f>I3841</f>
        <v>0</v>
      </c>
      <c r="O3841" s="424">
        <f>L3841+M3841-N3841</f>
        <v>0</v>
      </c>
      <c r="P3841" s="244"/>
      <c r="Q3841" s="771"/>
      <c r="R3841" s="775"/>
      <c r="S3841" s="775"/>
      <c r="T3841" s="775"/>
      <c r="U3841" s="775"/>
      <c r="V3841" s="775"/>
      <c r="W3841" s="819"/>
      <c r="X3841" s="313">
        <f t="shared" si="1153"/>
        <v>0</v>
      </c>
    </row>
    <row r="3842" spans="2:24" ht="18.75">
      <c r="B3842" s="136"/>
      <c r="C3842" s="137">
        <v>1981</v>
      </c>
      <c r="D3842" s="139" t="s">
        <v>295</v>
      </c>
      <c r="E3842" s="812"/>
      <c r="F3842" s="449"/>
      <c r="G3842" s="245"/>
      <c r="H3842" s="245"/>
      <c r="I3842" s="476">
        <f>F3842+G3842+H3842</f>
        <v>0</v>
      </c>
      <c r="J3842" s="243" t="str">
        <f t="shared" si="1152"/>
        <v/>
      </c>
      <c r="K3842" s="244"/>
      <c r="L3842" s="423"/>
      <c r="M3842" s="252"/>
      <c r="N3842" s="315">
        <f>I3842</f>
        <v>0</v>
      </c>
      <c r="O3842" s="424">
        <f>L3842+M3842-N3842</f>
        <v>0</v>
      </c>
      <c r="P3842" s="244"/>
      <c r="Q3842" s="771"/>
      <c r="R3842" s="775"/>
      <c r="S3842" s="775"/>
      <c r="T3842" s="775"/>
      <c r="U3842" s="775"/>
      <c r="V3842" s="775"/>
      <c r="W3842" s="819"/>
      <c r="X3842" s="313">
        <f t="shared" si="1153"/>
        <v>0</v>
      </c>
    </row>
    <row r="3843" spans="2:24" ht="18.75">
      <c r="B3843" s="136"/>
      <c r="C3843" s="142">
        <v>1991</v>
      </c>
      <c r="D3843" s="141" t="s">
        <v>296</v>
      </c>
      <c r="E3843" s="812"/>
      <c r="F3843" s="449"/>
      <c r="G3843" s="245"/>
      <c r="H3843" s="245"/>
      <c r="I3843" s="476">
        <f>F3843+G3843+H3843</f>
        <v>0</v>
      </c>
      <c r="J3843" s="243" t="str">
        <f t="shared" si="1152"/>
        <v/>
      </c>
      <c r="K3843" s="244"/>
      <c r="L3843" s="423"/>
      <c r="M3843" s="252"/>
      <c r="N3843" s="315">
        <f>I3843</f>
        <v>0</v>
      </c>
      <c r="O3843" s="424">
        <f>L3843+M3843-N3843</f>
        <v>0</v>
      </c>
      <c r="P3843" s="244"/>
      <c r="Q3843" s="771"/>
      <c r="R3843" s="775"/>
      <c r="S3843" s="775"/>
      <c r="T3843" s="775"/>
      <c r="U3843" s="775"/>
      <c r="V3843" s="775"/>
      <c r="W3843" s="819"/>
      <c r="X3843" s="313">
        <f t="shared" si="1153"/>
        <v>0</v>
      </c>
    </row>
    <row r="3844" spans="2:24" ht="18.75">
      <c r="B3844" s="794">
        <v>2100</v>
      </c>
      <c r="C3844" s="958" t="s">
        <v>1088</v>
      </c>
      <c r="D3844" s="958"/>
      <c r="E3844" s="795"/>
      <c r="F3844" s="796">
        <f>SUM(F3845:F3849)</f>
        <v>0</v>
      </c>
      <c r="G3844" s="797">
        <f>SUM(G3845:G3849)</f>
        <v>0</v>
      </c>
      <c r="H3844" s="797">
        <f>SUM(H3845:H3849)</f>
        <v>0</v>
      </c>
      <c r="I3844" s="797">
        <f>SUM(I3845:I3849)</f>
        <v>0</v>
      </c>
      <c r="J3844" s="243" t="str">
        <f t="shared" si="1152"/>
        <v/>
      </c>
      <c r="K3844" s="244"/>
      <c r="L3844" s="316">
        <f>SUM(L3845:L3849)</f>
        <v>0</v>
      </c>
      <c r="M3844" s="317">
        <f>SUM(M3845:M3849)</f>
        <v>0</v>
      </c>
      <c r="N3844" s="425">
        <f>SUM(N3845:N3849)</f>
        <v>0</v>
      </c>
      <c r="O3844" s="426">
        <f>SUM(O3845:O3849)</f>
        <v>0</v>
      </c>
      <c r="P3844" s="244"/>
      <c r="Q3844" s="773"/>
      <c r="R3844" s="774"/>
      <c r="S3844" s="774"/>
      <c r="T3844" s="774"/>
      <c r="U3844" s="774"/>
      <c r="V3844" s="774"/>
      <c r="W3844" s="820"/>
      <c r="X3844" s="313">
        <f t="shared" si="1153"/>
        <v>0</v>
      </c>
    </row>
    <row r="3845" spans="2:24" ht="18.75">
      <c r="B3845" s="136"/>
      <c r="C3845" s="144">
        <v>2110</v>
      </c>
      <c r="D3845" s="147" t="s">
        <v>232</v>
      </c>
      <c r="E3845" s="812"/>
      <c r="F3845" s="449"/>
      <c r="G3845" s="245"/>
      <c r="H3845" s="245"/>
      <c r="I3845" s="476">
        <f>F3845+G3845+H3845</f>
        <v>0</v>
      </c>
      <c r="J3845" s="243" t="str">
        <f t="shared" si="1152"/>
        <v/>
      </c>
      <c r="K3845" s="244"/>
      <c r="L3845" s="423"/>
      <c r="M3845" s="252"/>
      <c r="N3845" s="315">
        <f>I3845</f>
        <v>0</v>
      </c>
      <c r="O3845" s="424">
        <f>L3845+M3845-N3845</f>
        <v>0</v>
      </c>
      <c r="P3845" s="244"/>
      <c r="Q3845" s="771"/>
      <c r="R3845" s="775"/>
      <c r="S3845" s="775"/>
      <c r="T3845" s="775"/>
      <c r="U3845" s="775"/>
      <c r="V3845" s="775"/>
      <c r="W3845" s="819"/>
      <c r="X3845" s="313">
        <f t="shared" si="1153"/>
        <v>0</v>
      </c>
    </row>
    <row r="3846" spans="2:24" ht="18.75">
      <c r="B3846" s="171"/>
      <c r="C3846" s="137">
        <v>2120</v>
      </c>
      <c r="D3846" s="159" t="s">
        <v>233</v>
      </c>
      <c r="E3846" s="812"/>
      <c r="F3846" s="449"/>
      <c r="G3846" s="245"/>
      <c r="H3846" s="245"/>
      <c r="I3846" s="476">
        <f>F3846+G3846+H3846</f>
        <v>0</v>
      </c>
      <c r="J3846" s="243" t="str">
        <f t="shared" si="1152"/>
        <v/>
      </c>
      <c r="K3846" s="244"/>
      <c r="L3846" s="423"/>
      <c r="M3846" s="252"/>
      <c r="N3846" s="315">
        <f>I3846</f>
        <v>0</v>
      </c>
      <c r="O3846" s="424">
        <f>L3846+M3846-N3846</f>
        <v>0</v>
      </c>
      <c r="P3846" s="244"/>
      <c r="Q3846" s="771"/>
      <c r="R3846" s="775"/>
      <c r="S3846" s="775"/>
      <c r="T3846" s="775"/>
      <c r="U3846" s="775"/>
      <c r="V3846" s="775"/>
      <c r="W3846" s="819"/>
      <c r="X3846" s="313">
        <f t="shared" si="1153"/>
        <v>0</v>
      </c>
    </row>
    <row r="3847" spans="2:24" ht="18.75">
      <c r="B3847" s="171"/>
      <c r="C3847" s="137">
        <v>2125</v>
      </c>
      <c r="D3847" s="156" t="s">
        <v>1080</v>
      </c>
      <c r="E3847" s="812"/>
      <c r="F3847" s="700">
        <v>0</v>
      </c>
      <c r="G3847" s="700">
        <v>0</v>
      </c>
      <c r="H3847" s="700">
        <v>0</v>
      </c>
      <c r="I3847" s="476">
        <f>F3847+G3847+H3847</f>
        <v>0</v>
      </c>
      <c r="J3847" s="243" t="str">
        <f t="shared" si="1152"/>
        <v/>
      </c>
      <c r="K3847" s="244"/>
      <c r="L3847" s="423"/>
      <c r="M3847" s="252"/>
      <c r="N3847" s="315">
        <f>I3847</f>
        <v>0</v>
      </c>
      <c r="O3847" s="424">
        <f>L3847+M3847-N3847</f>
        <v>0</v>
      </c>
      <c r="P3847" s="244"/>
      <c r="Q3847" s="771"/>
      <c r="R3847" s="775"/>
      <c r="S3847" s="775"/>
      <c r="T3847" s="775"/>
      <c r="U3847" s="775"/>
      <c r="V3847" s="775"/>
      <c r="W3847" s="819"/>
      <c r="X3847" s="313">
        <f t="shared" si="1153"/>
        <v>0</v>
      </c>
    </row>
    <row r="3848" spans="2:24" ht="18.75">
      <c r="B3848" s="143"/>
      <c r="C3848" s="137">
        <v>2140</v>
      </c>
      <c r="D3848" s="159" t="s">
        <v>235</v>
      </c>
      <c r="E3848" s="812"/>
      <c r="F3848" s="700">
        <v>0</v>
      </c>
      <c r="G3848" s="700">
        <v>0</v>
      </c>
      <c r="H3848" s="700">
        <v>0</v>
      </c>
      <c r="I3848" s="476">
        <f>F3848+G3848+H3848</f>
        <v>0</v>
      </c>
      <c r="J3848" s="243" t="str">
        <f t="shared" si="1152"/>
        <v/>
      </c>
      <c r="K3848" s="244"/>
      <c r="L3848" s="423"/>
      <c r="M3848" s="252"/>
      <c r="N3848" s="315">
        <f>I3848</f>
        <v>0</v>
      </c>
      <c r="O3848" s="424">
        <f>L3848+M3848-N3848</f>
        <v>0</v>
      </c>
      <c r="P3848" s="244"/>
      <c r="Q3848" s="771"/>
      <c r="R3848" s="775"/>
      <c r="S3848" s="775"/>
      <c r="T3848" s="775"/>
      <c r="U3848" s="775"/>
      <c r="V3848" s="775"/>
      <c r="W3848" s="819"/>
      <c r="X3848" s="313">
        <f t="shared" si="1153"/>
        <v>0</v>
      </c>
    </row>
    <row r="3849" spans="2:24" ht="18.75">
      <c r="B3849" s="136"/>
      <c r="C3849" s="142">
        <v>2190</v>
      </c>
      <c r="D3849" s="512" t="s">
        <v>236</v>
      </c>
      <c r="E3849" s="812"/>
      <c r="F3849" s="449"/>
      <c r="G3849" s="245"/>
      <c r="H3849" s="245"/>
      <c r="I3849" s="476">
        <f>F3849+G3849+H3849</f>
        <v>0</v>
      </c>
      <c r="J3849" s="243" t="str">
        <f t="shared" si="1152"/>
        <v/>
      </c>
      <c r="K3849" s="244"/>
      <c r="L3849" s="423"/>
      <c r="M3849" s="252"/>
      <c r="N3849" s="315">
        <f>I3849</f>
        <v>0</v>
      </c>
      <c r="O3849" s="424">
        <f>L3849+M3849-N3849</f>
        <v>0</v>
      </c>
      <c r="P3849" s="244"/>
      <c r="Q3849" s="771"/>
      <c r="R3849" s="775"/>
      <c r="S3849" s="775"/>
      <c r="T3849" s="775"/>
      <c r="U3849" s="775"/>
      <c r="V3849" s="775"/>
      <c r="W3849" s="819"/>
      <c r="X3849" s="313">
        <f t="shared" si="1153"/>
        <v>0</v>
      </c>
    </row>
    <row r="3850" spans="2:24" ht="18.75">
      <c r="B3850" s="794">
        <v>2200</v>
      </c>
      <c r="C3850" s="958" t="s">
        <v>237</v>
      </c>
      <c r="D3850" s="958"/>
      <c r="E3850" s="795"/>
      <c r="F3850" s="796">
        <f>SUM(F3851:F3852)</f>
        <v>0</v>
      </c>
      <c r="G3850" s="797">
        <f>SUM(G3851:G3852)</f>
        <v>0</v>
      </c>
      <c r="H3850" s="797">
        <f>SUM(H3851:H3852)</f>
        <v>0</v>
      </c>
      <c r="I3850" s="797">
        <f>SUM(I3851:I3852)</f>
        <v>0</v>
      </c>
      <c r="J3850" s="243" t="str">
        <f t="shared" si="1152"/>
        <v/>
      </c>
      <c r="K3850" s="244"/>
      <c r="L3850" s="316">
        <f>SUM(L3851:L3852)</f>
        <v>0</v>
      </c>
      <c r="M3850" s="317">
        <f>SUM(M3851:M3852)</f>
        <v>0</v>
      </c>
      <c r="N3850" s="425">
        <f>SUM(N3851:N3852)</f>
        <v>0</v>
      </c>
      <c r="O3850" s="426">
        <f>SUM(O3851:O3852)</f>
        <v>0</v>
      </c>
      <c r="P3850" s="244"/>
      <c r="Q3850" s="773"/>
      <c r="R3850" s="774"/>
      <c r="S3850" s="774"/>
      <c r="T3850" s="774"/>
      <c r="U3850" s="774"/>
      <c r="V3850" s="774"/>
      <c r="W3850" s="820"/>
      <c r="X3850" s="313">
        <f t="shared" si="1153"/>
        <v>0</v>
      </c>
    </row>
    <row r="3851" spans="2:24" ht="18.75">
      <c r="B3851" s="136"/>
      <c r="C3851" s="137">
        <v>2221</v>
      </c>
      <c r="D3851" s="139" t="s">
        <v>1461</v>
      </c>
      <c r="E3851" s="812"/>
      <c r="F3851" s="449"/>
      <c r="G3851" s="245"/>
      <c r="H3851" s="245"/>
      <c r="I3851" s="476">
        <f t="shared" ref="I3851:I3856" si="1154">F3851+G3851+H3851</f>
        <v>0</v>
      </c>
      <c r="J3851" s="243" t="str">
        <f t="shared" si="1152"/>
        <v/>
      </c>
      <c r="K3851" s="244"/>
      <c r="L3851" s="423"/>
      <c r="M3851" s="252"/>
      <c r="N3851" s="315">
        <f t="shared" ref="N3851:N3856" si="1155">I3851</f>
        <v>0</v>
      </c>
      <c r="O3851" s="424">
        <f t="shared" ref="O3851:O3856" si="1156">L3851+M3851-N3851</f>
        <v>0</v>
      </c>
      <c r="P3851" s="244"/>
      <c r="Q3851" s="771"/>
      <c r="R3851" s="775"/>
      <c r="S3851" s="775"/>
      <c r="T3851" s="775"/>
      <c r="U3851" s="775"/>
      <c r="V3851" s="775"/>
      <c r="W3851" s="819"/>
      <c r="X3851" s="313">
        <f t="shared" si="1153"/>
        <v>0</v>
      </c>
    </row>
    <row r="3852" spans="2:24" ht="18.75">
      <c r="B3852" s="136"/>
      <c r="C3852" s="142">
        <v>2224</v>
      </c>
      <c r="D3852" s="141" t="s">
        <v>238</v>
      </c>
      <c r="E3852" s="812"/>
      <c r="F3852" s="449"/>
      <c r="G3852" s="245"/>
      <c r="H3852" s="245"/>
      <c r="I3852" s="476">
        <f t="shared" si="1154"/>
        <v>0</v>
      </c>
      <c r="J3852" s="243" t="str">
        <f t="shared" si="1152"/>
        <v/>
      </c>
      <c r="K3852" s="244"/>
      <c r="L3852" s="423"/>
      <c r="M3852" s="252"/>
      <c r="N3852" s="315">
        <f t="shared" si="1155"/>
        <v>0</v>
      </c>
      <c r="O3852" s="424">
        <f t="shared" si="1156"/>
        <v>0</v>
      </c>
      <c r="P3852" s="244"/>
      <c r="Q3852" s="771"/>
      <c r="R3852" s="775"/>
      <c r="S3852" s="775"/>
      <c r="T3852" s="775"/>
      <c r="U3852" s="775"/>
      <c r="V3852" s="775"/>
      <c r="W3852" s="819"/>
      <c r="X3852" s="313">
        <f t="shared" si="1153"/>
        <v>0</v>
      </c>
    </row>
    <row r="3853" spans="2:24" ht="18.75">
      <c r="B3853" s="794">
        <v>2500</v>
      </c>
      <c r="C3853" s="963" t="s">
        <v>239</v>
      </c>
      <c r="D3853" s="963"/>
      <c r="E3853" s="795"/>
      <c r="F3853" s="798"/>
      <c r="G3853" s="799"/>
      <c r="H3853" s="799"/>
      <c r="I3853" s="800">
        <f t="shared" si="1154"/>
        <v>0</v>
      </c>
      <c r="J3853" s="243" t="str">
        <f t="shared" si="1152"/>
        <v/>
      </c>
      <c r="K3853" s="244"/>
      <c r="L3853" s="428"/>
      <c r="M3853" s="254"/>
      <c r="N3853" s="315">
        <f t="shared" si="1155"/>
        <v>0</v>
      </c>
      <c r="O3853" s="424">
        <f t="shared" si="1156"/>
        <v>0</v>
      </c>
      <c r="P3853" s="244"/>
      <c r="Q3853" s="773"/>
      <c r="R3853" s="774"/>
      <c r="S3853" s="775"/>
      <c r="T3853" s="775"/>
      <c r="U3853" s="774"/>
      <c r="V3853" s="775"/>
      <c r="W3853" s="819"/>
      <c r="X3853" s="313">
        <f t="shared" si="1153"/>
        <v>0</v>
      </c>
    </row>
    <row r="3854" spans="2:24" ht="18.75">
      <c r="B3854" s="794">
        <v>2600</v>
      </c>
      <c r="C3854" s="969" t="s">
        <v>240</v>
      </c>
      <c r="D3854" s="979"/>
      <c r="E3854" s="795"/>
      <c r="F3854" s="798"/>
      <c r="G3854" s="799"/>
      <c r="H3854" s="799"/>
      <c r="I3854" s="800">
        <f t="shared" si="1154"/>
        <v>0</v>
      </c>
      <c r="J3854" s="243" t="str">
        <f t="shared" si="1152"/>
        <v/>
      </c>
      <c r="K3854" s="244"/>
      <c r="L3854" s="428"/>
      <c r="M3854" s="254"/>
      <c r="N3854" s="315">
        <f t="shared" si="1155"/>
        <v>0</v>
      </c>
      <c r="O3854" s="424">
        <f t="shared" si="1156"/>
        <v>0</v>
      </c>
      <c r="P3854" s="244"/>
      <c r="Q3854" s="773"/>
      <c r="R3854" s="774"/>
      <c r="S3854" s="775"/>
      <c r="T3854" s="775"/>
      <c r="U3854" s="774"/>
      <c r="V3854" s="775"/>
      <c r="W3854" s="819"/>
      <c r="X3854" s="313">
        <f t="shared" si="1153"/>
        <v>0</v>
      </c>
    </row>
    <row r="3855" spans="2:24" ht="18.75">
      <c r="B3855" s="794">
        <v>2700</v>
      </c>
      <c r="C3855" s="969" t="s">
        <v>241</v>
      </c>
      <c r="D3855" s="979"/>
      <c r="E3855" s="795"/>
      <c r="F3855" s="798"/>
      <c r="G3855" s="799"/>
      <c r="H3855" s="799"/>
      <c r="I3855" s="800">
        <f t="shared" si="1154"/>
        <v>0</v>
      </c>
      <c r="J3855" s="243" t="str">
        <f t="shared" si="1152"/>
        <v/>
      </c>
      <c r="K3855" s="244"/>
      <c r="L3855" s="428"/>
      <c r="M3855" s="254"/>
      <c r="N3855" s="315">
        <f t="shared" si="1155"/>
        <v>0</v>
      </c>
      <c r="O3855" s="424">
        <f t="shared" si="1156"/>
        <v>0</v>
      </c>
      <c r="P3855" s="244"/>
      <c r="Q3855" s="773"/>
      <c r="R3855" s="774"/>
      <c r="S3855" s="775"/>
      <c r="T3855" s="775"/>
      <c r="U3855" s="774"/>
      <c r="V3855" s="775"/>
      <c r="W3855" s="819"/>
      <c r="X3855" s="313">
        <f t="shared" si="1153"/>
        <v>0</v>
      </c>
    </row>
    <row r="3856" spans="2:24" ht="18.75">
      <c r="B3856" s="794">
        <v>2800</v>
      </c>
      <c r="C3856" s="969" t="s">
        <v>1711</v>
      </c>
      <c r="D3856" s="979"/>
      <c r="E3856" s="795"/>
      <c r="F3856" s="798"/>
      <c r="G3856" s="799"/>
      <c r="H3856" s="799"/>
      <c r="I3856" s="800">
        <f t="shared" si="1154"/>
        <v>0</v>
      </c>
      <c r="J3856" s="243" t="str">
        <f t="shared" si="1152"/>
        <v/>
      </c>
      <c r="K3856" s="244"/>
      <c r="L3856" s="428"/>
      <c r="M3856" s="254"/>
      <c r="N3856" s="315">
        <f t="shared" si="1155"/>
        <v>0</v>
      </c>
      <c r="O3856" s="424">
        <f t="shared" si="1156"/>
        <v>0</v>
      </c>
      <c r="P3856" s="244"/>
      <c r="Q3856" s="773"/>
      <c r="R3856" s="774"/>
      <c r="S3856" s="775"/>
      <c r="T3856" s="775"/>
      <c r="U3856" s="774"/>
      <c r="V3856" s="775"/>
      <c r="W3856" s="819"/>
      <c r="X3856" s="313">
        <f t="shared" si="1153"/>
        <v>0</v>
      </c>
    </row>
    <row r="3857" spans="2:24" ht="18.75">
      <c r="B3857" s="794">
        <v>2900</v>
      </c>
      <c r="C3857" s="966" t="s">
        <v>242</v>
      </c>
      <c r="D3857" s="983"/>
      <c r="E3857" s="795"/>
      <c r="F3857" s="796">
        <f>SUM(F3858:F3865)</f>
        <v>0</v>
      </c>
      <c r="G3857" s="797">
        <f>SUM(G3858:G3865)</f>
        <v>0</v>
      </c>
      <c r="H3857" s="797">
        <f>SUM(H3858:H3865)</f>
        <v>0</v>
      </c>
      <c r="I3857" s="797">
        <f>SUM(I3858:I3865)</f>
        <v>0</v>
      </c>
      <c r="J3857" s="243" t="str">
        <f t="shared" si="1152"/>
        <v/>
      </c>
      <c r="K3857" s="244"/>
      <c r="L3857" s="316">
        <f>SUM(L3858:L3865)</f>
        <v>0</v>
      </c>
      <c r="M3857" s="317">
        <f>SUM(M3858:M3865)</f>
        <v>0</v>
      </c>
      <c r="N3857" s="425">
        <f>SUM(N3858:N3865)</f>
        <v>0</v>
      </c>
      <c r="O3857" s="426">
        <f>SUM(O3858:O3865)</f>
        <v>0</v>
      </c>
      <c r="P3857" s="244"/>
      <c r="Q3857" s="773"/>
      <c r="R3857" s="774"/>
      <c r="S3857" s="774"/>
      <c r="T3857" s="774"/>
      <c r="U3857" s="774"/>
      <c r="V3857" s="774"/>
      <c r="W3857" s="820"/>
      <c r="X3857" s="313">
        <f t="shared" si="1153"/>
        <v>0</v>
      </c>
    </row>
    <row r="3858" spans="2:24" ht="18.75">
      <c r="B3858" s="172"/>
      <c r="C3858" s="144">
        <v>2910</v>
      </c>
      <c r="D3858" s="319" t="s">
        <v>1751</v>
      </c>
      <c r="E3858" s="812"/>
      <c r="F3858" s="449"/>
      <c r="G3858" s="245"/>
      <c r="H3858" s="245"/>
      <c r="I3858" s="476">
        <f t="shared" ref="I3858:I3865" si="1157">F3858+G3858+H3858</f>
        <v>0</v>
      </c>
      <c r="J3858" s="243" t="str">
        <f t="shared" si="1152"/>
        <v/>
      </c>
      <c r="K3858" s="244"/>
      <c r="L3858" s="423"/>
      <c r="M3858" s="252"/>
      <c r="N3858" s="315">
        <f t="shared" ref="N3858:N3865" si="1158">I3858</f>
        <v>0</v>
      </c>
      <c r="O3858" s="424">
        <f t="shared" ref="O3858:O3865" si="1159">L3858+M3858-N3858</f>
        <v>0</v>
      </c>
      <c r="P3858" s="244"/>
      <c r="Q3858" s="771"/>
      <c r="R3858" s="775"/>
      <c r="S3858" s="775"/>
      <c r="T3858" s="775"/>
      <c r="U3858" s="775"/>
      <c r="V3858" s="775"/>
      <c r="W3858" s="819"/>
      <c r="X3858" s="313">
        <f t="shared" si="1153"/>
        <v>0</v>
      </c>
    </row>
    <row r="3859" spans="2:24" ht="18.75">
      <c r="B3859" s="172"/>
      <c r="C3859" s="144">
        <v>2920</v>
      </c>
      <c r="D3859" s="319" t="s">
        <v>243</v>
      </c>
      <c r="E3859" s="812"/>
      <c r="F3859" s="449"/>
      <c r="G3859" s="245"/>
      <c r="H3859" s="245"/>
      <c r="I3859" s="476">
        <f t="shared" si="1157"/>
        <v>0</v>
      </c>
      <c r="J3859" s="243" t="str">
        <f t="shared" si="1152"/>
        <v/>
      </c>
      <c r="K3859" s="244"/>
      <c r="L3859" s="423"/>
      <c r="M3859" s="252"/>
      <c r="N3859" s="315">
        <f t="shared" si="1158"/>
        <v>0</v>
      </c>
      <c r="O3859" s="424">
        <f t="shared" si="1159"/>
        <v>0</v>
      </c>
      <c r="P3859" s="244"/>
      <c r="Q3859" s="771"/>
      <c r="R3859" s="775"/>
      <c r="S3859" s="775"/>
      <c r="T3859" s="775"/>
      <c r="U3859" s="775"/>
      <c r="V3859" s="775"/>
      <c r="W3859" s="819"/>
      <c r="X3859" s="313">
        <f t="shared" si="1153"/>
        <v>0</v>
      </c>
    </row>
    <row r="3860" spans="2:24" ht="31.5">
      <c r="B3860" s="172"/>
      <c r="C3860" s="168">
        <v>2969</v>
      </c>
      <c r="D3860" s="320" t="s">
        <v>244</v>
      </c>
      <c r="E3860" s="812"/>
      <c r="F3860" s="449"/>
      <c r="G3860" s="245"/>
      <c r="H3860" s="245"/>
      <c r="I3860" s="476">
        <f t="shared" si="1157"/>
        <v>0</v>
      </c>
      <c r="J3860" s="243" t="str">
        <f t="shared" si="1152"/>
        <v/>
      </c>
      <c r="K3860" s="244"/>
      <c r="L3860" s="423"/>
      <c r="M3860" s="252"/>
      <c r="N3860" s="315">
        <f t="shared" si="1158"/>
        <v>0</v>
      </c>
      <c r="O3860" s="424">
        <f t="shared" si="1159"/>
        <v>0</v>
      </c>
      <c r="P3860" s="244"/>
      <c r="Q3860" s="771"/>
      <c r="R3860" s="775"/>
      <c r="S3860" s="775"/>
      <c r="T3860" s="775"/>
      <c r="U3860" s="775"/>
      <c r="V3860" s="775"/>
      <c r="W3860" s="819"/>
      <c r="X3860" s="313">
        <f t="shared" si="1153"/>
        <v>0</v>
      </c>
    </row>
    <row r="3861" spans="2:24" ht="31.5">
      <c r="B3861" s="172"/>
      <c r="C3861" s="168">
        <v>2970</v>
      </c>
      <c r="D3861" s="320" t="s">
        <v>245</v>
      </c>
      <c r="E3861" s="812"/>
      <c r="F3861" s="449"/>
      <c r="G3861" s="245"/>
      <c r="H3861" s="245"/>
      <c r="I3861" s="476">
        <f t="shared" si="1157"/>
        <v>0</v>
      </c>
      <c r="J3861" s="243" t="str">
        <f t="shared" si="1152"/>
        <v/>
      </c>
      <c r="K3861" s="244"/>
      <c r="L3861" s="423"/>
      <c r="M3861" s="252"/>
      <c r="N3861" s="315">
        <f t="shared" si="1158"/>
        <v>0</v>
      </c>
      <c r="O3861" s="424">
        <f t="shared" si="1159"/>
        <v>0</v>
      </c>
      <c r="P3861" s="244"/>
      <c r="Q3861" s="771"/>
      <c r="R3861" s="775"/>
      <c r="S3861" s="775"/>
      <c r="T3861" s="775"/>
      <c r="U3861" s="775"/>
      <c r="V3861" s="775"/>
      <c r="W3861" s="819"/>
      <c r="X3861" s="313">
        <f t="shared" si="1153"/>
        <v>0</v>
      </c>
    </row>
    <row r="3862" spans="2:24" ht="18.75">
      <c r="B3862" s="172"/>
      <c r="C3862" s="166">
        <v>2989</v>
      </c>
      <c r="D3862" s="321" t="s">
        <v>246</v>
      </c>
      <c r="E3862" s="812"/>
      <c r="F3862" s="449"/>
      <c r="G3862" s="245"/>
      <c r="H3862" s="245"/>
      <c r="I3862" s="476">
        <f t="shared" si="1157"/>
        <v>0</v>
      </c>
      <c r="J3862" s="243" t="str">
        <f t="shared" si="1152"/>
        <v/>
      </c>
      <c r="K3862" s="244"/>
      <c r="L3862" s="423"/>
      <c r="M3862" s="252"/>
      <c r="N3862" s="315">
        <f t="shared" si="1158"/>
        <v>0</v>
      </c>
      <c r="O3862" s="424">
        <f t="shared" si="1159"/>
        <v>0</v>
      </c>
      <c r="P3862" s="244"/>
      <c r="Q3862" s="771"/>
      <c r="R3862" s="775"/>
      <c r="S3862" s="775"/>
      <c r="T3862" s="775"/>
      <c r="U3862" s="775"/>
      <c r="V3862" s="775"/>
      <c r="W3862" s="819"/>
      <c r="X3862" s="313">
        <f t="shared" si="1153"/>
        <v>0</v>
      </c>
    </row>
    <row r="3863" spans="2:24" ht="31.5">
      <c r="B3863" s="136"/>
      <c r="C3863" s="137">
        <v>2990</v>
      </c>
      <c r="D3863" s="322" t="s">
        <v>1732</v>
      </c>
      <c r="E3863" s="812"/>
      <c r="F3863" s="449"/>
      <c r="G3863" s="245"/>
      <c r="H3863" s="245"/>
      <c r="I3863" s="476">
        <f t="shared" si="1157"/>
        <v>0</v>
      </c>
      <c r="J3863" s="243" t="str">
        <f t="shared" si="1152"/>
        <v/>
      </c>
      <c r="K3863" s="244"/>
      <c r="L3863" s="423"/>
      <c r="M3863" s="252"/>
      <c r="N3863" s="315">
        <f t="shared" si="1158"/>
        <v>0</v>
      </c>
      <c r="O3863" s="424">
        <f t="shared" si="1159"/>
        <v>0</v>
      </c>
      <c r="P3863" s="244"/>
      <c r="Q3863" s="771"/>
      <c r="R3863" s="775"/>
      <c r="S3863" s="775"/>
      <c r="T3863" s="775"/>
      <c r="U3863" s="775"/>
      <c r="V3863" s="775"/>
      <c r="W3863" s="819"/>
      <c r="X3863" s="313">
        <f t="shared" si="1153"/>
        <v>0</v>
      </c>
    </row>
    <row r="3864" spans="2:24" ht="18.75">
      <c r="B3864" s="136"/>
      <c r="C3864" s="137">
        <v>2991</v>
      </c>
      <c r="D3864" s="322" t="s">
        <v>247</v>
      </c>
      <c r="E3864" s="812"/>
      <c r="F3864" s="449"/>
      <c r="G3864" s="245"/>
      <c r="H3864" s="245"/>
      <c r="I3864" s="476">
        <f t="shared" si="1157"/>
        <v>0</v>
      </c>
      <c r="J3864" s="243" t="str">
        <f t="shared" si="1152"/>
        <v/>
      </c>
      <c r="K3864" s="244"/>
      <c r="L3864" s="423"/>
      <c r="M3864" s="252"/>
      <c r="N3864" s="315">
        <f t="shared" si="1158"/>
        <v>0</v>
      </c>
      <c r="O3864" s="424">
        <f t="shared" si="1159"/>
        <v>0</v>
      </c>
      <c r="P3864" s="244"/>
      <c r="Q3864" s="771"/>
      <c r="R3864" s="775"/>
      <c r="S3864" s="775"/>
      <c r="T3864" s="775"/>
      <c r="U3864" s="775"/>
      <c r="V3864" s="775"/>
      <c r="W3864" s="819"/>
      <c r="X3864" s="313">
        <f t="shared" si="1153"/>
        <v>0</v>
      </c>
    </row>
    <row r="3865" spans="2:24" ht="18.75">
      <c r="B3865" s="136"/>
      <c r="C3865" s="142">
        <v>2992</v>
      </c>
      <c r="D3865" s="154" t="s">
        <v>248</v>
      </c>
      <c r="E3865" s="812"/>
      <c r="F3865" s="449"/>
      <c r="G3865" s="245"/>
      <c r="H3865" s="245"/>
      <c r="I3865" s="476">
        <f t="shared" si="1157"/>
        <v>0</v>
      </c>
      <c r="J3865" s="243" t="str">
        <f t="shared" si="1152"/>
        <v/>
      </c>
      <c r="K3865" s="244"/>
      <c r="L3865" s="423"/>
      <c r="M3865" s="252"/>
      <c r="N3865" s="315">
        <f t="shared" si="1158"/>
        <v>0</v>
      </c>
      <c r="O3865" s="424">
        <f t="shared" si="1159"/>
        <v>0</v>
      </c>
      <c r="P3865" s="244"/>
      <c r="Q3865" s="771"/>
      <c r="R3865" s="775"/>
      <c r="S3865" s="775"/>
      <c r="T3865" s="775"/>
      <c r="U3865" s="775"/>
      <c r="V3865" s="775"/>
      <c r="W3865" s="819"/>
      <c r="X3865" s="313">
        <f t="shared" si="1153"/>
        <v>0</v>
      </c>
    </row>
    <row r="3866" spans="2:24" ht="18.75">
      <c r="B3866" s="794">
        <v>3300</v>
      </c>
      <c r="C3866" s="966" t="s">
        <v>1773</v>
      </c>
      <c r="D3866" s="966"/>
      <c r="E3866" s="795"/>
      <c r="F3866" s="781">
        <v>0</v>
      </c>
      <c r="G3866" s="781">
        <v>0</v>
      </c>
      <c r="H3866" s="781">
        <v>0</v>
      </c>
      <c r="I3866" s="797">
        <f>SUM(I3867:I3871)</f>
        <v>0</v>
      </c>
      <c r="J3866" s="243" t="str">
        <f t="shared" si="1152"/>
        <v/>
      </c>
      <c r="K3866" s="244"/>
      <c r="L3866" s="773"/>
      <c r="M3866" s="774"/>
      <c r="N3866" s="774"/>
      <c r="O3866" s="820"/>
      <c r="P3866" s="244"/>
      <c r="Q3866" s="773"/>
      <c r="R3866" s="774"/>
      <c r="S3866" s="774"/>
      <c r="T3866" s="774"/>
      <c r="U3866" s="774"/>
      <c r="V3866" s="774"/>
      <c r="W3866" s="820"/>
      <c r="X3866" s="313">
        <f t="shared" si="1153"/>
        <v>0</v>
      </c>
    </row>
    <row r="3867" spans="2:24" ht="18.75">
      <c r="B3867" s="143"/>
      <c r="C3867" s="144">
        <v>3301</v>
      </c>
      <c r="D3867" s="460" t="s">
        <v>249</v>
      </c>
      <c r="E3867" s="812"/>
      <c r="F3867" s="700">
        <v>0</v>
      </c>
      <c r="G3867" s="700">
        <v>0</v>
      </c>
      <c r="H3867" s="700">
        <v>0</v>
      </c>
      <c r="I3867" s="476">
        <f t="shared" ref="I3867:I3874" si="1160">F3867+G3867+H3867</f>
        <v>0</v>
      </c>
      <c r="J3867" s="243" t="str">
        <f t="shared" si="1152"/>
        <v/>
      </c>
      <c r="K3867" s="244"/>
      <c r="L3867" s="771"/>
      <c r="M3867" s="775"/>
      <c r="N3867" s="775"/>
      <c r="O3867" s="819"/>
      <c r="P3867" s="244"/>
      <c r="Q3867" s="771"/>
      <c r="R3867" s="775"/>
      <c r="S3867" s="775"/>
      <c r="T3867" s="775"/>
      <c r="U3867" s="775"/>
      <c r="V3867" s="775"/>
      <c r="W3867" s="819"/>
      <c r="X3867" s="313">
        <f t="shared" si="1153"/>
        <v>0</v>
      </c>
    </row>
    <row r="3868" spans="2:24" ht="18.75">
      <c r="B3868" s="143"/>
      <c r="C3868" s="168">
        <v>3302</v>
      </c>
      <c r="D3868" s="461" t="s">
        <v>1081</v>
      </c>
      <c r="E3868" s="812"/>
      <c r="F3868" s="700">
        <v>0</v>
      </c>
      <c r="G3868" s="700">
        <v>0</v>
      </c>
      <c r="H3868" s="700">
        <v>0</v>
      </c>
      <c r="I3868" s="476">
        <f t="shared" si="1160"/>
        <v>0</v>
      </c>
      <c r="J3868" s="243" t="str">
        <f t="shared" ref="J3868:J3899" si="1161">(IF($E3868&lt;&gt;0,$J$2,IF($I3868&lt;&gt;0,$J$2,"")))</f>
        <v/>
      </c>
      <c r="K3868" s="244"/>
      <c r="L3868" s="771"/>
      <c r="M3868" s="775"/>
      <c r="N3868" s="775"/>
      <c r="O3868" s="819"/>
      <c r="P3868" s="244"/>
      <c r="Q3868" s="771"/>
      <c r="R3868" s="775"/>
      <c r="S3868" s="775"/>
      <c r="T3868" s="775"/>
      <c r="U3868" s="775"/>
      <c r="V3868" s="775"/>
      <c r="W3868" s="819"/>
      <c r="X3868" s="313">
        <f t="shared" ref="X3868:X3899" si="1162">T3868-U3868-V3868-W3868</f>
        <v>0</v>
      </c>
    </row>
    <row r="3869" spans="2:24" ht="18.75">
      <c r="B3869" s="143"/>
      <c r="C3869" s="168">
        <v>3303</v>
      </c>
      <c r="D3869" s="461" t="s">
        <v>251</v>
      </c>
      <c r="E3869" s="812"/>
      <c r="F3869" s="700">
        <v>0</v>
      </c>
      <c r="G3869" s="700">
        <v>0</v>
      </c>
      <c r="H3869" s="700">
        <v>0</v>
      </c>
      <c r="I3869" s="476">
        <f t="shared" si="1160"/>
        <v>0</v>
      </c>
      <c r="J3869" s="243" t="str">
        <f t="shared" si="1161"/>
        <v/>
      </c>
      <c r="K3869" s="244"/>
      <c r="L3869" s="771"/>
      <c r="M3869" s="775"/>
      <c r="N3869" s="775"/>
      <c r="O3869" s="819"/>
      <c r="P3869" s="244"/>
      <c r="Q3869" s="771"/>
      <c r="R3869" s="775"/>
      <c r="S3869" s="775"/>
      <c r="T3869" s="775"/>
      <c r="U3869" s="775"/>
      <c r="V3869" s="775"/>
      <c r="W3869" s="819"/>
      <c r="X3869" s="313">
        <f t="shared" si="1162"/>
        <v>0</v>
      </c>
    </row>
    <row r="3870" spans="2:24" ht="18.75">
      <c r="B3870" s="143"/>
      <c r="C3870" s="166">
        <v>3304</v>
      </c>
      <c r="D3870" s="462" t="s">
        <v>252</v>
      </c>
      <c r="E3870" s="812"/>
      <c r="F3870" s="700">
        <v>0</v>
      </c>
      <c r="G3870" s="700">
        <v>0</v>
      </c>
      <c r="H3870" s="700">
        <v>0</v>
      </c>
      <c r="I3870" s="476">
        <f t="shared" si="1160"/>
        <v>0</v>
      </c>
      <c r="J3870" s="243" t="str">
        <f t="shared" si="1161"/>
        <v/>
      </c>
      <c r="K3870" s="244"/>
      <c r="L3870" s="771"/>
      <c r="M3870" s="775"/>
      <c r="N3870" s="775"/>
      <c r="O3870" s="819"/>
      <c r="P3870" s="244"/>
      <c r="Q3870" s="771"/>
      <c r="R3870" s="775"/>
      <c r="S3870" s="775"/>
      <c r="T3870" s="775"/>
      <c r="U3870" s="775"/>
      <c r="V3870" s="775"/>
      <c r="W3870" s="819"/>
      <c r="X3870" s="313">
        <f t="shared" si="1162"/>
        <v>0</v>
      </c>
    </row>
    <row r="3871" spans="2:24" ht="31.5">
      <c r="B3871" s="143"/>
      <c r="C3871" s="142">
        <v>3306</v>
      </c>
      <c r="D3871" s="463" t="s">
        <v>1712</v>
      </c>
      <c r="E3871" s="812"/>
      <c r="F3871" s="700">
        <v>0</v>
      </c>
      <c r="G3871" s="700">
        <v>0</v>
      </c>
      <c r="H3871" s="700">
        <v>0</v>
      </c>
      <c r="I3871" s="476">
        <f t="shared" si="1160"/>
        <v>0</v>
      </c>
      <c r="J3871" s="243" t="str">
        <f t="shared" si="1161"/>
        <v/>
      </c>
      <c r="K3871" s="244"/>
      <c r="L3871" s="771"/>
      <c r="M3871" s="775"/>
      <c r="N3871" s="775"/>
      <c r="O3871" s="819"/>
      <c r="P3871" s="244"/>
      <c r="Q3871" s="771"/>
      <c r="R3871" s="775"/>
      <c r="S3871" s="775"/>
      <c r="T3871" s="775"/>
      <c r="U3871" s="775"/>
      <c r="V3871" s="775"/>
      <c r="W3871" s="819"/>
      <c r="X3871" s="313">
        <f t="shared" si="1162"/>
        <v>0</v>
      </c>
    </row>
    <row r="3872" spans="2:24" ht="18.75">
      <c r="B3872" s="794">
        <v>3900</v>
      </c>
      <c r="C3872" s="963" t="s">
        <v>253</v>
      </c>
      <c r="D3872" s="967"/>
      <c r="E3872" s="795"/>
      <c r="F3872" s="781">
        <v>0</v>
      </c>
      <c r="G3872" s="781">
        <v>0</v>
      </c>
      <c r="H3872" s="781">
        <v>0</v>
      </c>
      <c r="I3872" s="800">
        <f t="shared" si="1160"/>
        <v>0</v>
      </c>
      <c r="J3872" s="243" t="str">
        <f t="shared" si="1161"/>
        <v/>
      </c>
      <c r="K3872" s="244"/>
      <c r="L3872" s="428"/>
      <c r="M3872" s="254"/>
      <c r="N3872" s="317">
        <f>I3872</f>
        <v>0</v>
      </c>
      <c r="O3872" s="424">
        <f>L3872+M3872-N3872</f>
        <v>0</v>
      </c>
      <c r="P3872" s="244"/>
      <c r="Q3872" s="428"/>
      <c r="R3872" s="254"/>
      <c r="S3872" s="429">
        <f>+IF(+(L3872+M3872)&gt;=I3872,+M3872,+(+I3872-L3872))</f>
        <v>0</v>
      </c>
      <c r="T3872" s="315">
        <f>Q3872+R3872-S3872</f>
        <v>0</v>
      </c>
      <c r="U3872" s="254"/>
      <c r="V3872" s="254"/>
      <c r="W3872" s="253"/>
      <c r="X3872" s="313">
        <f t="shared" si="1162"/>
        <v>0</v>
      </c>
    </row>
    <row r="3873" spans="2:24" ht="18.75">
      <c r="B3873" s="794">
        <v>4000</v>
      </c>
      <c r="C3873" s="968" t="s">
        <v>254</v>
      </c>
      <c r="D3873" s="968"/>
      <c r="E3873" s="795"/>
      <c r="F3873" s="798"/>
      <c r="G3873" s="799"/>
      <c r="H3873" s="799"/>
      <c r="I3873" s="800">
        <f t="shared" si="1160"/>
        <v>0</v>
      </c>
      <c r="J3873" s="243" t="str">
        <f t="shared" si="1161"/>
        <v/>
      </c>
      <c r="K3873" s="244"/>
      <c r="L3873" s="428"/>
      <c r="M3873" s="254"/>
      <c r="N3873" s="317">
        <f>I3873</f>
        <v>0</v>
      </c>
      <c r="O3873" s="424">
        <f>L3873+M3873-N3873</f>
        <v>0</v>
      </c>
      <c r="P3873" s="244"/>
      <c r="Q3873" s="773"/>
      <c r="R3873" s="774"/>
      <c r="S3873" s="774"/>
      <c r="T3873" s="775"/>
      <c r="U3873" s="774"/>
      <c r="V3873" s="774"/>
      <c r="W3873" s="819"/>
      <c r="X3873" s="313">
        <f t="shared" si="1162"/>
        <v>0</v>
      </c>
    </row>
    <row r="3874" spans="2:24" ht="18.75">
      <c r="B3874" s="794">
        <v>4100</v>
      </c>
      <c r="C3874" s="968" t="s">
        <v>255</v>
      </c>
      <c r="D3874" s="968"/>
      <c r="E3874" s="795"/>
      <c r="F3874" s="781">
        <v>0</v>
      </c>
      <c r="G3874" s="781">
        <v>0</v>
      </c>
      <c r="H3874" s="781">
        <v>0</v>
      </c>
      <c r="I3874" s="800">
        <f t="shared" si="1160"/>
        <v>0</v>
      </c>
      <c r="J3874" s="243" t="str">
        <f t="shared" si="1161"/>
        <v/>
      </c>
      <c r="K3874" s="244"/>
      <c r="L3874" s="773"/>
      <c r="M3874" s="774"/>
      <c r="N3874" s="774"/>
      <c r="O3874" s="820"/>
      <c r="P3874" s="244"/>
      <c r="Q3874" s="773"/>
      <c r="R3874" s="774"/>
      <c r="S3874" s="774"/>
      <c r="T3874" s="774"/>
      <c r="U3874" s="774"/>
      <c r="V3874" s="774"/>
      <c r="W3874" s="820"/>
      <c r="X3874" s="313">
        <f t="shared" si="1162"/>
        <v>0</v>
      </c>
    </row>
    <row r="3875" spans="2:24" ht="18.75">
      <c r="B3875" s="794">
        <v>4200</v>
      </c>
      <c r="C3875" s="966" t="s">
        <v>256</v>
      </c>
      <c r="D3875" s="983"/>
      <c r="E3875" s="795"/>
      <c r="F3875" s="796">
        <f>SUM(F3876:F3881)</f>
        <v>0</v>
      </c>
      <c r="G3875" s="797">
        <f>SUM(G3876:G3881)</f>
        <v>0</v>
      </c>
      <c r="H3875" s="797">
        <f>SUM(H3876:H3881)</f>
        <v>0</v>
      </c>
      <c r="I3875" s="797">
        <f>SUM(I3876:I3881)</f>
        <v>0</v>
      </c>
      <c r="J3875" s="243" t="str">
        <f t="shared" si="1161"/>
        <v/>
      </c>
      <c r="K3875" s="244"/>
      <c r="L3875" s="316">
        <f>SUM(L3876:L3881)</f>
        <v>0</v>
      </c>
      <c r="M3875" s="317">
        <f>SUM(M3876:M3881)</f>
        <v>0</v>
      </c>
      <c r="N3875" s="425">
        <f>SUM(N3876:N3881)</f>
        <v>0</v>
      </c>
      <c r="O3875" s="426">
        <f>SUM(O3876:O3881)</f>
        <v>0</v>
      </c>
      <c r="P3875" s="244"/>
      <c r="Q3875" s="316">
        <f t="shared" ref="Q3875:W3875" si="1163">SUM(Q3876:Q3881)</f>
        <v>0</v>
      </c>
      <c r="R3875" s="317">
        <f t="shared" si="1163"/>
        <v>0</v>
      </c>
      <c r="S3875" s="317">
        <f t="shared" si="1163"/>
        <v>0</v>
      </c>
      <c r="T3875" s="317">
        <f t="shared" si="1163"/>
        <v>0</v>
      </c>
      <c r="U3875" s="317">
        <f t="shared" si="1163"/>
        <v>0</v>
      </c>
      <c r="V3875" s="317">
        <f t="shared" si="1163"/>
        <v>0</v>
      </c>
      <c r="W3875" s="426">
        <f t="shared" si="1163"/>
        <v>0</v>
      </c>
      <c r="X3875" s="313">
        <f t="shared" si="1162"/>
        <v>0</v>
      </c>
    </row>
    <row r="3876" spans="2:24" ht="18.75">
      <c r="B3876" s="173"/>
      <c r="C3876" s="144">
        <v>4201</v>
      </c>
      <c r="D3876" s="138" t="s">
        <v>257</v>
      </c>
      <c r="E3876" s="812"/>
      <c r="F3876" s="449"/>
      <c r="G3876" s="245"/>
      <c r="H3876" s="245"/>
      <c r="I3876" s="476">
        <f t="shared" ref="I3876:I3881" si="1164">F3876+G3876+H3876</f>
        <v>0</v>
      </c>
      <c r="J3876" s="243" t="str">
        <f t="shared" si="1161"/>
        <v/>
      </c>
      <c r="K3876" s="244"/>
      <c r="L3876" s="423"/>
      <c r="M3876" s="252"/>
      <c r="N3876" s="315">
        <f t="shared" ref="N3876:N3881" si="1165">I3876</f>
        <v>0</v>
      </c>
      <c r="O3876" s="424">
        <f t="shared" ref="O3876:O3881" si="1166">L3876+M3876-N3876</f>
        <v>0</v>
      </c>
      <c r="P3876" s="244"/>
      <c r="Q3876" s="423"/>
      <c r="R3876" s="252"/>
      <c r="S3876" s="429">
        <f t="shared" ref="S3876:S3881" si="1167">+IF(+(L3876+M3876)&gt;=I3876,+M3876,+(+I3876-L3876))</f>
        <v>0</v>
      </c>
      <c r="T3876" s="315">
        <f t="shared" ref="T3876:T3881" si="1168">Q3876+R3876-S3876</f>
        <v>0</v>
      </c>
      <c r="U3876" s="252"/>
      <c r="V3876" s="252"/>
      <c r="W3876" s="253"/>
      <c r="X3876" s="313">
        <f t="shared" si="1162"/>
        <v>0</v>
      </c>
    </row>
    <row r="3877" spans="2:24" ht="18.75">
      <c r="B3877" s="173"/>
      <c r="C3877" s="137">
        <v>4202</v>
      </c>
      <c r="D3877" s="139" t="s">
        <v>258</v>
      </c>
      <c r="E3877" s="812"/>
      <c r="F3877" s="449"/>
      <c r="G3877" s="245"/>
      <c r="H3877" s="245"/>
      <c r="I3877" s="476">
        <f t="shared" si="1164"/>
        <v>0</v>
      </c>
      <c r="J3877" s="243" t="str">
        <f t="shared" si="1161"/>
        <v/>
      </c>
      <c r="K3877" s="244"/>
      <c r="L3877" s="423"/>
      <c r="M3877" s="252"/>
      <c r="N3877" s="315">
        <f t="shared" si="1165"/>
        <v>0</v>
      </c>
      <c r="O3877" s="424">
        <f t="shared" si="1166"/>
        <v>0</v>
      </c>
      <c r="P3877" s="244"/>
      <c r="Q3877" s="423"/>
      <c r="R3877" s="252"/>
      <c r="S3877" s="429">
        <f t="shared" si="1167"/>
        <v>0</v>
      </c>
      <c r="T3877" s="315">
        <f t="shared" si="1168"/>
        <v>0</v>
      </c>
      <c r="U3877" s="252"/>
      <c r="V3877" s="252"/>
      <c r="W3877" s="253"/>
      <c r="X3877" s="313">
        <f t="shared" si="1162"/>
        <v>0</v>
      </c>
    </row>
    <row r="3878" spans="2:24" ht="18.75">
      <c r="B3878" s="173"/>
      <c r="C3878" s="137">
        <v>4214</v>
      </c>
      <c r="D3878" s="139" t="s">
        <v>259</v>
      </c>
      <c r="E3878" s="812"/>
      <c r="F3878" s="449"/>
      <c r="G3878" s="245"/>
      <c r="H3878" s="245"/>
      <c r="I3878" s="476">
        <f t="shared" si="1164"/>
        <v>0</v>
      </c>
      <c r="J3878" s="243" t="str">
        <f t="shared" si="1161"/>
        <v/>
      </c>
      <c r="K3878" s="244"/>
      <c r="L3878" s="423"/>
      <c r="M3878" s="252"/>
      <c r="N3878" s="315">
        <f t="shared" si="1165"/>
        <v>0</v>
      </c>
      <c r="O3878" s="424">
        <f t="shared" si="1166"/>
        <v>0</v>
      </c>
      <c r="P3878" s="244"/>
      <c r="Q3878" s="423"/>
      <c r="R3878" s="252"/>
      <c r="S3878" s="429">
        <f t="shared" si="1167"/>
        <v>0</v>
      </c>
      <c r="T3878" s="315">
        <f t="shared" si="1168"/>
        <v>0</v>
      </c>
      <c r="U3878" s="252"/>
      <c r="V3878" s="252"/>
      <c r="W3878" s="253"/>
      <c r="X3878" s="313">
        <f t="shared" si="1162"/>
        <v>0</v>
      </c>
    </row>
    <row r="3879" spans="2:24" ht="18.75">
      <c r="B3879" s="173"/>
      <c r="C3879" s="137">
        <v>4217</v>
      </c>
      <c r="D3879" s="139" t="s">
        <v>260</v>
      </c>
      <c r="E3879" s="812"/>
      <c r="F3879" s="449"/>
      <c r="G3879" s="245"/>
      <c r="H3879" s="245"/>
      <c r="I3879" s="476">
        <f t="shared" si="1164"/>
        <v>0</v>
      </c>
      <c r="J3879" s="243" t="str">
        <f t="shared" si="1161"/>
        <v/>
      </c>
      <c r="K3879" s="244"/>
      <c r="L3879" s="423"/>
      <c r="M3879" s="252"/>
      <c r="N3879" s="315">
        <f t="shared" si="1165"/>
        <v>0</v>
      </c>
      <c r="O3879" s="424">
        <f t="shared" si="1166"/>
        <v>0</v>
      </c>
      <c r="P3879" s="244"/>
      <c r="Q3879" s="423"/>
      <c r="R3879" s="252"/>
      <c r="S3879" s="429">
        <f t="shared" si="1167"/>
        <v>0</v>
      </c>
      <c r="T3879" s="315">
        <f t="shared" si="1168"/>
        <v>0</v>
      </c>
      <c r="U3879" s="252"/>
      <c r="V3879" s="252"/>
      <c r="W3879" s="253"/>
      <c r="X3879" s="313">
        <f t="shared" si="1162"/>
        <v>0</v>
      </c>
    </row>
    <row r="3880" spans="2:24" ht="18.75">
      <c r="B3880" s="173"/>
      <c r="C3880" s="137">
        <v>4218</v>
      </c>
      <c r="D3880" s="145" t="s">
        <v>261</v>
      </c>
      <c r="E3880" s="812"/>
      <c r="F3880" s="449"/>
      <c r="G3880" s="245"/>
      <c r="H3880" s="245"/>
      <c r="I3880" s="476">
        <f t="shared" si="1164"/>
        <v>0</v>
      </c>
      <c r="J3880" s="243" t="str">
        <f t="shared" si="1161"/>
        <v/>
      </c>
      <c r="K3880" s="244"/>
      <c r="L3880" s="423"/>
      <c r="M3880" s="252"/>
      <c r="N3880" s="315">
        <f t="shared" si="1165"/>
        <v>0</v>
      </c>
      <c r="O3880" s="424">
        <f t="shared" si="1166"/>
        <v>0</v>
      </c>
      <c r="P3880" s="244"/>
      <c r="Q3880" s="423"/>
      <c r="R3880" s="252"/>
      <c r="S3880" s="429">
        <f t="shared" si="1167"/>
        <v>0</v>
      </c>
      <c r="T3880" s="315">
        <f t="shared" si="1168"/>
        <v>0</v>
      </c>
      <c r="U3880" s="252"/>
      <c r="V3880" s="252"/>
      <c r="W3880" s="253"/>
      <c r="X3880" s="313">
        <f t="shared" si="1162"/>
        <v>0</v>
      </c>
    </row>
    <row r="3881" spans="2:24" ht="18.75">
      <c r="B3881" s="173"/>
      <c r="C3881" s="137">
        <v>4219</v>
      </c>
      <c r="D3881" s="156" t="s">
        <v>262</v>
      </c>
      <c r="E3881" s="812"/>
      <c r="F3881" s="449"/>
      <c r="G3881" s="245"/>
      <c r="H3881" s="245"/>
      <c r="I3881" s="476">
        <f t="shared" si="1164"/>
        <v>0</v>
      </c>
      <c r="J3881" s="243" t="str">
        <f t="shared" si="1161"/>
        <v/>
      </c>
      <c r="K3881" s="244"/>
      <c r="L3881" s="423"/>
      <c r="M3881" s="252"/>
      <c r="N3881" s="315">
        <f t="shared" si="1165"/>
        <v>0</v>
      </c>
      <c r="O3881" s="424">
        <f t="shared" si="1166"/>
        <v>0</v>
      </c>
      <c r="P3881" s="244"/>
      <c r="Q3881" s="423"/>
      <c r="R3881" s="252"/>
      <c r="S3881" s="429">
        <f t="shared" si="1167"/>
        <v>0</v>
      </c>
      <c r="T3881" s="315">
        <f t="shared" si="1168"/>
        <v>0</v>
      </c>
      <c r="U3881" s="252"/>
      <c r="V3881" s="252"/>
      <c r="W3881" s="253"/>
      <c r="X3881" s="313">
        <f t="shared" si="1162"/>
        <v>0</v>
      </c>
    </row>
    <row r="3882" spans="2:24" ht="18.75">
      <c r="B3882" s="794">
        <v>4300</v>
      </c>
      <c r="C3882" s="958" t="s">
        <v>1713</v>
      </c>
      <c r="D3882" s="958"/>
      <c r="E3882" s="795"/>
      <c r="F3882" s="796">
        <f>SUM(F3883:F3885)</f>
        <v>0</v>
      </c>
      <c r="G3882" s="797">
        <f>SUM(G3883:G3885)</f>
        <v>0</v>
      </c>
      <c r="H3882" s="797">
        <f>SUM(H3883:H3885)</f>
        <v>0</v>
      </c>
      <c r="I3882" s="797">
        <f>SUM(I3883:I3885)</f>
        <v>0</v>
      </c>
      <c r="J3882" s="243" t="str">
        <f t="shared" si="1161"/>
        <v/>
      </c>
      <c r="K3882" s="244"/>
      <c r="L3882" s="316">
        <f>SUM(L3883:L3885)</f>
        <v>0</v>
      </c>
      <c r="M3882" s="317">
        <f>SUM(M3883:M3885)</f>
        <v>0</v>
      </c>
      <c r="N3882" s="425">
        <f>SUM(N3883:N3885)</f>
        <v>0</v>
      </c>
      <c r="O3882" s="426">
        <f>SUM(O3883:O3885)</f>
        <v>0</v>
      </c>
      <c r="P3882" s="244"/>
      <c r="Q3882" s="316">
        <f t="shared" ref="Q3882:W3882" si="1169">SUM(Q3883:Q3885)</f>
        <v>0</v>
      </c>
      <c r="R3882" s="317">
        <f t="shared" si="1169"/>
        <v>0</v>
      </c>
      <c r="S3882" s="317">
        <f t="shared" si="1169"/>
        <v>0</v>
      </c>
      <c r="T3882" s="317">
        <f t="shared" si="1169"/>
        <v>0</v>
      </c>
      <c r="U3882" s="317">
        <f t="shared" si="1169"/>
        <v>0</v>
      </c>
      <c r="V3882" s="317">
        <f t="shared" si="1169"/>
        <v>0</v>
      </c>
      <c r="W3882" s="426">
        <f t="shared" si="1169"/>
        <v>0</v>
      </c>
      <c r="X3882" s="313">
        <f t="shared" si="1162"/>
        <v>0</v>
      </c>
    </row>
    <row r="3883" spans="2:24" ht="18.75">
      <c r="B3883" s="173"/>
      <c r="C3883" s="144">
        <v>4301</v>
      </c>
      <c r="D3883" s="163" t="s">
        <v>263</v>
      </c>
      <c r="E3883" s="812"/>
      <c r="F3883" s="449"/>
      <c r="G3883" s="245"/>
      <c r="H3883" s="245"/>
      <c r="I3883" s="476">
        <f t="shared" ref="I3883:I3888" si="1170">F3883+G3883+H3883</f>
        <v>0</v>
      </c>
      <c r="J3883" s="243" t="str">
        <f t="shared" si="1161"/>
        <v/>
      </c>
      <c r="K3883" s="244"/>
      <c r="L3883" s="423"/>
      <c r="M3883" s="252"/>
      <c r="N3883" s="315">
        <f t="shared" ref="N3883:N3888" si="1171">I3883</f>
        <v>0</v>
      </c>
      <c r="O3883" s="424">
        <f t="shared" ref="O3883:O3888" si="1172">L3883+M3883-N3883</f>
        <v>0</v>
      </c>
      <c r="P3883" s="244"/>
      <c r="Q3883" s="423"/>
      <c r="R3883" s="252"/>
      <c r="S3883" s="429">
        <f t="shared" ref="S3883:S3888" si="1173">+IF(+(L3883+M3883)&gt;=I3883,+M3883,+(+I3883-L3883))</f>
        <v>0</v>
      </c>
      <c r="T3883" s="315">
        <f t="shared" ref="T3883:T3888" si="1174">Q3883+R3883-S3883</f>
        <v>0</v>
      </c>
      <c r="U3883" s="252"/>
      <c r="V3883" s="252"/>
      <c r="W3883" s="253"/>
      <c r="X3883" s="313">
        <f t="shared" si="1162"/>
        <v>0</v>
      </c>
    </row>
    <row r="3884" spans="2:24" ht="18.75">
      <c r="B3884" s="173"/>
      <c r="C3884" s="137">
        <v>4302</v>
      </c>
      <c r="D3884" s="139" t="s">
        <v>1082</v>
      </c>
      <c r="E3884" s="812"/>
      <c r="F3884" s="449"/>
      <c r="G3884" s="245"/>
      <c r="H3884" s="245"/>
      <c r="I3884" s="476">
        <f t="shared" si="1170"/>
        <v>0</v>
      </c>
      <c r="J3884" s="243" t="str">
        <f t="shared" si="1161"/>
        <v/>
      </c>
      <c r="K3884" s="244"/>
      <c r="L3884" s="423"/>
      <c r="M3884" s="252"/>
      <c r="N3884" s="315">
        <f t="shared" si="1171"/>
        <v>0</v>
      </c>
      <c r="O3884" s="424">
        <f t="shared" si="1172"/>
        <v>0</v>
      </c>
      <c r="P3884" s="244"/>
      <c r="Q3884" s="423"/>
      <c r="R3884" s="252"/>
      <c r="S3884" s="429">
        <f t="shared" si="1173"/>
        <v>0</v>
      </c>
      <c r="T3884" s="315">
        <f t="shared" si="1174"/>
        <v>0</v>
      </c>
      <c r="U3884" s="252"/>
      <c r="V3884" s="252"/>
      <c r="W3884" s="253"/>
      <c r="X3884" s="313">
        <f t="shared" si="1162"/>
        <v>0</v>
      </c>
    </row>
    <row r="3885" spans="2:24" ht="18.75">
      <c r="B3885" s="173"/>
      <c r="C3885" s="142">
        <v>4309</v>
      </c>
      <c r="D3885" s="148" t="s">
        <v>265</v>
      </c>
      <c r="E3885" s="812"/>
      <c r="F3885" s="449"/>
      <c r="G3885" s="245"/>
      <c r="H3885" s="245"/>
      <c r="I3885" s="476">
        <f t="shared" si="1170"/>
        <v>0</v>
      </c>
      <c r="J3885" s="243" t="str">
        <f t="shared" si="1161"/>
        <v/>
      </c>
      <c r="K3885" s="244"/>
      <c r="L3885" s="423"/>
      <c r="M3885" s="252"/>
      <c r="N3885" s="315">
        <f t="shared" si="1171"/>
        <v>0</v>
      </c>
      <c r="O3885" s="424">
        <f t="shared" si="1172"/>
        <v>0</v>
      </c>
      <c r="P3885" s="244"/>
      <c r="Q3885" s="423"/>
      <c r="R3885" s="252"/>
      <c r="S3885" s="429">
        <f t="shared" si="1173"/>
        <v>0</v>
      </c>
      <c r="T3885" s="315">
        <f t="shared" si="1174"/>
        <v>0</v>
      </c>
      <c r="U3885" s="252"/>
      <c r="V3885" s="252"/>
      <c r="W3885" s="253"/>
      <c r="X3885" s="313">
        <f t="shared" si="1162"/>
        <v>0</v>
      </c>
    </row>
    <row r="3886" spans="2:24" ht="18.75">
      <c r="B3886" s="794">
        <v>4400</v>
      </c>
      <c r="C3886" s="963" t="s">
        <v>1714</v>
      </c>
      <c r="D3886" s="963"/>
      <c r="E3886" s="795"/>
      <c r="F3886" s="798"/>
      <c r="G3886" s="799"/>
      <c r="H3886" s="799"/>
      <c r="I3886" s="800">
        <f t="shared" si="1170"/>
        <v>0</v>
      </c>
      <c r="J3886" s="243" t="str">
        <f t="shared" si="1161"/>
        <v/>
      </c>
      <c r="K3886" s="244"/>
      <c r="L3886" s="428"/>
      <c r="M3886" s="254"/>
      <c r="N3886" s="317">
        <f t="shared" si="1171"/>
        <v>0</v>
      </c>
      <c r="O3886" s="424">
        <f t="shared" si="1172"/>
        <v>0</v>
      </c>
      <c r="P3886" s="244"/>
      <c r="Q3886" s="428"/>
      <c r="R3886" s="254"/>
      <c r="S3886" s="429">
        <f t="shared" si="1173"/>
        <v>0</v>
      </c>
      <c r="T3886" s="315">
        <f t="shared" si="1174"/>
        <v>0</v>
      </c>
      <c r="U3886" s="254"/>
      <c r="V3886" s="254"/>
      <c r="W3886" s="253"/>
      <c r="X3886" s="313">
        <f t="shared" si="1162"/>
        <v>0</v>
      </c>
    </row>
    <row r="3887" spans="2:24" ht="18.75">
      <c r="B3887" s="794">
        <v>4500</v>
      </c>
      <c r="C3887" s="968" t="s">
        <v>1715</v>
      </c>
      <c r="D3887" s="968"/>
      <c r="E3887" s="795"/>
      <c r="F3887" s="798"/>
      <c r="G3887" s="799"/>
      <c r="H3887" s="799"/>
      <c r="I3887" s="800">
        <f t="shared" si="1170"/>
        <v>0</v>
      </c>
      <c r="J3887" s="243" t="str">
        <f t="shared" si="1161"/>
        <v/>
      </c>
      <c r="K3887" s="244"/>
      <c r="L3887" s="428"/>
      <c r="M3887" s="254"/>
      <c r="N3887" s="317">
        <f t="shared" si="1171"/>
        <v>0</v>
      </c>
      <c r="O3887" s="424">
        <f t="shared" si="1172"/>
        <v>0</v>
      </c>
      <c r="P3887" s="244"/>
      <c r="Q3887" s="428"/>
      <c r="R3887" s="254"/>
      <c r="S3887" s="429">
        <f t="shared" si="1173"/>
        <v>0</v>
      </c>
      <c r="T3887" s="315">
        <f t="shared" si="1174"/>
        <v>0</v>
      </c>
      <c r="U3887" s="254"/>
      <c r="V3887" s="254"/>
      <c r="W3887" s="253"/>
      <c r="X3887" s="313">
        <f t="shared" si="1162"/>
        <v>0</v>
      </c>
    </row>
    <row r="3888" spans="2:24" ht="18.75">
      <c r="B3888" s="794">
        <v>4600</v>
      </c>
      <c r="C3888" s="969" t="s">
        <v>266</v>
      </c>
      <c r="D3888" s="970"/>
      <c r="E3888" s="795"/>
      <c r="F3888" s="798"/>
      <c r="G3888" s="799"/>
      <c r="H3888" s="799"/>
      <c r="I3888" s="800">
        <f t="shared" si="1170"/>
        <v>0</v>
      </c>
      <c r="J3888" s="243" t="str">
        <f t="shared" si="1161"/>
        <v/>
      </c>
      <c r="K3888" s="244"/>
      <c r="L3888" s="428"/>
      <c r="M3888" s="254"/>
      <c r="N3888" s="317">
        <f t="shared" si="1171"/>
        <v>0</v>
      </c>
      <c r="O3888" s="424">
        <f t="shared" si="1172"/>
        <v>0</v>
      </c>
      <c r="P3888" s="244"/>
      <c r="Q3888" s="428"/>
      <c r="R3888" s="254"/>
      <c r="S3888" s="429">
        <f t="shared" si="1173"/>
        <v>0</v>
      </c>
      <c r="T3888" s="315">
        <f t="shared" si="1174"/>
        <v>0</v>
      </c>
      <c r="U3888" s="254"/>
      <c r="V3888" s="254"/>
      <c r="W3888" s="253"/>
      <c r="X3888" s="313">
        <f t="shared" si="1162"/>
        <v>0</v>
      </c>
    </row>
    <row r="3889" spans="2:24" ht="18.75">
      <c r="B3889" s="794">
        <v>4900</v>
      </c>
      <c r="C3889" s="966" t="s">
        <v>297</v>
      </c>
      <c r="D3889" s="966"/>
      <c r="E3889" s="795"/>
      <c r="F3889" s="796">
        <f>+F3890+F3891</f>
        <v>0</v>
      </c>
      <c r="G3889" s="797">
        <f>+G3890+G3891</f>
        <v>0</v>
      </c>
      <c r="H3889" s="797">
        <f>+H3890+H3891</f>
        <v>0</v>
      </c>
      <c r="I3889" s="797">
        <f>+I3890+I3891</f>
        <v>0</v>
      </c>
      <c r="J3889" s="243" t="str">
        <f t="shared" si="1161"/>
        <v/>
      </c>
      <c r="K3889" s="244"/>
      <c r="L3889" s="773"/>
      <c r="M3889" s="774"/>
      <c r="N3889" s="774"/>
      <c r="O3889" s="820"/>
      <c r="P3889" s="244"/>
      <c r="Q3889" s="773"/>
      <c r="R3889" s="774"/>
      <c r="S3889" s="774"/>
      <c r="T3889" s="774"/>
      <c r="U3889" s="774"/>
      <c r="V3889" s="774"/>
      <c r="W3889" s="820"/>
      <c r="X3889" s="313">
        <f t="shared" si="1162"/>
        <v>0</v>
      </c>
    </row>
    <row r="3890" spans="2:24" ht="18.75">
      <c r="B3890" s="173"/>
      <c r="C3890" s="144">
        <v>4901</v>
      </c>
      <c r="D3890" s="174" t="s">
        <v>298</v>
      </c>
      <c r="E3890" s="812"/>
      <c r="F3890" s="449"/>
      <c r="G3890" s="245"/>
      <c r="H3890" s="245"/>
      <c r="I3890" s="476">
        <f>F3890+G3890+H3890</f>
        <v>0</v>
      </c>
      <c r="J3890" s="243" t="str">
        <f t="shared" si="1161"/>
        <v/>
      </c>
      <c r="K3890" s="244"/>
      <c r="L3890" s="771"/>
      <c r="M3890" s="775"/>
      <c r="N3890" s="775"/>
      <c r="O3890" s="819"/>
      <c r="P3890" s="244"/>
      <c r="Q3890" s="771"/>
      <c r="R3890" s="775"/>
      <c r="S3890" s="775"/>
      <c r="T3890" s="775"/>
      <c r="U3890" s="775"/>
      <c r="V3890" s="775"/>
      <c r="W3890" s="819"/>
      <c r="X3890" s="313">
        <f t="shared" si="1162"/>
        <v>0</v>
      </c>
    </row>
    <row r="3891" spans="2:24" ht="18.75">
      <c r="B3891" s="173"/>
      <c r="C3891" s="142">
        <v>4902</v>
      </c>
      <c r="D3891" s="148" t="s">
        <v>299</v>
      </c>
      <c r="E3891" s="812"/>
      <c r="F3891" s="449"/>
      <c r="G3891" s="245"/>
      <c r="H3891" s="245"/>
      <c r="I3891" s="476">
        <f>F3891+G3891+H3891</f>
        <v>0</v>
      </c>
      <c r="J3891" s="243" t="str">
        <f t="shared" si="1161"/>
        <v/>
      </c>
      <c r="K3891" s="244"/>
      <c r="L3891" s="771"/>
      <c r="M3891" s="775"/>
      <c r="N3891" s="775"/>
      <c r="O3891" s="819"/>
      <c r="P3891" s="244"/>
      <c r="Q3891" s="771"/>
      <c r="R3891" s="775"/>
      <c r="S3891" s="775"/>
      <c r="T3891" s="775"/>
      <c r="U3891" s="775"/>
      <c r="V3891" s="775"/>
      <c r="W3891" s="819"/>
      <c r="X3891" s="313">
        <f t="shared" si="1162"/>
        <v>0</v>
      </c>
    </row>
    <row r="3892" spans="2:24" ht="18.75">
      <c r="B3892" s="801">
        <v>5100</v>
      </c>
      <c r="C3892" s="980" t="s">
        <v>267</v>
      </c>
      <c r="D3892" s="980"/>
      <c r="E3892" s="802"/>
      <c r="F3892" s="803"/>
      <c r="G3892" s="804"/>
      <c r="H3892" s="804"/>
      <c r="I3892" s="800">
        <f>F3892+G3892+H3892</f>
        <v>0</v>
      </c>
      <c r="J3892" s="243" t="str">
        <f t="shared" si="1161"/>
        <v/>
      </c>
      <c r="K3892" s="244"/>
      <c r="L3892" s="430"/>
      <c r="M3892" s="431"/>
      <c r="N3892" s="327">
        <f>I3892</f>
        <v>0</v>
      </c>
      <c r="O3892" s="424">
        <f>L3892+M3892-N3892</f>
        <v>0</v>
      </c>
      <c r="P3892" s="244"/>
      <c r="Q3892" s="430"/>
      <c r="R3892" s="431"/>
      <c r="S3892" s="429">
        <f>+IF(+(L3892+M3892)&gt;=I3892,+M3892,+(+I3892-L3892))</f>
        <v>0</v>
      </c>
      <c r="T3892" s="315">
        <f>Q3892+R3892-S3892</f>
        <v>0</v>
      </c>
      <c r="U3892" s="431"/>
      <c r="V3892" s="431"/>
      <c r="W3892" s="253"/>
      <c r="X3892" s="313">
        <f t="shared" si="1162"/>
        <v>0</v>
      </c>
    </row>
    <row r="3893" spans="2:24" ht="18.75">
      <c r="B3893" s="801">
        <v>5200</v>
      </c>
      <c r="C3893" s="965" t="s">
        <v>268</v>
      </c>
      <c r="D3893" s="965"/>
      <c r="E3893" s="802"/>
      <c r="F3893" s="805">
        <f>SUM(F3894:F3900)</f>
        <v>0</v>
      </c>
      <c r="G3893" s="806">
        <f>SUM(G3894:G3900)</f>
        <v>2491920</v>
      </c>
      <c r="H3893" s="806">
        <f>SUM(H3894:H3900)</f>
        <v>0</v>
      </c>
      <c r="I3893" s="806">
        <f>SUM(I3894:I3900)</f>
        <v>2491920</v>
      </c>
      <c r="J3893" s="243">
        <f t="shared" si="1161"/>
        <v>1</v>
      </c>
      <c r="K3893" s="244"/>
      <c r="L3893" s="326">
        <f>SUM(L3894:L3900)</f>
        <v>0</v>
      </c>
      <c r="M3893" s="327">
        <f>SUM(M3894:M3900)</f>
        <v>2491920</v>
      </c>
      <c r="N3893" s="432">
        <f>SUM(N3894:N3900)</f>
        <v>2491920</v>
      </c>
      <c r="O3893" s="433">
        <f>SUM(O3894:O3900)</f>
        <v>0</v>
      </c>
      <c r="P3893" s="244"/>
      <c r="Q3893" s="326">
        <f t="shared" ref="Q3893:W3893" si="1175">SUM(Q3894:Q3900)</f>
        <v>0</v>
      </c>
      <c r="R3893" s="327">
        <f t="shared" si="1175"/>
        <v>2491920</v>
      </c>
      <c r="S3893" s="327">
        <f t="shared" si="1175"/>
        <v>2491920</v>
      </c>
      <c r="T3893" s="327">
        <f t="shared" si="1175"/>
        <v>0</v>
      </c>
      <c r="U3893" s="327">
        <f t="shared" si="1175"/>
        <v>0</v>
      </c>
      <c r="V3893" s="327">
        <f t="shared" si="1175"/>
        <v>0</v>
      </c>
      <c r="W3893" s="433">
        <f t="shared" si="1175"/>
        <v>0</v>
      </c>
      <c r="X3893" s="313">
        <f t="shared" si="1162"/>
        <v>0</v>
      </c>
    </row>
    <row r="3894" spans="2:24" ht="18.75">
      <c r="B3894" s="175"/>
      <c r="C3894" s="176">
        <v>5201</v>
      </c>
      <c r="D3894" s="177" t="s">
        <v>269</v>
      </c>
      <c r="E3894" s="813"/>
      <c r="F3894" s="473"/>
      <c r="G3894" s="434"/>
      <c r="H3894" s="434"/>
      <c r="I3894" s="476">
        <f t="shared" ref="I3894:I3900" si="1176">F3894+G3894+H3894</f>
        <v>0</v>
      </c>
      <c r="J3894" s="243" t="str">
        <f t="shared" si="1161"/>
        <v/>
      </c>
      <c r="K3894" s="244"/>
      <c r="L3894" s="435"/>
      <c r="M3894" s="436"/>
      <c r="N3894" s="330">
        <f t="shared" ref="N3894:N3900" si="1177">I3894</f>
        <v>0</v>
      </c>
      <c r="O3894" s="424">
        <f t="shared" ref="O3894:O3900" si="1178">L3894+M3894-N3894</f>
        <v>0</v>
      </c>
      <c r="P3894" s="244"/>
      <c r="Q3894" s="435"/>
      <c r="R3894" s="436"/>
      <c r="S3894" s="429">
        <f t="shared" ref="S3894:S3900" si="1179">+IF(+(L3894+M3894)&gt;=I3894,+M3894,+(+I3894-L3894))</f>
        <v>0</v>
      </c>
      <c r="T3894" s="315">
        <f t="shared" ref="T3894:T3900" si="1180">Q3894+R3894-S3894</f>
        <v>0</v>
      </c>
      <c r="U3894" s="436"/>
      <c r="V3894" s="436"/>
      <c r="W3894" s="253"/>
      <c r="X3894" s="313">
        <f t="shared" si="1162"/>
        <v>0</v>
      </c>
    </row>
    <row r="3895" spans="2:24" ht="18.75">
      <c r="B3895" s="175"/>
      <c r="C3895" s="178">
        <v>5202</v>
      </c>
      <c r="D3895" s="179" t="s">
        <v>270</v>
      </c>
      <c r="E3895" s="813"/>
      <c r="F3895" s="473"/>
      <c r="G3895" s="434"/>
      <c r="H3895" s="434"/>
      <c r="I3895" s="476">
        <f t="shared" si="1176"/>
        <v>0</v>
      </c>
      <c r="J3895" s="243" t="str">
        <f t="shared" si="1161"/>
        <v/>
      </c>
      <c r="K3895" s="244"/>
      <c r="L3895" s="435"/>
      <c r="M3895" s="436"/>
      <c r="N3895" s="330">
        <f t="shared" si="1177"/>
        <v>0</v>
      </c>
      <c r="O3895" s="424">
        <f t="shared" si="1178"/>
        <v>0</v>
      </c>
      <c r="P3895" s="244"/>
      <c r="Q3895" s="435"/>
      <c r="R3895" s="436"/>
      <c r="S3895" s="429">
        <f t="shared" si="1179"/>
        <v>0</v>
      </c>
      <c r="T3895" s="315">
        <f t="shared" si="1180"/>
        <v>0</v>
      </c>
      <c r="U3895" s="436"/>
      <c r="V3895" s="436"/>
      <c r="W3895" s="253"/>
      <c r="X3895" s="313">
        <f t="shared" si="1162"/>
        <v>0</v>
      </c>
    </row>
    <row r="3896" spans="2:24" ht="18.75">
      <c r="B3896" s="175"/>
      <c r="C3896" s="178">
        <v>5203</v>
      </c>
      <c r="D3896" s="179" t="s">
        <v>938</v>
      </c>
      <c r="E3896" s="813"/>
      <c r="F3896" s="473"/>
      <c r="G3896" s="434"/>
      <c r="H3896" s="434"/>
      <c r="I3896" s="476">
        <f t="shared" si="1176"/>
        <v>0</v>
      </c>
      <c r="J3896" s="243" t="str">
        <f t="shared" si="1161"/>
        <v/>
      </c>
      <c r="K3896" s="244"/>
      <c r="L3896" s="435"/>
      <c r="M3896" s="436"/>
      <c r="N3896" s="330">
        <f t="shared" si="1177"/>
        <v>0</v>
      </c>
      <c r="O3896" s="424">
        <f t="shared" si="1178"/>
        <v>0</v>
      </c>
      <c r="P3896" s="244"/>
      <c r="Q3896" s="435"/>
      <c r="R3896" s="436"/>
      <c r="S3896" s="429">
        <f t="shared" si="1179"/>
        <v>0</v>
      </c>
      <c r="T3896" s="315">
        <f t="shared" si="1180"/>
        <v>0</v>
      </c>
      <c r="U3896" s="436"/>
      <c r="V3896" s="436"/>
      <c r="W3896" s="253"/>
      <c r="X3896" s="313">
        <f t="shared" si="1162"/>
        <v>0</v>
      </c>
    </row>
    <row r="3897" spans="2:24" ht="18.75">
      <c r="B3897" s="175"/>
      <c r="C3897" s="178">
        <v>5204</v>
      </c>
      <c r="D3897" s="179" t="s">
        <v>939</v>
      </c>
      <c r="E3897" s="813"/>
      <c r="F3897" s="473"/>
      <c r="G3897" s="434"/>
      <c r="H3897" s="434"/>
      <c r="I3897" s="476">
        <f t="shared" si="1176"/>
        <v>0</v>
      </c>
      <c r="J3897" s="243" t="str">
        <f t="shared" si="1161"/>
        <v/>
      </c>
      <c r="K3897" s="244"/>
      <c r="L3897" s="435"/>
      <c r="M3897" s="436"/>
      <c r="N3897" s="330">
        <f t="shared" si="1177"/>
        <v>0</v>
      </c>
      <c r="O3897" s="424">
        <f t="shared" si="1178"/>
        <v>0</v>
      </c>
      <c r="P3897" s="244"/>
      <c r="Q3897" s="435"/>
      <c r="R3897" s="436"/>
      <c r="S3897" s="429">
        <f t="shared" si="1179"/>
        <v>0</v>
      </c>
      <c r="T3897" s="315">
        <f t="shared" si="1180"/>
        <v>0</v>
      </c>
      <c r="U3897" s="436"/>
      <c r="V3897" s="436"/>
      <c r="W3897" s="253"/>
      <c r="X3897" s="313">
        <f t="shared" si="1162"/>
        <v>0</v>
      </c>
    </row>
    <row r="3898" spans="2:24" ht="18.75">
      <c r="B3898" s="175"/>
      <c r="C3898" s="178">
        <v>5205</v>
      </c>
      <c r="D3898" s="179" t="s">
        <v>940</v>
      </c>
      <c r="E3898" s="813"/>
      <c r="F3898" s="473"/>
      <c r="G3898" s="434"/>
      <c r="H3898" s="434"/>
      <c r="I3898" s="476">
        <f t="shared" si="1176"/>
        <v>0</v>
      </c>
      <c r="J3898" s="243" t="str">
        <f t="shared" si="1161"/>
        <v/>
      </c>
      <c r="K3898" s="244"/>
      <c r="L3898" s="435"/>
      <c r="M3898" s="436"/>
      <c r="N3898" s="330">
        <f t="shared" si="1177"/>
        <v>0</v>
      </c>
      <c r="O3898" s="424">
        <f t="shared" si="1178"/>
        <v>0</v>
      </c>
      <c r="P3898" s="244"/>
      <c r="Q3898" s="435"/>
      <c r="R3898" s="436"/>
      <c r="S3898" s="429">
        <f t="shared" si="1179"/>
        <v>0</v>
      </c>
      <c r="T3898" s="315">
        <f t="shared" si="1180"/>
        <v>0</v>
      </c>
      <c r="U3898" s="436"/>
      <c r="V3898" s="436"/>
      <c r="W3898" s="253"/>
      <c r="X3898" s="313">
        <f t="shared" si="1162"/>
        <v>0</v>
      </c>
    </row>
    <row r="3899" spans="2:24" ht="18.75">
      <c r="B3899" s="175"/>
      <c r="C3899" s="178">
        <v>5206</v>
      </c>
      <c r="D3899" s="179" t="s">
        <v>941</v>
      </c>
      <c r="E3899" s="813"/>
      <c r="F3899" s="473"/>
      <c r="G3899" s="434">
        <v>2491920</v>
      </c>
      <c r="H3899" s="434"/>
      <c r="I3899" s="476">
        <f t="shared" si="1176"/>
        <v>2491920</v>
      </c>
      <c r="J3899" s="243">
        <f t="shared" si="1161"/>
        <v>1</v>
      </c>
      <c r="K3899" s="244"/>
      <c r="L3899" s="435"/>
      <c r="M3899" s="436">
        <v>2491920</v>
      </c>
      <c r="N3899" s="330">
        <f t="shared" si="1177"/>
        <v>2491920</v>
      </c>
      <c r="O3899" s="424">
        <f t="shared" si="1178"/>
        <v>0</v>
      </c>
      <c r="P3899" s="244"/>
      <c r="Q3899" s="435"/>
      <c r="R3899" s="436">
        <v>2491920</v>
      </c>
      <c r="S3899" s="429">
        <f t="shared" si="1179"/>
        <v>2491920</v>
      </c>
      <c r="T3899" s="315">
        <f t="shared" si="1180"/>
        <v>0</v>
      </c>
      <c r="U3899" s="436"/>
      <c r="V3899" s="436"/>
      <c r="W3899" s="253"/>
      <c r="X3899" s="313">
        <f t="shared" si="1162"/>
        <v>0</v>
      </c>
    </row>
    <row r="3900" spans="2:24" ht="18.75">
      <c r="B3900" s="175"/>
      <c r="C3900" s="180">
        <v>5219</v>
      </c>
      <c r="D3900" s="181" t="s">
        <v>942</v>
      </c>
      <c r="E3900" s="813"/>
      <c r="F3900" s="473"/>
      <c r="G3900" s="434"/>
      <c r="H3900" s="434"/>
      <c r="I3900" s="476">
        <f t="shared" si="1176"/>
        <v>0</v>
      </c>
      <c r="J3900" s="243" t="str">
        <f t="shared" ref="J3900:J3919" si="1181">(IF($E3900&lt;&gt;0,$J$2,IF($I3900&lt;&gt;0,$J$2,"")))</f>
        <v/>
      </c>
      <c r="K3900" s="244"/>
      <c r="L3900" s="435"/>
      <c r="M3900" s="436"/>
      <c r="N3900" s="330">
        <f t="shared" si="1177"/>
        <v>0</v>
      </c>
      <c r="O3900" s="424">
        <f t="shared" si="1178"/>
        <v>0</v>
      </c>
      <c r="P3900" s="244"/>
      <c r="Q3900" s="435"/>
      <c r="R3900" s="436"/>
      <c r="S3900" s="429">
        <f t="shared" si="1179"/>
        <v>0</v>
      </c>
      <c r="T3900" s="315">
        <f t="shared" si="1180"/>
        <v>0</v>
      </c>
      <c r="U3900" s="436"/>
      <c r="V3900" s="436"/>
      <c r="W3900" s="253"/>
      <c r="X3900" s="313">
        <f t="shared" ref="X3900:X3913" si="1182">T3900-U3900-V3900-W3900</f>
        <v>0</v>
      </c>
    </row>
    <row r="3901" spans="2:24" ht="18.75">
      <c r="B3901" s="801">
        <v>5300</v>
      </c>
      <c r="C3901" s="971" t="s">
        <v>943</v>
      </c>
      <c r="D3901" s="971"/>
      <c r="E3901" s="802"/>
      <c r="F3901" s="805">
        <f>SUM(F3902:F3903)</f>
        <v>0</v>
      </c>
      <c r="G3901" s="806">
        <f>SUM(G3902:G3903)</f>
        <v>150200</v>
      </c>
      <c r="H3901" s="806">
        <f>SUM(H3902:H3903)</f>
        <v>0</v>
      </c>
      <c r="I3901" s="806">
        <f>SUM(I3902:I3903)</f>
        <v>150200</v>
      </c>
      <c r="J3901" s="243">
        <f t="shared" si="1181"/>
        <v>1</v>
      </c>
      <c r="K3901" s="244"/>
      <c r="L3901" s="326">
        <f>SUM(L3902:L3903)</f>
        <v>0</v>
      </c>
      <c r="M3901" s="327">
        <f>SUM(M3902:M3903)</f>
        <v>150200</v>
      </c>
      <c r="N3901" s="432">
        <f>SUM(N3902:N3903)</f>
        <v>150200</v>
      </c>
      <c r="O3901" s="433">
        <f>SUM(O3902:O3903)</f>
        <v>0</v>
      </c>
      <c r="P3901" s="244"/>
      <c r="Q3901" s="326">
        <f t="shared" ref="Q3901:W3901" si="1183">SUM(Q3902:Q3903)</f>
        <v>0</v>
      </c>
      <c r="R3901" s="327">
        <f t="shared" si="1183"/>
        <v>150200</v>
      </c>
      <c r="S3901" s="327">
        <f t="shared" si="1183"/>
        <v>150200</v>
      </c>
      <c r="T3901" s="327">
        <f t="shared" si="1183"/>
        <v>0</v>
      </c>
      <c r="U3901" s="327">
        <f t="shared" si="1183"/>
        <v>0</v>
      </c>
      <c r="V3901" s="327">
        <f t="shared" si="1183"/>
        <v>0</v>
      </c>
      <c r="W3901" s="433">
        <f t="shared" si="1183"/>
        <v>0</v>
      </c>
      <c r="X3901" s="313">
        <f t="shared" si="1182"/>
        <v>0</v>
      </c>
    </row>
    <row r="3902" spans="2:24" ht="18.75">
      <c r="B3902" s="175"/>
      <c r="C3902" s="176">
        <v>5301</v>
      </c>
      <c r="D3902" s="177" t="s">
        <v>1462</v>
      </c>
      <c r="E3902" s="813"/>
      <c r="F3902" s="473"/>
      <c r="G3902" s="434"/>
      <c r="H3902" s="434"/>
      <c r="I3902" s="476">
        <f>F3902+G3902+H3902</f>
        <v>0</v>
      </c>
      <c r="J3902" s="243" t="str">
        <f t="shared" si="1181"/>
        <v/>
      </c>
      <c r="K3902" s="244"/>
      <c r="L3902" s="435"/>
      <c r="M3902" s="436"/>
      <c r="N3902" s="330">
        <f>I3902</f>
        <v>0</v>
      </c>
      <c r="O3902" s="424">
        <f>L3902+M3902-N3902</f>
        <v>0</v>
      </c>
      <c r="P3902" s="244"/>
      <c r="Q3902" s="435"/>
      <c r="R3902" s="436"/>
      <c r="S3902" s="429">
        <f>+IF(+(L3902+M3902)&gt;=I3902,+M3902,+(+I3902-L3902))</f>
        <v>0</v>
      </c>
      <c r="T3902" s="315">
        <f>Q3902+R3902-S3902</f>
        <v>0</v>
      </c>
      <c r="U3902" s="436"/>
      <c r="V3902" s="436"/>
      <c r="W3902" s="253"/>
      <c r="X3902" s="313">
        <f t="shared" si="1182"/>
        <v>0</v>
      </c>
    </row>
    <row r="3903" spans="2:24" ht="18.75">
      <c r="B3903" s="175"/>
      <c r="C3903" s="180">
        <v>5309</v>
      </c>
      <c r="D3903" s="181" t="s">
        <v>944</v>
      </c>
      <c r="E3903" s="813"/>
      <c r="F3903" s="473"/>
      <c r="G3903" s="434">
        <v>150200</v>
      </c>
      <c r="H3903" s="434"/>
      <c r="I3903" s="476">
        <f>F3903+G3903+H3903</f>
        <v>150200</v>
      </c>
      <c r="J3903" s="243">
        <f t="shared" si="1181"/>
        <v>1</v>
      </c>
      <c r="K3903" s="244"/>
      <c r="L3903" s="435"/>
      <c r="M3903" s="436">
        <v>150200</v>
      </c>
      <c r="N3903" s="330">
        <f>I3903</f>
        <v>150200</v>
      </c>
      <c r="O3903" s="424">
        <f>L3903+M3903-N3903</f>
        <v>0</v>
      </c>
      <c r="P3903" s="244"/>
      <c r="Q3903" s="435"/>
      <c r="R3903" s="436">
        <v>150200</v>
      </c>
      <c r="S3903" s="429">
        <f>+IF(+(L3903+M3903)&gt;=I3903,+M3903,+(+I3903-L3903))</f>
        <v>150200</v>
      </c>
      <c r="T3903" s="315">
        <f>Q3903+R3903-S3903</f>
        <v>0</v>
      </c>
      <c r="U3903" s="436"/>
      <c r="V3903" s="436"/>
      <c r="W3903" s="253"/>
      <c r="X3903" s="313">
        <f t="shared" si="1182"/>
        <v>0</v>
      </c>
    </row>
    <row r="3904" spans="2:24" ht="18.75">
      <c r="B3904" s="801">
        <v>5400</v>
      </c>
      <c r="C3904" s="980" t="s">
        <v>1031</v>
      </c>
      <c r="D3904" s="980"/>
      <c r="E3904" s="802"/>
      <c r="F3904" s="803"/>
      <c r="G3904" s="804"/>
      <c r="H3904" s="804"/>
      <c r="I3904" s="800">
        <f>F3904+G3904+H3904</f>
        <v>0</v>
      </c>
      <c r="J3904" s="243" t="str">
        <f t="shared" si="1181"/>
        <v/>
      </c>
      <c r="K3904" s="244"/>
      <c r="L3904" s="430"/>
      <c r="M3904" s="431"/>
      <c r="N3904" s="327">
        <f>I3904</f>
        <v>0</v>
      </c>
      <c r="O3904" s="424">
        <f>L3904+M3904-N3904</f>
        <v>0</v>
      </c>
      <c r="P3904" s="244"/>
      <c r="Q3904" s="430"/>
      <c r="R3904" s="431"/>
      <c r="S3904" s="429">
        <f>+IF(+(L3904+M3904)&gt;=I3904,+M3904,+(+I3904-L3904))</f>
        <v>0</v>
      </c>
      <c r="T3904" s="315">
        <f>Q3904+R3904-S3904</f>
        <v>0</v>
      </c>
      <c r="U3904" s="431"/>
      <c r="V3904" s="431"/>
      <c r="W3904" s="253"/>
      <c r="X3904" s="313">
        <f t="shared" si="1182"/>
        <v>0</v>
      </c>
    </row>
    <row r="3905" spans="2:24" ht="18.75">
      <c r="B3905" s="794">
        <v>5500</v>
      </c>
      <c r="C3905" s="966" t="s">
        <v>1032</v>
      </c>
      <c r="D3905" s="966"/>
      <c r="E3905" s="795"/>
      <c r="F3905" s="796">
        <f>SUM(F3906:F3909)</f>
        <v>0</v>
      </c>
      <c r="G3905" s="797">
        <f>SUM(G3906:G3909)</f>
        <v>0</v>
      </c>
      <c r="H3905" s="797">
        <f>SUM(H3906:H3909)</f>
        <v>0</v>
      </c>
      <c r="I3905" s="797">
        <f>SUM(I3906:I3909)</f>
        <v>0</v>
      </c>
      <c r="J3905" s="243" t="str">
        <f t="shared" si="1181"/>
        <v/>
      </c>
      <c r="K3905" s="244"/>
      <c r="L3905" s="316">
        <f>SUM(L3906:L3909)</f>
        <v>0</v>
      </c>
      <c r="M3905" s="317">
        <f>SUM(M3906:M3909)</f>
        <v>0</v>
      </c>
      <c r="N3905" s="425">
        <f>SUM(N3906:N3909)</f>
        <v>0</v>
      </c>
      <c r="O3905" s="426">
        <f>SUM(O3906:O3909)</f>
        <v>0</v>
      </c>
      <c r="P3905" s="244"/>
      <c r="Q3905" s="316">
        <f t="shared" ref="Q3905:W3905" si="1184">SUM(Q3906:Q3909)</f>
        <v>0</v>
      </c>
      <c r="R3905" s="317">
        <f t="shared" si="1184"/>
        <v>0</v>
      </c>
      <c r="S3905" s="317">
        <f t="shared" si="1184"/>
        <v>0</v>
      </c>
      <c r="T3905" s="317">
        <f t="shared" si="1184"/>
        <v>0</v>
      </c>
      <c r="U3905" s="317">
        <f t="shared" si="1184"/>
        <v>0</v>
      </c>
      <c r="V3905" s="317">
        <f t="shared" si="1184"/>
        <v>0</v>
      </c>
      <c r="W3905" s="426">
        <f t="shared" si="1184"/>
        <v>0</v>
      </c>
      <c r="X3905" s="313">
        <f t="shared" si="1182"/>
        <v>0</v>
      </c>
    </row>
    <row r="3906" spans="2:24" ht="18.75">
      <c r="B3906" s="173"/>
      <c r="C3906" s="144">
        <v>5501</v>
      </c>
      <c r="D3906" s="163" t="s">
        <v>1033</v>
      </c>
      <c r="E3906" s="812"/>
      <c r="F3906" s="449"/>
      <c r="G3906" s="245"/>
      <c r="H3906" s="245"/>
      <c r="I3906" s="476">
        <f>F3906+G3906+H3906</f>
        <v>0</v>
      </c>
      <c r="J3906" s="243" t="str">
        <f t="shared" si="1181"/>
        <v/>
      </c>
      <c r="K3906" s="244"/>
      <c r="L3906" s="423"/>
      <c r="M3906" s="252"/>
      <c r="N3906" s="315">
        <f>I3906</f>
        <v>0</v>
      </c>
      <c r="O3906" s="424">
        <f>L3906+M3906-N3906</f>
        <v>0</v>
      </c>
      <c r="P3906" s="244"/>
      <c r="Q3906" s="423"/>
      <c r="R3906" s="252"/>
      <c r="S3906" s="429">
        <f>+IF(+(L3906+M3906)&gt;=I3906,+M3906,+(+I3906-L3906))</f>
        <v>0</v>
      </c>
      <c r="T3906" s="315">
        <f>Q3906+R3906-S3906</f>
        <v>0</v>
      </c>
      <c r="U3906" s="252"/>
      <c r="V3906" s="252"/>
      <c r="W3906" s="253"/>
      <c r="X3906" s="313">
        <f t="shared" si="1182"/>
        <v>0</v>
      </c>
    </row>
    <row r="3907" spans="2:24" ht="18.75">
      <c r="B3907" s="173"/>
      <c r="C3907" s="137">
        <v>5502</v>
      </c>
      <c r="D3907" s="145" t="s">
        <v>1034</v>
      </c>
      <c r="E3907" s="812"/>
      <c r="F3907" s="449"/>
      <c r="G3907" s="245"/>
      <c r="H3907" s="245"/>
      <c r="I3907" s="476">
        <f>F3907+G3907+H3907</f>
        <v>0</v>
      </c>
      <c r="J3907" s="243" t="str">
        <f t="shared" si="1181"/>
        <v/>
      </c>
      <c r="K3907" s="244"/>
      <c r="L3907" s="423"/>
      <c r="M3907" s="252"/>
      <c r="N3907" s="315">
        <f>I3907</f>
        <v>0</v>
      </c>
      <c r="O3907" s="424">
        <f>L3907+M3907-N3907</f>
        <v>0</v>
      </c>
      <c r="P3907" s="244"/>
      <c r="Q3907" s="423"/>
      <c r="R3907" s="252"/>
      <c r="S3907" s="429">
        <f>+IF(+(L3907+M3907)&gt;=I3907,+M3907,+(+I3907-L3907))</f>
        <v>0</v>
      </c>
      <c r="T3907" s="315">
        <f>Q3907+R3907-S3907</f>
        <v>0</v>
      </c>
      <c r="U3907" s="252"/>
      <c r="V3907" s="252"/>
      <c r="W3907" s="253"/>
      <c r="X3907" s="313">
        <f t="shared" si="1182"/>
        <v>0</v>
      </c>
    </row>
    <row r="3908" spans="2:24" ht="18.75">
      <c r="B3908" s="173"/>
      <c r="C3908" s="137">
        <v>5503</v>
      </c>
      <c r="D3908" s="139" t="s">
        <v>1035</v>
      </c>
      <c r="E3908" s="812"/>
      <c r="F3908" s="449"/>
      <c r="G3908" s="245"/>
      <c r="H3908" s="245"/>
      <c r="I3908" s="476">
        <f>F3908+G3908+H3908</f>
        <v>0</v>
      </c>
      <c r="J3908" s="243" t="str">
        <f t="shared" si="1181"/>
        <v/>
      </c>
      <c r="K3908" s="244"/>
      <c r="L3908" s="423"/>
      <c r="M3908" s="252"/>
      <c r="N3908" s="315">
        <f>I3908</f>
        <v>0</v>
      </c>
      <c r="O3908" s="424">
        <f>L3908+M3908-N3908</f>
        <v>0</v>
      </c>
      <c r="P3908" s="244"/>
      <c r="Q3908" s="423"/>
      <c r="R3908" s="252"/>
      <c r="S3908" s="429">
        <f>+IF(+(L3908+M3908)&gt;=I3908,+M3908,+(+I3908-L3908))</f>
        <v>0</v>
      </c>
      <c r="T3908" s="315">
        <f>Q3908+R3908-S3908</f>
        <v>0</v>
      </c>
      <c r="U3908" s="252"/>
      <c r="V3908" s="252"/>
      <c r="W3908" s="253"/>
      <c r="X3908" s="313">
        <f t="shared" si="1182"/>
        <v>0</v>
      </c>
    </row>
    <row r="3909" spans="2:24" ht="18.75">
      <c r="B3909" s="173"/>
      <c r="C3909" s="137">
        <v>5504</v>
      </c>
      <c r="D3909" s="145" t="s">
        <v>1036</v>
      </c>
      <c r="E3909" s="812"/>
      <c r="F3909" s="449"/>
      <c r="G3909" s="245"/>
      <c r="H3909" s="245"/>
      <c r="I3909" s="476">
        <f>F3909+G3909+H3909</f>
        <v>0</v>
      </c>
      <c r="J3909" s="243" t="str">
        <f t="shared" si="1181"/>
        <v/>
      </c>
      <c r="K3909" s="244"/>
      <c r="L3909" s="423"/>
      <c r="M3909" s="252"/>
      <c r="N3909" s="315">
        <f>I3909</f>
        <v>0</v>
      </c>
      <c r="O3909" s="424">
        <f>L3909+M3909-N3909</f>
        <v>0</v>
      </c>
      <c r="P3909" s="244"/>
      <c r="Q3909" s="423"/>
      <c r="R3909" s="252"/>
      <c r="S3909" s="429">
        <f>+IF(+(L3909+M3909)&gt;=I3909,+M3909,+(+I3909-L3909))</f>
        <v>0</v>
      </c>
      <c r="T3909" s="315">
        <f>Q3909+R3909-S3909</f>
        <v>0</v>
      </c>
      <c r="U3909" s="252"/>
      <c r="V3909" s="252"/>
      <c r="W3909" s="253"/>
      <c r="X3909" s="313">
        <f t="shared" si="1182"/>
        <v>0</v>
      </c>
    </row>
    <row r="3910" spans="2:24" ht="18.75">
      <c r="B3910" s="794">
        <v>5700</v>
      </c>
      <c r="C3910" s="981" t="s">
        <v>1037</v>
      </c>
      <c r="D3910" s="982"/>
      <c r="E3910" s="802"/>
      <c r="F3910" s="781">
        <v>0</v>
      </c>
      <c r="G3910" s="781">
        <v>0</v>
      </c>
      <c r="H3910" s="781">
        <v>0</v>
      </c>
      <c r="I3910" s="806">
        <f>SUM(I3911:I3913)</f>
        <v>0</v>
      </c>
      <c r="J3910" s="243" t="str">
        <f t="shared" si="1181"/>
        <v/>
      </c>
      <c r="K3910" s="244"/>
      <c r="L3910" s="326">
        <f>SUM(L3911:L3913)</f>
        <v>0</v>
      </c>
      <c r="M3910" s="327">
        <f>SUM(M3911:M3913)</f>
        <v>0</v>
      </c>
      <c r="N3910" s="432">
        <f>SUM(N3911:N3912)</f>
        <v>0</v>
      </c>
      <c r="O3910" s="433">
        <f>SUM(O3911:O3913)</f>
        <v>0</v>
      </c>
      <c r="P3910" s="244"/>
      <c r="Q3910" s="326">
        <f>SUM(Q3911:Q3913)</f>
        <v>0</v>
      </c>
      <c r="R3910" s="327">
        <f>SUM(R3911:R3913)</f>
        <v>0</v>
      </c>
      <c r="S3910" s="327">
        <f>SUM(S3911:S3913)</f>
        <v>0</v>
      </c>
      <c r="T3910" s="327">
        <f>SUM(T3911:T3913)</f>
        <v>0</v>
      </c>
      <c r="U3910" s="327">
        <f>SUM(U3911:U3913)</f>
        <v>0</v>
      </c>
      <c r="V3910" s="327">
        <f>SUM(V3911:V3912)</f>
        <v>0</v>
      </c>
      <c r="W3910" s="433">
        <f>SUM(W3911:W3913)</f>
        <v>0</v>
      </c>
      <c r="X3910" s="313">
        <f t="shared" si="1182"/>
        <v>0</v>
      </c>
    </row>
    <row r="3911" spans="2:24" ht="18.75">
      <c r="B3911" s="175"/>
      <c r="C3911" s="176">
        <v>5701</v>
      </c>
      <c r="D3911" s="177" t="s">
        <v>1038</v>
      </c>
      <c r="E3911" s="813"/>
      <c r="F3911" s="700">
        <v>0</v>
      </c>
      <c r="G3911" s="700">
        <v>0</v>
      </c>
      <c r="H3911" s="700">
        <v>0</v>
      </c>
      <c r="I3911" s="476">
        <f>F3911+G3911+H3911</f>
        <v>0</v>
      </c>
      <c r="J3911" s="243" t="str">
        <f t="shared" si="1181"/>
        <v/>
      </c>
      <c r="K3911" s="244"/>
      <c r="L3911" s="435"/>
      <c r="M3911" s="436"/>
      <c r="N3911" s="330">
        <f>I3911</f>
        <v>0</v>
      </c>
      <c r="O3911" s="424">
        <f>L3911+M3911-N3911</f>
        <v>0</v>
      </c>
      <c r="P3911" s="244"/>
      <c r="Q3911" s="435"/>
      <c r="R3911" s="436"/>
      <c r="S3911" s="429">
        <f>+IF(+(L3911+M3911)&gt;=I3911,+M3911,+(+I3911-L3911))</f>
        <v>0</v>
      </c>
      <c r="T3911" s="315">
        <f>Q3911+R3911-S3911</f>
        <v>0</v>
      </c>
      <c r="U3911" s="436"/>
      <c r="V3911" s="436"/>
      <c r="W3911" s="253"/>
      <c r="X3911" s="313">
        <f t="shared" si="1182"/>
        <v>0</v>
      </c>
    </row>
    <row r="3912" spans="2:24" ht="18.75">
      <c r="B3912" s="175"/>
      <c r="C3912" s="180">
        <v>5702</v>
      </c>
      <c r="D3912" s="181" t="s">
        <v>1039</v>
      </c>
      <c r="E3912" s="813"/>
      <c r="F3912" s="700">
        <v>0</v>
      </c>
      <c r="G3912" s="700">
        <v>0</v>
      </c>
      <c r="H3912" s="700">
        <v>0</v>
      </c>
      <c r="I3912" s="476">
        <f>F3912+G3912+H3912</f>
        <v>0</v>
      </c>
      <c r="J3912" s="243" t="str">
        <f t="shared" si="1181"/>
        <v/>
      </c>
      <c r="K3912" s="244"/>
      <c r="L3912" s="435"/>
      <c r="M3912" s="436"/>
      <c r="N3912" s="330">
        <f>I3912</f>
        <v>0</v>
      </c>
      <c r="O3912" s="424">
        <f>L3912+M3912-N3912</f>
        <v>0</v>
      </c>
      <c r="P3912" s="244"/>
      <c r="Q3912" s="435"/>
      <c r="R3912" s="436"/>
      <c r="S3912" s="429">
        <f>+IF(+(L3912+M3912)&gt;=I3912,+M3912,+(+I3912-L3912))</f>
        <v>0</v>
      </c>
      <c r="T3912" s="315">
        <f>Q3912+R3912-S3912</f>
        <v>0</v>
      </c>
      <c r="U3912" s="436"/>
      <c r="V3912" s="436"/>
      <c r="W3912" s="253"/>
      <c r="X3912" s="313">
        <f t="shared" si="1182"/>
        <v>0</v>
      </c>
    </row>
    <row r="3913" spans="2:24" ht="18.75">
      <c r="B3913" s="136"/>
      <c r="C3913" s="182">
        <v>4071</v>
      </c>
      <c r="D3913" s="464" t="s">
        <v>1040</v>
      </c>
      <c r="E3913" s="812"/>
      <c r="F3913" s="700">
        <v>0</v>
      </c>
      <c r="G3913" s="700">
        <v>0</v>
      </c>
      <c r="H3913" s="700">
        <v>0</v>
      </c>
      <c r="I3913" s="476">
        <f>F3913+G3913+H3913</f>
        <v>0</v>
      </c>
      <c r="J3913" s="243" t="str">
        <f t="shared" si="1181"/>
        <v/>
      </c>
      <c r="K3913" s="244"/>
      <c r="L3913" s="821"/>
      <c r="M3913" s="775"/>
      <c r="N3913" s="775"/>
      <c r="O3913" s="822"/>
      <c r="P3913" s="244"/>
      <c r="Q3913" s="771"/>
      <c r="R3913" s="775"/>
      <c r="S3913" s="775"/>
      <c r="T3913" s="775"/>
      <c r="U3913" s="775"/>
      <c r="V3913" s="775"/>
      <c r="W3913" s="819"/>
      <c r="X3913" s="313">
        <f t="shared" si="1182"/>
        <v>0</v>
      </c>
    </row>
    <row r="3914" spans="2:24">
      <c r="B3914" s="173"/>
      <c r="C3914" s="183"/>
      <c r="D3914" s="334"/>
      <c r="E3914" s="814"/>
      <c r="F3914" s="248"/>
      <c r="G3914" s="248"/>
      <c r="H3914" s="248"/>
      <c r="I3914" s="249"/>
      <c r="J3914" s="243" t="str">
        <f t="shared" si="1181"/>
        <v/>
      </c>
      <c r="K3914" s="244"/>
      <c r="L3914" s="437"/>
      <c r="M3914" s="438"/>
      <c r="N3914" s="323"/>
      <c r="O3914" s="324"/>
      <c r="P3914" s="244"/>
      <c r="Q3914" s="437"/>
      <c r="R3914" s="438"/>
      <c r="S3914" s="323"/>
      <c r="T3914" s="323"/>
      <c r="U3914" s="438"/>
      <c r="V3914" s="323"/>
      <c r="W3914" s="324"/>
      <c r="X3914" s="324"/>
    </row>
    <row r="3915" spans="2:24" ht="18.75">
      <c r="B3915" s="807">
        <v>98</v>
      </c>
      <c r="C3915" s="964" t="s">
        <v>1041</v>
      </c>
      <c r="D3915" s="958"/>
      <c r="E3915" s="795"/>
      <c r="F3915" s="798"/>
      <c r="G3915" s="799"/>
      <c r="H3915" s="799"/>
      <c r="I3915" s="800">
        <f>F3915+G3915+H3915</f>
        <v>0</v>
      </c>
      <c r="J3915" s="243" t="str">
        <f t="shared" si="1181"/>
        <v/>
      </c>
      <c r="K3915" s="244"/>
      <c r="L3915" s="428"/>
      <c r="M3915" s="254"/>
      <c r="N3915" s="317">
        <f>I3915</f>
        <v>0</v>
      </c>
      <c r="O3915" s="424">
        <f>L3915+M3915-N3915</f>
        <v>0</v>
      </c>
      <c r="P3915" s="244"/>
      <c r="Q3915" s="428"/>
      <c r="R3915" s="254"/>
      <c r="S3915" s="429">
        <f>+IF(+(L3915+M3915)&gt;=I3915,+M3915,+(+I3915-L3915))</f>
        <v>0</v>
      </c>
      <c r="T3915" s="315">
        <f>Q3915+R3915-S3915</f>
        <v>0</v>
      </c>
      <c r="U3915" s="254"/>
      <c r="V3915" s="254"/>
      <c r="W3915" s="253"/>
      <c r="X3915" s="313">
        <f>T3915-U3915-V3915-W3915</f>
        <v>0</v>
      </c>
    </row>
    <row r="3916" spans="2:24">
      <c r="B3916" s="184"/>
      <c r="C3916" s="335" t="s">
        <v>1042</v>
      </c>
      <c r="D3916" s="336"/>
      <c r="E3916" s="395"/>
      <c r="F3916" s="395"/>
      <c r="G3916" s="395"/>
      <c r="H3916" s="395"/>
      <c r="I3916" s="337"/>
      <c r="J3916" s="243" t="str">
        <f t="shared" si="1181"/>
        <v/>
      </c>
      <c r="K3916" s="244"/>
      <c r="L3916" s="338"/>
      <c r="M3916" s="339"/>
      <c r="N3916" s="339"/>
      <c r="O3916" s="340"/>
      <c r="P3916" s="244"/>
      <c r="Q3916" s="338"/>
      <c r="R3916" s="339"/>
      <c r="S3916" s="339"/>
      <c r="T3916" s="339"/>
      <c r="U3916" s="339"/>
      <c r="V3916" s="339"/>
      <c r="W3916" s="340"/>
      <c r="X3916" s="340"/>
    </row>
    <row r="3917" spans="2:24">
      <c r="B3917" s="184"/>
      <c r="C3917" s="341" t="s">
        <v>1043</v>
      </c>
      <c r="D3917" s="334"/>
      <c r="E3917" s="384"/>
      <c r="F3917" s="384"/>
      <c r="G3917" s="384"/>
      <c r="H3917" s="384"/>
      <c r="I3917" s="307"/>
      <c r="J3917" s="243" t="str">
        <f t="shared" si="1181"/>
        <v/>
      </c>
      <c r="K3917" s="244"/>
      <c r="L3917" s="342"/>
      <c r="M3917" s="343"/>
      <c r="N3917" s="343"/>
      <c r="O3917" s="344"/>
      <c r="P3917" s="244"/>
      <c r="Q3917" s="342"/>
      <c r="R3917" s="343"/>
      <c r="S3917" s="343"/>
      <c r="T3917" s="343"/>
      <c r="U3917" s="343"/>
      <c r="V3917" s="343"/>
      <c r="W3917" s="344"/>
      <c r="X3917" s="344"/>
    </row>
    <row r="3918" spans="2:24">
      <c r="B3918" s="185"/>
      <c r="C3918" s="345" t="s">
        <v>1716</v>
      </c>
      <c r="D3918" s="346"/>
      <c r="E3918" s="396"/>
      <c r="F3918" s="396"/>
      <c r="G3918" s="396"/>
      <c r="H3918" s="396"/>
      <c r="I3918" s="309"/>
      <c r="J3918" s="243" t="str">
        <f t="shared" si="1181"/>
        <v/>
      </c>
      <c r="K3918" s="244"/>
      <c r="L3918" s="347"/>
      <c r="M3918" s="348"/>
      <c r="N3918" s="348"/>
      <c r="O3918" s="349"/>
      <c r="P3918" s="244"/>
      <c r="Q3918" s="347"/>
      <c r="R3918" s="348"/>
      <c r="S3918" s="348"/>
      <c r="T3918" s="348"/>
      <c r="U3918" s="348"/>
      <c r="V3918" s="348"/>
      <c r="W3918" s="349"/>
      <c r="X3918" s="349"/>
    </row>
    <row r="3919" spans="2:24" ht="18.75">
      <c r="B3919" s="715"/>
      <c r="C3919" s="716" t="s">
        <v>1263</v>
      </c>
      <c r="D3919" s="717" t="s">
        <v>1044</v>
      </c>
      <c r="E3919" s="808"/>
      <c r="F3919" s="808">
        <f>SUM(F3804,F3807,F3813,F3821,F3822,F3840,F3844,F3850,F3853,F3854,F3855,F3856,F3857,F3866,F3872,F3873,F3874,F3875,F3882,F3886,F3887,F3888,F3889,F3892,F3893,F3901,F3904,F3905,F3910)+F3915</f>
        <v>0</v>
      </c>
      <c r="G3919" s="808">
        <f>SUM(G3804,G3807,G3813,G3821,G3822,G3840,G3844,G3850,G3853,G3854,G3855,G3856,G3857,G3866,G3872,G3873,G3874,G3875,G3882,G3886,G3887,G3888,G3889,G3892,G3893,G3901,G3904,G3905,G3910)+G3915</f>
        <v>3072120</v>
      </c>
      <c r="H3919" s="808">
        <f>SUM(H3804,H3807,H3813,H3821,H3822,H3840,H3844,H3850,H3853,H3854,H3855,H3856,H3857,H3866,H3872,H3873,H3874,H3875,H3882,H3886,H3887,H3888,H3889,H3892,H3893,H3901,H3904,H3905,H3910)+H3915</f>
        <v>0</v>
      </c>
      <c r="I3919" s="808">
        <f>SUM(I3804,I3807,I3813,I3821,I3822,I3840,I3844,I3850,I3853,I3854,I3855,I3856,I3857,I3866,I3872,I3873,I3874,I3875,I3882,I3886,I3887,I3888,I3889,I3892,I3893,I3901,I3904,I3905,I3910)+I3915</f>
        <v>3072120</v>
      </c>
      <c r="J3919" s="243">
        <f t="shared" si="1181"/>
        <v>1</v>
      </c>
      <c r="K3919" s="439" t="str">
        <f>LEFT(C3801,1)</f>
        <v>6</v>
      </c>
      <c r="L3919" s="276">
        <f>SUM(L3804,L3807,L3813,L3821,L3822,L3840,L3844,L3850,L3853,L3854,L3855,L3856,L3857,L3866,L3872,L3873,L3874,L3875,L3882,L3886,L3887,L3888,L3889,L3892,L3893,L3901,L3904,L3905,L3910)+L3915</f>
        <v>0</v>
      </c>
      <c r="M3919" s="276">
        <f>SUM(M3804,M3807,M3813,M3821,M3822,M3840,M3844,M3850,M3853,M3854,M3855,M3856,M3857,M3866,M3872,M3873,M3874,M3875,M3882,M3886,M3887,M3888,M3889,M3892,M3893,M3901,M3904,M3905,M3910)+M3915</f>
        <v>3072120</v>
      </c>
      <c r="N3919" s="276">
        <f>SUM(N3804,N3807,N3813,N3821,N3822,N3840,N3844,N3850,N3853,N3854,N3855,N3856,N3857,N3866,N3872,N3873,N3874,N3875,N3882,N3886,N3887,N3888,N3889,N3892,N3893,N3901,N3904,N3905,N3910)+N3915</f>
        <v>3072120</v>
      </c>
      <c r="O3919" s="276">
        <f>SUM(O3804,O3807,O3813,O3821,O3822,O3840,O3844,O3850,O3853,O3854,O3855,O3856,O3857,O3866,O3872,O3873,O3874,O3875,O3882,O3886,O3887,O3888,O3889,O3892,O3893,O3901,O3904,O3905,O3910)+O3915</f>
        <v>0</v>
      </c>
      <c r="P3919" s="222"/>
      <c r="Q3919" s="276">
        <f t="shared" ref="Q3919:W3919" si="1185">SUM(Q3804,Q3807,Q3813,Q3821,Q3822,Q3840,Q3844,Q3850,Q3853,Q3854,Q3855,Q3856,Q3857,Q3866,Q3872,Q3873,Q3874,Q3875,Q3882,Q3886,Q3887,Q3888,Q3889,Q3892,Q3893,Q3901,Q3904,Q3905,Q3910)+Q3915</f>
        <v>0</v>
      </c>
      <c r="R3919" s="276">
        <f t="shared" si="1185"/>
        <v>3072120</v>
      </c>
      <c r="S3919" s="276">
        <f t="shared" si="1185"/>
        <v>3072120</v>
      </c>
      <c r="T3919" s="276">
        <f t="shared" si="1185"/>
        <v>0</v>
      </c>
      <c r="U3919" s="276">
        <f t="shared" si="1185"/>
        <v>0</v>
      </c>
      <c r="V3919" s="276">
        <f t="shared" si="1185"/>
        <v>0</v>
      </c>
      <c r="W3919" s="276">
        <f t="shared" si="1185"/>
        <v>0</v>
      </c>
      <c r="X3919" s="313">
        <f>T3919-U3919-V3919-W3919</f>
        <v>0</v>
      </c>
    </row>
    <row r="3920" spans="2:24">
      <c r="B3920" s="660" t="s">
        <v>32</v>
      </c>
      <c r="C3920" s="186"/>
      <c r="I3920" s="219"/>
      <c r="J3920" s="221">
        <f>J3919</f>
        <v>1</v>
      </c>
      <c r="P3920"/>
    </row>
    <row r="3921" spans="2:24">
      <c r="B3921" s="392"/>
      <c r="C3921" s="392"/>
      <c r="D3921" s="393"/>
      <c r="E3921" s="392"/>
      <c r="F3921" s="392"/>
      <c r="G3921" s="392"/>
      <c r="H3921" s="392"/>
      <c r="I3921" s="394"/>
      <c r="J3921" s="221">
        <f>J3919</f>
        <v>1</v>
      </c>
      <c r="L3921" s="392"/>
      <c r="M3921" s="392"/>
      <c r="N3921" s="394"/>
      <c r="O3921" s="394"/>
      <c r="P3921" s="394"/>
      <c r="Q3921" s="392"/>
      <c r="R3921" s="392"/>
      <c r="S3921" s="394"/>
      <c r="T3921" s="394"/>
      <c r="U3921" s="392"/>
      <c r="V3921" s="394"/>
      <c r="W3921" s="394"/>
      <c r="X3921" s="394"/>
    </row>
    <row r="3922" spans="2:24" ht="18.75">
      <c r="B3922" s="402"/>
      <c r="C3922" s="402"/>
      <c r="D3922" s="402"/>
      <c r="E3922" s="402"/>
      <c r="F3922" s="402"/>
      <c r="G3922" s="402"/>
      <c r="H3922" s="402"/>
      <c r="I3922" s="484"/>
      <c r="J3922" s="440">
        <f>(IF(E3919&lt;&gt;0,$G$2,IF(I3919&lt;&gt;0,$G$2,"")))</f>
        <v>0</v>
      </c>
    </row>
    <row r="3923" spans="2:24" ht="18.75">
      <c r="B3923" s="402"/>
      <c r="C3923" s="402"/>
      <c r="D3923" s="474"/>
      <c r="E3923" s="402"/>
      <c r="F3923" s="402"/>
      <c r="G3923" s="402"/>
      <c r="H3923" s="402"/>
      <c r="I3923" s="484"/>
      <c r="J3923" s="440" t="str">
        <f>(IF(E3920&lt;&gt;0,$G$2,IF(I3920&lt;&gt;0,$G$2,"")))</f>
        <v/>
      </c>
    </row>
    <row r="3924" spans="2:24">
      <c r="E3924" s="278"/>
      <c r="F3924" s="278"/>
      <c r="G3924" s="278"/>
      <c r="H3924" s="278"/>
      <c r="I3924" s="282"/>
      <c r="J3924" s="221">
        <f>(IF($E4057&lt;&gt;0,$J$2,IF($I4057&lt;&gt;0,$J$2,"")))</f>
        <v>1</v>
      </c>
      <c r="L3924" s="278"/>
      <c r="M3924" s="278"/>
      <c r="N3924" s="282"/>
      <c r="O3924" s="282"/>
      <c r="P3924" s="282"/>
      <c r="Q3924" s="278"/>
      <c r="R3924" s="278"/>
      <c r="S3924" s="282"/>
      <c r="T3924" s="282"/>
      <c r="U3924" s="278"/>
      <c r="V3924" s="282"/>
      <c r="W3924" s="282"/>
    </row>
    <row r="3925" spans="2:24">
      <c r="C3925" s="227"/>
      <c r="D3925" s="228"/>
      <c r="E3925" s="278"/>
      <c r="F3925" s="278"/>
      <c r="G3925" s="278"/>
      <c r="H3925" s="278"/>
      <c r="I3925" s="282"/>
      <c r="J3925" s="221">
        <f>(IF($E4057&lt;&gt;0,$J$2,IF($I4057&lt;&gt;0,$J$2,"")))</f>
        <v>1</v>
      </c>
      <c r="L3925" s="278"/>
      <c r="M3925" s="278"/>
      <c r="N3925" s="282"/>
      <c r="O3925" s="282"/>
      <c r="P3925" s="282"/>
      <c r="Q3925" s="278"/>
      <c r="R3925" s="278"/>
      <c r="S3925" s="282"/>
      <c r="T3925" s="282"/>
      <c r="U3925" s="278"/>
      <c r="V3925" s="282"/>
      <c r="W3925" s="282"/>
    </row>
    <row r="3926" spans="2:24">
      <c r="B3926" s="896" t="str">
        <f>$B$7</f>
        <v>БЮДЖЕТ - НАЧАЛЕН ПЛАН
ПО ПЪЛНА ЕДИННА БЮДЖЕТНА КЛАСИФИКАЦИЯ</v>
      </c>
      <c r="C3926" s="897"/>
      <c r="D3926" s="897"/>
      <c r="E3926" s="278"/>
      <c r="F3926" s="278"/>
      <c r="G3926" s="278"/>
      <c r="H3926" s="278"/>
      <c r="I3926" s="282"/>
      <c r="J3926" s="221">
        <f>(IF($E4057&lt;&gt;0,$J$2,IF($I4057&lt;&gt;0,$J$2,"")))</f>
        <v>1</v>
      </c>
      <c r="L3926" s="278"/>
      <c r="M3926" s="278"/>
      <c r="N3926" s="282"/>
      <c r="O3926" s="282"/>
      <c r="P3926" s="282"/>
      <c r="Q3926" s="278"/>
      <c r="R3926" s="278"/>
      <c r="S3926" s="282"/>
      <c r="T3926" s="282"/>
      <c r="U3926" s="278"/>
      <c r="V3926" s="282"/>
      <c r="W3926" s="282"/>
    </row>
    <row r="3927" spans="2:24">
      <c r="C3927" s="227"/>
      <c r="D3927" s="228"/>
      <c r="E3927" s="279" t="s">
        <v>1684</v>
      </c>
      <c r="F3927" s="279" t="s">
        <v>1550</v>
      </c>
      <c r="G3927" s="278"/>
      <c r="H3927" s="278"/>
      <c r="I3927" s="282"/>
      <c r="J3927" s="221">
        <f>(IF($E4057&lt;&gt;0,$J$2,IF($I4057&lt;&gt;0,$J$2,"")))</f>
        <v>1</v>
      </c>
      <c r="L3927" s="278"/>
      <c r="M3927" s="278"/>
      <c r="N3927" s="282"/>
      <c r="O3927" s="282"/>
      <c r="P3927" s="282"/>
      <c r="Q3927" s="278"/>
      <c r="R3927" s="278"/>
      <c r="S3927" s="282"/>
      <c r="T3927" s="282"/>
      <c r="U3927" s="278"/>
      <c r="V3927" s="282"/>
      <c r="W3927" s="282"/>
    </row>
    <row r="3928" spans="2:24" ht="18.75">
      <c r="B3928" s="898" t="str">
        <f>$B$9</f>
        <v>Несебър</v>
      </c>
      <c r="C3928" s="899"/>
      <c r="D3928" s="900"/>
      <c r="E3928" s="686">
        <f>$E$9</f>
        <v>43831</v>
      </c>
      <c r="F3928" s="687">
        <f>$F$9</f>
        <v>44196</v>
      </c>
      <c r="G3928" s="278"/>
      <c r="H3928" s="278"/>
      <c r="I3928" s="282"/>
      <c r="J3928" s="221">
        <f>(IF($E4057&lt;&gt;0,$J$2,IF($I4057&lt;&gt;0,$J$2,"")))</f>
        <v>1</v>
      </c>
      <c r="L3928" s="278"/>
      <c r="M3928" s="278"/>
      <c r="N3928" s="282"/>
      <c r="O3928" s="282"/>
      <c r="P3928" s="282"/>
      <c r="Q3928" s="278"/>
      <c r="R3928" s="278"/>
      <c r="S3928" s="282"/>
      <c r="T3928" s="282"/>
      <c r="U3928" s="278"/>
      <c r="V3928" s="282"/>
      <c r="W3928" s="282"/>
    </row>
    <row r="3929" spans="2:24">
      <c r="B3929" s="230" t="str">
        <f>$B$10</f>
        <v>(наименование на разпоредителя с бюджет)</v>
      </c>
      <c r="E3929" s="278"/>
      <c r="F3929" s="280">
        <f>$F$10</f>
        <v>0</v>
      </c>
      <c r="G3929" s="278"/>
      <c r="H3929" s="278"/>
      <c r="I3929" s="282"/>
      <c r="J3929" s="221">
        <f>(IF($E4057&lt;&gt;0,$J$2,IF($I4057&lt;&gt;0,$J$2,"")))</f>
        <v>1</v>
      </c>
      <c r="L3929" s="278"/>
      <c r="M3929" s="278"/>
      <c r="N3929" s="282"/>
      <c r="O3929" s="282"/>
      <c r="P3929" s="282"/>
      <c r="Q3929" s="278"/>
      <c r="R3929" s="278"/>
      <c r="S3929" s="282"/>
      <c r="T3929" s="282"/>
      <c r="U3929" s="278"/>
      <c r="V3929" s="282"/>
      <c r="W3929" s="282"/>
    </row>
    <row r="3930" spans="2:24">
      <c r="B3930" s="230"/>
      <c r="E3930" s="281"/>
      <c r="F3930" s="278"/>
      <c r="G3930" s="278"/>
      <c r="H3930" s="278"/>
      <c r="I3930" s="282"/>
      <c r="J3930" s="221">
        <f>(IF($E4057&lt;&gt;0,$J$2,IF($I4057&lt;&gt;0,$J$2,"")))</f>
        <v>1</v>
      </c>
      <c r="L3930" s="278"/>
      <c r="M3930" s="278"/>
      <c r="N3930" s="282"/>
      <c r="O3930" s="282"/>
      <c r="P3930" s="282"/>
      <c r="Q3930" s="278"/>
      <c r="R3930" s="278"/>
      <c r="S3930" s="282"/>
      <c r="T3930" s="282"/>
      <c r="U3930" s="278"/>
      <c r="V3930" s="282"/>
      <c r="W3930" s="282"/>
    </row>
    <row r="3931" spans="2:24" ht="19.5">
      <c r="B3931" s="901" t="str">
        <f>$B$12</f>
        <v>Несебър</v>
      </c>
      <c r="C3931" s="902"/>
      <c r="D3931" s="903"/>
      <c r="E3931" s="229" t="s">
        <v>1685</v>
      </c>
      <c r="F3931" s="688" t="str">
        <f>$F$12</f>
        <v>5206</v>
      </c>
      <c r="G3931" s="278"/>
      <c r="H3931" s="278"/>
      <c r="I3931" s="282"/>
      <c r="J3931" s="221">
        <f>(IF($E4057&lt;&gt;0,$J$2,IF($I4057&lt;&gt;0,$J$2,"")))</f>
        <v>1</v>
      </c>
      <c r="L3931" s="278"/>
      <c r="M3931" s="278"/>
      <c r="N3931" s="282"/>
      <c r="O3931" s="282"/>
      <c r="P3931" s="282"/>
      <c r="Q3931" s="278"/>
      <c r="R3931" s="278"/>
      <c r="S3931" s="282"/>
      <c r="T3931" s="282"/>
      <c r="U3931" s="278"/>
      <c r="V3931" s="282"/>
      <c r="W3931" s="282"/>
    </row>
    <row r="3932" spans="2:24">
      <c r="B3932" s="689" t="str">
        <f>$B$13</f>
        <v>(наименование на първостепенния разпоредител с бюджет)</v>
      </c>
      <c r="E3932" s="281" t="s">
        <v>1686</v>
      </c>
      <c r="F3932" s="278"/>
      <c r="G3932" s="278"/>
      <c r="H3932" s="278"/>
      <c r="I3932" s="282"/>
      <c r="J3932" s="221">
        <f>(IF($E4057&lt;&gt;0,$J$2,IF($I4057&lt;&gt;0,$J$2,"")))</f>
        <v>1</v>
      </c>
      <c r="L3932" s="278"/>
      <c r="M3932" s="278"/>
      <c r="N3932" s="282"/>
      <c r="O3932" s="282"/>
      <c r="P3932" s="282"/>
      <c r="Q3932" s="278"/>
      <c r="R3932" s="278"/>
      <c r="S3932" s="282"/>
      <c r="T3932" s="282"/>
      <c r="U3932" s="278"/>
      <c r="V3932" s="282"/>
      <c r="W3932" s="282"/>
    </row>
    <row r="3933" spans="2:24" ht="18.75">
      <c r="B3933" s="230"/>
      <c r="D3933" s="441"/>
      <c r="E3933" s="277"/>
      <c r="F3933" s="277"/>
      <c r="G3933" s="277"/>
      <c r="H3933" s="277"/>
      <c r="I3933" s="384"/>
      <c r="J3933" s="221">
        <f>(IF($E4057&lt;&gt;0,$J$2,IF($I4057&lt;&gt;0,$J$2,"")))</f>
        <v>1</v>
      </c>
      <c r="L3933" s="278"/>
      <c r="M3933" s="278"/>
      <c r="N3933" s="282"/>
      <c r="O3933" s="282"/>
      <c r="P3933" s="282"/>
      <c r="Q3933" s="278"/>
      <c r="R3933" s="278"/>
      <c r="S3933" s="282"/>
      <c r="T3933" s="282"/>
      <c r="U3933" s="278"/>
      <c r="V3933" s="282"/>
      <c r="W3933" s="282"/>
    </row>
    <row r="3934" spans="2:24">
      <c r="C3934" s="227"/>
      <c r="D3934" s="228"/>
      <c r="E3934" s="278"/>
      <c r="F3934" s="281"/>
      <c r="G3934" s="281"/>
      <c r="H3934" s="281"/>
      <c r="I3934" s="284" t="s">
        <v>1687</v>
      </c>
      <c r="J3934" s="221">
        <f>(IF($E4057&lt;&gt;0,$J$2,IF($I4057&lt;&gt;0,$J$2,"")))</f>
        <v>1</v>
      </c>
      <c r="L3934" s="283" t="s">
        <v>93</v>
      </c>
      <c r="M3934" s="278"/>
      <c r="N3934" s="282"/>
      <c r="O3934" s="284" t="s">
        <v>1687</v>
      </c>
      <c r="P3934" s="282"/>
      <c r="Q3934" s="283" t="s">
        <v>94</v>
      </c>
      <c r="R3934" s="278"/>
      <c r="S3934" s="282"/>
      <c r="T3934" s="284" t="s">
        <v>1687</v>
      </c>
      <c r="U3934" s="278"/>
      <c r="V3934" s="282"/>
      <c r="W3934" s="284" t="s">
        <v>1687</v>
      </c>
    </row>
    <row r="3935" spans="2:24" ht="18.75">
      <c r="B3935" s="782"/>
      <c r="C3935" s="783"/>
      <c r="D3935" s="784" t="s">
        <v>1075</v>
      </c>
      <c r="E3935" s="785"/>
      <c r="F3935" s="973" t="s">
        <v>1486</v>
      </c>
      <c r="G3935" s="974"/>
      <c r="H3935" s="975"/>
      <c r="I3935" s="976"/>
      <c r="J3935" s="221">
        <f>(IF($E4057&lt;&gt;0,$J$2,IF($I4057&lt;&gt;0,$J$2,"")))</f>
        <v>1</v>
      </c>
      <c r="L3935" s="920" t="s">
        <v>1804</v>
      </c>
      <c r="M3935" s="920" t="s">
        <v>1805</v>
      </c>
      <c r="N3935" s="922" t="s">
        <v>1806</v>
      </c>
      <c r="O3935" s="922" t="s">
        <v>95</v>
      </c>
      <c r="P3935" s="222"/>
      <c r="Q3935" s="922" t="s">
        <v>1807</v>
      </c>
      <c r="R3935" s="922" t="s">
        <v>1808</v>
      </c>
      <c r="S3935" s="922" t="s">
        <v>1776</v>
      </c>
      <c r="T3935" s="922" t="s">
        <v>96</v>
      </c>
      <c r="U3935" s="409" t="s">
        <v>97</v>
      </c>
      <c r="V3935" s="410"/>
      <c r="W3935" s="411"/>
      <c r="X3935" s="291"/>
    </row>
    <row r="3936" spans="2:24" ht="31.5">
      <c r="B3936" s="786" t="s">
        <v>1601</v>
      </c>
      <c r="C3936" s="787" t="s">
        <v>1688</v>
      </c>
      <c r="D3936" s="788" t="s">
        <v>1076</v>
      </c>
      <c r="E3936" s="789"/>
      <c r="F3936" s="713" t="s">
        <v>1487</v>
      </c>
      <c r="G3936" s="713" t="s">
        <v>1488</v>
      </c>
      <c r="H3936" s="713" t="s">
        <v>1485</v>
      </c>
      <c r="I3936" s="713" t="s">
        <v>1069</v>
      </c>
      <c r="J3936" s="221">
        <f>(IF($E4057&lt;&gt;0,$J$2,IF($I4057&lt;&gt;0,$J$2,"")))</f>
        <v>1</v>
      </c>
      <c r="L3936" s="961"/>
      <c r="M3936" s="972"/>
      <c r="N3936" s="961"/>
      <c r="O3936" s="972"/>
      <c r="P3936" s="222"/>
      <c r="Q3936" s="957"/>
      <c r="R3936" s="957"/>
      <c r="S3936" s="957"/>
      <c r="T3936" s="957"/>
      <c r="U3936" s="412">
        <v>2020</v>
      </c>
      <c r="V3936" s="412">
        <v>2021</v>
      </c>
      <c r="W3936" s="412" t="s">
        <v>1809</v>
      </c>
      <c r="X3936" s="413" t="s">
        <v>98</v>
      </c>
    </row>
    <row r="3937" spans="2:24" ht="18.75">
      <c r="B3937" s="612"/>
      <c r="C3937" s="397"/>
      <c r="D3937" s="295" t="s">
        <v>1265</v>
      </c>
      <c r="E3937" s="809"/>
      <c r="F3937" s="296"/>
      <c r="G3937" s="296"/>
      <c r="H3937" s="296"/>
      <c r="I3937" s="483"/>
      <c r="J3937" s="221">
        <f>(IF($E4057&lt;&gt;0,$J$2,IF($I4057&lt;&gt;0,$J$2,"")))</f>
        <v>1</v>
      </c>
      <c r="L3937" s="297" t="s">
        <v>99</v>
      </c>
      <c r="M3937" s="297" t="s">
        <v>100</v>
      </c>
      <c r="N3937" s="298" t="s">
        <v>101</v>
      </c>
      <c r="O3937" s="298" t="s">
        <v>102</v>
      </c>
      <c r="P3937" s="222"/>
      <c r="Q3937" s="610" t="s">
        <v>103</v>
      </c>
      <c r="R3937" s="610" t="s">
        <v>104</v>
      </c>
      <c r="S3937" s="610" t="s">
        <v>105</v>
      </c>
      <c r="T3937" s="610" t="s">
        <v>106</v>
      </c>
      <c r="U3937" s="610" t="s">
        <v>1046</v>
      </c>
      <c r="V3937" s="610" t="s">
        <v>1047</v>
      </c>
      <c r="W3937" s="610" t="s">
        <v>1048</v>
      </c>
      <c r="X3937" s="414" t="s">
        <v>1049</v>
      </c>
    </row>
    <row r="3938" spans="2:24" ht="131.25">
      <c r="B3938" s="236"/>
      <c r="C3938" s="617" t="e">
        <f>VLOOKUP(D3938,OP_LIST2,2,FALSE)</f>
        <v>#N/A</v>
      </c>
      <c r="D3938" s="618" t="s">
        <v>958</v>
      </c>
      <c r="E3938" s="810"/>
      <c r="F3938" s="368"/>
      <c r="G3938" s="368"/>
      <c r="H3938" s="368"/>
      <c r="I3938" s="303"/>
      <c r="J3938" s="221">
        <f>(IF($E4057&lt;&gt;0,$J$2,IF($I4057&lt;&gt;0,$J$2,"")))</f>
        <v>1</v>
      </c>
      <c r="L3938" s="415" t="s">
        <v>1050</v>
      </c>
      <c r="M3938" s="415" t="s">
        <v>1050</v>
      </c>
      <c r="N3938" s="415" t="s">
        <v>1051</v>
      </c>
      <c r="O3938" s="415" t="s">
        <v>1052</v>
      </c>
      <c r="P3938" s="222"/>
      <c r="Q3938" s="415" t="s">
        <v>1050</v>
      </c>
      <c r="R3938" s="415" t="s">
        <v>1050</v>
      </c>
      <c r="S3938" s="415" t="s">
        <v>1077</v>
      </c>
      <c r="T3938" s="415" t="s">
        <v>1054</v>
      </c>
      <c r="U3938" s="415" t="s">
        <v>1050</v>
      </c>
      <c r="V3938" s="415" t="s">
        <v>1050</v>
      </c>
      <c r="W3938" s="415" t="s">
        <v>1050</v>
      </c>
      <c r="X3938" s="306" t="s">
        <v>1055</v>
      </c>
    </row>
    <row r="3939" spans="2:24" ht="18.75">
      <c r="B3939" s="616"/>
      <c r="C3939" s="619">
        <f>VLOOKUP(D3940,EBK_DEIN2,2,FALSE)</f>
        <v>6621</v>
      </c>
      <c r="D3939" s="611" t="s">
        <v>1465</v>
      </c>
      <c r="E3939" s="811"/>
      <c r="F3939" s="368"/>
      <c r="G3939" s="368"/>
      <c r="H3939" s="368"/>
      <c r="I3939" s="303"/>
      <c r="J3939" s="221">
        <f>(IF($E4057&lt;&gt;0,$J$2,IF($I4057&lt;&gt;0,$J$2,"")))</f>
        <v>1</v>
      </c>
      <c r="L3939" s="416"/>
      <c r="M3939" s="416"/>
      <c r="N3939" s="344"/>
      <c r="O3939" s="417"/>
      <c r="P3939" s="222"/>
      <c r="Q3939" s="416"/>
      <c r="R3939" s="416"/>
      <c r="S3939" s="344"/>
      <c r="T3939" s="417"/>
      <c r="U3939" s="416"/>
      <c r="V3939" s="344"/>
      <c r="W3939" s="417"/>
      <c r="X3939" s="418"/>
    </row>
    <row r="3940" spans="2:24" ht="31.5">
      <c r="B3940" s="419"/>
      <c r="C3940" s="238"/>
      <c r="D3940" s="523" t="s">
        <v>910</v>
      </c>
      <c r="E3940" s="811"/>
      <c r="F3940" s="368"/>
      <c r="G3940" s="368"/>
      <c r="H3940" s="368"/>
      <c r="I3940" s="303"/>
      <c r="J3940" s="221">
        <f>(IF($E4057&lt;&gt;0,$J$2,IF($I4057&lt;&gt;0,$J$2,"")))</f>
        <v>1</v>
      </c>
      <c r="L3940" s="416"/>
      <c r="M3940" s="416"/>
      <c r="N3940" s="344"/>
      <c r="O3940" s="420">
        <f>SUMIF(O3943:O3944,"&lt;0")+SUMIF(O3946:O3950,"&lt;0")+SUMIF(O3952:O3959,"&lt;0")+SUMIF(O3961:O3977,"&lt;0")+SUMIF(O3983:O3987,"&lt;0")+SUMIF(O3989:O3994,"&lt;0")+SUMIF(O3997:O4003,"&lt;0")+SUMIF(O4010:O4011,"&lt;0")+SUMIF(O4014:O4019,"&lt;0")+SUMIF(O4021:O4026,"&lt;0")+SUMIF(O4030,"&lt;0")+SUMIF(O4032:O4038,"&lt;0")+SUMIF(O4040:O4042,"&lt;0")+SUMIF(O4044:O4047,"&lt;0")+SUMIF(O4049:O4050,"&lt;0")+SUMIF(O4053,"&lt;0")</f>
        <v>0</v>
      </c>
      <c r="P3940" s="222"/>
      <c r="Q3940" s="416"/>
      <c r="R3940" s="416"/>
      <c r="S3940" s="344"/>
      <c r="T3940" s="420">
        <f>SUMIF(T3943:T3944,"&lt;0")+SUMIF(T3946:T3950,"&lt;0")+SUMIF(T3952:T3959,"&lt;0")+SUMIF(T3961:T3977,"&lt;0")+SUMIF(T3983:T3987,"&lt;0")+SUMIF(T3989:T3994,"&lt;0")+SUMIF(T3997:T4003,"&lt;0")+SUMIF(T4010:T4011,"&lt;0")+SUMIF(T4014:T4019,"&lt;0")+SUMIF(T4021:T4026,"&lt;0")+SUMIF(T4030,"&lt;0")+SUMIF(T4032:T4038,"&lt;0")+SUMIF(T4040:T4042,"&lt;0")+SUMIF(T4044:T4047,"&lt;0")+SUMIF(T4049:T4050,"&lt;0")+SUMIF(T4053,"&lt;0")</f>
        <v>0</v>
      </c>
      <c r="U3940" s="416"/>
      <c r="V3940" s="344"/>
      <c r="W3940" s="417"/>
      <c r="X3940" s="308"/>
    </row>
    <row r="3941" spans="2:24" ht="18.75">
      <c r="B3941" s="354"/>
      <c r="C3941" s="238"/>
      <c r="D3941" s="292" t="s">
        <v>1078</v>
      </c>
      <c r="E3941" s="811"/>
      <c r="F3941" s="368"/>
      <c r="G3941" s="368"/>
      <c r="H3941" s="368"/>
      <c r="I3941" s="303"/>
      <c r="J3941" s="221">
        <f>(IF($E4057&lt;&gt;0,$J$2,IF($I4057&lt;&gt;0,$J$2,"")))</f>
        <v>1</v>
      </c>
      <c r="L3941" s="416"/>
      <c r="M3941" s="416"/>
      <c r="N3941" s="344"/>
      <c r="O3941" s="417"/>
      <c r="P3941" s="222"/>
      <c r="Q3941" s="416"/>
      <c r="R3941" s="416"/>
      <c r="S3941" s="344"/>
      <c r="T3941" s="417"/>
      <c r="U3941" s="416"/>
      <c r="V3941" s="344"/>
      <c r="W3941" s="417"/>
      <c r="X3941" s="310"/>
    </row>
    <row r="3942" spans="2:24" ht="18.75">
      <c r="B3942" s="790">
        <v>100</v>
      </c>
      <c r="C3942" s="977" t="s">
        <v>1266</v>
      </c>
      <c r="D3942" s="978"/>
      <c r="E3942" s="791"/>
      <c r="F3942" s="792">
        <f>SUM(F3943:F3944)</f>
        <v>0</v>
      </c>
      <c r="G3942" s="793">
        <f>SUM(G3943:G3944)</f>
        <v>0</v>
      </c>
      <c r="H3942" s="793">
        <f>SUM(H3943:H3944)</f>
        <v>0</v>
      </c>
      <c r="I3942" s="793">
        <f>SUM(I3943:I3944)</f>
        <v>0</v>
      </c>
      <c r="J3942" s="243" t="str">
        <f t="shared" ref="J3942:J3973" si="1186">(IF($E3942&lt;&gt;0,$J$2,IF($I3942&lt;&gt;0,$J$2,"")))</f>
        <v/>
      </c>
      <c r="K3942" s="244"/>
      <c r="L3942" s="311">
        <f>SUM(L3943:L3944)</f>
        <v>0</v>
      </c>
      <c r="M3942" s="312">
        <f>SUM(M3943:M3944)</f>
        <v>0</v>
      </c>
      <c r="N3942" s="421">
        <f>SUM(N3943:N3944)</f>
        <v>0</v>
      </c>
      <c r="O3942" s="422">
        <f>SUM(O3943:O3944)</f>
        <v>0</v>
      </c>
      <c r="P3942" s="244"/>
      <c r="Q3942" s="815"/>
      <c r="R3942" s="816"/>
      <c r="S3942" s="817"/>
      <c r="T3942" s="816"/>
      <c r="U3942" s="816"/>
      <c r="V3942" s="816"/>
      <c r="W3942" s="818"/>
      <c r="X3942" s="313">
        <f t="shared" ref="X3942:X3973" si="1187">T3942-U3942-V3942-W3942</f>
        <v>0</v>
      </c>
    </row>
    <row r="3943" spans="2:24" ht="18.75">
      <c r="B3943" s="140"/>
      <c r="C3943" s="144">
        <v>101</v>
      </c>
      <c r="D3943" s="138" t="s">
        <v>1267</v>
      </c>
      <c r="E3943" s="812"/>
      <c r="F3943" s="449"/>
      <c r="G3943" s="245"/>
      <c r="H3943" s="245"/>
      <c r="I3943" s="476">
        <f>F3943+G3943+H3943</f>
        <v>0</v>
      </c>
      <c r="J3943" s="243" t="str">
        <f t="shared" si="1186"/>
        <v/>
      </c>
      <c r="K3943" s="244"/>
      <c r="L3943" s="423"/>
      <c r="M3943" s="252"/>
      <c r="N3943" s="315">
        <f>I3943</f>
        <v>0</v>
      </c>
      <c r="O3943" s="424">
        <f>L3943+M3943-N3943</f>
        <v>0</v>
      </c>
      <c r="P3943" s="244"/>
      <c r="Q3943" s="771"/>
      <c r="R3943" s="775"/>
      <c r="S3943" s="775"/>
      <c r="T3943" s="775"/>
      <c r="U3943" s="775"/>
      <c r="V3943" s="775"/>
      <c r="W3943" s="819"/>
      <c r="X3943" s="313">
        <f t="shared" si="1187"/>
        <v>0</v>
      </c>
    </row>
    <row r="3944" spans="2:24" ht="18.75">
      <c r="B3944" s="140"/>
      <c r="C3944" s="137">
        <v>102</v>
      </c>
      <c r="D3944" s="139" t="s">
        <v>1268</v>
      </c>
      <c r="E3944" s="812"/>
      <c r="F3944" s="449"/>
      <c r="G3944" s="245"/>
      <c r="H3944" s="245"/>
      <c r="I3944" s="476">
        <f>F3944+G3944+H3944</f>
        <v>0</v>
      </c>
      <c r="J3944" s="243" t="str">
        <f t="shared" si="1186"/>
        <v/>
      </c>
      <c r="K3944" s="244"/>
      <c r="L3944" s="423"/>
      <c r="M3944" s="252"/>
      <c r="N3944" s="315">
        <f>I3944</f>
        <v>0</v>
      </c>
      <c r="O3944" s="424">
        <f>L3944+M3944-N3944</f>
        <v>0</v>
      </c>
      <c r="P3944" s="244"/>
      <c r="Q3944" s="771"/>
      <c r="R3944" s="775"/>
      <c r="S3944" s="775"/>
      <c r="T3944" s="775"/>
      <c r="U3944" s="775"/>
      <c r="V3944" s="775"/>
      <c r="W3944" s="819"/>
      <c r="X3944" s="313">
        <f t="shared" si="1187"/>
        <v>0</v>
      </c>
    </row>
    <row r="3945" spans="2:24" ht="18.75">
      <c r="B3945" s="794">
        <v>200</v>
      </c>
      <c r="C3945" s="959" t="s">
        <v>1269</v>
      </c>
      <c r="D3945" s="959"/>
      <c r="E3945" s="795"/>
      <c r="F3945" s="796">
        <f>SUM(F3946:F3950)</f>
        <v>0</v>
      </c>
      <c r="G3945" s="797">
        <f>SUM(G3946:G3950)</f>
        <v>0</v>
      </c>
      <c r="H3945" s="797">
        <f>SUM(H3946:H3950)</f>
        <v>0</v>
      </c>
      <c r="I3945" s="797">
        <f>SUM(I3946:I3950)</f>
        <v>0</v>
      </c>
      <c r="J3945" s="243" t="str">
        <f t="shared" si="1186"/>
        <v/>
      </c>
      <c r="K3945" s="244"/>
      <c r="L3945" s="316">
        <f>SUM(L3946:L3950)</f>
        <v>0</v>
      </c>
      <c r="M3945" s="317">
        <f>SUM(M3946:M3950)</f>
        <v>0</v>
      </c>
      <c r="N3945" s="425">
        <f>SUM(N3946:N3950)</f>
        <v>0</v>
      </c>
      <c r="O3945" s="426">
        <f>SUM(O3946:O3950)</f>
        <v>0</v>
      </c>
      <c r="P3945" s="244"/>
      <c r="Q3945" s="773"/>
      <c r="R3945" s="774"/>
      <c r="S3945" s="774"/>
      <c r="T3945" s="774"/>
      <c r="U3945" s="774"/>
      <c r="V3945" s="774"/>
      <c r="W3945" s="820"/>
      <c r="X3945" s="313">
        <f t="shared" si="1187"/>
        <v>0</v>
      </c>
    </row>
    <row r="3946" spans="2:24" ht="18.75">
      <c r="B3946" s="143"/>
      <c r="C3946" s="144">
        <v>201</v>
      </c>
      <c r="D3946" s="138" t="s">
        <v>1270</v>
      </c>
      <c r="E3946" s="812"/>
      <c r="F3946" s="449"/>
      <c r="G3946" s="245"/>
      <c r="H3946" s="245"/>
      <c r="I3946" s="476">
        <f>F3946+G3946+H3946</f>
        <v>0</v>
      </c>
      <c r="J3946" s="243" t="str">
        <f t="shared" si="1186"/>
        <v/>
      </c>
      <c r="K3946" s="244"/>
      <c r="L3946" s="423"/>
      <c r="M3946" s="252"/>
      <c r="N3946" s="315">
        <f>I3946</f>
        <v>0</v>
      </c>
      <c r="O3946" s="424">
        <f>L3946+M3946-N3946</f>
        <v>0</v>
      </c>
      <c r="P3946" s="244"/>
      <c r="Q3946" s="771"/>
      <c r="R3946" s="775"/>
      <c r="S3946" s="775"/>
      <c r="T3946" s="775"/>
      <c r="U3946" s="775"/>
      <c r="V3946" s="775"/>
      <c r="W3946" s="819"/>
      <c r="X3946" s="313">
        <f t="shared" si="1187"/>
        <v>0</v>
      </c>
    </row>
    <row r="3947" spans="2:24" ht="18.75">
      <c r="B3947" s="136"/>
      <c r="C3947" s="137">
        <v>202</v>
      </c>
      <c r="D3947" s="145" t="s">
        <v>1271</v>
      </c>
      <c r="E3947" s="812"/>
      <c r="F3947" s="449"/>
      <c r="G3947" s="245"/>
      <c r="H3947" s="245"/>
      <c r="I3947" s="476">
        <f>F3947+G3947+H3947</f>
        <v>0</v>
      </c>
      <c r="J3947" s="243" t="str">
        <f t="shared" si="1186"/>
        <v/>
      </c>
      <c r="K3947" s="244"/>
      <c r="L3947" s="423"/>
      <c r="M3947" s="252"/>
      <c r="N3947" s="315">
        <f>I3947</f>
        <v>0</v>
      </c>
      <c r="O3947" s="424">
        <f>L3947+M3947-N3947</f>
        <v>0</v>
      </c>
      <c r="P3947" s="244"/>
      <c r="Q3947" s="771"/>
      <c r="R3947" s="775"/>
      <c r="S3947" s="775"/>
      <c r="T3947" s="775"/>
      <c r="U3947" s="775"/>
      <c r="V3947" s="775"/>
      <c r="W3947" s="819"/>
      <c r="X3947" s="313">
        <f t="shared" si="1187"/>
        <v>0</v>
      </c>
    </row>
    <row r="3948" spans="2:24" ht="31.5">
      <c r="B3948" s="152"/>
      <c r="C3948" s="137">
        <v>205</v>
      </c>
      <c r="D3948" s="145" t="s">
        <v>915</v>
      </c>
      <c r="E3948" s="812"/>
      <c r="F3948" s="449"/>
      <c r="G3948" s="245"/>
      <c r="H3948" s="245"/>
      <c r="I3948" s="476">
        <f>F3948+G3948+H3948</f>
        <v>0</v>
      </c>
      <c r="J3948" s="243" t="str">
        <f t="shared" si="1186"/>
        <v/>
      </c>
      <c r="K3948" s="244"/>
      <c r="L3948" s="423"/>
      <c r="M3948" s="252"/>
      <c r="N3948" s="315">
        <f>I3948</f>
        <v>0</v>
      </c>
      <c r="O3948" s="424">
        <f>L3948+M3948-N3948</f>
        <v>0</v>
      </c>
      <c r="P3948" s="244"/>
      <c r="Q3948" s="771"/>
      <c r="R3948" s="775"/>
      <c r="S3948" s="775"/>
      <c r="T3948" s="775"/>
      <c r="U3948" s="775"/>
      <c r="V3948" s="775"/>
      <c r="W3948" s="819"/>
      <c r="X3948" s="313">
        <f t="shared" si="1187"/>
        <v>0</v>
      </c>
    </row>
    <row r="3949" spans="2:24" ht="18.75">
      <c r="B3949" s="152"/>
      <c r="C3949" s="137">
        <v>208</v>
      </c>
      <c r="D3949" s="159" t="s">
        <v>916</v>
      </c>
      <c r="E3949" s="812"/>
      <c r="F3949" s="449"/>
      <c r="G3949" s="245"/>
      <c r="H3949" s="245"/>
      <c r="I3949" s="476">
        <f>F3949+G3949+H3949</f>
        <v>0</v>
      </c>
      <c r="J3949" s="243" t="str">
        <f t="shared" si="1186"/>
        <v/>
      </c>
      <c r="K3949" s="244"/>
      <c r="L3949" s="423"/>
      <c r="M3949" s="252"/>
      <c r="N3949" s="315">
        <f>I3949</f>
        <v>0</v>
      </c>
      <c r="O3949" s="424">
        <f>L3949+M3949-N3949</f>
        <v>0</v>
      </c>
      <c r="P3949" s="244"/>
      <c r="Q3949" s="771"/>
      <c r="R3949" s="775"/>
      <c r="S3949" s="775"/>
      <c r="T3949" s="775"/>
      <c r="U3949" s="775"/>
      <c r="V3949" s="775"/>
      <c r="W3949" s="819"/>
      <c r="X3949" s="313">
        <f t="shared" si="1187"/>
        <v>0</v>
      </c>
    </row>
    <row r="3950" spans="2:24" ht="18.75">
      <c r="B3950" s="143"/>
      <c r="C3950" s="142">
        <v>209</v>
      </c>
      <c r="D3950" s="148" t="s">
        <v>917</v>
      </c>
      <c r="E3950" s="812"/>
      <c r="F3950" s="449"/>
      <c r="G3950" s="245"/>
      <c r="H3950" s="245"/>
      <c r="I3950" s="476">
        <f>F3950+G3950+H3950</f>
        <v>0</v>
      </c>
      <c r="J3950" s="243" t="str">
        <f t="shared" si="1186"/>
        <v/>
      </c>
      <c r="K3950" s="244"/>
      <c r="L3950" s="423"/>
      <c r="M3950" s="252"/>
      <c r="N3950" s="315">
        <f>I3950</f>
        <v>0</v>
      </c>
      <c r="O3950" s="424">
        <f>L3950+M3950-N3950</f>
        <v>0</v>
      </c>
      <c r="P3950" s="244"/>
      <c r="Q3950" s="771"/>
      <c r="R3950" s="775"/>
      <c r="S3950" s="775"/>
      <c r="T3950" s="775"/>
      <c r="U3950" s="775"/>
      <c r="V3950" s="775"/>
      <c r="W3950" s="819"/>
      <c r="X3950" s="313">
        <f t="shared" si="1187"/>
        <v>0</v>
      </c>
    </row>
    <row r="3951" spans="2:24" ht="18.75">
      <c r="B3951" s="794">
        <v>500</v>
      </c>
      <c r="C3951" s="960" t="s">
        <v>209</v>
      </c>
      <c r="D3951" s="960"/>
      <c r="E3951" s="795"/>
      <c r="F3951" s="796">
        <f>SUM(F3952:F3958)</f>
        <v>0</v>
      </c>
      <c r="G3951" s="797">
        <f>SUM(G3952:G3958)</f>
        <v>0</v>
      </c>
      <c r="H3951" s="797">
        <f>SUM(H3952:H3958)</f>
        <v>0</v>
      </c>
      <c r="I3951" s="797">
        <f>SUM(I3952:I3958)</f>
        <v>0</v>
      </c>
      <c r="J3951" s="243" t="str">
        <f t="shared" si="1186"/>
        <v/>
      </c>
      <c r="K3951" s="244"/>
      <c r="L3951" s="316">
        <f>SUM(L3952:L3958)</f>
        <v>0</v>
      </c>
      <c r="M3951" s="317">
        <f>SUM(M3952:M3958)</f>
        <v>0</v>
      </c>
      <c r="N3951" s="425">
        <f>SUM(N3952:N3958)</f>
        <v>0</v>
      </c>
      <c r="O3951" s="426">
        <f>SUM(O3952:O3958)</f>
        <v>0</v>
      </c>
      <c r="P3951" s="244"/>
      <c r="Q3951" s="773"/>
      <c r="R3951" s="774"/>
      <c r="S3951" s="775"/>
      <c r="T3951" s="774"/>
      <c r="U3951" s="774"/>
      <c r="V3951" s="774"/>
      <c r="W3951" s="820"/>
      <c r="X3951" s="313">
        <f t="shared" si="1187"/>
        <v>0</v>
      </c>
    </row>
    <row r="3952" spans="2:24" ht="18.75">
      <c r="B3952" s="143"/>
      <c r="C3952" s="160">
        <v>551</v>
      </c>
      <c r="D3952" s="456" t="s">
        <v>210</v>
      </c>
      <c r="E3952" s="812"/>
      <c r="F3952" s="449"/>
      <c r="G3952" s="245"/>
      <c r="H3952" s="245"/>
      <c r="I3952" s="476">
        <f t="shared" ref="I3952:I3959" si="1188">F3952+G3952+H3952</f>
        <v>0</v>
      </c>
      <c r="J3952" s="243" t="str">
        <f t="shared" si="1186"/>
        <v/>
      </c>
      <c r="K3952" s="244"/>
      <c r="L3952" s="423"/>
      <c r="M3952" s="252"/>
      <c r="N3952" s="315">
        <f t="shared" ref="N3952:N3959" si="1189">I3952</f>
        <v>0</v>
      </c>
      <c r="O3952" s="424">
        <f t="shared" ref="O3952:O3959" si="1190">L3952+M3952-N3952</f>
        <v>0</v>
      </c>
      <c r="P3952" s="244"/>
      <c r="Q3952" s="771"/>
      <c r="R3952" s="775"/>
      <c r="S3952" s="775"/>
      <c r="T3952" s="775"/>
      <c r="U3952" s="775"/>
      <c r="V3952" s="775"/>
      <c r="W3952" s="819"/>
      <c r="X3952" s="313">
        <f t="shared" si="1187"/>
        <v>0</v>
      </c>
    </row>
    <row r="3953" spans="2:24" ht="18.75">
      <c r="B3953" s="143"/>
      <c r="C3953" s="161">
        <v>552</v>
      </c>
      <c r="D3953" s="457" t="s">
        <v>211</v>
      </c>
      <c r="E3953" s="812"/>
      <c r="F3953" s="449"/>
      <c r="G3953" s="245"/>
      <c r="H3953" s="245"/>
      <c r="I3953" s="476">
        <f t="shared" si="1188"/>
        <v>0</v>
      </c>
      <c r="J3953" s="243" t="str">
        <f t="shared" si="1186"/>
        <v/>
      </c>
      <c r="K3953" s="244"/>
      <c r="L3953" s="423"/>
      <c r="M3953" s="252"/>
      <c r="N3953" s="315">
        <f t="shared" si="1189"/>
        <v>0</v>
      </c>
      <c r="O3953" s="424">
        <f t="shared" si="1190"/>
        <v>0</v>
      </c>
      <c r="P3953" s="244"/>
      <c r="Q3953" s="771"/>
      <c r="R3953" s="775"/>
      <c r="S3953" s="775"/>
      <c r="T3953" s="775"/>
      <c r="U3953" s="775"/>
      <c r="V3953" s="775"/>
      <c r="W3953" s="819"/>
      <c r="X3953" s="313">
        <f t="shared" si="1187"/>
        <v>0</v>
      </c>
    </row>
    <row r="3954" spans="2:24" ht="18.75">
      <c r="B3954" s="143"/>
      <c r="C3954" s="161">
        <v>558</v>
      </c>
      <c r="D3954" s="457" t="s">
        <v>1704</v>
      </c>
      <c r="E3954" s="812"/>
      <c r="F3954" s="700">
        <v>0</v>
      </c>
      <c r="G3954" s="700">
        <v>0</v>
      </c>
      <c r="H3954" s="700">
        <v>0</v>
      </c>
      <c r="I3954" s="476">
        <f t="shared" si="1188"/>
        <v>0</v>
      </c>
      <c r="J3954" s="243" t="str">
        <f t="shared" si="1186"/>
        <v/>
      </c>
      <c r="K3954" s="244"/>
      <c r="L3954" s="423"/>
      <c r="M3954" s="252"/>
      <c r="N3954" s="315">
        <f t="shared" si="1189"/>
        <v>0</v>
      </c>
      <c r="O3954" s="424">
        <f t="shared" si="1190"/>
        <v>0</v>
      </c>
      <c r="P3954" s="244"/>
      <c r="Q3954" s="771"/>
      <c r="R3954" s="775"/>
      <c r="S3954" s="775"/>
      <c r="T3954" s="775"/>
      <c r="U3954" s="775"/>
      <c r="V3954" s="775"/>
      <c r="W3954" s="819"/>
      <c r="X3954" s="313">
        <f t="shared" si="1187"/>
        <v>0</v>
      </c>
    </row>
    <row r="3955" spans="2:24" ht="18.75">
      <c r="B3955" s="143"/>
      <c r="C3955" s="161">
        <v>560</v>
      </c>
      <c r="D3955" s="458" t="s">
        <v>212</v>
      </c>
      <c r="E3955" s="812"/>
      <c r="F3955" s="449"/>
      <c r="G3955" s="245"/>
      <c r="H3955" s="245"/>
      <c r="I3955" s="476">
        <f t="shared" si="1188"/>
        <v>0</v>
      </c>
      <c r="J3955" s="243" t="str">
        <f t="shared" si="1186"/>
        <v/>
      </c>
      <c r="K3955" s="244"/>
      <c r="L3955" s="423"/>
      <c r="M3955" s="252"/>
      <c r="N3955" s="315">
        <f t="shared" si="1189"/>
        <v>0</v>
      </c>
      <c r="O3955" s="424">
        <f t="shared" si="1190"/>
        <v>0</v>
      </c>
      <c r="P3955" s="244"/>
      <c r="Q3955" s="771"/>
      <c r="R3955" s="775"/>
      <c r="S3955" s="775"/>
      <c r="T3955" s="775"/>
      <c r="U3955" s="775"/>
      <c r="V3955" s="775"/>
      <c r="W3955" s="819"/>
      <c r="X3955" s="313">
        <f t="shared" si="1187"/>
        <v>0</v>
      </c>
    </row>
    <row r="3956" spans="2:24" ht="18.75">
      <c r="B3956" s="143"/>
      <c r="C3956" s="161">
        <v>580</v>
      </c>
      <c r="D3956" s="457" t="s">
        <v>213</v>
      </c>
      <c r="E3956" s="812"/>
      <c r="F3956" s="449"/>
      <c r="G3956" s="245"/>
      <c r="H3956" s="245"/>
      <c r="I3956" s="476">
        <f t="shared" si="1188"/>
        <v>0</v>
      </c>
      <c r="J3956" s="243" t="str">
        <f t="shared" si="1186"/>
        <v/>
      </c>
      <c r="K3956" s="244"/>
      <c r="L3956" s="423"/>
      <c r="M3956" s="252"/>
      <c r="N3956" s="315">
        <f t="shared" si="1189"/>
        <v>0</v>
      </c>
      <c r="O3956" s="424">
        <f t="shared" si="1190"/>
        <v>0</v>
      </c>
      <c r="P3956" s="244"/>
      <c r="Q3956" s="771"/>
      <c r="R3956" s="775"/>
      <c r="S3956" s="775"/>
      <c r="T3956" s="775"/>
      <c r="U3956" s="775"/>
      <c r="V3956" s="775"/>
      <c r="W3956" s="819"/>
      <c r="X3956" s="313">
        <f t="shared" si="1187"/>
        <v>0</v>
      </c>
    </row>
    <row r="3957" spans="2:24" ht="18.75">
      <c r="B3957" s="143"/>
      <c r="C3957" s="161">
        <v>588</v>
      </c>
      <c r="D3957" s="457" t="s">
        <v>1709</v>
      </c>
      <c r="E3957" s="812"/>
      <c r="F3957" s="700">
        <v>0</v>
      </c>
      <c r="G3957" s="700">
        <v>0</v>
      </c>
      <c r="H3957" s="700">
        <v>0</v>
      </c>
      <c r="I3957" s="476">
        <f t="shared" si="1188"/>
        <v>0</v>
      </c>
      <c r="J3957" s="243" t="str">
        <f t="shared" si="1186"/>
        <v/>
      </c>
      <c r="K3957" s="244"/>
      <c r="L3957" s="423"/>
      <c r="M3957" s="252"/>
      <c r="N3957" s="315">
        <f t="shared" si="1189"/>
        <v>0</v>
      </c>
      <c r="O3957" s="424">
        <f t="shared" si="1190"/>
        <v>0</v>
      </c>
      <c r="P3957" s="244"/>
      <c r="Q3957" s="771"/>
      <c r="R3957" s="775"/>
      <c r="S3957" s="775"/>
      <c r="T3957" s="775"/>
      <c r="U3957" s="775"/>
      <c r="V3957" s="775"/>
      <c r="W3957" s="819"/>
      <c r="X3957" s="313">
        <f t="shared" si="1187"/>
        <v>0</v>
      </c>
    </row>
    <row r="3958" spans="2:24" ht="31.5">
      <c r="B3958" s="143"/>
      <c r="C3958" s="162">
        <v>590</v>
      </c>
      <c r="D3958" s="459" t="s">
        <v>214</v>
      </c>
      <c r="E3958" s="812"/>
      <c r="F3958" s="449"/>
      <c r="G3958" s="245"/>
      <c r="H3958" s="245"/>
      <c r="I3958" s="476">
        <f t="shared" si="1188"/>
        <v>0</v>
      </c>
      <c r="J3958" s="243" t="str">
        <f t="shared" si="1186"/>
        <v/>
      </c>
      <c r="K3958" s="244"/>
      <c r="L3958" s="423"/>
      <c r="M3958" s="252"/>
      <c r="N3958" s="315">
        <f t="shared" si="1189"/>
        <v>0</v>
      </c>
      <c r="O3958" s="424">
        <f t="shared" si="1190"/>
        <v>0</v>
      </c>
      <c r="P3958" s="244"/>
      <c r="Q3958" s="771"/>
      <c r="R3958" s="775"/>
      <c r="S3958" s="775"/>
      <c r="T3958" s="775"/>
      <c r="U3958" s="775"/>
      <c r="V3958" s="775"/>
      <c r="W3958" s="819"/>
      <c r="X3958" s="313">
        <f t="shared" si="1187"/>
        <v>0</v>
      </c>
    </row>
    <row r="3959" spans="2:24" ht="18.75">
      <c r="B3959" s="794">
        <v>800</v>
      </c>
      <c r="C3959" s="960" t="s">
        <v>1079</v>
      </c>
      <c r="D3959" s="960"/>
      <c r="E3959" s="795"/>
      <c r="F3959" s="798"/>
      <c r="G3959" s="799"/>
      <c r="H3959" s="799"/>
      <c r="I3959" s="800">
        <f t="shared" si="1188"/>
        <v>0</v>
      </c>
      <c r="J3959" s="243" t="str">
        <f t="shared" si="1186"/>
        <v/>
      </c>
      <c r="K3959" s="244"/>
      <c r="L3959" s="428"/>
      <c r="M3959" s="254"/>
      <c r="N3959" s="315">
        <f t="shared" si="1189"/>
        <v>0</v>
      </c>
      <c r="O3959" s="424">
        <f t="shared" si="1190"/>
        <v>0</v>
      </c>
      <c r="P3959" s="244"/>
      <c r="Q3959" s="773"/>
      <c r="R3959" s="774"/>
      <c r="S3959" s="775"/>
      <c r="T3959" s="775"/>
      <c r="U3959" s="774"/>
      <c r="V3959" s="775"/>
      <c r="W3959" s="819"/>
      <c r="X3959" s="313">
        <f t="shared" si="1187"/>
        <v>0</v>
      </c>
    </row>
    <row r="3960" spans="2:24" ht="18.75">
      <c r="B3960" s="794">
        <v>1000</v>
      </c>
      <c r="C3960" s="962" t="s">
        <v>216</v>
      </c>
      <c r="D3960" s="962"/>
      <c r="E3960" s="795"/>
      <c r="F3960" s="796">
        <f>SUM(F3961:F3977)</f>
        <v>0</v>
      </c>
      <c r="G3960" s="797">
        <f>SUM(G3961:G3977)</f>
        <v>162219</v>
      </c>
      <c r="H3960" s="797">
        <f>SUM(H3961:H3977)</f>
        <v>0</v>
      </c>
      <c r="I3960" s="797">
        <f>SUM(I3961:I3977)</f>
        <v>162219</v>
      </c>
      <c r="J3960" s="243">
        <f t="shared" si="1186"/>
        <v>1</v>
      </c>
      <c r="K3960" s="244"/>
      <c r="L3960" s="316">
        <f>SUM(L3961:L3977)</f>
        <v>0</v>
      </c>
      <c r="M3960" s="317">
        <f>SUM(M3961:M3977)</f>
        <v>162219</v>
      </c>
      <c r="N3960" s="425">
        <f>SUM(N3961:N3977)</f>
        <v>162219</v>
      </c>
      <c r="O3960" s="426">
        <f>SUM(O3961:O3977)</f>
        <v>0</v>
      </c>
      <c r="P3960" s="244"/>
      <c r="Q3960" s="316">
        <f t="shared" ref="Q3960:W3960" si="1191">SUM(Q3961:Q3977)</f>
        <v>0</v>
      </c>
      <c r="R3960" s="317">
        <f t="shared" si="1191"/>
        <v>159719</v>
      </c>
      <c r="S3960" s="317">
        <f t="shared" si="1191"/>
        <v>159719</v>
      </c>
      <c r="T3960" s="317">
        <f t="shared" si="1191"/>
        <v>0</v>
      </c>
      <c r="U3960" s="317">
        <f t="shared" si="1191"/>
        <v>0</v>
      </c>
      <c r="V3960" s="317">
        <f t="shared" si="1191"/>
        <v>0</v>
      </c>
      <c r="W3960" s="426">
        <f t="shared" si="1191"/>
        <v>0</v>
      </c>
      <c r="X3960" s="313">
        <f t="shared" si="1187"/>
        <v>0</v>
      </c>
    </row>
    <row r="3961" spans="2:24" ht="18.75">
      <c r="B3961" s="136"/>
      <c r="C3961" s="144">
        <v>1011</v>
      </c>
      <c r="D3961" s="163" t="s">
        <v>217</v>
      </c>
      <c r="E3961" s="812"/>
      <c r="F3961" s="449"/>
      <c r="G3961" s="245"/>
      <c r="H3961" s="245"/>
      <c r="I3961" s="476">
        <f t="shared" ref="I3961:I3977" si="1192">F3961+G3961+H3961</f>
        <v>0</v>
      </c>
      <c r="J3961" s="243" t="str">
        <f t="shared" si="1186"/>
        <v/>
      </c>
      <c r="K3961" s="244"/>
      <c r="L3961" s="423"/>
      <c r="M3961" s="252"/>
      <c r="N3961" s="315">
        <f t="shared" ref="N3961:N3977" si="1193">I3961</f>
        <v>0</v>
      </c>
      <c r="O3961" s="424">
        <f t="shared" ref="O3961:O3977" si="1194">L3961+M3961-N3961</f>
        <v>0</v>
      </c>
      <c r="P3961" s="244"/>
      <c r="Q3961" s="423"/>
      <c r="R3961" s="252"/>
      <c r="S3961" s="429">
        <f t="shared" ref="S3961:S3968" si="1195">+IF(+(L3961+M3961)&gt;=I3961,+M3961,+(+I3961-L3961))</f>
        <v>0</v>
      </c>
      <c r="T3961" s="315">
        <f t="shared" ref="T3961:T3968" si="1196">Q3961+R3961-S3961</f>
        <v>0</v>
      </c>
      <c r="U3961" s="252"/>
      <c r="V3961" s="252"/>
      <c r="W3961" s="253"/>
      <c r="X3961" s="313">
        <f t="shared" si="1187"/>
        <v>0</v>
      </c>
    </row>
    <row r="3962" spans="2:24" ht="18.75">
      <c r="B3962" s="136"/>
      <c r="C3962" s="137">
        <v>1012</v>
      </c>
      <c r="D3962" s="145" t="s">
        <v>218</v>
      </c>
      <c r="E3962" s="812"/>
      <c r="F3962" s="449"/>
      <c r="G3962" s="245"/>
      <c r="H3962" s="245"/>
      <c r="I3962" s="476">
        <f t="shared" si="1192"/>
        <v>0</v>
      </c>
      <c r="J3962" s="243" t="str">
        <f t="shared" si="1186"/>
        <v/>
      </c>
      <c r="K3962" s="244"/>
      <c r="L3962" s="423"/>
      <c r="M3962" s="252"/>
      <c r="N3962" s="315">
        <f t="shared" si="1193"/>
        <v>0</v>
      </c>
      <c r="O3962" s="424">
        <f t="shared" si="1194"/>
        <v>0</v>
      </c>
      <c r="P3962" s="244"/>
      <c r="Q3962" s="423"/>
      <c r="R3962" s="252"/>
      <c r="S3962" s="429">
        <f t="shared" si="1195"/>
        <v>0</v>
      </c>
      <c r="T3962" s="315">
        <f t="shared" si="1196"/>
        <v>0</v>
      </c>
      <c r="U3962" s="252"/>
      <c r="V3962" s="252"/>
      <c r="W3962" s="253"/>
      <c r="X3962" s="313">
        <f t="shared" si="1187"/>
        <v>0</v>
      </c>
    </row>
    <row r="3963" spans="2:24" ht="18.75">
      <c r="B3963" s="136"/>
      <c r="C3963" s="137">
        <v>1013</v>
      </c>
      <c r="D3963" s="145" t="s">
        <v>219</v>
      </c>
      <c r="E3963" s="812"/>
      <c r="F3963" s="449"/>
      <c r="G3963" s="245"/>
      <c r="H3963" s="245"/>
      <c r="I3963" s="476">
        <f t="shared" si="1192"/>
        <v>0</v>
      </c>
      <c r="J3963" s="243" t="str">
        <f t="shared" si="1186"/>
        <v/>
      </c>
      <c r="K3963" s="244"/>
      <c r="L3963" s="423"/>
      <c r="M3963" s="252"/>
      <c r="N3963" s="315">
        <f t="shared" si="1193"/>
        <v>0</v>
      </c>
      <c r="O3963" s="424">
        <f t="shared" si="1194"/>
        <v>0</v>
      </c>
      <c r="P3963" s="244"/>
      <c r="Q3963" s="423"/>
      <c r="R3963" s="252"/>
      <c r="S3963" s="429">
        <f t="shared" si="1195"/>
        <v>0</v>
      </c>
      <c r="T3963" s="315">
        <f t="shared" si="1196"/>
        <v>0</v>
      </c>
      <c r="U3963" s="252"/>
      <c r="V3963" s="252"/>
      <c r="W3963" s="253"/>
      <c r="X3963" s="313">
        <f t="shared" si="1187"/>
        <v>0</v>
      </c>
    </row>
    <row r="3964" spans="2:24" ht="18.75">
      <c r="B3964" s="136"/>
      <c r="C3964" s="137">
        <v>1014</v>
      </c>
      <c r="D3964" s="145" t="s">
        <v>220</v>
      </c>
      <c r="E3964" s="812"/>
      <c r="F3964" s="449"/>
      <c r="G3964" s="245"/>
      <c r="H3964" s="245"/>
      <c r="I3964" s="476">
        <f t="shared" si="1192"/>
        <v>0</v>
      </c>
      <c r="J3964" s="243" t="str">
        <f t="shared" si="1186"/>
        <v/>
      </c>
      <c r="K3964" s="244"/>
      <c r="L3964" s="423"/>
      <c r="M3964" s="252"/>
      <c r="N3964" s="315">
        <f t="shared" si="1193"/>
        <v>0</v>
      </c>
      <c r="O3964" s="424">
        <f t="shared" si="1194"/>
        <v>0</v>
      </c>
      <c r="P3964" s="244"/>
      <c r="Q3964" s="423"/>
      <c r="R3964" s="252"/>
      <c r="S3964" s="429">
        <f t="shared" si="1195"/>
        <v>0</v>
      </c>
      <c r="T3964" s="315">
        <f t="shared" si="1196"/>
        <v>0</v>
      </c>
      <c r="U3964" s="252"/>
      <c r="V3964" s="252"/>
      <c r="W3964" s="253"/>
      <c r="X3964" s="313">
        <f t="shared" si="1187"/>
        <v>0</v>
      </c>
    </row>
    <row r="3965" spans="2:24" ht="18.75">
      <c r="B3965" s="136"/>
      <c r="C3965" s="137">
        <v>1015</v>
      </c>
      <c r="D3965" s="145" t="s">
        <v>221</v>
      </c>
      <c r="E3965" s="812"/>
      <c r="F3965" s="449"/>
      <c r="G3965" s="245">
        <v>15000</v>
      </c>
      <c r="H3965" s="245"/>
      <c r="I3965" s="476">
        <f t="shared" si="1192"/>
        <v>15000</v>
      </c>
      <c r="J3965" s="243">
        <f t="shared" si="1186"/>
        <v>1</v>
      </c>
      <c r="K3965" s="244"/>
      <c r="L3965" s="423"/>
      <c r="M3965" s="252">
        <v>15000</v>
      </c>
      <c r="N3965" s="315">
        <f t="shared" si="1193"/>
        <v>15000</v>
      </c>
      <c r="O3965" s="424">
        <f t="shared" si="1194"/>
        <v>0</v>
      </c>
      <c r="P3965" s="244"/>
      <c r="Q3965" s="423"/>
      <c r="R3965" s="252">
        <v>15000</v>
      </c>
      <c r="S3965" s="429">
        <f t="shared" si="1195"/>
        <v>15000</v>
      </c>
      <c r="T3965" s="315">
        <f t="shared" si="1196"/>
        <v>0</v>
      </c>
      <c r="U3965" s="252"/>
      <c r="V3965" s="252"/>
      <c r="W3965" s="253"/>
      <c r="X3965" s="313">
        <f t="shared" si="1187"/>
        <v>0</v>
      </c>
    </row>
    <row r="3966" spans="2:24" ht="18.75">
      <c r="B3966" s="136"/>
      <c r="C3966" s="137">
        <v>1016</v>
      </c>
      <c r="D3966" s="145" t="s">
        <v>222</v>
      </c>
      <c r="E3966" s="812"/>
      <c r="F3966" s="449"/>
      <c r="G3966" s="245">
        <v>5000</v>
      </c>
      <c r="H3966" s="245"/>
      <c r="I3966" s="476">
        <f t="shared" si="1192"/>
        <v>5000</v>
      </c>
      <c r="J3966" s="243">
        <f t="shared" si="1186"/>
        <v>1</v>
      </c>
      <c r="K3966" s="244"/>
      <c r="L3966" s="423"/>
      <c r="M3966" s="252">
        <v>5000</v>
      </c>
      <c r="N3966" s="315">
        <f t="shared" si="1193"/>
        <v>5000</v>
      </c>
      <c r="O3966" s="424">
        <f t="shared" si="1194"/>
        <v>0</v>
      </c>
      <c r="P3966" s="244"/>
      <c r="Q3966" s="423"/>
      <c r="R3966" s="252">
        <v>5000</v>
      </c>
      <c r="S3966" s="429">
        <f t="shared" si="1195"/>
        <v>5000</v>
      </c>
      <c r="T3966" s="315">
        <f t="shared" si="1196"/>
        <v>0</v>
      </c>
      <c r="U3966" s="252"/>
      <c r="V3966" s="252"/>
      <c r="W3966" s="253"/>
      <c r="X3966" s="313">
        <f t="shared" si="1187"/>
        <v>0</v>
      </c>
    </row>
    <row r="3967" spans="2:24" ht="18.75">
      <c r="B3967" s="140"/>
      <c r="C3967" s="164">
        <v>1020</v>
      </c>
      <c r="D3967" s="165" t="s">
        <v>223</v>
      </c>
      <c r="E3967" s="812"/>
      <c r="F3967" s="449"/>
      <c r="G3967" s="245">
        <v>139719</v>
      </c>
      <c r="H3967" s="245"/>
      <c r="I3967" s="476">
        <f t="shared" si="1192"/>
        <v>139719</v>
      </c>
      <c r="J3967" s="243">
        <f t="shared" si="1186"/>
        <v>1</v>
      </c>
      <c r="K3967" s="244"/>
      <c r="L3967" s="423"/>
      <c r="M3967" s="252">
        <v>139719</v>
      </c>
      <c r="N3967" s="315">
        <f t="shared" si="1193"/>
        <v>139719</v>
      </c>
      <c r="O3967" s="424">
        <f t="shared" si="1194"/>
        <v>0</v>
      </c>
      <c r="P3967" s="244"/>
      <c r="Q3967" s="423"/>
      <c r="R3967" s="252">
        <v>139719</v>
      </c>
      <c r="S3967" s="429">
        <f t="shared" si="1195"/>
        <v>139719</v>
      </c>
      <c r="T3967" s="315">
        <f t="shared" si="1196"/>
        <v>0</v>
      </c>
      <c r="U3967" s="252"/>
      <c r="V3967" s="252"/>
      <c r="W3967" s="253"/>
      <c r="X3967" s="313">
        <f t="shared" si="1187"/>
        <v>0</v>
      </c>
    </row>
    <row r="3968" spans="2:24" ht="18.75">
      <c r="B3968" s="136"/>
      <c r="C3968" s="137">
        <v>1030</v>
      </c>
      <c r="D3968" s="145" t="s">
        <v>224</v>
      </c>
      <c r="E3968" s="812"/>
      <c r="F3968" s="449"/>
      <c r="G3968" s="245"/>
      <c r="H3968" s="245"/>
      <c r="I3968" s="476">
        <f t="shared" si="1192"/>
        <v>0</v>
      </c>
      <c r="J3968" s="243" t="str">
        <f t="shared" si="1186"/>
        <v/>
      </c>
      <c r="K3968" s="244"/>
      <c r="L3968" s="423"/>
      <c r="M3968" s="252"/>
      <c r="N3968" s="315">
        <f t="shared" si="1193"/>
        <v>0</v>
      </c>
      <c r="O3968" s="424">
        <f t="shared" si="1194"/>
        <v>0</v>
      </c>
      <c r="P3968" s="244"/>
      <c r="Q3968" s="423"/>
      <c r="R3968" s="252"/>
      <c r="S3968" s="429">
        <f t="shared" si="1195"/>
        <v>0</v>
      </c>
      <c r="T3968" s="315">
        <f t="shared" si="1196"/>
        <v>0</v>
      </c>
      <c r="U3968" s="252"/>
      <c r="V3968" s="252"/>
      <c r="W3968" s="253"/>
      <c r="X3968" s="313">
        <f t="shared" si="1187"/>
        <v>0</v>
      </c>
    </row>
    <row r="3969" spans="2:24" ht="18.75">
      <c r="B3969" s="136"/>
      <c r="C3969" s="164">
        <v>1051</v>
      </c>
      <c r="D3969" s="167" t="s">
        <v>225</v>
      </c>
      <c r="E3969" s="812"/>
      <c r="F3969" s="449"/>
      <c r="G3969" s="245">
        <v>2500</v>
      </c>
      <c r="H3969" s="245"/>
      <c r="I3969" s="476">
        <f t="shared" si="1192"/>
        <v>2500</v>
      </c>
      <c r="J3969" s="243">
        <f t="shared" si="1186"/>
        <v>1</v>
      </c>
      <c r="K3969" s="244"/>
      <c r="L3969" s="423"/>
      <c r="M3969" s="252">
        <v>2500</v>
      </c>
      <c r="N3969" s="315">
        <f t="shared" si="1193"/>
        <v>2500</v>
      </c>
      <c r="O3969" s="424">
        <f t="shared" si="1194"/>
        <v>0</v>
      </c>
      <c r="P3969" s="244"/>
      <c r="Q3969" s="771"/>
      <c r="R3969" s="775"/>
      <c r="S3969" s="775"/>
      <c r="T3969" s="775"/>
      <c r="U3969" s="775"/>
      <c r="V3969" s="775"/>
      <c r="W3969" s="819"/>
      <c r="X3969" s="313">
        <f t="shared" si="1187"/>
        <v>0</v>
      </c>
    </row>
    <row r="3970" spans="2:24" ht="18.75">
      <c r="B3970" s="136"/>
      <c r="C3970" s="137">
        <v>1052</v>
      </c>
      <c r="D3970" s="145" t="s">
        <v>226</v>
      </c>
      <c r="E3970" s="812"/>
      <c r="F3970" s="449"/>
      <c r="G3970" s="245"/>
      <c r="H3970" s="245"/>
      <c r="I3970" s="476">
        <f t="shared" si="1192"/>
        <v>0</v>
      </c>
      <c r="J3970" s="243" t="str">
        <f t="shared" si="1186"/>
        <v/>
      </c>
      <c r="K3970" s="244"/>
      <c r="L3970" s="423"/>
      <c r="M3970" s="252"/>
      <c r="N3970" s="315">
        <f t="shared" si="1193"/>
        <v>0</v>
      </c>
      <c r="O3970" s="424">
        <f t="shared" si="1194"/>
        <v>0</v>
      </c>
      <c r="P3970" s="244"/>
      <c r="Q3970" s="771"/>
      <c r="R3970" s="775"/>
      <c r="S3970" s="775"/>
      <c r="T3970" s="775"/>
      <c r="U3970" s="775"/>
      <c r="V3970" s="775"/>
      <c r="W3970" s="819"/>
      <c r="X3970" s="313">
        <f t="shared" si="1187"/>
        <v>0</v>
      </c>
    </row>
    <row r="3971" spans="2:24" ht="18.75">
      <c r="B3971" s="136"/>
      <c r="C3971" s="168">
        <v>1053</v>
      </c>
      <c r="D3971" s="169" t="s">
        <v>1710</v>
      </c>
      <c r="E3971" s="812"/>
      <c r="F3971" s="449"/>
      <c r="G3971" s="245"/>
      <c r="H3971" s="245"/>
      <c r="I3971" s="476">
        <f t="shared" si="1192"/>
        <v>0</v>
      </c>
      <c r="J3971" s="243" t="str">
        <f t="shared" si="1186"/>
        <v/>
      </c>
      <c r="K3971" s="244"/>
      <c r="L3971" s="423"/>
      <c r="M3971" s="252"/>
      <c r="N3971" s="315">
        <f t="shared" si="1193"/>
        <v>0</v>
      </c>
      <c r="O3971" s="424">
        <f t="shared" si="1194"/>
        <v>0</v>
      </c>
      <c r="P3971" s="244"/>
      <c r="Q3971" s="771"/>
      <c r="R3971" s="775"/>
      <c r="S3971" s="775"/>
      <c r="T3971" s="775"/>
      <c r="U3971" s="775"/>
      <c r="V3971" s="775"/>
      <c r="W3971" s="819"/>
      <c r="X3971" s="313">
        <f t="shared" si="1187"/>
        <v>0</v>
      </c>
    </row>
    <row r="3972" spans="2:24" ht="18.75">
      <c r="B3972" s="136"/>
      <c r="C3972" s="137">
        <v>1062</v>
      </c>
      <c r="D3972" s="139" t="s">
        <v>227</v>
      </c>
      <c r="E3972" s="812"/>
      <c r="F3972" s="449"/>
      <c r="G3972" s="245"/>
      <c r="H3972" s="245"/>
      <c r="I3972" s="476">
        <f t="shared" si="1192"/>
        <v>0</v>
      </c>
      <c r="J3972" s="243" t="str">
        <f t="shared" si="1186"/>
        <v/>
      </c>
      <c r="K3972" s="244"/>
      <c r="L3972" s="423"/>
      <c r="M3972" s="252"/>
      <c r="N3972" s="315">
        <f t="shared" si="1193"/>
        <v>0</v>
      </c>
      <c r="O3972" s="424">
        <f t="shared" si="1194"/>
        <v>0</v>
      </c>
      <c r="P3972" s="244"/>
      <c r="Q3972" s="423"/>
      <c r="R3972" s="252"/>
      <c r="S3972" s="429">
        <f>+IF(+(L3972+M3972)&gt;=I3972,+M3972,+(+I3972-L3972))</f>
        <v>0</v>
      </c>
      <c r="T3972" s="315">
        <f>Q3972+R3972-S3972</f>
        <v>0</v>
      </c>
      <c r="U3972" s="252"/>
      <c r="V3972" s="252"/>
      <c r="W3972" s="253"/>
      <c r="X3972" s="313">
        <f t="shared" si="1187"/>
        <v>0</v>
      </c>
    </row>
    <row r="3973" spans="2:24" ht="18.75">
      <c r="B3973" s="136"/>
      <c r="C3973" s="137">
        <v>1063</v>
      </c>
      <c r="D3973" s="139" t="s">
        <v>228</v>
      </c>
      <c r="E3973" s="812"/>
      <c r="F3973" s="449"/>
      <c r="G3973" s="245"/>
      <c r="H3973" s="245"/>
      <c r="I3973" s="476">
        <f t="shared" si="1192"/>
        <v>0</v>
      </c>
      <c r="J3973" s="243" t="str">
        <f t="shared" si="1186"/>
        <v/>
      </c>
      <c r="K3973" s="244"/>
      <c r="L3973" s="423"/>
      <c r="M3973" s="252"/>
      <c r="N3973" s="315">
        <f t="shared" si="1193"/>
        <v>0</v>
      </c>
      <c r="O3973" s="424">
        <f t="shared" si="1194"/>
        <v>0</v>
      </c>
      <c r="P3973" s="244"/>
      <c r="Q3973" s="771"/>
      <c r="R3973" s="775"/>
      <c r="S3973" s="775"/>
      <c r="T3973" s="775"/>
      <c r="U3973" s="775"/>
      <c r="V3973" s="775"/>
      <c r="W3973" s="819"/>
      <c r="X3973" s="313">
        <f t="shared" si="1187"/>
        <v>0</v>
      </c>
    </row>
    <row r="3974" spans="2:24" ht="18.75">
      <c r="B3974" s="136"/>
      <c r="C3974" s="168">
        <v>1069</v>
      </c>
      <c r="D3974" s="170" t="s">
        <v>229</v>
      </c>
      <c r="E3974" s="812"/>
      <c r="F3974" s="449"/>
      <c r="G3974" s="245"/>
      <c r="H3974" s="245"/>
      <c r="I3974" s="476">
        <f t="shared" si="1192"/>
        <v>0</v>
      </c>
      <c r="J3974" s="243" t="str">
        <f t="shared" ref="J3974:J4005" si="1197">(IF($E3974&lt;&gt;0,$J$2,IF($I3974&lt;&gt;0,$J$2,"")))</f>
        <v/>
      </c>
      <c r="K3974" s="244"/>
      <c r="L3974" s="423"/>
      <c r="M3974" s="252"/>
      <c r="N3974" s="315">
        <f t="shared" si="1193"/>
        <v>0</v>
      </c>
      <c r="O3974" s="424">
        <f t="shared" si="1194"/>
        <v>0</v>
      </c>
      <c r="P3974" s="244"/>
      <c r="Q3974" s="423"/>
      <c r="R3974" s="252"/>
      <c r="S3974" s="429">
        <f>+IF(+(L3974+M3974)&gt;=I3974,+M3974,+(+I3974-L3974))</f>
        <v>0</v>
      </c>
      <c r="T3974" s="315">
        <f>Q3974+R3974-S3974</f>
        <v>0</v>
      </c>
      <c r="U3974" s="252"/>
      <c r="V3974" s="252"/>
      <c r="W3974" s="253"/>
      <c r="X3974" s="313">
        <f t="shared" ref="X3974:X4005" si="1198">T3974-U3974-V3974-W3974</f>
        <v>0</v>
      </c>
    </row>
    <row r="3975" spans="2:24" ht="31.5">
      <c r="B3975" s="140"/>
      <c r="C3975" s="137">
        <v>1091</v>
      </c>
      <c r="D3975" s="145" t="s">
        <v>230</v>
      </c>
      <c r="E3975" s="812"/>
      <c r="F3975" s="449"/>
      <c r="G3975" s="245"/>
      <c r="H3975" s="245"/>
      <c r="I3975" s="476">
        <f t="shared" si="1192"/>
        <v>0</v>
      </c>
      <c r="J3975" s="243" t="str">
        <f t="shared" si="1197"/>
        <v/>
      </c>
      <c r="K3975" s="244"/>
      <c r="L3975" s="423"/>
      <c r="M3975" s="252"/>
      <c r="N3975" s="315">
        <f t="shared" si="1193"/>
        <v>0</v>
      </c>
      <c r="O3975" s="424">
        <f t="shared" si="1194"/>
        <v>0</v>
      </c>
      <c r="P3975" s="244"/>
      <c r="Q3975" s="423"/>
      <c r="R3975" s="252"/>
      <c r="S3975" s="429">
        <f>+IF(+(L3975+M3975)&gt;=I3975,+M3975,+(+I3975-L3975))</f>
        <v>0</v>
      </c>
      <c r="T3975" s="315">
        <f>Q3975+R3975-S3975</f>
        <v>0</v>
      </c>
      <c r="U3975" s="252"/>
      <c r="V3975" s="252"/>
      <c r="W3975" s="253"/>
      <c r="X3975" s="313">
        <f t="shared" si="1198"/>
        <v>0</v>
      </c>
    </row>
    <row r="3976" spans="2:24" ht="18.75">
      <c r="B3976" s="136"/>
      <c r="C3976" s="137">
        <v>1092</v>
      </c>
      <c r="D3976" s="145" t="s">
        <v>359</v>
      </c>
      <c r="E3976" s="812"/>
      <c r="F3976" s="449"/>
      <c r="G3976" s="245"/>
      <c r="H3976" s="245"/>
      <c r="I3976" s="476">
        <f t="shared" si="1192"/>
        <v>0</v>
      </c>
      <c r="J3976" s="243" t="str">
        <f t="shared" si="1197"/>
        <v/>
      </c>
      <c r="K3976" s="244"/>
      <c r="L3976" s="423"/>
      <c r="M3976" s="252"/>
      <c r="N3976" s="315">
        <f t="shared" si="1193"/>
        <v>0</v>
      </c>
      <c r="O3976" s="424">
        <f t="shared" si="1194"/>
        <v>0</v>
      </c>
      <c r="P3976" s="244"/>
      <c r="Q3976" s="771"/>
      <c r="R3976" s="775"/>
      <c r="S3976" s="775"/>
      <c r="T3976" s="775"/>
      <c r="U3976" s="775"/>
      <c r="V3976" s="775"/>
      <c r="W3976" s="819"/>
      <c r="X3976" s="313">
        <f t="shared" si="1198"/>
        <v>0</v>
      </c>
    </row>
    <row r="3977" spans="2:24" ht="18.75">
      <c r="B3977" s="136"/>
      <c r="C3977" s="142">
        <v>1098</v>
      </c>
      <c r="D3977" s="146" t="s">
        <v>231</v>
      </c>
      <c r="E3977" s="812"/>
      <c r="F3977" s="449"/>
      <c r="G3977" s="245"/>
      <c r="H3977" s="245"/>
      <c r="I3977" s="476">
        <f t="shared" si="1192"/>
        <v>0</v>
      </c>
      <c r="J3977" s="243" t="str">
        <f t="shared" si="1197"/>
        <v/>
      </c>
      <c r="K3977" s="244"/>
      <c r="L3977" s="423"/>
      <c r="M3977" s="252"/>
      <c r="N3977" s="315">
        <f t="shared" si="1193"/>
        <v>0</v>
      </c>
      <c r="O3977" s="424">
        <f t="shared" si="1194"/>
        <v>0</v>
      </c>
      <c r="P3977" s="244"/>
      <c r="Q3977" s="423"/>
      <c r="R3977" s="252"/>
      <c r="S3977" s="429">
        <f>+IF(+(L3977+M3977)&gt;=I3977,+M3977,+(+I3977-L3977))</f>
        <v>0</v>
      </c>
      <c r="T3977" s="315">
        <f>Q3977+R3977-S3977</f>
        <v>0</v>
      </c>
      <c r="U3977" s="252"/>
      <c r="V3977" s="252"/>
      <c r="W3977" s="253"/>
      <c r="X3977" s="313">
        <f t="shared" si="1198"/>
        <v>0</v>
      </c>
    </row>
    <row r="3978" spans="2:24" ht="18.75">
      <c r="B3978" s="794">
        <v>1900</v>
      </c>
      <c r="C3978" s="958" t="s">
        <v>293</v>
      </c>
      <c r="D3978" s="958"/>
      <c r="E3978" s="795"/>
      <c r="F3978" s="796">
        <f>SUM(F3979:F3981)</f>
        <v>0</v>
      </c>
      <c r="G3978" s="797">
        <f>SUM(G3979:G3981)</f>
        <v>0</v>
      </c>
      <c r="H3978" s="797">
        <f>SUM(H3979:H3981)</f>
        <v>0</v>
      </c>
      <c r="I3978" s="797">
        <f>SUM(I3979:I3981)</f>
        <v>0</v>
      </c>
      <c r="J3978" s="243" t="str">
        <f t="shared" si="1197"/>
        <v/>
      </c>
      <c r="K3978" s="244"/>
      <c r="L3978" s="316">
        <f>SUM(L3979:L3981)</f>
        <v>0</v>
      </c>
      <c r="M3978" s="317">
        <f>SUM(M3979:M3981)</f>
        <v>0</v>
      </c>
      <c r="N3978" s="425">
        <f>SUM(N3979:N3981)</f>
        <v>0</v>
      </c>
      <c r="O3978" s="426">
        <f>SUM(O3979:O3981)</f>
        <v>0</v>
      </c>
      <c r="P3978" s="244"/>
      <c r="Q3978" s="773"/>
      <c r="R3978" s="774"/>
      <c r="S3978" s="774"/>
      <c r="T3978" s="774"/>
      <c r="U3978" s="774"/>
      <c r="V3978" s="774"/>
      <c r="W3978" s="820"/>
      <c r="X3978" s="313">
        <f t="shared" si="1198"/>
        <v>0</v>
      </c>
    </row>
    <row r="3979" spans="2:24" ht="18.75">
      <c r="B3979" s="136"/>
      <c r="C3979" s="144">
        <v>1901</v>
      </c>
      <c r="D3979" s="138" t="s">
        <v>294</v>
      </c>
      <c r="E3979" s="812"/>
      <c r="F3979" s="449"/>
      <c r="G3979" s="245"/>
      <c r="H3979" s="245"/>
      <c r="I3979" s="476">
        <f>F3979+G3979+H3979</f>
        <v>0</v>
      </c>
      <c r="J3979" s="243" t="str">
        <f t="shared" si="1197"/>
        <v/>
      </c>
      <c r="K3979" s="244"/>
      <c r="L3979" s="423"/>
      <c r="M3979" s="252"/>
      <c r="N3979" s="315">
        <f>I3979</f>
        <v>0</v>
      </c>
      <c r="O3979" s="424">
        <f>L3979+M3979-N3979</f>
        <v>0</v>
      </c>
      <c r="P3979" s="244"/>
      <c r="Q3979" s="771"/>
      <c r="R3979" s="775"/>
      <c r="S3979" s="775"/>
      <c r="T3979" s="775"/>
      <c r="U3979" s="775"/>
      <c r="V3979" s="775"/>
      <c r="W3979" s="819"/>
      <c r="X3979" s="313">
        <f t="shared" si="1198"/>
        <v>0</v>
      </c>
    </row>
    <row r="3980" spans="2:24" ht="18.75">
      <c r="B3980" s="136"/>
      <c r="C3980" s="137">
        <v>1981</v>
      </c>
      <c r="D3980" s="139" t="s">
        <v>295</v>
      </c>
      <c r="E3980" s="812"/>
      <c r="F3980" s="449"/>
      <c r="G3980" s="245"/>
      <c r="H3980" s="245"/>
      <c r="I3980" s="476">
        <f>F3980+G3980+H3980</f>
        <v>0</v>
      </c>
      <c r="J3980" s="243" t="str">
        <f t="shared" si="1197"/>
        <v/>
      </c>
      <c r="K3980" s="244"/>
      <c r="L3980" s="423"/>
      <c r="M3980" s="252"/>
      <c r="N3980" s="315">
        <f>I3980</f>
        <v>0</v>
      </c>
      <c r="O3980" s="424">
        <f>L3980+M3980-N3980</f>
        <v>0</v>
      </c>
      <c r="P3980" s="244"/>
      <c r="Q3980" s="771"/>
      <c r="R3980" s="775"/>
      <c r="S3980" s="775"/>
      <c r="T3980" s="775"/>
      <c r="U3980" s="775"/>
      <c r="V3980" s="775"/>
      <c r="W3980" s="819"/>
      <c r="X3980" s="313">
        <f t="shared" si="1198"/>
        <v>0</v>
      </c>
    </row>
    <row r="3981" spans="2:24" ht="18.75">
      <c r="B3981" s="136"/>
      <c r="C3981" s="142">
        <v>1991</v>
      </c>
      <c r="D3981" s="141" t="s">
        <v>296</v>
      </c>
      <c r="E3981" s="812"/>
      <c r="F3981" s="449"/>
      <c r="G3981" s="245"/>
      <c r="H3981" s="245"/>
      <c r="I3981" s="476">
        <f>F3981+G3981+H3981</f>
        <v>0</v>
      </c>
      <c r="J3981" s="243" t="str">
        <f t="shared" si="1197"/>
        <v/>
      </c>
      <c r="K3981" s="244"/>
      <c r="L3981" s="423"/>
      <c r="M3981" s="252"/>
      <c r="N3981" s="315">
        <f>I3981</f>
        <v>0</v>
      </c>
      <c r="O3981" s="424">
        <f>L3981+M3981-N3981</f>
        <v>0</v>
      </c>
      <c r="P3981" s="244"/>
      <c r="Q3981" s="771"/>
      <c r="R3981" s="775"/>
      <c r="S3981" s="775"/>
      <c r="T3981" s="775"/>
      <c r="U3981" s="775"/>
      <c r="V3981" s="775"/>
      <c r="W3981" s="819"/>
      <c r="X3981" s="313">
        <f t="shared" si="1198"/>
        <v>0</v>
      </c>
    </row>
    <row r="3982" spans="2:24" ht="18.75">
      <c r="B3982" s="794">
        <v>2100</v>
      </c>
      <c r="C3982" s="958" t="s">
        <v>1088</v>
      </c>
      <c r="D3982" s="958"/>
      <c r="E3982" s="795"/>
      <c r="F3982" s="796">
        <f>SUM(F3983:F3987)</f>
        <v>0</v>
      </c>
      <c r="G3982" s="797">
        <f>SUM(G3983:G3987)</f>
        <v>0</v>
      </c>
      <c r="H3982" s="797">
        <f>SUM(H3983:H3987)</f>
        <v>0</v>
      </c>
      <c r="I3982" s="797">
        <f>SUM(I3983:I3987)</f>
        <v>0</v>
      </c>
      <c r="J3982" s="243" t="str">
        <f t="shared" si="1197"/>
        <v/>
      </c>
      <c r="K3982" s="244"/>
      <c r="L3982" s="316">
        <f>SUM(L3983:L3987)</f>
        <v>0</v>
      </c>
      <c r="M3982" s="317">
        <f>SUM(M3983:M3987)</f>
        <v>0</v>
      </c>
      <c r="N3982" s="425">
        <f>SUM(N3983:N3987)</f>
        <v>0</v>
      </c>
      <c r="O3982" s="426">
        <f>SUM(O3983:O3987)</f>
        <v>0</v>
      </c>
      <c r="P3982" s="244"/>
      <c r="Q3982" s="773"/>
      <c r="R3982" s="774"/>
      <c r="S3982" s="774"/>
      <c r="T3982" s="774"/>
      <c r="U3982" s="774"/>
      <c r="V3982" s="774"/>
      <c r="W3982" s="820"/>
      <c r="X3982" s="313">
        <f t="shared" si="1198"/>
        <v>0</v>
      </c>
    </row>
    <row r="3983" spans="2:24" ht="18.75">
      <c r="B3983" s="136"/>
      <c r="C3983" s="144">
        <v>2110</v>
      </c>
      <c r="D3983" s="147" t="s">
        <v>232</v>
      </c>
      <c r="E3983" s="812"/>
      <c r="F3983" s="449"/>
      <c r="G3983" s="245"/>
      <c r="H3983" s="245"/>
      <c r="I3983" s="476">
        <f>F3983+G3983+H3983</f>
        <v>0</v>
      </c>
      <c r="J3983" s="243" t="str">
        <f t="shared" si="1197"/>
        <v/>
      </c>
      <c r="K3983" s="244"/>
      <c r="L3983" s="423"/>
      <c r="M3983" s="252"/>
      <c r="N3983" s="315">
        <f>I3983</f>
        <v>0</v>
      </c>
      <c r="O3983" s="424">
        <f>L3983+M3983-N3983</f>
        <v>0</v>
      </c>
      <c r="P3983" s="244"/>
      <c r="Q3983" s="771"/>
      <c r="R3983" s="775"/>
      <c r="S3983" s="775"/>
      <c r="T3983" s="775"/>
      <c r="U3983" s="775"/>
      <c r="V3983" s="775"/>
      <c r="W3983" s="819"/>
      <c r="X3983" s="313">
        <f t="shared" si="1198"/>
        <v>0</v>
      </c>
    </row>
    <row r="3984" spans="2:24" ht="18.75">
      <c r="B3984" s="171"/>
      <c r="C3984" s="137">
        <v>2120</v>
      </c>
      <c r="D3984" s="159" t="s">
        <v>233</v>
      </c>
      <c r="E3984" s="812"/>
      <c r="F3984" s="449"/>
      <c r="G3984" s="245"/>
      <c r="H3984" s="245"/>
      <c r="I3984" s="476">
        <f>F3984+G3984+H3984</f>
        <v>0</v>
      </c>
      <c r="J3984" s="243" t="str">
        <f t="shared" si="1197"/>
        <v/>
      </c>
      <c r="K3984" s="244"/>
      <c r="L3984" s="423"/>
      <c r="M3984" s="252"/>
      <c r="N3984" s="315">
        <f>I3984</f>
        <v>0</v>
      </c>
      <c r="O3984" s="424">
        <f>L3984+M3984-N3984</f>
        <v>0</v>
      </c>
      <c r="P3984" s="244"/>
      <c r="Q3984" s="771"/>
      <c r="R3984" s="775"/>
      <c r="S3984" s="775"/>
      <c r="T3984" s="775"/>
      <c r="U3984" s="775"/>
      <c r="V3984" s="775"/>
      <c r="W3984" s="819"/>
      <c r="X3984" s="313">
        <f t="shared" si="1198"/>
        <v>0</v>
      </c>
    </row>
    <row r="3985" spans="2:24" ht="18.75">
      <c r="B3985" s="171"/>
      <c r="C3985" s="137">
        <v>2125</v>
      </c>
      <c r="D3985" s="156" t="s">
        <v>1080</v>
      </c>
      <c r="E3985" s="812"/>
      <c r="F3985" s="700">
        <v>0</v>
      </c>
      <c r="G3985" s="700">
        <v>0</v>
      </c>
      <c r="H3985" s="700">
        <v>0</v>
      </c>
      <c r="I3985" s="476">
        <f>F3985+G3985+H3985</f>
        <v>0</v>
      </c>
      <c r="J3985" s="243" t="str">
        <f t="shared" si="1197"/>
        <v/>
      </c>
      <c r="K3985" s="244"/>
      <c r="L3985" s="423"/>
      <c r="M3985" s="252"/>
      <c r="N3985" s="315">
        <f>I3985</f>
        <v>0</v>
      </c>
      <c r="O3985" s="424">
        <f>L3985+M3985-N3985</f>
        <v>0</v>
      </c>
      <c r="P3985" s="244"/>
      <c r="Q3985" s="771"/>
      <c r="R3985" s="775"/>
      <c r="S3985" s="775"/>
      <c r="T3985" s="775"/>
      <c r="U3985" s="775"/>
      <c r="V3985" s="775"/>
      <c r="W3985" s="819"/>
      <c r="X3985" s="313">
        <f t="shared" si="1198"/>
        <v>0</v>
      </c>
    </row>
    <row r="3986" spans="2:24" ht="18.75">
      <c r="B3986" s="143"/>
      <c r="C3986" s="137">
        <v>2140</v>
      </c>
      <c r="D3986" s="159" t="s">
        <v>235</v>
      </c>
      <c r="E3986" s="812"/>
      <c r="F3986" s="700">
        <v>0</v>
      </c>
      <c r="G3986" s="700">
        <v>0</v>
      </c>
      <c r="H3986" s="700">
        <v>0</v>
      </c>
      <c r="I3986" s="476">
        <f>F3986+G3986+H3986</f>
        <v>0</v>
      </c>
      <c r="J3986" s="243" t="str">
        <f t="shared" si="1197"/>
        <v/>
      </c>
      <c r="K3986" s="244"/>
      <c r="L3986" s="423"/>
      <c r="M3986" s="252"/>
      <c r="N3986" s="315">
        <f>I3986</f>
        <v>0</v>
      </c>
      <c r="O3986" s="424">
        <f>L3986+M3986-N3986</f>
        <v>0</v>
      </c>
      <c r="P3986" s="244"/>
      <c r="Q3986" s="771"/>
      <c r="R3986" s="775"/>
      <c r="S3986" s="775"/>
      <c r="T3986" s="775"/>
      <c r="U3986" s="775"/>
      <c r="V3986" s="775"/>
      <c r="W3986" s="819"/>
      <c r="X3986" s="313">
        <f t="shared" si="1198"/>
        <v>0</v>
      </c>
    </row>
    <row r="3987" spans="2:24" ht="18.75">
      <c r="B3987" s="136"/>
      <c r="C3987" s="142">
        <v>2190</v>
      </c>
      <c r="D3987" s="512" t="s">
        <v>236</v>
      </c>
      <c r="E3987" s="812"/>
      <c r="F3987" s="449"/>
      <c r="G3987" s="245"/>
      <c r="H3987" s="245"/>
      <c r="I3987" s="476">
        <f>F3987+G3987+H3987</f>
        <v>0</v>
      </c>
      <c r="J3987" s="243" t="str">
        <f t="shared" si="1197"/>
        <v/>
      </c>
      <c r="K3987" s="244"/>
      <c r="L3987" s="423"/>
      <c r="M3987" s="252"/>
      <c r="N3987" s="315">
        <f>I3987</f>
        <v>0</v>
      </c>
      <c r="O3987" s="424">
        <f>L3987+M3987-N3987</f>
        <v>0</v>
      </c>
      <c r="P3987" s="244"/>
      <c r="Q3987" s="771"/>
      <c r="R3987" s="775"/>
      <c r="S3987" s="775"/>
      <c r="T3987" s="775"/>
      <c r="U3987" s="775"/>
      <c r="V3987" s="775"/>
      <c r="W3987" s="819"/>
      <c r="X3987" s="313">
        <f t="shared" si="1198"/>
        <v>0</v>
      </c>
    </row>
    <row r="3988" spans="2:24" ht="18.75">
      <c r="B3988" s="794">
        <v>2200</v>
      </c>
      <c r="C3988" s="958" t="s">
        <v>237</v>
      </c>
      <c r="D3988" s="958"/>
      <c r="E3988" s="795"/>
      <c r="F3988" s="796">
        <f>SUM(F3989:F3990)</f>
        <v>0</v>
      </c>
      <c r="G3988" s="797">
        <f>SUM(G3989:G3990)</f>
        <v>0</v>
      </c>
      <c r="H3988" s="797">
        <f>SUM(H3989:H3990)</f>
        <v>0</v>
      </c>
      <c r="I3988" s="797">
        <f>SUM(I3989:I3990)</f>
        <v>0</v>
      </c>
      <c r="J3988" s="243" t="str">
        <f t="shared" si="1197"/>
        <v/>
      </c>
      <c r="K3988" s="244"/>
      <c r="L3988" s="316">
        <f>SUM(L3989:L3990)</f>
        <v>0</v>
      </c>
      <c r="M3988" s="317">
        <f>SUM(M3989:M3990)</f>
        <v>0</v>
      </c>
      <c r="N3988" s="425">
        <f>SUM(N3989:N3990)</f>
        <v>0</v>
      </c>
      <c r="O3988" s="426">
        <f>SUM(O3989:O3990)</f>
        <v>0</v>
      </c>
      <c r="P3988" s="244"/>
      <c r="Q3988" s="773"/>
      <c r="R3988" s="774"/>
      <c r="S3988" s="774"/>
      <c r="T3988" s="774"/>
      <c r="U3988" s="774"/>
      <c r="V3988" s="774"/>
      <c r="W3988" s="820"/>
      <c r="X3988" s="313">
        <f t="shared" si="1198"/>
        <v>0</v>
      </c>
    </row>
    <row r="3989" spans="2:24" ht="18.75">
      <c r="B3989" s="136"/>
      <c r="C3989" s="137">
        <v>2221</v>
      </c>
      <c r="D3989" s="139" t="s">
        <v>1461</v>
      </c>
      <c r="E3989" s="812"/>
      <c r="F3989" s="449"/>
      <c r="G3989" s="245"/>
      <c r="H3989" s="245"/>
      <c r="I3989" s="476">
        <f t="shared" ref="I3989:I3994" si="1199">F3989+G3989+H3989</f>
        <v>0</v>
      </c>
      <c r="J3989" s="243" t="str">
        <f t="shared" si="1197"/>
        <v/>
      </c>
      <c r="K3989" s="244"/>
      <c r="L3989" s="423"/>
      <c r="M3989" s="252"/>
      <c r="N3989" s="315">
        <f t="shared" ref="N3989:N3994" si="1200">I3989</f>
        <v>0</v>
      </c>
      <c r="O3989" s="424">
        <f t="shared" ref="O3989:O3994" si="1201">L3989+M3989-N3989</f>
        <v>0</v>
      </c>
      <c r="P3989" s="244"/>
      <c r="Q3989" s="771"/>
      <c r="R3989" s="775"/>
      <c r="S3989" s="775"/>
      <c r="T3989" s="775"/>
      <c r="U3989" s="775"/>
      <c r="V3989" s="775"/>
      <c r="W3989" s="819"/>
      <c r="X3989" s="313">
        <f t="shared" si="1198"/>
        <v>0</v>
      </c>
    </row>
    <row r="3990" spans="2:24" ht="18.75">
      <c r="B3990" s="136"/>
      <c r="C3990" s="142">
        <v>2224</v>
      </c>
      <c r="D3990" s="141" t="s">
        <v>238</v>
      </c>
      <c r="E3990" s="812"/>
      <c r="F3990" s="449"/>
      <c r="G3990" s="245"/>
      <c r="H3990" s="245"/>
      <c r="I3990" s="476">
        <f t="shared" si="1199"/>
        <v>0</v>
      </c>
      <c r="J3990" s="243" t="str">
        <f t="shared" si="1197"/>
        <v/>
      </c>
      <c r="K3990" s="244"/>
      <c r="L3990" s="423"/>
      <c r="M3990" s="252"/>
      <c r="N3990" s="315">
        <f t="shared" si="1200"/>
        <v>0</v>
      </c>
      <c r="O3990" s="424">
        <f t="shared" si="1201"/>
        <v>0</v>
      </c>
      <c r="P3990" s="244"/>
      <c r="Q3990" s="771"/>
      <c r="R3990" s="775"/>
      <c r="S3990" s="775"/>
      <c r="T3990" s="775"/>
      <c r="U3990" s="775"/>
      <c r="V3990" s="775"/>
      <c r="W3990" s="819"/>
      <c r="X3990" s="313">
        <f t="shared" si="1198"/>
        <v>0</v>
      </c>
    </row>
    <row r="3991" spans="2:24" ht="18.75">
      <c r="B3991" s="794">
        <v>2500</v>
      </c>
      <c r="C3991" s="963" t="s">
        <v>239</v>
      </c>
      <c r="D3991" s="963"/>
      <c r="E3991" s="795"/>
      <c r="F3991" s="798"/>
      <c r="G3991" s="799"/>
      <c r="H3991" s="799"/>
      <c r="I3991" s="800">
        <f t="shared" si="1199"/>
        <v>0</v>
      </c>
      <c r="J3991" s="243" t="str">
        <f t="shared" si="1197"/>
        <v/>
      </c>
      <c r="K3991" s="244"/>
      <c r="L3991" s="428"/>
      <c r="M3991" s="254"/>
      <c r="N3991" s="315">
        <f t="shared" si="1200"/>
        <v>0</v>
      </c>
      <c r="O3991" s="424">
        <f t="shared" si="1201"/>
        <v>0</v>
      </c>
      <c r="P3991" s="244"/>
      <c r="Q3991" s="773"/>
      <c r="R3991" s="774"/>
      <c r="S3991" s="775"/>
      <c r="T3991" s="775"/>
      <c r="U3991" s="774"/>
      <c r="V3991" s="775"/>
      <c r="W3991" s="819"/>
      <c r="X3991" s="313">
        <f t="shared" si="1198"/>
        <v>0</v>
      </c>
    </row>
    <row r="3992" spans="2:24" ht="18.75">
      <c r="B3992" s="794">
        <v>2600</v>
      </c>
      <c r="C3992" s="969" t="s">
        <v>240</v>
      </c>
      <c r="D3992" s="979"/>
      <c r="E3992" s="795"/>
      <c r="F3992" s="798"/>
      <c r="G3992" s="799"/>
      <c r="H3992" s="799"/>
      <c r="I3992" s="800">
        <f t="shared" si="1199"/>
        <v>0</v>
      </c>
      <c r="J3992" s="243" t="str">
        <f t="shared" si="1197"/>
        <v/>
      </c>
      <c r="K3992" s="244"/>
      <c r="L3992" s="428"/>
      <c r="M3992" s="254"/>
      <c r="N3992" s="315">
        <f t="shared" si="1200"/>
        <v>0</v>
      </c>
      <c r="O3992" s="424">
        <f t="shared" si="1201"/>
        <v>0</v>
      </c>
      <c r="P3992" s="244"/>
      <c r="Q3992" s="773"/>
      <c r="R3992" s="774"/>
      <c r="S3992" s="775"/>
      <c r="T3992" s="775"/>
      <c r="U3992" s="774"/>
      <c r="V3992" s="775"/>
      <c r="W3992" s="819"/>
      <c r="X3992" s="313">
        <f t="shared" si="1198"/>
        <v>0</v>
      </c>
    </row>
    <row r="3993" spans="2:24" ht="18.75">
      <c r="B3993" s="794">
        <v>2700</v>
      </c>
      <c r="C3993" s="969" t="s">
        <v>241</v>
      </c>
      <c r="D3993" s="979"/>
      <c r="E3993" s="795"/>
      <c r="F3993" s="798"/>
      <c r="G3993" s="799"/>
      <c r="H3993" s="799"/>
      <c r="I3993" s="800">
        <f t="shared" si="1199"/>
        <v>0</v>
      </c>
      <c r="J3993" s="243" t="str">
        <f t="shared" si="1197"/>
        <v/>
      </c>
      <c r="K3993" s="244"/>
      <c r="L3993" s="428"/>
      <c r="M3993" s="254"/>
      <c r="N3993" s="315">
        <f t="shared" si="1200"/>
        <v>0</v>
      </c>
      <c r="O3993" s="424">
        <f t="shared" si="1201"/>
        <v>0</v>
      </c>
      <c r="P3993" s="244"/>
      <c r="Q3993" s="773"/>
      <c r="R3993" s="774"/>
      <c r="S3993" s="775"/>
      <c r="T3993" s="775"/>
      <c r="U3993" s="774"/>
      <c r="V3993" s="775"/>
      <c r="W3993" s="819"/>
      <c r="X3993" s="313">
        <f t="shared" si="1198"/>
        <v>0</v>
      </c>
    </row>
    <row r="3994" spans="2:24" ht="18.75">
      <c r="B3994" s="794">
        <v>2800</v>
      </c>
      <c r="C3994" s="969" t="s">
        <v>1711</v>
      </c>
      <c r="D3994" s="979"/>
      <c r="E3994" s="795"/>
      <c r="F3994" s="798"/>
      <c r="G3994" s="799"/>
      <c r="H3994" s="799"/>
      <c r="I3994" s="800">
        <f t="shared" si="1199"/>
        <v>0</v>
      </c>
      <c r="J3994" s="243" t="str">
        <f t="shared" si="1197"/>
        <v/>
      </c>
      <c r="K3994" s="244"/>
      <c r="L3994" s="428"/>
      <c r="M3994" s="254"/>
      <c r="N3994" s="315">
        <f t="shared" si="1200"/>
        <v>0</v>
      </c>
      <c r="O3994" s="424">
        <f t="shared" si="1201"/>
        <v>0</v>
      </c>
      <c r="P3994" s="244"/>
      <c r="Q3994" s="773"/>
      <c r="R3994" s="774"/>
      <c r="S3994" s="775"/>
      <c r="T3994" s="775"/>
      <c r="U3994" s="774"/>
      <c r="V3994" s="775"/>
      <c r="W3994" s="819"/>
      <c r="X3994" s="313">
        <f t="shared" si="1198"/>
        <v>0</v>
      </c>
    </row>
    <row r="3995" spans="2:24" ht="18.75">
      <c r="B3995" s="794">
        <v>2900</v>
      </c>
      <c r="C3995" s="966" t="s">
        <v>242</v>
      </c>
      <c r="D3995" s="983"/>
      <c r="E3995" s="795"/>
      <c r="F3995" s="796">
        <f>SUM(F3996:F4003)</f>
        <v>0</v>
      </c>
      <c r="G3995" s="797">
        <f>SUM(G3996:G4003)</f>
        <v>0</v>
      </c>
      <c r="H3995" s="797">
        <f>SUM(H3996:H4003)</f>
        <v>0</v>
      </c>
      <c r="I3995" s="797">
        <f>SUM(I3996:I4003)</f>
        <v>0</v>
      </c>
      <c r="J3995" s="243" t="str">
        <f t="shared" si="1197"/>
        <v/>
      </c>
      <c r="K3995" s="244"/>
      <c r="L3995" s="316">
        <f>SUM(L3996:L4003)</f>
        <v>0</v>
      </c>
      <c r="M3995" s="317">
        <f>SUM(M3996:M4003)</f>
        <v>0</v>
      </c>
      <c r="N3995" s="425">
        <f>SUM(N3996:N4003)</f>
        <v>0</v>
      </c>
      <c r="O3995" s="426">
        <f>SUM(O3996:O4003)</f>
        <v>0</v>
      </c>
      <c r="P3995" s="244"/>
      <c r="Q3995" s="773"/>
      <c r="R3995" s="774"/>
      <c r="S3995" s="774"/>
      <c r="T3995" s="774"/>
      <c r="U3995" s="774"/>
      <c r="V3995" s="774"/>
      <c r="W3995" s="820"/>
      <c r="X3995" s="313">
        <f t="shared" si="1198"/>
        <v>0</v>
      </c>
    </row>
    <row r="3996" spans="2:24" ht="18.75">
      <c r="B3996" s="172"/>
      <c r="C3996" s="144">
        <v>2910</v>
      </c>
      <c r="D3996" s="319" t="s">
        <v>1751</v>
      </c>
      <c r="E3996" s="812"/>
      <c r="F3996" s="449"/>
      <c r="G3996" s="245"/>
      <c r="H3996" s="245"/>
      <c r="I3996" s="476">
        <f t="shared" ref="I3996:I4003" si="1202">F3996+G3996+H3996</f>
        <v>0</v>
      </c>
      <c r="J3996" s="243" t="str">
        <f t="shared" si="1197"/>
        <v/>
      </c>
      <c r="K3996" s="244"/>
      <c r="L3996" s="423"/>
      <c r="M3996" s="252"/>
      <c r="N3996" s="315">
        <f t="shared" ref="N3996:N4003" si="1203">I3996</f>
        <v>0</v>
      </c>
      <c r="O3996" s="424">
        <f t="shared" ref="O3996:O4003" si="1204">L3996+M3996-N3996</f>
        <v>0</v>
      </c>
      <c r="P3996" s="244"/>
      <c r="Q3996" s="771"/>
      <c r="R3996" s="775"/>
      <c r="S3996" s="775"/>
      <c r="T3996" s="775"/>
      <c r="U3996" s="775"/>
      <c r="V3996" s="775"/>
      <c r="W3996" s="819"/>
      <c r="X3996" s="313">
        <f t="shared" si="1198"/>
        <v>0</v>
      </c>
    </row>
    <row r="3997" spans="2:24" ht="18.75">
      <c r="B3997" s="172"/>
      <c r="C3997" s="144">
        <v>2920</v>
      </c>
      <c r="D3997" s="319" t="s">
        <v>243</v>
      </c>
      <c r="E3997" s="812"/>
      <c r="F3997" s="449"/>
      <c r="G3997" s="245"/>
      <c r="H3997" s="245"/>
      <c r="I3997" s="476">
        <f t="shared" si="1202"/>
        <v>0</v>
      </c>
      <c r="J3997" s="243" t="str">
        <f t="shared" si="1197"/>
        <v/>
      </c>
      <c r="K3997" s="244"/>
      <c r="L3997" s="423"/>
      <c r="M3997" s="252"/>
      <c r="N3997" s="315">
        <f t="shared" si="1203"/>
        <v>0</v>
      </c>
      <c r="O3997" s="424">
        <f t="shared" si="1204"/>
        <v>0</v>
      </c>
      <c r="P3997" s="244"/>
      <c r="Q3997" s="771"/>
      <c r="R3997" s="775"/>
      <c r="S3997" s="775"/>
      <c r="T3997" s="775"/>
      <c r="U3997" s="775"/>
      <c r="V3997" s="775"/>
      <c r="W3997" s="819"/>
      <c r="X3997" s="313">
        <f t="shared" si="1198"/>
        <v>0</v>
      </c>
    </row>
    <row r="3998" spans="2:24" ht="31.5">
      <c r="B3998" s="172"/>
      <c r="C3998" s="168">
        <v>2969</v>
      </c>
      <c r="D3998" s="320" t="s">
        <v>244</v>
      </c>
      <c r="E3998" s="812"/>
      <c r="F3998" s="449"/>
      <c r="G3998" s="245"/>
      <c r="H3998" s="245"/>
      <c r="I3998" s="476">
        <f t="shared" si="1202"/>
        <v>0</v>
      </c>
      <c r="J3998" s="243" t="str">
        <f t="shared" si="1197"/>
        <v/>
      </c>
      <c r="K3998" s="244"/>
      <c r="L3998" s="423"/>
      <c r="M3998" s="252"/>
      <c r="N3998" s="315">
        <f t="shared" si="1203"/>
        <v>0</v>
      </c>
      <c r="O3998" s="424">
        <f t="shared" si="1204"/>
        <v>0</v>
      </c>
      <c r="P3998" s="244"/>
      <c r="Q3998" s="771"/>
      <c r="R3998" s="775"/>
      <c r="S3998" s="775"/>
      <c r="T3998" s="775"/>
      <c r="U3998" s="775"/>
      <c r="V3998" s="775"/>
      <c r="W3998" s="819"/>
      <c r="X3998" s="313">
        <f t="shared" si="1198"/>
        <v>0</v>
      </c>
    </row>
    <row r="3999" spans="2:24" ht="31.5">
      <c r="B3999" s="172"/>
      <c r="C3999" s="168">
        <v>2970</v>
      </c>
      <c r="D3999" s="320" t="s">
        <v>245</v>
      </c>
      <c r="E3999" s="812"/>
      <c r="F3999" s="449"/>
      <c r="G3999" s="245"/>
      <c r="H3999" s="245"/>
      <c r="I3999" s="476">
        <f t="shared" si="1202"/>
        <v>0</v>
      </c>
      <c r="J3999" s="243" t="str">
        <f t="shared" si="1197"/>
        <v/>
      </c>
      <c r="K3999" s="244"/>
      <c r="L3999" s="423"/>
      <c r="M3999" s="252"/>
      <c r="N3999" s="315">
        <f t="shared" si="1203"/>
        <v>0</v>
      </c>
      <c r="O3999" s="424">
        <f t="shared" si="1204"/>
        <v>0</v>
      </c>
      <c r="P3999" s="244"/>
      <c r="Q3999" s="771"/>
      <c r="R3999" s="775"/>
      <c r="S3999" s="775"/>
      <c r="T3999" s="775"/>
      <c r="U3999" s="775"/>
      <c r="V3999" s="775"/>
      <c r="W3999" s="819"/>
      <c r="X3999" s="313">
        <f t="shared" si="1198"/>
        <v>0</v>
      </c>
    </row>
    <row r="4000" spans="2:24" ht="18.75">
      <c r="B4000" s="172"/>
      <c r="C4000" s="166">
        <v>2989</v>
      </c>
      <c r="D4000" s="321" t="s">
        <v>246</v>
      </c>
      <c r="E4000" s="812"/>
      <c r="F4000" s="449"/>
      <c r="G4000" s="245"/>
      <c r="H4000" s="245"/>
      <c r="I4000" s="476">
        <f t="shared" si="1202"/>
        <v>0</v>
      </c>
      <c r="J4000" s="243" t="str">
        <f t="shared" si="1197"/>
        <v/>
      </c>
      <c r="K4000" s="244"/>
      <c r="L4000" s="423"/>
      <c r="M4000" s="252"/>
      <c r="N4000" s="315">
        <f t="shared" si="1203"/>
        <v>0</v>
      </c>
      <c r="O4000" s="424">
        <f t="shared" si="1204"/>
        <v>0</v>
      </c>
      <c r="P4000" s="244"/>
      <c r="Q4000" s="771"/>
      <c r="R4000" s="775"/>
      <c r="S4000" s="775"/>
      <c r="T4000" s="775"/>
      <c r="U4000" s="775"/>
      <c r="V4000" s="775"/>
      <c r="W4000" s="819"/>
      <c r="X4000" s="313">
        <f t="shared" si="1198"/>
        <v>0</v>
      </c>
    </row>
    <row r="4001" spans="2:24" ht="31.5">
      <c r="B4001" s="136"/>
      <c r="C4001" s="137">
        <v>2990</v>
      </c>
      <c r="D4001" s="322" t="s">
        <v>1732</v>
      </c>
      <c r="E4001" s="812"/>
      <c r="F4001" s="449"/>
      <c r="G4001" s="245"/>
      <c r="H4001" s="245"/>
      <c r="I4001" s="476">
        <f t="shared" si="1202"/>
        <v>0</v>
      </c>
      <c r="J4001" s="243" t="str">
        <f t="shared" si="1197"/>
        <v/>
      </c>
      <c r="K4001" s="244"/>
      <c r="L4001" s="423"/>
      <c r="M4001" s="252"/>
      <c r="N4001" s="315">
        <f t="shared" si="1203"/>
        <v>0</v>
      </c>
      <c r="O4001" s="424">
        <f t="shared" si="1204"/>
        <v>0</v>
      </c>
      <c r="P4001" s="244"/>
      <c r="Q4001" s="771"/>
      <c r="R4001" s="775"/>
      <c r="S4001" s="775"/>
      <c r="T4001" s="775"/>
      <c r="U4001" s="775"/>
      <c r="V4001" s="775"/>
      <c r="W4001" s="819"/>
      <c r="X4001" s="313">
        <f t="shared" si="1198"/>
        <v>0</v>
      </c>
    </row>
    <row r="4002" spans="2:24" ht="18.75">
      <c r="B4002" s="136"/>
      <c r="C4002" s="137">
        <v>2991</v>
      </c>
      <c r="D4002" s="322" t="s">
        <v>247</v>
      </c>
      <c r="E4002" s="812"/>
      <c r="F4002" s="449"/>
      <c r="G4002" s="245"/>
      <c r="H4002" s="245"/>
      <c r="I4002" s="476">
        <f t="shared" si="1202"/>
        <v>0</v>
      </c>
      <c r="J4002" s="243" t="str">
        <f t="shared" si="1197"/>
        <v/>
      </c>
      <c r="K4002" s="244"/>
      <c r="L4002" s="423"/>
      <c r="M4002" s="252"/>
      <c r="N4002" s="315">
        <f t="shared" si="1203"/>
        <v>0</v>
      </c>
      <c r="O4002" s="424">
        <f t="shared" si="1204"/>
        <v>0</v>
      </c>
      <c r="P4002" s="244"/>
      <c r="Q4002" s="771"/>
      <c r="R4002" s="775"/>
      <c r="S4002" s="775"/>
      <c r="T4002" s="775"/>
      <c r="U4002" s="775"/>
      <c r="V4002" s="775"/>
      <c r="W4002" s="819"/>
      <c r="X4002" s="313">
        <f t="shared" si="1198"/>
        <v>0</v>
      </c>
    </row>
    <row r="4003" spans="2:24" ht="18.75">
      <c r="B4003" s="136"/>
      <c r="C4003" s="142">
        <v>2992</v>
      </c>
      <c r="D4003" s="154" t="s">
        <v>248</v>
      </c>
      <c r="E4003" s="812"/>
      <c r="F4003" s="449"/>
      <c r="G4003" s="245"/>
      <c r="H4003" s="245"/>
      <c r="I4003" s="476">
        <f t="shared" si="1202"/>
        <v>0</v>
      </c>
      <c r="J4003" s="243" t="str">
        <f t="shared" si="1197"/>
        <v/>
      </c>
      <c r="K4003" s="244"/>
      <c r="L4003" s="423"/>
      <c r="M4003" s="252"/>
      <c r="N4003" s="315">
        <f t="shared" si="1203"/>
        <v>0</v>
      </c>
      <c r="O4003" s="424">
        <f t="shared" si="1204"/>
        <v>0</v>
      </c>
      <c r="P4003" s="244"/>
      <c r="Q4003" s="771"/>
      <c r="R4003" s="775"/>
      <c r="S4003" s="775"/>
      <c r="T4003" s="775"/>
      <c r="U4003" s="775"/>
      <c r="V4003" s="775"/>
      <c r="W4003" s="819"/>
      <c r="X4003" s="313">
        <f t="shared" si="1198"/>
        <v>0</v>
      </c>
    </row>
    <row r="4004" spans="2:24" ht="18.75">
      <c r="B4004" s="794">
        <v>3300</v>
      </c>
      <c r="C4004" s="966" t="s">
        <v>1773</v>
      </c>
      <c r="D4004" s="966"/>
      <c r="E4004" s="795"/>
      <c r="F4004" s="781">
        <v>0</v>
      </c>
      <c r="G4004" s="781">
        <v>0</v>
      </c>
      <c r="H4004" s="781">
        <v>0</v>
      </c>
      <c r="I4004" s="797">
        <f>SUM(I4005:I4009)</f>
        <v>0</v>
      </c>
      <c r="J4004" s="243" t="str">
        <f t="shared" si="1197"/>
        <v/>
      </c>
      <c r="K4004" s="244"/>
      <c r="L4004" s="773"/>
      <c r="M4004" s="774"/>
      <c r="N4004" s="774"/>
      <c r="O4004" s="820"/>
      <c r="P4004" s="244"/>
      <c r="Q4004" s="773"/>
      <c r="R4004" s="774"/>
      <c r="S4004" s="774"/>
      <c r="T4004" s="774"/>
      <c r="U4004" s="774"/>
      <c r="V4004" s="774"/>
      <c r="W4004" s="820"/>
      <c r="X4004" s="313">
        <f t="shared" si="1198"/>
        <v>0</v>
      </c>
    </row>
    <row r="4005" spans="2:24" ht="18.75">
      <c r="B4005" s="143"/>
      <c r="C4005" s="144">
        <v>3301</v>
      </c>
      <c r="D4005" s="460" t="s">
        <v>249</v>
      </c>
      <c r="E4005" s="812"/>
      <c r="F4005" s="700">
        <v>0</v>
      </c>
      <c r="G4005" s="700">
        <v>0</v>
      </c>
      <c r="H4005" s="700">
        <v>0</v>
      </c>
      <c r="I4005" s="476">
        <f t="shared" ref="I4005:I4012" si="1205">F4005+G4005+H4005</f>
        <v>0</v>
      </c>
      <c r="J4005" s="243" t="str">
        <f t="shared" si="1197"/>
        <v/>
      </c>
      <c r="K4005" s="244"/>
      <c r="L4005" s="771"/>
      <c r="M4005" s="775"/>
      <c r="N4005" s="775"/>
      <c r="O4005" s="819"/>
      <c r="P4005" s="244"/>
      <c r="Q4005" s="771"/>
      <c r="R4005" s="775"/>
      <c r="S4005" s="775"/>
      <c r="T4005" s="775"/>
      <c r="U4005" s="775"/>
      <c r="V4005" s="775"/>
      <c r="W4005" s="819"/>
      <c r="X4005" s="313">
        <f t="shared" si="1198"/>
        <v>0</v>
      </c>
    </row>
    <row r="4006" spans="2:24" ht="18.75">
      <c r="B4006" s="143"/>
      <c r="C4006" s="168">
        <v>3302</v>
      </c>
      <c r="D4006" s="461" t="s">
        <v>1081</v>
      </c>
      <c r="E4006" s="812"/>
      <c r="F4006" s="700">
        <v>0</v>
      </c>
      <c r="G4006" s="700">
        <v>0</v>
      </c>
      <c r="H4006" s="700">
        <v>0</v>
      </c>
      <c r="I4006" s="476">
        <f t="shared" si="1205"/>
        <v>0</v>
      </c>
      <c r="J4006" s="243" t="str">
        <f t="shared" ref="J4006:J4037" si="1206">(IF($E4006&lt;&gt;0,$J$2,IF($I4006&lt;&gt;0,$J$2,"")))</f>
        <v/>
      </c>
      <c r="K4006" s="244"/>
      <c r="L4006" s="771"/>
      <c r="M4006" s="775"/>
      <c r="N4006" s="775"/>
      <c r="O4006" s="819"/>
      <c r="P4006" s="244"/>
      <c r="Q4006" s="771"/>
      <c r="R4006" s="775"/>
      <c r="S4006" s="775"/>
      <c r="T4006" s="775"/>
      <c r="U4006" s="775"/>
      <c r="V4006" s="775"/>
      <c r="W4006" s="819"/>
      <c r="X4006" s="313">
        <f t="shared" ref="X4006:X4037" si="1207">T4006-U4006-V4006-W4006</f>
        <v>0</v>
      </c>
    </row>
    <row r="4007" spans="2:24" ht="18.75">
      <c r="B4007" s="143"/>
      <c r="C4007" s="168">
        <v>3303</v>
      </c>
      <c r="D4007" s="461" t="s">
        <v>251</v>
      </c>
      <c r="E4007" s="812"/>
      <c r="F4007" s="700">
        <v>0</v>
      </c>
      <c r="G4007" s="700">
        <v>0</v>
      </c>
      <c r="H4007" s="700">
        <v>0</v>
      </c>
      <c r="I4007" s="476">
        <f t="shared" si="1205"/>
        <v>0</v>
      </c>
      <c r="J4007" s="243" t="str">
        <f t="shared" si="1206"/>
        <v/>
      </c>
      <c r="K4007" s="244"/>
      <c r="L4007" s="771"/>
      <c r="M4007" s="775"/>
      <c r="N4007" s="775"/>
      <c r="O4007" s="819"/>
      <c r="P4007" s="244"/>
      <c r="Q4007" s="771"/>
      <c r="R4007" s="775"/>
      <c r="S4007" s="775"/>
      <c r="T4007" s="775"/>
      <c r="U4007" s="775"/>
      <c r="V4007" s="775"/>
      <c r="W4007" s="819"/>
      <c r="X4007" s="313">
        <f t="shared" si="1207"/>
        <v>0</v>
      </c>
    </row>
    <row r="4008" spans="2:24" ht="18.75">
      <c r="B4008" s="143"/>
      <c r="C4008" s="166">
        <v>3304</v>
      </c>
      <c r="D4008" s="462" t="s">
        <v>252</v>
      </c>
      <c r="E4008" s="812"/>
      <c r="F4008" s="700">
        <v>0</v>
      </c>
      <c r="G4008" s="700">
        <v>0</v>
      </c>
      <c r="H4008" s="700">
        <v>0</v>
      </c>
      <c r="I4008" s="476">
        <f t="shared" si="1205"/>
        <v>0</v>
      </c>
      <c r="J4008" s="243" t="str">
        <f t="shared" si="1206"/>
        <v/>
      </c>
      <c r="K4008" s="244"/>
      <c r="L4008" s="771"/>
      <c r="M4008" s="775"/>
      <c r="N4008" s="775"/>
      <c r="O4008" s="819"/>
      <c r="P4008" s="244"/>
      <c r="Q4008" s="771"/>
      <c r="R4008" s="775"/>
      <c r="S4008" s="775"/>
      <c r="T4008" s="775"/>
      <c r="U4008" s="775"/>
      <c r="V4008" s="775"/>
      <c r="W4008" s="819"/>
      <c r="X4008" s="313">
        <f t="shared" si="1207"/>
        <v>0</v>
      </c>
    </row>
    <row r="4009" spans="2:24" ht="31.5">
      <c r="B4009" s="143"/>
      <c r="C4009" s="142">
        <v>3306</v>
      </c>
      <c r="D4009" s="463" t="s">
        <v>1712</v>
      </c>
      <c r="E4009" s="812"/>
      <c r="F4009" s="700">
        <v>0</v>
      </c>
      <c r="G4009" s="700">
        <v>0</v>
      </c>
      <c r="H4009" s="700">
        <v>0</v>
      </c>
      <c r="I4009" s="476">
        <f t="shared" si="1205"/>
        <v>0</v>
      </c>
      <c r="J4009" s="243" t="str">
        <f t="shared" si="1206"/>
        <v/>
      </c>
      <c r="K4009" s="244"/>
      <c r="L4009" s="771"/>
      <c r="M4009" s="775"/>
      <c r="N4009" s="775"/>
      <c r="O4009" s="819"/>
      <c r="P4009" s="244"/>
      <c r="Q4009" s="771"/>
      <c r="R4009" s="775"/>
      <c r="S4009" s="775"/>
      <c r="T4009" s="775"/>
      <c r="U4009" s="775"/>
      <c r="V4009" s="775"/>
      <c r="W4009" s="819"/>
      <c r="X4009" s="313">
        <f t="shared" si="1207"/>
        <v>0</v>
      </c>
    </row>
    <row r="4010" spans="2:24" ht="18.75">
      <c r="B4010" s="794">
        <v>3900</v>
      </c>
      <c r="C4010" s="963" t="s">
        <v>253</v>
      </c>
      <c r="D4010" s="967"/>
      <c r="E4010" s="795"/>
      <c r="F4010" s="781">
        <v>0</v>
      </c>
      <c r="G4010" s="781">
        <v>0</v>
      </c>
      <c r="H4010" s="781">
        <v>0</v>
      </c>
      <c r="I4010" s="800">
        <f t="shared" si="1205"/>
        <v>0</v>
      </c>
      <c r="J4010" s="243" t="str">
        <f t="shared" si="1206"/>
        <v/>
      </c>
      <c r="K4010" s="244"/>
      <c r="L4010" s="428"/>
      <c r="M4010" s="254"/>
      <c r="N4010" s="317">
        <f>I4010</f>
        <v>0</v>
      </c>
      <c r="O4010" s="424">
        <f>L4010+M4010-N4010</f>
        <v>0</v>
      </c>
      <c r="P4010" s="244"/>
      <c r="Q4010" s="428"/>
      <c r="R4010" s="254"/>
      <c r="S4010" s="429">
        <f>+IF(+(L4010+M4010)&gt;=I4010,+M4010,+(+I4010-L4010))</f>
        <v>0</v>
      </c>
      <c r="T4010" s="315">
        <f>Q4010+R4010-S4010</f>
        <v>0</v>
      </c>
      <c r="U4010" s="254"/>
      <c r="V4010" s="254"/>
      <c r="W4010" s="253"/>
      <c r="X4010" s="313">
        <f t="shared" si="1207"/>
        <v>0</v>
      </c>
    </row>
    <row r="4011" spans="2:24" ht="18.75">
      <c r="B4011" s="794">
        <v>4000</v>
      </c>
      <c r="C4011" s="968" t="s">
        <v>254</v>
      </c>
      <c r="D4011" s="968"/>
      <c r="E4011" s="795"/>
      <c r="F4011" s="798"/>
      <c r="G4011" s="799"/>
      <c r="H4011" s="799"/>
      <c r="I4011" s="800">
        <f t="shared" si="1205"/>
        <v>0</v>
      </c>
      <c r="J4011" s="243" t="str">
        <f t="shared" si="1206"/>
        <v/>
      </c>
      <c r="K4011" s="244"/>
      <c r="L4011" s="428"/>
      <c r="M4011" s="254"/>
      <c r="N4011" s="317">
        <f>I4011</f>
        <v>0</v>
      </c>
      <c r="O4011" s="424">
        <f>L4011+M4011-N4011</f>
        <v>0</v>
      </c>
      <c r="P4011" s="244"/>
      <c r="Q4011" s="773"/>
      <c r="R4011" s="774"/>
      <c r="S4011" s="774"/>
      <c r="T4011" s="775"/>
      <c r="U4011" s="774"/>
      <c r="V4011" s="774"/>
      <c r="W4011" s="819"/>
      <c r="X4011" s="313">
        <f t="shared" si="1207"/>
        <v>0</v>
      </c>
    </row>
    <row r="4012" spans="2:24" ht="18.75">
      <c r="B4012" s="794">
        <v>4100</v>
      </c>
      <c r="C4012" s="968" t="s">
        <v>255</v>
      </c>
      <c r="D4012" s="968"/>
      <c r="E4012" s="795"/>
      <c r="F4012" s="781">
        <v>0</v>
      </c>
      <c r="G4012" s="781">
        <v>0</v>
      </c>
      <c r="H4012" s="781">
        <v>0</v>
      </c>
      <c r="I4012" s="800">
        <f t="shared" si="1205"/>
        <v>0</v>
      </c>
      <c r="J4012" s="243" t="str">
        <f t="shared" si="1206"/>
        <v/>
      </c>
      <c r="K4012" s="244"/>
      <c r="L4012" s="773"/>
      <c r="M4012" s="774"/>
      <c r="N4012" s="774"/>
      <c r="O4012" s="820"/>
      <c r="P4012" s="244"/>
      <c r="Q4012" s="773"/>
      <c r="R4012" s="774"/>
      <c r="S4012" s="774"/>
      <c r="T4012" s="774"/>
      <c r="U4012" s="774"/>
      <c r="V4012" s="774"/>
      <c r="W4012" s="820"/>
      <c r="X4012" s="313">
        <f t="shared" si="1207"/>
        <v>0</v>
      </c>
    </row>
    <row r="4013" spans="2:24" ht="18.75">
      <c r="B4013" s="794">
        <v>4200</v>
      </c>
      <c r="C4013" s="966" t="s">
        <v>256</v>
      </c>
      <c r="D4013" s="983"/>
      <c r="E4013" s="795"/>
      <c r="F4013" s="796">
        <f>SUM(F4014:F4019)</f>
        <v>0</v>
      </c>
      <c r="G4013" s="797">
        <f>SUM(G4014:G4019)</f>
        <v>0</v>
      </c>
      <c r="H4013" s="797">
        <f>SUM(H4014:H4019)</f>
        <v>0</v>
      </c>
      <c r="I4013" s="797">
        <f>SUM(I4014:I4019)</f>
        <v>0</v>
      </c>
      <c r="J4013" s="243" t="str">
        <f t="shared" si="1206"/>
        <v/>
      </c>
      <c r="K4013" s="244"/>
      <c r="L4013" s="316">
        <f>SUM(L4014:L4019)</f>
        <v>0</v>
      </c>
      <c r="M4013" s="317">
        <f>SUM(M4014:M4019)</f>
        <v>0</v>
      </c>
      <c r="N4013" s="425">
        <f>SUM(N4014:N4019)</f>
        <v>0</v>
      </c>
      <c r="O4013" s="426">
        <f>SUM(O4014:O4019)</f>
        <v>0</v>
      </c>
      <c r="P4013" s="244"/>
      <c r="Q4013" s="316">
        <f t="shared" ref="Q4013:W4013" si="1208">SUM(Q4014:Q4019)</f>
        <v>0</v>
      </c>
      <c r="R4013" s="317">
        <f t="shared" si="1208"/>
        <v>0</v>
      </c>
      <c r="S4013" s="317">
        <f t="shared" si="1208"/>
        <v>0</v>
      </c>
      <c r="T4013" s="317">
        <f t="shared" si="1208"/>
        <v>0</v>
      </c>
      <c r="U4013" s="317">
        <f t="shared" si="1208"/>
        <v>0</v>
      </c>
      <c r="V4013" s="317">
        <f t="shared" si="1208"/>
        <v>0</v>
      </c>
      <c r="W4013" s="426">
        <f t="shared" si="1208"/>
        <v>0</v>
      </c>
      <c r="X4013" s="313">
        <f t="shared" si="1207"/>
        <v>0</v>
      </c>
    </row>
    <row r="4014" spans="2:24" ht="18.75">
      <c r="B4014" s="173"/>
      <c r="C4014" s="144">
        <v>4201</v>
      </c>
      <c r="D4014" s="138" t="s">
        <v>257</v>
      </c>
      <c r="E4014" s="812"/>
      <c r="F4014" s="449"/>
      <c r="G4014" s="245"/>
      <c r="H4014" s="245"/>
      <c r="I4014" s="476">
        <f t="shared" ref="I4014:I4019" si="1209">F4014+G4014+H4014</f>
        <v>0</v>
      </c>
      <c r="J4014" s="243" t="str">
        <f t="shared" si="1206"/>
        <v/>
      </c>
      <c r="K4014" s="244"/>
      <c r="L4014" s="423"/>
      <c r="M4014" s="252"/>
      <c r="N4014" s="315">
        <f t="shared" ref="N4014:N4019" si="1210">I4014</f>
        <v>0</v>
      </c>
      <c r="O4014" s="424">
        <f t="shared" ref="O4014:O4019" si="1211">L4014+M4014-N4014</f>
        <v>0</v>
      </c>
      <c r="P4014" s="244"/>
      <c r="Q4014" s="423"/>
      <c r="R4014" s="252"/>
      <c r="S4014" s="429">
        <f t="shared" ref="S4014:S4019" si="1212">+IF(+(L4014+M4014)&gt;=I4014,+M4014,+(+I4014-L4014))</f>
        <v>0</v>
      </c>
      <c r="T4014" s="315">
        <f t="shared" ref="T4014:T4019" si="1213">Q4014+R4014-S4014</f>
        <v>0</v>
      </c>
      <c r="U4014" s="252"/>
      <c r="V4014" s="252"/>
      <c r="W4014" s="253"/>
      <c r="X4014" s="313">
        <f t="shared" si="1207"/>
        <v>0</v>
      </c>
    </row>
    <row r="4015" spans="2:24" ht="18.75">
      <c r="B4015" s="173"/>
      <c r="C4015" s="137">
        <v>4202</v>
      </c>
      <c r="D4015" s="139" t="s">
        <v>258</v>
      </c>
      <c r="E4015" s="812"/>
      <c r="F4015" s="449"/>
      <c r="G4015" s="245"/>
      <c r="H4015" s="245"/>
      <c r="I4015" s="476">
        <f t="shared" si="1209"/>
        <v>0</v>
      </c>
      <c r="J4015" s="243" t="str">
        <f t="shared" si="1206"/>
        <v/>
      </c>
      <c r="K4015" s="244"/>
      <c r="L4015" s="423"/>
      <c r="M4015" s="252"/>
      <c r="N4015" s="315">
        <f t="shared" si="1210"/>
        <v>0</v>
      </c>
      <c r="O4015" s="424">
        <f t="shared" si="1211"/>
        <v>0</v>
      </c>
      <c r="P4015" s="244"/>
      <c r="Q4015" s="423"/>
      <c r="R4015" s="252"/>
      <c r="S4015" s="429">
        <f t="shared" si="1212"/>
        <v>0</v>
      </c>
      <c r="T4015" s="315">
        <f t="shared" si="1213"/>
        <v>0</v>
      </c>
      <c r="U4015" s="252"/>
      <c r="V4015" s="252"/>
      <c r="W4015" s="253"/>
      <c r="X4015" s="313">
        <f t="shared" si="1207"/>
        <v>0</v>
      </c>
    </row>
    <row r="4016" spans="2:24" ht="18.75">
      <c r="B4016" s="173"/>
      <c r="C4016" s="137">
        <v>4214</v>
      </c>
      <c r="D4016" s="139" t="s">
        <v>259</v>
      </c>
      <c r="E4016" s="812"/>
      <c r="F4016" s="449"/>
      <c r="G4016" s="245"/>
      <c r="H4016" s="245"/>
      <c r="I4016" s="476">
        <f t="shared" si="1209"/>
        <v>0</v>
      </c>
      <c r="J4016" s="243" t="str">
        <f t="shared" si="1206"/>
        <v/>
      </c>
      <c r="K4016" s="244"/>
      <c r="L4016" s="423"/>
      <c r="M4016" s="252"/>
      <c r="N4016" s="315">
        <f t="shared" si="1210"/>
        <v>0</v>
      </c>
      <c r="O4016" s="424">
        <f t="shared" si="1211"/>
        <v>0</v>
      </c>
      <c r="P4016" s="244"/>
      <c r="Q4016" s="423"/>
      <c r="R4016" s="252"/>
      <c r="S4016" s="429">
        <f t="shared" si="1212"/>
        <v>0</v>
      </c>
      <c r="T4016" s="315">
        <f t="shared" si="1213"/>
        <v>0</v>
      </c>
      <c r="U4016" s="252"/>
      <c r="V4016" s="252"/>
      <c r="W4016" s="253"/>
      <c r="X4016" s="313">
        <f t="shared" si="1207"/>
        <v>0</v>
      </c>
    </row>
    <row r="4017" spans="2:24" ht="18.75">
      <c r="B4017" s="173"/>
      <c r="C4017" s="137">
        <v>4217</v>
      </c>
      <c r="D4017" s="139" t="s">
        <v>260</v>
      </c>
      <c r="E4017" s="812"/>
      <c r="F4017" s="449"/>
      <c r="G4017" s="245"/>
      <c r="H4017" s="245"/>
      <c r="I4017" s="476">
        <f t="shared" si="1209"/>
        <v>0</v>
      </c>
      <c r="J4017" s="243" t="str">
        <f t="shared" si="1206"/>
        <v/>
      </c>
      <c r="K4017" s="244"/>
      <c r="L4017" s="423"/>
      <c r="M4017" s="252"/>
      <c r="N4017" s="315">
        <f t="shared" si="1210"/>
        <v>0</v>
      </c>
      <c r="O4017" s="424">
        <f t="shared" si="1211"/>
        <v>0</v>
      </c>
      <c r="P4017" s="244"/>
      <c r="Q4017" s="423"/>
      <c r="R4017" s="252"/>
      <c r="S4017" s="429">
        <f t="shared" si="1212"/>
        <v>0</v>
      </c>
      <c r="T4017" s="315">
        <f t="shared" si="1213"/>
        <v>0</v>
      </c>
      <c r="U4017" s="252"/>
      <c r="V4017" s="252"/>
      <c r="W4017" s="253"/>
      <c r="X4017" s="313">
        <f t="shared" si="1207"/>
        <v>0</v>
      </c>
    </row>
    <row r="4018" spans="2:24" ht="18.75">
      <c r="B4018" s="173"/>
      <c r="C4018" s="137">
        <v>4218</v>
      </c>
      <c r="D4018" s="145" t="s">
        <v>261</v>
      </c>
      <c r="E4018" s="812"/>
      <c r="F4018" s="449"/>
      <c r="G4018" s="245"/>
      <c r="H4018" s="245"/>
      <c r="I4018" s="476">
        <f t="shared" si="1209"/>
        <v>0</v>
      </c>
      <c r="J4018" s="243" t="str">
        <f t="shared" si="1206"/>
        <v/>
      </c>
      <c r="K4018" s="244"/>
      <c r="L4018" s="423"/>
      <c r="M4018" s="252"/>
      <c r="N4018" s="315">
        <f t="shared" si="1210"/>
        <v>0</v>
      </c>
      <c r="O4018" s="424">
        <f t="shared" si="1211"/>
        <v>0</v>
      </c>
      <c r="P4018" s="244"/>
      <c r="Q4018" s="423"/>
      <c r="R4018" s="252"/>
      <c r="S4018" s="429">
        <f t="shared" si="1212"/>
        <v>0</v>
      </c>
      <c r="T4018" s="315">
        <f t="shared" si="1213"/>
        <v>0</v>
      </c>
      <c r="U4018" s="252"/>
      <c r="V4018" s="252"/>
      <c r="W4018" s="253"/>
      <c r="X4018" s="313">
        <f t="shared" si="1207"/>
        <v>0</v>
      </c>
    </row>
    <row r="4019" spans="2:24" ht="18.75">
      <c r="B4019" s="173"/>
      <c r="C4019" s="137">
        <v>4219</v>
      </c>
      <c r="D4019" s="156" t="s">
        <v>262</v>
      </c>
      <c r="E4019" s="812"/>
      <c r="F4019" s="449"/>
      <c r="G4019" s="245"/>
      <c r="H4019" s="245"/>
      <c r="I4019" s="476">
        <f t="shared" si="1209"/>
        <v>0</v>
      </c>
      <c r="J4019" s="243" t="str">
        <f t="shared" si="1206"/>
        <v/>
      </c>
      <c r="K4019" s="244"/>
      <c r="L4019" s="423"/>
      <c r="M4019" s="252"/>
      <c r="N4019" s="315">
        <f t="shared" si="1210"/>
        <v>0</v>
      </c>
      <c r="O4019" s="424">
        <f t="shared" si="1211"/>
        <v>0</v>
      </c>
      <c r="P4019" s="244"/>
      <c r="Q4019" s="423"/>
      <c r="R4019" s="252"/>
      <c r="S4019" s="429">
        <f t="shared" si="1212"/>
        <v>0</v>
      </c>
      <c r="T4019" s="315">
        <f t="shared" si="1213"/>
        <v>0</v>
      </c>
      <c r="U4019" s="252"/>
      <c r="V4019" s="252"/>
      <c r="W4019" s="253"/>
      <c r="X4019" s="313">
        <f t="shared" si="1207"/>
        <v>0</v>
      </c>
    </row>
    <row r="4020" spans="2:24" ht="18.75">
      <c r="B4020" s="794">
        <v>4300</v>
      </c>
      <c r="C4020" s="958" t="s">
        <v>1713</v>
      </c>
      <c r="D4020" s="958"/>
      <c r="E4020" s="795"/>
      <c r="F4020" s="796">
        <f>SUM(F4021:F4023)</f>
        <v>0</v>
      </c>
      <c r="G4020" s="797">
        <f>SUM(G4021:G4023)</f>
        <v>0</v>
      </c>
      <c r="H4020" s="797">
        <f>SUM(H4021:H4023)</f>
        <v>0</v>
      </c>
      <c r="I4020" s="797">
        <f>SUM(I4021:I4023)</f>
        <v>0</v>
      </c>
      <c r="J4020" s="243" t="str">
        <f t="shared" si="1206"/>
        <v/>
      </c>
      <c r="K4020" s="244"/>
      <c r="L4020" s="316">
        <f>SUM(L4021:L4023)</f>
        <v>0</v>
      </c>
      <c r="M4020" s="317">
        <f>SUM(M4021:M4023)</f>
        <v>0</v>
      </c>
      <c r="N4020" s="425">
        <f>SUM(N4021:N4023)</f>
        <v>0</v>
      </c>
      <c r="O4020" s="426">
        <f>SUM(O4021:O4023)</f>
        <v>0</v>
      </c>
      <c r="P4020" s="244"/>
      <c r="Q4020" s="316">
        <f t="shared" ref="Q4020:W4020" si="1214">SUM(Q4021:Q4023)</f>
        <v>0</v>
      </c>
      <c r="R4020" s="317">
        <f t="shared" si="1214"/>
        <v>0</v>
      </c>
      <c r="S4020" s="317">
        <f t="shared" si="1214"/>
        <v>0</v>
      </c>
      <c r="T4020" s="317">
        <f t="shared" si="1214"/>
        <v>0</v>
      </c>
      <c r="U4020" s="317">
        <f t="shared" si="1214"/>
        <v>0</v>
      </c>
      <c r="V4020" s="317">
        <f t="shared" si="1214"/>
        <v>0</v>
      </c>
      <c r="W4020" s="426">
        <f t="shared" si="1214"/>
        <v>0</v>
      </c>
      <c r="X4020" s="313">
        <f t="shared" si="1207"/>
        <v>0</v>
      </c>
    </row>
    <row r="4021" spans="2:24" ht="18.75">
      <c r="B4021" s="173"/>
      <c r="C4021" s="144">
        <v>4301</v>
      </c>
      <c r="D4021" s="163" t="s">
        <v>263</v>
      </c>
      <c r="E4021" s="812"/>
      <c r="F4021" s="449"/>
      <c r="G4021" s="245"/>
      <c r="H4021" s="245"/>
      <c r="I4021" s="476">
        <f t="shared" ref="I4021:I4026" si="1215">F4021+G4021+H4021</f>
        <v>0</v>
      </c>
      <c r="J4021" s="243" t="str">
        <f t="shared" si="1206"/>
        <v/>
      </c>
      <c r="K4021" s="244"/>
      <c r="L4021" s="423"/>
      <c r="M4021" s="252"/>
      <c r="N4021" s="315">
        <f t="shared" ref="N4021:N4026" si="1216">I4021</f>
        <v>0</v>
      </c>
      <c r="O4021" s="424">
        <f t="shared" ref="O4021:O4026" si="1217">L4021+M4021-N4021</f>
        <v>0</v>
      </c>
      <c r="P4021" s="244"/>
      <c r="Q4021" s="423"/>
      <c r="R4021" s="252"/>
      <c r="S4021" s="429">
        <f t="shared" ref="S4021:S4026" si="1218">+IF(+(L4021+M4021)&gt;=I4021,+M4021,+(+I4021-L4021))</f>
        <v>0</v>
      </c>
      <c r="T4021" s="315">
        <f t="shared" ref="T4021:T4026" si="1219">Q4021+R4021-S4021</f>
        <v>0</v>
      </c>
      <c r="U4021" s="252"/>
      <c r="V4021" s="252"/>
      <c r="W4021" s="253"/>
      <c r="X4021" s="313">
        <f t="shared" si="1207"/>
        <v>0</v>
      </c>
    </row>
    <row r="4022" spans="2:24" ht="18.75">
      <c r="B4022" s="173"/>
      <c r="C4022" s="137">
        <v>4302</v>
      </c>
      <c r="D4022" s="139" t="s">
        <v>1082</v>
      </c>
      <c r="E4022" s="812"/>
      <c r="F4022" s="449"/>
      <c r="G4022" s="245"/>
      <c r="H4022" s="245"/>
      <c r="I4022" s="476">
        <f t="shared" si="1215"/>
        <v>0</v>
      </c>
      <c r="J4022" s="243" t="str">
        <f t="shared" si="1206"/>
        <v/>
      </c>
      <c r="K4022" s="244"/>
      <c r="L4022" s="423"/>
      <c r="M4022" s="252"/>
      <c r="N4022" s="315">
        <f t="shared" si="1216"/>
        <v>0</v>
      </c>
      <c r="O4022" s="424">
        <f t="shared" si="1217"/>
        <v>0</v>
      </c>
      <c r="P4022" s="244"/>
      <c r="Q4022" s="423"/>
      <c r="R4022" s="252"/>
      <c r="S4022" s="429">
        <f t="shared" si="1218"/>
        <v>0</v>
      </c>
      <c r="T4022" s="315">
        <f t="shared" si="1219"/>
        <v>0</v>
      </c>
      <c r="U4022" s="252"/>
      <c r="V4022" s="252"/>
      <c r="W4022" s="253"/>
      <c r="X4022" s="313">
        <f t="shared" si="1207"/>
        <v>0</v>
      </c>
    </row>
    <row r="4023" spans="2:24" ht="18.75">
      <c r="B4023" s="173"/>
      <c r="C4023" s="142">
        <v>4309</v>
      </c>
      <c r="D4023" s="148" t="s">
        <v>265</v>
      </c>
      <c r="E4023" s="812"/>
      <c r="F4023" s="449"/>
      <c r="G4023" s="245"/>
      <c r="H4023" s="245"/>
      <c r="I4023" s="476">
        <f t="shared" si="1215"/>
        <v>0</v>
      </c>
      <c r="J4023" s="243" t="str">
        <f t="shared" si="1206"/>
        <v/>
      </c>
      <c r="K4023" s="244"/>
      <c r="L4023" s="423"/>
      <c r="M4023" s="252"/>
      <c r="N4023" s="315">
        <f t="shared" si="1216"/>
        <v>0</v>
      </c>
      <c r="O4023" s="424">
        <f t="shared" si="1217"/>
        <v>0</v>
      </c>
      <c r="P4023" s="244"/>
      <c r="Q4023" s="423"/>
      <c r="R4023" s="252"/>
      <c r="S4023" s="429">
        <f t="shared" si="1218"/>
        <v>0</v>
      </c>
      <c r="T4023" s="315">
        <f t="shared" si="1219"/>
        <v>0</v>
      </c>
      <c r="U4023" s="252"/>
      <c r="V4023" s="252"/>
      <c r="W4023" s="253"/>
      <c r="X4023" s="313">
        <f t="shared" si="1207"/>
        <v>0</v>
      </c>
    </row>
    <row r="4024" spans="2:24" ht="18.75">
      <c r="B4024" s="794">
        <v>4400</v>
      </c>
      <c r="C4024" s="963" t="s">
        <v>1714</v>
      </c>
      <c r="D4024" s="963"/>
      <c r="E4024" s="795"/>
      <c r="F4024" s="798"/>
      <c r="G4024" s="799"/>
      <c r="H4024" s="799"/>
      <c r="I4024" s="800">
        <f t="shared" si="1215"/>
        <v>0</v>
      </c>
      <c r="J4024" s="243" t="str">
        <f t="shared" si="1206"/>
        <v/>
      </c>
      <c r="K4024" s="244"/>
      <c r="L4024" s="428"/>
      <c r="M4024" s="254"/>
      <c r="N4024" s="317">
        <f t="shared" si="1216"/>
        <v>0</v>
      </c>
      <c r="O4024" s="424">
        <f t="shared" si="1217"/>
        <v>0</v>
      </c>
      <c r="P4024" s="244"/>
      <c r="Q4024" s="428"/>
      <c r="R4024" s="254"/>
      <c r="S4024" s="429">
        <f t="shared" si="1218"/>
        <v>0</v>
      </c>
      <c r="T4024" s="315">
        <f t="shared" si="1219"/>
        <v>0</v>
      </c>
      <c r="U4024" s="254"/>
      <c r="V4024" s="254"/>
      <c r="W4024" s="253"/>
      <c r="X4024" s="313">
        <f t="shared" si="1207"/>
        <v>0</v>
      </c>
    </row>
    <row r="4025" spans="2:24" ht="18.75">
      <c r="B4025" s="794">
        <v>4500</v>
      </c>
      <c r="C4025" s="968" t="s">
        <v>1715</v>
      </c>
      <c r="D4025" s="968"/>
      <c r="E4025" s="795"/>
      <c r="F4025" s="798"/>
      <c r="G4025" s="799"/>
      <c r="H4025" s="799"/>
      <c r="I4025" s="800">
        <f t="shared" si="1215"/>
        <v>0</v>
      </c>
      <c r="J4025" s="243" t="str">
        <f t="shared" si="1206"/>
        <v/>
      </c>
      <c r="K4025" s="244"/>
      <c r="L4025" s="428"/>
      <c r="M4025" s="254"/>
      <c r="N4025" s="317">
        <f t="shared" si="1216"/>
        <v>0</v>
      </c>
      <c r="O4025" s="424">
        <f t="shared" si="1217"/>
        <v>0</v>
      </c>
      <c r="P4025" s="244"/>
      <c r="Q4025" s="428"/>
      <c r="R4025" s="254"/>
      <c r="S4025" s="429">
        <f t="shared" si="1218"/>
        <v>0</v>
      </c>
      <c r="T4025" s="315">
        <f t="shared" si="1219"/>
        <v>0</v>
      </c>
      <c r="U4025" s="254"/>
      <c r="V4025" s="254"/>
      <c r="W4025" s="253"/>
      <c r="X4025" s="313">
        <f t="shared" si="1207"/>
        <v>0</v>
      </c>
    </row>
    <row r="4026" spans="2:24" ht="18.75">
      <c r="B4026" s="794">
        <v>4600</v>
      </c>
      <c r="C4026" s="969" t="s">
        <v>266</v>
      </c>
      <c r="D4026" s="970"/>
      <c r="E4026" s="795"/>
      <c r="F4026" s="798"/>
      <c r="G4026" s="799"/>
      <c r="H4026" s="799"/>
      <c r="I4026" s="800">
        <f t="shared" si="1215"/>
        <v>0</v>
      </c>
      <c r="J4026" s="243" t="str">
        <f t="shared" si="1206"/>
        <v/>
      </c>
      <c r="K4026" s="244"/>
      <c r="L4026" s="428"/>
      <c r="M4026" s="254"/>
      <c r="N4026" s="317">
        <f t="shared" si="1216"/>
        <v>0</v>
      </c>
      <c r="O4026" s="424">
        <f t="shared" si="1217"/>
        <v>0</v>
      </c>
      <c r="P4026" s="244"/>
      <c r="Q4026" s="428"/>
      <c r="R4026" s="254"/>
      <c r="S4026" s="429">
        <f t="shared" si="1218"/>
        <v>0</v>
      </c>
      <c r="T4026" s="315">
        <f t="shared" si="1219"/>
        <v>0</v>
      </c>
      <c r="U4026" s="254"/>
      <c r="V4026" s="254"/>
      <c r="W4026" s="253"/>
      <c r="X4026" s="313">
        <f t="shared" si="1207"/>
        <v>0</v>
      </c>
    </row>
    <row r="4027" spans="2:24" ht="18.75">
      <c r="B4027" s="794">
        <v>4900</v>
      </c>
      <c r="C4027" s="966" t="s">
        <v>297</v>
      </c>
      <c r="D4027" s="966"/>
      <c r="E4027" s="795"/>
      <c r="F4027" s="796">
        <f>+F4028+F4029</f>
        <v>0</v>
      </c>
      <c r="G4027" s="797">
        <f>+G4028+G4029</f>
        <v>0</v>
      </c>
      <c r="H4027" s="797">
        <f>+H4028+H4029</f>
        <v>0</v>
      </c>
      <c r="I4027" s="797">
        <f>+I4028+I4029</f>
        <v>0</v>
      </c>
      <c r="J4027" s="243" t="str">
        <f t="shared" si="1206"/>
        <v/>
      </c>
      <c r="K4027" s="244"/>
      <c r="L4027" s="773"/>
      <c r="M4027" s="774"/>
      <c r="N4027" s="774"/>
      <c r="O4027" s="820"/>
      <c r="P4027" s="244"/>
      <c r="Q4027" s="773"/>
      <c r="R4027" s="774"/>
      <c r="S4027" s="774"/>
      <c r="T4027" s="774"/>
      <c r="U4027" s="774"/>
      <c r="V4027" s="774"/>
      <c r="W4027" s="820"/>
      <c r="X4027" s="313">
        <f t="shared" si="1207"/>
        <v>0</v>
      </c>
    </row>
    <row r="4028" spans="2:24" ht="18.75">
      <c r="B4028" s="173"/>
      <c r="C4028" s="144">
        <v>4901</v>
      </c>
      <c r="D4028" s="174" t="s">
        <v>298</v>
      </c>
      <c r="E4028" s="812"/>
      <c r="F4028" s="449"/>
      <c r="G4028" s="245"/>
      <c r="H4028" s="245"/>
      <c r="I4028" s="476">
        <f>F4028+G4028+H4028</f>
        <v>0</v>
      </c>
      <c r="J4028" s="243" t="str">
        <f t="shared" si="1206"/>
        <v/>
      </c>
      <c r="K4028" s="244"/>
      <c r="L4028" s="771"/>
      <c r="M4028" s="775"/>
      <c r="N4028" s="775"/>
      <c r="O4028" s="819"/>
      <c r="P4028" s="244"/>
      <c r="Q4028" s="771"/>
      <c r="R4028" s="775"/>
      <c r="S4028" s="775"/>
      <c r="T4028" s="775"/>
      <c r="U4028" s="775"/>
      <c r="V4028" s="775"/>
      <c r="W4028" s="819"/>
      <c r="X4028" s="313">
        <f t="shared" si="1207"/>
        <v>0</v>
      </c>
    </row>
    <row r="4029" spans="2:24" ht="18.75">
      <c r="B4029" s="173"/>
      <c r="C4029" s="142">
        <v>4902</v>
      </c>
      <c r="D4029" s="148" t="s">
        <v>299</v>
      </c>
      <c r="E4029" s="812"/>
      <c r="F4029" s="449"/>
      <c r="G4029" s="245"/>
      <c r="H4029" s="245"/>
      <c r="I4029" s="476">
        <f>F4029+G4029+H4029</f>
        <v>0</v>
      </c>
      <c r="J4029" s="243" t="str">
        <f t="shared" si="1206"/>
        <v/>
      </c>
      <c r="K4029" s="244"/>
      <c r="L4029" s="771"/>
      <c r="M4029" s="775"/>
      <c r="N4029" s="775"/>
      <c r="O4029" s="819"/>
      <c r="P4029" s="244"/>
      <c r="Q4029" s="771"/>
      <c r="R4029" s="775"/>
      <c r="S4029" s="775"/>
      <c r="T4029" s="775"/>
      <c r="U4029" s="775"/>
      <c r="V4029" s="775"/>
      <c r="W4029" s="819"/>
      <c r="X4029" s="313">
        <f t="shared" si="1207"/>
        <v>0</v>
      </c>
    </row>
    <row r="4030" spans="2:24" ht="18.75">
      <c r="B4030" s="801">
        <v>5100</v>
      </c>
      <c r="C4030" s="980" t="s">
        <v>267</v>
      </c>
      <c r="D4030" s="980"/>
      <c r="E4030" s="802"/>
      <c r="F4030" s="803"/>
      <c r="G4030" s="804"/>
      <c r="H4030" s="804"/>
      <c r="I4030" s="800">
        <f>F4030+G4030+H4030</f>
        <v>0</v>
      </c>
      <c r="J4030" s="243" t="str">
        <f t="shared" si="1206"/>
        <v/>
      </c>
      <c r="K4030" s="244"/>
      <c r="L4030" s="430"/>
      <c r="M4030" s="431"/>
      <c r="N4030" s="327">
        <f>I4030</f>
        <v>0</v>
      </c>
      <c r="O4030" s="424">
        <f>L4030+M4030-N4030</f>
        <v>0</v>
      </c>
      <c r="P4030" s="244"/>
      <c r="Q4030" s="430"/>
      <c r="R4030" s="431"/>
      <c r="S4030" s="429">
        <f>+IF(+(L4030+M4030)&gt;=I4030,+M4030,+(+I4030-L4030))</f>
        <v>0</v>
      </c>
      <c r="T4030" s="315">
        <f>Q4030+R4030-S4030</f>
        <v>0</v>
      </c>
      <c r="U4030" s="431"/>
      <c r="V4030" s="431"/>
      <c r="W4030" s="253"/>
      <c r="X4030" s="313">
        <f t="shared" si="1207"/>
        <v>0</v>
      </c>
    </row>
    <row r="4031" spans="2:24" ht="18.75">
      <c r="B4031" s="801">
        <v>5200</v>
      </c>
      <c r="C4031" s="965" t="s">
        <v>268</v>
      </c>
      <c r="D4031" s="965"/>
      <c r="E4031" s="802"/>
      <c r="F4031" s="805">
        <f>SUM(F4032:F4038)</f>
        <v>0</v>
      </c>
      <c r="G4031" s="806">
        <f>SUM(G4032:G4038)</f>
        <v>0</v>
      </c>
      <c r="H4031" s="806">
        <f>SUM(H4032:H4038)</f>
        <v>0</v>
      </c>
      <c r="I4031" s="806">
        <f>SUM(I4032:I4038)</f>
        <v>0</v>
      </c>
      <c r="J4031" s="243" t="str">
        <f t="shared" si="1206"/>
        <v/>
      </c>
      <c r="K4031" s="244"/>
      <c r="L4031" s="326">
        <f>SUM(L4032:L4038)</f>
        <v>0</v>
      </c>
      <c r="M4031" s="327">
        <f>SUM(M4032:M4038)</f>
        <v>0</v>
      </c>
      <c r="N4031" s="432">
        <f>SUM(N4032:N4038)</f>
        <v>0</v>
      </c>
      <c r="O4031" s="433">
        <f>SUM(O4032:O4038)</f>
        <v>0</v>
      </c>
      <c r="P4031" s="244"/>
      <c r="Q4031" s="326">
        <f t="shared" ref="Q4031:W4031" si="1220">SUM(Q4032:Q4038)</f>
        <v>0</v>
      </c>
      <c r="R4031" s="327">
        <f t="shared" si="1220"/>
        <v>0</v>
      </c>
      <c r="S4031" s="327">
        <f t="shared" si="1220"/>
        <v>0</v>
      </c>
      <c r="T4031" s="327">
        <f t="shared" si="1220"/>
        <v>0</v>
      </c>
      <c r="U4031" s="327">
        <f t="shared" si="1220"/>
        <v>0</v>
      </c>
      <c r="V4031" s="327">
        <f t="shared" si="1220"/>
        <v>0</v>
      </c>
      <c r="W4031" s="433">
        <f t="shared" si="1220"/>
        <v>0</v>
      </c>
      <c r="X4031" s="313">
        <f t="shared" si="1207"/>
        <v>0</v>
      </c>
    </row>
    <row r="4032" spans="2:24" ht="18.75">
      <c r="B4032" s="175"/>
      <c r="C4032" s="176">
        <v>5201</v>
      </c>
      <c r="D4032" s="177" t="s">
        <v>269</v>
      </c>
      <c r="E4032" s="813"/>
      <c r="F4032" s="473"/>
      <c r="G4032" s="434"/>
      <c r="H4032" s="434"/>
      <c r="I4032" s="476">
        <f t="shared" ref="I4032:I4038" si="1221">F4032+G4032+H4032</f>
        <v>0</v>
      </c>
      <c r="J4032" s="243" t="str">
        <f t="shared" si="1206"/>
        <v/>
      </c>
      <c r="K4032" s="244"/>
      <c r="L4032" s="435"/>
      <c r="M4032" s="436"/>
      <c r="N4032" s="330">
        <f t="shared" ref="N4032:N4038" si="1222">I4032</f>
        <v>0</v>
      </c>
      <c r="O4032" s="424">
        <f t="shared" ref="O4032:O4038" si="1223">L4032+M4032-N4032</f>
        <v>0</v>
      </c>
      <c r="P4032" s="244"/>
      <c r="Q4032" s="435"/>
      <c r="R4032" s="436"/>
      <c r="S4032" s="429">
        <f t="shared" ref="S4032:S4038" si="1224">+IF(+(L4032+M4032)&gt;=I4032,+M4032,+(+I4032-L4032))</f>
        <v>0</v>
      </c>
      <c r="T4032" s="315">
        <f t="shared" ref="T4032:T4038" si="1225">Q4032+R4032-S4032</f>
        <v>0</v>
      </c>
      <c r="U4032" s="436"/>
      <c r="V4032" s="436"/>
      <c r="W4032" s="253"/>
      <c r="X4032" s="313">
        <f t="shared" si="1207"/>
        <v>0</v>
      </c>
    </row>
    <row r="4033" spans="2:24" ht="18.75">
      <c r="B4033" s="175"/>
      <c r="C4033" s="178">
        <v>5202</v>
      </c>
      <c r="D4033" s="179" t="s">
        <v>270</v>
      </c>
      <c r="E4033" s="813"/>
      <c r="F4033" s="473"/>
      <c r="G4033" s="434"/>
      <c r="H4033" s="434"/>
      <c r="I4033" s="476">
        <f t="shared" si="1221"/>
        <v>0</v>
      </c>
      <c r="J4033" s="243" t="str">
        <f t="shared" si="1206"/>
        <v/>
      </c>
      <c r="K4033" s="244"/>
      <c r="L4033" s="435"/>
      <c r="M4033" s="436"/>
      <c r="N4033" s="330">
        <f t="shared" si="1222"/>
        <v>0</v>
      </c>
      <c r="O4033" s="424">
        <f t="shared" si="1223"/>
        <v>0</v>
      </c>
      <c r="P4033" s="244"/>
      <c r="Q4033" s="435"/>
      <c r="R4033" s="436"/>
      <c r="S4033" s="429">
        <f t="shared" si="1224"/>
        <v>0</v>
      </c>
      <c r="T4033" s="315">
        <f t="shared" si="1225"/>
        <v>0</v>
      </c>
      <c r="U4033" s="436"/>
      <c r="V4033" s="436"/>
      <c r="W4033" s="253"/>
      <c r="X4033" s="313">
        <f t="shared" si="1207"/>
        <v>0</v>
      </c>
    </row>
    <row r="4034" spans="2:24" ht="18.75">
      <c r="B4034" s="175"/>
      <c r="C4034" s="178">
        <v>5203</v>
      </c>
      <c r="D4034" s="179" t="s">
        <v>938</v>
      </c>
      <c r="E4034" s="813"/>
      <c r="F4034" s="473"/>
      <c r="G4034" s="434"/>
      <c r="H4034" s="434"/>
      <c r="I4034" s="476">
        <f t="shared" si="1221"/>
        <v>0</v>
      </c>
      <c r="J4034" s="243" t="str">
        <f t="shared" si="1206"/>
        <v/>
      </c>
      <c r="K4034" s="244"/>
      <c r="L4034" s="435"/>
      <c r="M4034" s="436"/>
      <c r="N4034" s="330">
        <f t="shared" si="1222"/>
        <v>0</v>
      </c>
      <c r="O4034" s="424">
        <f t="shared" si="1223"/>
        <v>0</v>
      </c>
      <c r="P4034" s="244"/>
      <c r="Q4034" s="435"/>
      <c r="R4034" s="436"/>
      <c r="S4034" s="429">
        <f t="shared" si="1224"/>
        <v>0</v>
      </c>
      <c r="T4034" s="315">
        <f t="shared" si="1225"/>
        <v>0</v>
      </c>
      <c r="U4034" s="436"/>
      <c r="V4034" s="436"/>
      <c r="W4034" s="253"/>
      <c r="X4034" s="313">
        <f t="shared" si="1207"/>
        <v>0</v>
      </c>
    </row>
    <row r="4035" spans="2:24" ht="18.75">
      <c r="B4035" s="175"/>
      <c r="C4035" s="178">
        <v>5204</v>
      </c>
      <c r="D4035" s="179" t="s">
        <v>939</v>
      </c>
      <c r="E4035" s="813"/>
      <c r="F4035" s="473"/>
      <c r="G4035" s="434"/>
      <c r="H4035" s="434"/>
      <c r="I4035" s="476">
        <f t="shared" si="1221"/>
        <v>0</v>
      </c>
      <c r="J4035" s="243" t="str">
        <f t="shared" si="1206"/>
        <v/>
      </c>
      <c r="K4035" s="244"/>
      <c r="L4035" s="435"/>
      <c r="M4035" s="436"/>
      <c r="N4035" s="330">
        <f t="shared" si="1222"/>
        <v>0</v>
      </c>
      <c r="O4035" s="424">
        <f t="shared" si="1223"/>
        <v>0</v>
      </c>
      <c r="P4035" s="244"/>
      <c r="Q4035" s="435"/>
      <c r="R4035" s="436"/>
      <c r="S4035" s="429">
        <f t="shared" si="1224"/>
        <v>0</v>
      </c>
      <c r="T4035" s="315">
        <f t="shared" si="1225"/>
        <v>0</v>
      </c>
      <c r="U4035" s="436"/>
      <c r="V4035" s="436"/>
      <c r="W4035" s="253"/>
      <c r="X4035" s="313">
        <f t="shared" si="1207"/>
        <v>0</v>
      </c>
    </row>
    <row r="4036" spans="2:24" ht="18.75">
      <c r="B4036" s="175"/>
      <c r="C4036" s="178">
        <v>5205</v>
      </c>
      <c r="D4036" s="179" t="s">
        <v>940</v>
      </c>
      <c r="E4036" s="813"/>
      <c r="F4036" s="473"/>
      <c r="G4036" s="434"/>
      <c r="H4036" s="434"/>
      <c r="I4036" s="476">
        <f t="shared" si="1221"/>
        <v>0</v>
      </c>
      <c r="J4036" s="243" t="str">
        <f t="shared" si="1206"/>
        <v/>
      </c>
      <c r="K4036" s="244"/>
      <c r="L4036" s="435"/>
      <c r="M4036" s="436"/>
      <c r="N4036" s="330">
        <f t="shared" si="1222"/>
        <v>0</v>
      </c>
      <c r="O4036" s="424">
        <f t="shared" si="1223"/>
        <v>0</v>
      </c>
      <c r="P4036" s="244"/>
      <c r="Q4036" s="435"/>
      <c r="R4036" s="436"/>
      <c r="S4036" s="429">
        <f t="shared" si="1224"/>
        <v>0</v>
      </c>
      <c r="T4036" s="315">
        <f t="shared" si="1225"/>
        <v>0</v>
      </c>
      <c r="U4036" s="436"/>
      <c r="V4036" s="436"/>
      <c r="W4036" s="253"/>
      <c r="X4036" s="313">
        <f t="shared" si="1207"/>
        <v>0</v>
      </c>
    </row>
    <row r="4037" spans="2:24" ht="18.75">
      <c r="B4037" s="175"/>
      <c r="C4037" s="178">
        <v>5206</v>
      </c>
      <c r="D4037" s="179" t="s">
        <v>941</v>
      </c>
      <c r="E4037" s="813"/>
      <c r="F4037" s="473"/>
      <c r="G4037" s="434"/>
      <c r="H4037" s="434"/>
      <c r="I4037" s="476">
        <f t="shared" si="1221"/>
        <v>0</v>
      </c>
      <c r="J4037" s="243" t="str">
        <f t="shared" si="1206"/>
        <v/>
      </c>
      <c r="K4037" s="244"/>
      <c r="L4037" s="435"/>
      <c r="M4037" s="436"/>
      <c r="N4037" s="330">
        <f t="shared" si="1222"/>
        <v>0</v>
      </c>
      <c r="O4037" s="424">
        <f t="shared" si="1223"/>
        <v>0</v>
      </c>
      <c r="P4037" s="244"/>
      <c r="Q4037" s="435"/>
      <c r="R4037" s="436"/>
      <c r="S4037" s="429">
        <f t="shared" si="1224"/>
        <v>0</v>
      </c>
      <c r="T4037" s="315">
        <f t="shared" si="1225"/>
        <v>0</v>
      </c>
      <c r="U4037" s="436"/>
      <c r="V4037" s="436"/>
      <c r="W4037" s="253"/>
      <c r="X4037" s="313">
        <f t="shared" si="1207"/>
        <v>0</v>
      </c>
    </row>
    <row r="4038" spans="2:24" ht="18.75">
      <c r="B4038" s="175"/>
      <c r="C4038" s="180">
        <v>5219</v>
      </c>
      <c r="D4038" s="181" t="s">
        <v>942</v>
      </c>
      <c r="E4038" s="813"/>
      <c r="F4038" s="473"/>
      <c r="G4038" s="434"/>
      <c r="H4038" s="434"/>
      <c r="I4038" s="476">
        <f t="shared" si="1221"/>
        <v>0</v>
      </c>
      <c r="J4038" s="243" t="str">
        <f t="shared" ref="J4038:J4057" si="1226">(IF($E4038&lt;&gt;0,$J$2,IF($I4038&lt;&gt;0,$J$2,"")))</f>
        <v/>
      </c>
      <c r="K4038" s="244"/>
      <c r="L4038" s="435"/>
      <c r="M4038" s="436"/>
      <c r="N4038" s="330">
        <f t="shared" si="1222"/>
        <v>0</v>
      </c>
      <c r="O4038" s="424">
        <f t="shared" si="1223"/>
        <v>0</v>
      </c>
      <c r="P4038" s="244"/>
      <c r="Q4038" s="435"/>
      <c r="R4038" s="436"/>
      <c r="S4038" s="429">
        <f t="shared" si="1224"/>
        <v>0</v>
      </c>
      <c r="T4038" s="315">
        <f t="shared" si="1225"/>
        <v>0</v>
      </c>
      <c r="U4038" s="436"/>
      <c r="V4038" s="436"/>
      <c r="W4038" s="253"/>
      <c r="X4038" s="313">
        <f t="shared" ref="X4038:X4051" si="1227">T4038-U4038-V4038-W4038</f>
        <v>0</v>
      </c>
    </row>
    <row r="4039" spans="2:24" ht="18.75">
      <c r="B4039" s="801">
        <v>5300</v>
      </c>
      <c r="C4039" s="971" t="s">
        <v>943</v>
      </c>
      <c r="D4039" s="971"/>
      <c r="E4039" s="802"/>
      <c r="F4039" s="805">
        <f>SUM(F4040:F4041)</f>
        <v>0</v>
      </c>
      <c r="G4039" s="806">
        <f>SUM(G4040:G4041)</f>
        <v>0</v>
      </c>
      <c r="H4039" s="806">
        <f>SUM(H4040:H4041)</f>
        <v>0</v>
      </c>
      <c r="I4039" s="806">
        <f>SUM(I4040:I4041)</f>
        <v>0</v>
      </c>
      <c r="J4039" s="243" t="str">
        <f t="shared" si="1226"/>
        <v/>
      </c>
      <c r="K4039" s="244"/>
      <c r="L4039" s="326">
        <f>SUM(L4040:L4041)</f>
        <v>0</v>
      </c>
      <c r="M4039" s="327">
        <f>SUM(M4040:M4041)</f>
        <v>0</v>
      </c>
      <c r="N4039" s="432">
        <f>SUM(N4040:N4041)</f>
        <v>0</v>
      </c>
      <c r="O4039" s="433">
        <f>SUM(O4040:O4041)</f>
        <v>0</v>
      </c>
      <c r="P4039" s="244"/>
      <c r="Q4039" s="326">
        <f t="shared" ref="Q4039:W4039" si="1228">SUM(Q4040:Q4041)</f>
        <v>0</v>
      </c>
      <c r="R4039" s="327">
        <f t="shared" si="1228"/>
        <v>0</v>
      </c>
      <c r="S4039" s="327">
        <f t="shared" si="1228"/>
        <v>0</v>
      </c>
      <c r="T4039" s="327">
        <f t="shared" si="1228"/>
        <v>0</v>
      </c>
      <c r="U4039" s="327">
        <f t="shared" si="1228"/>
        <v>0</v>
      </c>
      <c r="V4039" s="327">
        <f t="shared" si="1228"/>
        <v>0</v>
      </c>
      <c r="W4039" s="433">
        <f t="shared" si="1228"/>
        <v>0</v>
      </c>
      <c r="X4039" s="313">
        <f t="shared" si="1227"/>
        <v>0</v>
      </c>
    </row>
    <row r="4040" spans="2:24" ht="18.75">
      <c r="B4040" s="175"/>
      <c r="C4040" s="176">
        <v>5301</v>
      </c>
      <c r="D4040" s="177" t="s">
        <v>1462</v>
      </c>
      <c r="E4040" s="813"/>
      <c r="F4040" s="473"/>
      <c r="G4040" s="434"/>
      <c r="H4040" s="434"/>
      <c r="I4040" s="476">
        <f>F4040+G4040+H4040</f>
        <v>0</v>
      </c>
      <c r="J4040" s="243" t="str">
        <f t="shared" si="1226"/>
        <v/>
      </c>
      <c r="K4040" s="244"/>
      <c r="L4040" s="435"/>
      <c r="M4040" s="436"/>
      <c r="N4040" s="330">
        <f>I4040</f>
        <v>0</v>
      </c>
      <c r="O4040" s="424">
        <f>L4040+M4040-N4040</f>
        <v>0</v>
      </c>
      <c r="P4040" s="244"/>
      <c r="Q4040" s="435"/>
      <c r="R4040" s="436"/>
      <c r="S4040" s="429">
        <f>+IF(+(L4040+M4040)&gt;=I4040,+M4040,+(+I4040-L4040))</f>
        <v>0</v>
      </c>
      <c r="T4040" s="315">
        <f>Q4040+R4040-S4040</f>
        <v>0</v>
      </c>
      <c r="U4040" s="436"/>
      <c r="V4040" s="436"/>
      <c r="W4040" s="253"/>
      <c r="X4040" s="313">
        <f t="shared" si="1227"/>
        <v>0</v>
      </c>
    </row>
    <row r="4041" spans="2:24" ht="18.75">
      <c r="B4041" s="175"/>
      <c r="C4041" s="180">
        <v>5309</v>
      </c>
      <c r="D4041" s="181" t="s">
        <v>944</v>
      </c>
      <c r="E4041" s="813"/>
      <c r="F4041" s="473"/>
      <c r="G4041" s="434"/>
      <c r="H4041" s="434"/>
      <c r="I4041" s="476">
        <f>F4041+G4041+H4041</f>
        <v>0</v>
      </c>
      <c r="J4041" s="243" t="str">
        <f t="shared" si="1226"/>
        <v/>
      </c>
      <c r="K4041" s="244"/>
      <c r="L4041" s="435"/>
      <c r="M4041" s="436"/>
      <c r="N4041" s="330">
        <f>I4041</f>
        <v>0</v>
      </c>
      <c r="O4041" s="424">
        <f>L4041+M4041-N4041</f>
        <v>0</v>
      </c>
      <c r="P4041" s="244"/>
      <c r="Q4041" s="435"/>
      <c r="R4041" s="436"/>
      <c r="S4041" s="429">
        <f>+IF(+(L4041+M4041)&gt;=I4041,+M4041,+(+I4041-L4041))</f>
        <v>0</v>
      </c>
      <c r="T4041" s="315">
        <f>Q4041+R4041-S4041</f>
        <v>0</v>
      </c>
      <c r="U4041" s="436"/>
      <c r="V4041" s="436"/>
      <c r="W4041" s="253"/>
      <c r="X4041" s="313">
        <f t="shared" si="1227"/>
        <v>0</v>
      </c>
    </row>
    <row r="4042" spans="2:24" ht="18.75">
      <c r="B4042" s="801">
        <v>5400</v>
      </c>
      <c r="C4042" s="980" t="s">
        <v>1031</v>
      </c>
      <c r="D4042" s="980"/>
      <c r="E4042" s="802"/>
      <c r="F4042" s="803"/>
      <c r="G4042" s="804"/>
      <c r="H4042" s="804"/>
      <c r="I4042" s="800">
        <f>F4042+G4042+H4042</f>
        <v>0</v>
      </c>
      <c r="J4042" s="243" t="str">
        <f t="shared" si="1226"/>
        <v/>
      </c>
      <c r="K4042" s="244"/>
      <c r="L4042" s="430"/>
      <c r="M4042" s="431"/>
      <c r="N4042" s="327">
        <f>I4042</f>
        <v>0</v>
      </c>
      <c r="O4042" s="424">
        <f>L4042+M4042-N4042</f>
        <v>0</v>
      </c>
      <c r="P4042" s="244"/>
      <c r="Q4042" s="430"/>
      <c r="R4042" s="431"/>
      <c r="S4042" s="429">
        <f>+IF(+(L4042+M4042)&gt;=I4042,+M4042,+(+I4042-L4042))</f>
        <v>0</v>
      </c>
      <c r="T4042" s="315">
        <f>Q4042+R4042-S4042</f>
        <v>0</v>
      </c>
      <c r="U4042" s="431"/>
      <c r="V4042" s="431"/>
      <c r="W4042" s="253"/>
      <c r="X4042" s="313">
        <f t="shared" si="1227"/>
        <v>0</v>
      </c>
    </row>
    <row r="4043" spans="2:24" ht="18.75">
      <c r="B4043" s="794">
        <v>5500</v>
      </c>
      <c r="C4043" s="966" t="s">
        <v>1032</v>
      </c>
      <c r="D4043" s="966"/>
      <c r="E4043" s="795"/>
      <c r="F4043" s="796">
        <f>SUM(F4044:F4047)</f>
        <v>0</v>
      </c>
      <c r="G4043" s="797">
        <f>SUM(G4044:G4047)</f>
        <v>0</v>
      </c>
      <c r="H4043" s="797">
        <f>SUM(H4044:H4047)</f>
        <v>0</v>
      </c>
      <c r="I4043" s="797">
        <f>SUM(I4044:I4047)</f>
        <v>0</v>
      </c>
      <c r="J4043" s="243" t="str">
        <f t="shared" si="1226"/>
        <v/>
      </c>
      <c r="K4043" s="244"/>
      <c r="L4043" s="316">
        <f>SUM(L4044:L4047)</f>
        <v>0</v>
      </c>
      <c r="M4043" s="317">
        <f>SUM(M4044:M4047)</f>
        <v>0</v>
      </c>
      <c r="N4043" s="425">
        <f>SUM(N4044:N4047)</f>
        <v>0</v>
      </c>
      <c r="O4043" s="426">
        <f>SUM(O4044:O4047)</f>
        <v>0</v>
      </c>
      <c r="P4043" s="244"/>
      <c r="Q4043" s="316">
        <f t="shared" ref="Q4043:W4043" si="1229">SUM(Q4044:Q4047)</f>
        <v>0</v>
      </c>
      <c r="R4043" s="317">
        <f t="shared" si="1229"/>
        <v>0</v>
      </c>
      <c r="S4043" s="317">
        <f t="shared" si="1229"/>
        <v>0</v>
      </c>
      <c r="T4043" s="317">
        <f t="shared" si="1229"/>
        <v>0</v>
      </c>
      <c r="U4043" s="317">
        <f t="shared" si="1229"/>
        <v>0</v>
      </c>
      <c r="V4043" s="317">
        <f t="shared" si="1229"/>
        <v>0</v>
      </c>
      <c r="W4043" s="426">
        <f t="shared" si="1229"/>
        <v>0</v>
      </c>
      <c r="X4043" s="313">
        <f t="shared" si="1227"/>
        <v>0</v>
      </c>
    </row>
    <row r="4044" spans="2:24" ht="18.75">
      <c r="B4044" s="173"/>
      <c r="C4044" s="144">
        <v>5501</v>
      </c>
      <c r="D4044" s="163" t="s">
        <v>1033</v>
      </c>
      <c r="E4044" s="812"/>
      <c r="F4044" s="449"/>
      <c r="G4044" s="245"/>
      <c r="H4044" s="245"/>
      <c r="I4044" s="476">
        <f>F4044+G4044+H4044</f>
        <v>0</v>
      </c>
      <c r="J4044" s="243" t="str">
        <f t="shared" si="1226"/>
        <v/>
      </c>
      <c r="K4044" s="244"/>
      <c r="L4044" s="423"/>
      <c r="M4044" s="252"/>
      <c r="N4044" s="315">
        <f>I4044</f>
        <v>0</v>
      </c>
      <c r="O4044" s="424">
        <f>L4044+M4044-N4044</f>
        <v>0</v>
      </c>
      <c r="P4044" s="244"/>
      <c r="Q4044" s="423"/>
      <c r="R4044" s="252"/>
      <c r="S4044" s="429">
        <f>+IF(+(L4044+M4044)&gt;=I4044,+M4044,+(+I4044-L4044))</f>
        <v>0</v>
      </c>
      <c r="T4044" s="315">
        <f>Q4044+R4044-S4044</f>
        <v>0</v>
      </c>
      <c r="U4044" s="252"/>
      <c r="V4044" s="252"/>
      <c r="W4044" s="253"/>
      <c r="X4044" s="313">
        <f t="shared" si="1227"/>
        <v>0</v>
      </c>
    </row>
    <row r="4045" spans="2:24" ht="18.75">
      <c r="B4045" s="173"/>
      <c r="C4045" s="137">
        <v>5502</v>
      </c>
      <c r="D4045" s="145" t="s">
        <v>1034</v>
      </c>
      <c r="E4045" s="812"/>
      <c r="F4045" s="449"/>
      <c r="G4045" s="245"/>
      <c r="H4045" s="245"/>
      <c r="I4045" s="476">
        <f>F4045+G4045+H4045</f>
        <v>0</v>
      </c>
      <c r="J4045" s="243" t="str">
        <f t="shared" si="1226"/>
        <v/>
      </c>
      <c r="K4045" s="244"/>
      <c r="L4045" s="423"/>
      <c r="M4045" s="252"/>
      <c r="N4045" s="315">
        <f>I4045</f>
        <v>0</v>
      </c>
      <c r="O4045" s="424">
        <f>L4045+M4045-N4045</f>
        <v>0</v>
      </c>
      <c r="P4045" s="244"/>
      <c r="Q4045" s="423"/>
      <c r="R4045" s="252"/>
      <c r="S4045" s="429">
        <f>+IF(+(L4045+M4045)&gt;=I4045,+M4045,+(+I4045-L4045))</f>
        <v>0</v>
      </c>
      <c r="T4045" s="315">
        <f>Q4045+R4045-S4045</f>
        <v>0</v>
      </c>
      <c r="U4045" s="252"/>
      <c r="V4045" s="252"/>
      <c r="W4045" s="253"/>
      <c r="X4045" s="313">
        <f t="shared" si="1227"/>
        <v>0</v>
      </c>
    </row>
    <row r="4046" spans="2:24" ht="18.75">
      <c r="B4046" s="173"/>
      <c r="C4046" s="137">
        <v>5503</v>
      </c>
      <c r="D4046" s="139" t="s">
        <v>1035</v>
      </c>
      <c r="E4046" s="812"/>
      <c r="F4046" s="449"/>
      <c r="G4046" s="245"/>
      <c r="H4046" s="245"/>
      <c r="I4046" s="476">
        <f>F4046+G4046+H4046</f>
        <v>0</v>
      </c>
      <c r="J4046" s="243" t="str">
        <f t="shared" si="1226"/>
        <v/>
      </c>
      <c r="K4046" s="244"/>
      <c r="L4046" s="423"/>
      <c r="M4046" s="252"/>
      <c r="N4046" s="315">
        <f>I4046</f>
        <v>0</v>
      </c>
      <c r="O4046" s="424">
        <f>L4046+M4046-N4046</f>
        <v>0</v>
      </c>
      <c r="P4046" s="244"/>
      <c r="Q4046" s="423"/>
      <c r="R4046" s="252"/>
      <c r="S4046" s="429">
        <f>+IF(+(L4046+M4046)&gt;=I4046,+M4046,+(+I4046-L4046))</f>
        <v>0</v>
      </c>
      <c r="T4046" s="315">
        <f>Q4046+R4046-S4046</f>
        <v>0</v>
      </c>
      <c r="U4046" s="252"/>
      <c r="V4046" s="252"/>
      <c r="W4046" s="253"/>
      <c r="X4046" s="313">
        <f t="shared" si="1227"/>
        <v>0</v>
      </c>
    </row>
    <row r="4047" spans="2:24" ht="18.75">
      <c r="B4047" s="173"/>
      <c r="C4047" s="137">
        <v>5504</v>
      </c>
      <c r="D4047" s="145" t="s">
        <v>1036</v>
      </c>
      <c r="E4047" s="812"/>
      <c r="F4047" s="449"/>
      <c r="G4047" s="245"/>
      <c r="H4047" s="245"/>
      <c r="I4047" s="476">
        <f>F4047+G4047+H4047</f>
        <v>0</v>
      </c>
      <c r="J4047" s="243" t="str">
        <f t="shared" si="1226"/>
        <v/>
      </c>
      <c r="K4047" s="244"/>
      <c r="L4047" s="423"/>
      <c r="M4047" s="252"/>
      <c r="N4047" s="315">
        <f>I4047</f>
        <v>0</v>
      </c>
      <c r="O4047" s="424">
        <f>L4047+M4047-N4047</f>
        <v>0</v>
      </c>
      <c r="P4047" s="244"/>
      <c r="Q4047" s="423"/>
      <c r="R4047" s="252"/>
      <c r="S4047" s="429">
        <f>+IF(+(L4047+M4047)&gt;=I4047,+M4047,+(+I4047-L4047))</f>
        <v>0</v>
      </c>
      <c r="T4047" s="315">
        <f>Q4047+R4047-S4047</f>
        <v>0</v>
      </c>
      <c r="U4047" s="252"/>
      <c r="V4047" s="252"/>
      <c r="W4047" s="253"/>
      <c r="X4047" s="313">
        <f t="shared" si="1227"/>
        <v>0</v>
      </c>
    </row>
    <row r="4048" spans="2:24" ht="18.75">
      <c r="B4048" s="794">
        <v>5700</v>
      </c>
      <c r="C4048" s="981" t="s">
        <v>1037</v>
      </c>
      <c r="D4048" s="982"/>
      <c r="E4048" s="802"/>
      <c r="F4048" s="781">
        <v>0</v>
      </c>
      <c r="G4048" s="781">
        <v>0</v>
      </c>
      <c r="H4048" s="781">
        <v>0</v>
      </c>
      <c r="I4048" s="806">
        <f>SUM(I4049:I4051)</f>
        <v>0</v>
      </c>
      <c r="J4048" s="243" t="str">
        <f t="shared" si="1226"/>
        <v/>
      </c>
      <c r="K4048" s="244"/>
      <c r="L4048" s="326">
        <f>SUM(L4049:L4051)</f>
        <v>0</v>
      </c>
      <c r="M4048" s="327">
        <f>SUM(M4049:M4051)</f>
        <v>0</v>
      </c>
      <c r="N4048" s="432">
        <f>SUM(N4049:N4050)</f>
        <v>0</v>
      </c>
      <c r="O4048" s="433">
        <f>SUM(O4049:O4051)</f>
        <v>0</v>
      </c>
      <c r="P4048" s="244"/>
      <c r="Q4048" s="326">
        <f>SUM(Q4049:Q4051)</f>
        <v>0</v>
      </c>
      <c r="R4048" s="327">
        <f>SUM(R4049:R4051)</f>
        <v>0</v>
      </c>
      <c r="S4048" s="327">
        <f>SUM(S4049:S4051)</f>
        <v>0</v>
      </c>
      <c r="T4048" s="327">
        <f>SUM(T4049:T4051)</f>
        <v>0</v>
      </c>
      <c r="U4048" s="327">
        <f>SUM(U4049:U4051)</f>
        <v>0</v>
      </c>
      <c r="V4048" s="327">
        <f>SUM(V4049:V4050)</f>
        <v>0</v>
      </c>
      <c r="W4048" s="433">
        <f>SUM(W4049:W4051)</f>
        <v>0</v>
      </c>
      <c r="X4048" s="313">
        <f t="shared" si="1227"/>
        <v>0</v>
      </c>
    </row>
    <row r="4049" spans="2:24" ht="18.75">
      <c r="B4049" s="175"/>
      <c r="C4049" s="176">
        <v>5701</v>
      </c>
      <c r="D4049" s="177" t="s">
        <v>1038</v>
      </c>
      <c r="E4049" s="813"/>
      <c r="F4049" s="700">
        <v>0</v>
      </c>
      <c r="G4049" s="700">
        <v>0</v>
      </c>
      <c r="H4049" s="700">
        <v>0</v>
      </c>
      <c r="I4049" s="476">
        <f>F4049+G4049+H4049</f>
        <v>0</v>
      </c>
      <c r="J4049" s="243" t="str">
        <f t="shared" si="1226"/>
        <v/>
      </c>
      <c r="K4049" s="244"/>
      <c r="L4049" s="435"/>
      <c r="M4049" s="436"/>
      <c r="N4049" s="330">
        <f>I4049</f>
        <v>0</v>
      </c>
      <c r="O4049" s="424">
        <f>L4049+M4049-N4049</f>
        <v>0</v>
      </c>
      <c r="P4049" s="244"/>
      <c r="Q4049" s="435"/>
      <c r="R4049" s="436"/>
      <c r="S4049" s="429">
        <f>+IF(+(L4049+M4049)&gt;=I4049,+M4049,+(+I4049-L4049))</f>
        <v>0</v>
      </c>
      <c r="T4049" s="315">
        <f>Q4049+R4049-S4049</f>
        <v>0</v>
      </c>
      <c r="U4049" s="436"/>
      <c r="V4049" s="436"/>
      <c r="W4049" s="253"/>
      <c r="X4049" s="313">
        <f t="shared" si="1227"/>
        <v>0</v>
      </c>
    </row>
    <row r="4050" spans="2:24" ht="18.75">
      <c r="B4050" s="175"/>
      <c r="C4050" s="180">
        <v>5702</v>
      </c>
      <c r="D4050" s="181" t="s">
        <v>1039</v>
      </c>
      <c r="E4050" s="813"/>
      <c r="F4050" s="700">
        <v>0</v>
      </c>
      <c r="G4050" s="700">
        <v>0</v>
      </c>
      <c r="H4050" s="700">
        <v>0</v>
      </c>
      <c r="I4050" s="476">
        <f>F4050+G4050+H4050</f>
        <v>0</v>
      </c>
      <c r="J4050" s="243" t="str">
        <f t="shared" si="1226"/>
        <v/>
      </c>
      <c r="K4050" s="244"/>
      <c r="L4050" s="435"/>
      <c r="M4050" s="436"/>
      <c r="N4050" s="330">
        <f>I4050</f>
        <v>0</v>
      </c>
      <c r="O4050" s="424">
        <f>L4050+M4050-N4050</f>
        <v>0</v>
      </c>
      <c r="P4050" s="244"/>
      <c r="Q4050" s="435"/>
      <c r="R4050" s="436"/>
      <c r="S4050" s="429">
        <f>+IF(+(L4050+M4050)&gt;=I4050,+M4050,+(+I4050-L4050))</f>
        <v>0</v>
      </c>
      <c r="T4050" s="315">
        <f>Q4050+R4050-S4050</f>
        <v>0</v>
      </c>
      <c r="U4050" s="436"/>
      <c r="V4050" s="436"/>
      <c r="W4050" s="253"/>
      <c r="X4050" s="313">
        <f t="shared" si="1227"/>
        <v>0</v>
      </c>
    </row>
    <row r="4051" spans="2:24" ht="18.75">
      <c r="B4051" s="136"/>
      <c r="C4051" s="182">
        <v>4071</v>
      </c>
      <c r="D4051" s="464" t="s">
        <v>1040</v>
      </c>
      <c r="E4051" s="812"/>
      <c r="F4051" s="700">
        <v>0</v>
      </c>
      <c r="G4051" s="700">
        <v>0</v>
      </c>
      <c r="H4051" s="700">
        <v>0</v>
      </c>
      <c r="I4051" s="476">
        <f>F4051+G4051+H4051</f>
        <v>0</v>
      </c>
      <c r="J4051" s="243" t="str">
        <f t="shared" si="1226"/>
        <v/>
      </c>
      <c r="K4051" s="244"/>
      <c r="L4051" s="821"/>
      <c r="M4051" s="775"/>
      <c r="N4051" s="775"/>
      <c r="O4051" s="822"/>
      <c r="P4051" s="244"/>
      <c r="Q4051" s="771"/>
      <c r="R4051" s="775"/>
      <c r="S4051" s="775"/>
      <c r="T4051" s="775"/>
      <c r="U4051" s="775"/>
      <c r="V4051" s="775"/>
      <c r="W4051" s="819"/>
      <c r="X4051" s="313">
        <f t="shared" si="1227"/>
        <v>0</v>
      </c>
    </row>
    <row r="4052" spans="2:24">
      <c r="B4052" s="173"/>
      <c r="C4052" s="183"/>
      <c r="D4052" s="334"/>
      <c r="E4052" s="814"/>
      <c r="F4052" s="248"/>
      <c r="G4052" s="248"/>
      <c r="H4052" s="248"/>
      <c r="I4052" s="249"/>
      <c r="J4052" s="243" t="str">
        <f t="shared" si="1226"/>
        <v/>
      </c>
      <c r="K4052" s="244"/>
      <c r="L4052" s="437"/>
      <c r="M4052" s="438"/>
      <c r="N4052" s="323"/>
      <c r="O4052" s="324"/>
      <c r="P4052" s="244"/>
      <c r="Q4052" s="437"/>
      <c r="R4052" s="438"/>
      <c r="S4052" s="323"/>
      <c r="T4052" s="323"/>
      <c r="U4052" s="438"/>
      <c r="V4052" s="323"/>
      <c r="W4052" s="324"/>
      <c r="X4052" s="324"/>
    </row>
    <row r="4053" spans="2:24" ht="18.75">
      <c r="B4053" s="807">
        <v>98</v>
      </c>
      <c r="C4053" s="964" t="s">
        <v>1041</v>
      </c>
      <c r="D4053" s="958"/>
      <c r="E4053" s="795"/>
      <c r="F4053" s="798"/>
      <c r="G4053" s="799"/>
      <c r="H4053" s="799"/>
      <c r="I4053" s="800">
        <f>F4053+G4053+H4053</f>
        <v>0</v>
      </c>
      <c r="J4053" s="243" t="str">
        <f t="shared" si="1226"/>
        <v/>
      </c>
      <c r="K4053" s="244"/>
      <c r="L4053" s="428"/>
      <c r="M4053" s="254"/>
      <c r="N4053" s="317">
        <f>I4053</f>
        <v>0</v>
      </c>
      <c r="O4053" s="424">
        <f>L4053+M4053-N4053</f>
        <v>0</v>
      </c>
      <c r="P4053" s="244"/>
      <c r="Q4053" s="428"/>
      <c r="R4053" s="254"/>
      <c r="S4053" s="429">
        <f>+IF(+(L4053+M4053)&gt;=I4053,+M4053,+(+I4053-L4053))</f>
        <v>0</v>
      </c>
      <c r="T4053" s="315">
        <f>Q4053+R4053-S4053</f>
        <v>0</v>
      </c>
      <c r="U4053" s="254"/>
      <c r="V4053" s="254"/>
      <c r="W4053" s="253"/>
      <c r="X4053" s="313">
        <f>T4053-U4053-V4053-W4053</f>
        <v>0</v>
      </c>
    </row>
    <row r="4054" spans="2:24">
      <c r="B4054" s="184"/>
      <c r="C4054" s="335" t="s">
        <v>1042</v>
      </c>
      <c r="D4054" s="336"/>
      <c r="E4054" s="395"/>
      <c r="F4054" s="395"/>
      <c r="G4054" s="395"/>
      <c r="H4054" s="395"/>
      <c r="I4054" s="337"/>
      <c r="J4054" s="243" t="str">
        <f t="shared" si="1226"/>
        <v/>
      </c>
      <c r="K4054" s="244"/>
      <c r="L4054" s="338"/>
      <c r="M4054" s="339"/>
      <c r="N4054" s="339"/>
      <c r="O4054" s="340"/>
      <c r="P4054" s="244"/>
      <c r="Q4054" s="338"/>
      <c r="R4054" s="339"/>
      <c r="S4054" s="339"/>
      <c r="T4054" s="339"/>
      <c r="U4054" s="339"/>
      <c r="V4054" s="339"/>
      <c r="W4054" s="340"/>
      <c r="X4054" s="340"/>
    </row>
    <row r="4055" spans="2:24">
      <c r="B4055" s="184"/>
      <c r="C4055" s="341" t="s">
        <v>1043</v>
      </c>
      <c r="D4055" s="334"/>
      <c r="E4055" s="384"/>
      <c r="F4055" s="384"/>
      <c r="G4055" s="384"/>
      <c r="H4055" s="384"/>
      <c r="I4055" s="307"/>
      <c r="J4055" s="243" t="str">
        <f t="shared" si="1226"/>
        <v/>
      </c>
      <c r="K4055" s="244"/>
      <c r="L4055" s="342"/>
      <c r="M4055" s="343"/>
      <c r="N4055" s="343"/>
      <c r="O4055" s="344"/>
      <c r="P4055" s="244"/>
      <c r="Q4055" s="342"/>
      <c r="R4055" s="343"/>
      <c r="S4055" s="343"/>
      <c r="T4055" s="343"/>
      <c r="U4055" s="343"/>
      <c r="V4055" s="343"/>
      <c r="W4055" s="344"/>
      <c r="X4055" s="344"/>
    </row>
    <row r="4056" spans="2:24">
      <c r="B4056" s="185"/>
      <c r="C4056" s="345" t="s">
        <v>1716</v>
      </c>
      <c r="D4056" s="346"/>
      <c r="E4056" s="396"/>
      <c r="F4056" s="396"/>
      <c r="G4056" s="396"/>
      <c r="H4056" s="396"/>
      <c r="I4056" s="309"/>
      <c r="J4056" s="243" t="str">
        <f t="shared" si="1226"/>
        <v/>
      </c>
      <c r="K4056" s="244"/>
      <c r="L4056" s="347"/>
      <c r="M4056" s="348"/>
      <c r="N4056" s="348"/>
      <c r="O4056" s="349"/>
      <c r="P4056" s="244"/>
      <c r="Q4056" s="347"/>
      <c r="R4056" s="348"/>
      <c r="S4056" s="348"/>
      <c r="T4056" s="348"/>
      <c r="U4056" s="348"/>
      <c r="V4056" s="348"/>
      <c r="W4056" s="349"/>
      <c r="X4056" s="349"/>
    </row>
    <row r="4057" spans="2:24" ht="18.75">
      <c r="B4057" s="715"/>
      <c r="C4057" s="716" t="s">
        <v>1263</v>
      </c>
      <c r="D4057" s="717" t="s">
        <v>1044</v>
      </c>
      <c r="E4057" s="808"/>
      <c r="F4057" s="808">
        <f>SUM(F3942,F3945,F3951,F3959,F3960,F3978,F3982,F3988,F3991,F3992,F3993,F3994,F3995,F4004,F4010,F4011,F4012,F4013,F4020,F4024,F4025,F4026,F4027,F4030,F4031,F4039,F4042,F4043,F4048)+F4053</f>
        <v>0</v>
      </c>
      <c r="G4057" s="808">
        <f>SUM(G3942,G3945,G3951,G3959,G3960,G3978,G3982,G3988,G3991,G3992,G3993,G3994,G3995,G4004,G4010,G4011,G4012,G4013,G4020,G4024,G4025,G4026,G4027,G4030,G4031,G4039,G4042,G4043,G4048)+G4053</f>
        <v>162219</v>
      </c>
      <c r="H4057" s="808">
        <f>SUM(H3942,H3945,H3951,H3959,H3960,H3978,H3982,H3988,H3991,H3992,H3993,H3994,H3995,H4004,H4010,H4011,H4012,H4013,H4020,H4024,H4025,H4026,H4027,H4030,H4031,H4039,H4042,H4043,H4048)+H4053</f>
        <v>0</v>
      </c>
      <c r="I4057" s="808">
        <f>SUM(I3942,I3945,I3951,I3959,I3960,I3978,I3982,I3988,I3991,I3992,I3993,I3994,I3995,I4004,I4010,I4011,I4012,I4013,I4020,I4024,I4025,I4026,I4027,I4030,I4031,I4039,I4042,I4043,I4048)+I4053</f>
        <v>162219</v>
      </c>
      <c r="J4057" s="243">
        <f t="shared" si="1226"/>
        <v>1</v>
      </c>
      <c r="K4057" s="439" t="str">
        <f>LEFT(C3939,1)</f>
        <v>6</v>
      </c>
      <c r="L4057" s="276">
        <f>SUM(L3942,L3945,L3951,L3959,L3960,L3978,L3982,L3988,L3991,L3992,L3993,L3994,L3995,L4004,L4010,L4011,L4012,L4013,L4020,L4024,L4025,L4026,L4027,L4030,L4031,L4039,L4042,L4043,L4048)+L4053</f>
        <v>0</v>
      </c>
      <c r="M4057" s="276">
        <f>SUM(M3942,M3945,M3951,M3959,M3960,M3978,M3982,M3988,M3991,M3992,M3993,M3994,M3995,M4004,M4010,M4011,M4012,M4013,M4020,M4024,M4025,M4026,M4027,M4030,M4031,M4039,M4042,M4043,M4048)+M4053</f>
        <v>162219</v>
      </c>
      <c r="N4057" s="276">
        <f>SUM(N3942,N3945,N3951,N3959,N3960,N3978,N3982,N3988,N3991,N3992,N3993,N3994,N3995,N4004,N4010,N4011,N4012,N4013,N4020,N4024,N4025,N4026,N4027,N4030,N4031,N4039,N4042,N4043,N4048)+N4053</f>
        <v>162219</v>
      </c>
      <c r="O4057" s="276">
        <f>SUM(O3942,O3945,O3951,O3959,O3960,O3978,O3982,O3988,O3991,O3992,O3993,O3994,O3995,O4004,O4010,O4011,O4012,O4013,O4020,O4024,O4025,O4026,O4027,O4030,O4031,O4039,O4042,O4043,O4048)+O4053</f>
        <v>0</v>
      </c>
      <c r="P4057" s="222"/>
      <c r="Q4057" s="276">
        <f t="shared" ref="Q4057:W4057" si="1230">SUM(Q3942,Q3945,Q3951,Q3959,Q3960,Q3978,Q3982,Q3988,Q3991,Q3992,Q3993,Q3994,Q3995,Q4004,Q4010,Q4011,Q4012,Q4013,Q4020,Q4024,Q4025,Q4026,Q4027,Q4030,Q4031,Q4039,Q4042,Q4043,Q4048)+Q4053</f>
        <v>0</v>
      </c>
      <c r="R4057" s="276">
        <f t="shared" si="1230"/>
        <v>159719</v>
      </c>
      <c r="S4057" s="276">
        <f t="shared" si="1230"/>
        <v>159719</v>
      </c>
      <c r="T4057" s="276">
        <f t="shared" si="1230"/>
        <v>0</v>
      </c>
      <c r="U4057" s="276">
        <f t="shared" si="1230"/>
        <v>0</v>
      </c>
      <c r="V4057" s="276">
        <f t="shared" si="1230"/>
        <v>0</v>
      </c>
      <c r="W4057" s="276">
        <f t="shared" si="1230"/>
        <v>0</v>
      </c>
      <c r="X4057" s="313">
        <f>T4057-U4057-V4057-W4057</f>
        <v>0</v>
      </c>
    </row>
    <row r="4058" spans="2:24">
      <c r="B4058" s="660" t="s">
        <v>32</v>
      </c>
      <c r="C4058" s="186"/>
      <c r="I4058" s="219"/>
      <c r="J4058" s="221">
        <f>J4057</f>
        <v>1</v>
      </c>
      <c r="P4058"/>
    </row>
    <row r="4059" spans="2:24">
      <c r="B4059" s="392"/>
      <c r="C4059" s="392"/>
      <c r="D4059" s="393"/>
      <c r="E4059" s="392"/>
      <c r="F4059" s="392"/>
      <c r="G4059" s="392"/>
      <c r="H4059" s="392"/>
      <c r="I4059" s="394"/>
      <c r="J4059" s="221">
        <f>J4057</f>
        <v>1</v>
      </c>
      <c r="L4059" s="392"/>
      <c r="M4059" s="392"/>
      <c r="N4059" s="394"/>
      <c r="O4059" s="394"/>
      <c r="P4059" s="394"/>
      <c r="Q4059" s="392"/>
      <c r="R4059" s="392"/>
      <c r="S4059" s="394"/>
      <c r="T4059" s="394"/>
      <c r="U4059" s="392"/>
      <c r="V4059" s="394"/>
      <c r="W4059" s="394"/>
      <c r="X4059" s="394"/>
    </row>
    <row r="4060" spans="2:24" ht="18.75">
      <c r="B4060" s="402"/>
      <c r="C4060" s="402"/>
      <c r="D4060" s="402"/>
      <c r="E4060" s="402"/>
      <c r="F4060" s="402"/>
      <c r="G4060" s="402"/>
      <c r="H4060" s="402"/>
      <c r="I4060" s="484"/>
      <c r="J4060" s="440">
        <f>(IF(E4057&lt;&gt;0,$G$2,IF(I4057&lt;&gt;0,$G$2,"")))</f>
        <v>0</v>
      </c>
    </row>
    <row r="4061" spans="2:24" ht="18.75">
      <c r="B4061" s="402"/>
      <c r="C4061" s="402"/>
      <c r="D4061" s="474"/>
      <c r="E4061" s="402"/>
      <c r="F4061" s="402"/>
      <c r="G4061" s="402"/>
      <c r="H4061" s="402"/>
      <c r="I4061" s="484"/>
      <c r="J4061" s="440" t="str">
        <f>(IF(E4058&lt;&gt;0,$G$2,IF(I4058&lt;&gt;0,$G$2,"")))</f>
        <v/>
      </c>
    </row>
    <row r="4062" spans="2:24">
      <c r="E4062" s="278"/>
      <c r="F4062" s="278"/>
      <c r="G4062" s="278"/>
      <c r="H4062" s="278"/>
      <c r="I4062" s="282"/>
      <c r="J4062" s="221">
        <f>(IF($E4195&lt;&gt;0,$J$2,IF($I4195&lt;&gt;0,$J$2,"")))</f>
        <v>1</v>
      </c>
      <c r="L4062" s="278"/>
      <c r="M4062" s="278"/>
      <c r="N4062" s="282"/>
      <c r="O4062" s="282"/>
      <c r="P4062" s="282"/>
      <c r="Q4062" s="278"/>
      <c r="R4062" s="278"/>
      <c r="S4062" s="282"/>
      <c r="T4062" s="282"/>
      <c r="U4062" s="278"/>
      <c r="V4062" s="282"/>
      <c r="W4062" s="282"/>
    </row>
    <row r="4063" spans="2:24">
      <c r="C4063" s="227"/>
      <c r="D4063" s="228"/>
      <c r="E4063" s="278"/>
      <c r="F4063" s="278"/>
      <c r="G4063" s="278"/>
      <c r="H4063" s="278"/>
      <c r="I4063" s="282"/>
      <c r="J4063" s="221">
        <f>(IF($E4195&lt;&gt;0,$J$2,IF($I4195&lt;&gt;0,$J$2,"")))</f>
        <v>1</v>
      </c>
      <c r="L4063" s="278"/>
      <c r="M4063" s="278"/>
      <c r="N4063" s="282"/>
      <c r="O4063" s="282"/>
      <c r="P4063" s="282"/>
      <c r="Q4063" s="278"/>
      <c r="R4063" s="278"/>
      <c r="S4063" s="282"/>
      <c r="T4063" s="282"/>
      <c r="U4063" s="278"/>
      <c r="V4063" s="282"/>
      <c r="W4063" s="282"/>
    </row>
    <row r="4064" spans="2:24">
      <c r="B4064" s="896" t="str">
        <f>$B$7</f>
        <v>БЮДЖЕТ - НАЧАЛЕН ПЛАН
ПО ПЪЛНА ЕДИННА БЮДЖЕТНА КЛАСИФИКАЦИЯ</v>
      </c>
      <c r="C4064" s="897"/>
      <c r="D4064" s="897"/>
      <c r="E4064" s="278"/>
      <c r="F4064" s="278"/>
      <c r="G4064" s="278"/>
      <c r="H4064" s="278"/>
      <c r="I4064" s="282"/>
      <c r="J4064" s="221">
        <f>(IF($E4195&lt;&gt;0,$J$2,IF($I4195&lt;&gt;0,$J$2,"")))</f>
        <v>1</v>
      </c>
      <c r="L4064" s="278"/>
      <c r="M4064" s="278"/>
      <c r="N4064" s="282"/>
      <c r="O4064" s="282"/>
      <c r="P4064" s="282"/>
      <c r="Q4064" s="278"/>
      <c r="R4064" s="278"/>
      <c r="S4064" s="282"/>
      <c r="T4064" s="282"/>
      <c r="U4064" s="278"/>
      <c r="V4064" s="282"/>
      <c r="W4064" s="282"/>
    </row>
    <row r="4065" spans="2:24">
      <c r="C4065" s="227"/>
      <c r="D4065" s="228"/>
      <c r="E4065" s="279" t="s">
        <v>1684</v>
      </c>
      <c r="F4065" s="279" t="s">
        <v>1550</v>
      </c>
      <c r="G4065" s="278"/>
      <c r="H4065" s="278"/>
      <c r="I4065" s="282"/>
      <c r="J4065" s="221">
        <f>(IF($E4195&lt;&gt;0,$J$2,IF($I4195&lt;&gt;0,$J$2,"")))</f>
        <v>1</v>
      </c>
      <c r="L4065" s="278"/>
      <c r="M4065" s="278"/>
      <c r="N4065" s="282"/>
      <c r="O4065" s="282"/>
      <c r="P4065" s="282"/>
      <c r="Q4065" s="278"/>
      <c r="R4065" s="278"/>
      <c r="S4065" s="282"/>
      <c r="T4065" s="282"/>
      <c r="U4065" s="278"/>
      <c r="V4065" s="282"/>
      <c r="W4065" s="282"/>
    </row>
    <row r="4066" spans="2:24" ht="18.75">
      <c r="B4066" s="898" t="str">
        <f>$B$9</f>
        <v>Несебър</v>
      </c>
      <c r="C4066" s="899"/>
      <c r="D4066" s="900"/>
      <c r="E4066" s="686">
        <f>$E$9</f>
        <v>43831</v>
      </c>
      <c r="F4066" s="687">
        <f>$F$9</f>
        <v>44196</v>
      </c>
      <c r="G4066" s="278"/>
      <c r="H4066" s="278"/>
      <c r="I4066" s="282"/>
      <c r="J4066" s="221">
        <f>(IF($E4195&lt;&gt;0,$J$2,IF($I4195&lt;&gt;0,$J$2,"")))</f>
        <v>1</v>
      </c>
      <c r="L4066" s="278"/>
      <c r="M4066" s="278"/>
      <c r="N4066" s="282"/>
      <c r="O4066" s="282"/>
      <c r="P4066" s="282"/>
      <c r="Q4066" s="278"/>
      <c r="R4066" s="278"/>
      <c r="S4066" s="282"/>
      <c r="T4066" s="282"/>
      <c r="U4066" s="278"/>
      <c r="V4066" s="282"/>
      <c r="W4066" s="282"/>
    </row>
    <row r="4067" spans="2:24">
      <c r="B4067" s="230" t="str">
        <f>$B$10</f>
        <v>(наименование на разпоредителя с бюджет)</v>
      </c>
      <c r="E4067" s="278"/>
      <c r="F4067" s="280">
        <f>$F$10</f>
        <v>0</v>
      </c>
      <c r="G4067" s="278"/>
      <c r="H4067" s="278"/>
      <c r="I4067" s="282"/>
      <c r="J4067" s="221">
        <f>(IF($E4195&lt;&gt;0,$J$2,IF($I4195&lt;&gt;0,$J$2,"")))</f>
        <v>1</v>
      </c>
      <c r="L4067" s="278"/>
      <c r="M4067" s="278"/>
      <c r="N4067" s="282"/>
      <c r="O4067" s="282"/>
      <c r="P4067" s="282"/>
      <c r="Q4067" s="278"/>
      <c r="R4067" s="278"/>
      <c r="S4067" s="282"/>
      <c r="T4067" s="282"/>
      <c r="U4067" s="278"/>
      <c r="V4067" s="282"/>
      <c r="W4067" s="282"/>
    </row>
    <row r="4068" spans="2:24">
      <c r="B4068" s="230"/>
      <c r="E4068" s="281"/>
      <c r="F4068" s="278"/>
      <c r="G4068" s="278"/>
      <c r="H4068" s="278"/>
      <c r="I4068" s="282"/>
      <c r="J4068" s="221">
        <f>(IF($E4195&lt;&gt;0,$J$2,IF($I4195&lt;&gt;0,$J$2,"")))</f>
        <v>1</v>
      </c>
      <c r="L4068" s="278"/>
      <c r="M4068" s="278"/>
      <c r="N4068" s="282"/>
      <c r="O4068" s="282"/>
      <c r="P4068" s="282"/>
      <c r="Q4068" s="278"/>
      <c r="R4068" s="278"/>
      <c r="S4068" s="282"/>
      <c r="T4068" s="282"/>
      <c r="U4068" s="278"/>
      <c r="V4068" s="282"/>
      <c r="W4068" s="282"/>
    </row>
    <row r="4069" spans="2:24" ht="19.5">
      <c r="B4069" s="901" t="str">
        <f>$B$12</f>
        <v>Несебър</v>
      </c>
      <c r="C4069" s="902"/>
      <c r="D4069" s="903"/>
      <c r="E4069" s="229" t="s">
        <v>1685</v>
      </c>
      <c r="F4069" s="688" t="str">
        <f>$F$12</f>
        <v>5206</v>
      </c>
      <c r="G4069" s="278"/>
      <c r="H4069" s="278"/>
      <c r="I4069" s="282"/>
      <c r="J4069" s="221">
        <f>(IF($E4195&lt;&gt;0,$J$2,IF($I4195&lt;&gt;0,$J$2,"")))</f>
        <v>1</v>
      </c>
      <c r="L4069" s="278"/>
      <c r="M4069" s="278"/>
      <c r="N4069" s="282"/>
      <c r="O4069" s="282"/>
      <c r="P4069" s="282"/>
      <c r="Q4069" s="278"/>
      <c r="R4069" s="278"/>
      <c r="S4069" s="282"/>
      <c r="T4069" s="282"/>
      <c r="U4069" s="278"/>
      <c r="V4069" s="282"/>
      <c r="W4069" s="282"/>
    </row>
    <row r="4070" spans="2:24">
      <c r="B4070" s="689" t="str">
        <f>$B$13</f>
        <v>(наименование на първостепенния разпоредител с бюджет)</v>
      </c>
      <c r="E4070" s="281" t="s">
        <v>1686</v>
      </c>
      <c r="F4070" s="278"/>
      <c r="G4070" s="278"/>
      <c r="H4070" s="278"/>
      <c r="I4070" s="282"/>
      <c r="J4070" s="221">
        <f>(IF($E4195&lt;&gt;0,$J$2,IF($I4195&lt;&gt;0,$J$2,"")))</f>
        <v>1</v>
      </c>
      <c r="L4070" s="278"/>
      <c r="M4070" s="278"/>
      <c r="N4070" s="282"/>
      <c r="O4070" s="282"/>
      <c r="P4070" s="282"/>
      <c r="Q4070" s="278"/>
      <c r="R4070" s="278"/>
      <c r="S4070" s="282"/>
      <c r="T4070" s="282"/>
      <c r="U4070" s="278"/>
      <c r="V4070" s="282"/>
      <c r="W4070" s="282"/>
    </row>
    <row r="4071" spans="2:24" ht="18.75">
      <c r="B4071" s="230"/>
      <c r="D4071" s="441"/>
      <c r="E4071" s="277"/>
      <c r="F4071" s="277"/>
      <c r="G4071" s="277"/>
      <c r="H4071" s="277"/>
      <c r="I4071" s="384"/>
      <c r="J4071" s="221">
        <f>(IF($E4195&lt;&gt;0,$J$2,IF($I4195&lt;&gt;0,$J$2,"")))</f>
        <v>1</v>
      </c>
      <c r="L4071" s="278"/>
      <c r="M4071" s="278"/>
      <c r="N4071" s="282"/>
      <c r="O4071" s="282"/>
      <c r="P4071" s="282"/>
      <c r="Q4071" s="278"/>
      <c r="R4071" s="278"/>
      <c r="S4071" s="282"/>
      <c r="T4071" s="282"/>
      <c r="U4071" s="278"/>
      <c r="V4071" s="282"/>
      <c r="W4071" s="282"/>
    </row>
    <row r="4072" spans="2:24">
      <c r="C4072" s="227"/>
      <c r="D4072" s="228"/>
      <c r="E4072" s="278"/>
      <c r="F4072" s="281"/>
      <c r="G4072" s="281"/>
      <c r="H4072" s="281"/>
      <c r="I4072" s="284" t="s">
        <v>1687</v>
      </c>
      <c r="J4072" s="221">
        <f>(IF($E4195&lt;&gt;0,$J$2,IF($I4195&lt;&gt;0,$J$2,"")))</f>
        <v>1</v>
      </c>
      <c r="L4072" s="283" t="s">
        <v>93</v>
      </c>
      <c r="M4072" s="278"/>
      <c r="N4072" s="282"/>
      <c r="O4072" s="284" t="s">
        <v>1687</v>
      </c>
      <c r="P4072" s="282"/>
      <c r="Q4072" s="283" t="s">
        <v>94</v>
      </c>
      <c r="R4072" s="278"/>
      <c r="S4072" s="282"/>
      <c r="T4072" s="284" t="s">
        <v>1687</v>
      </c>
      <c r="U4072" s="278"/>
      <c r="V4072" s="282"/>
      <c r="W4072" s="284" t="s">
        <v>1687</v>
      </c>
    </row>
    <row r="4073" spans="2:24" ht="18.75">
      <c r="B4073" s="782"/>
      <c r="C4073" s="783"/>
      <c r="D4073" s="784" t="s">
        <v>1075</v>
      </c>
      <c r="E4073" s="785"/>
      <c r="F4073" s="973" t="s">
        <v>1486</v>
      </c>
      <c r="G4073" s="974"/>
      <c r="H4073" s="975"/>
      <c r="I4073" s="976"/>
      <c r="J4073" s="221">
        <f>(IF($E4195&lt;&gt;0,$J$2,IF($I4195&lt;&gt;0,$J$2,"")))</f>
        <v>1</v>
      </c>
      <c r="L4073" s="920" t="s">
        <v>1804</v>
      </c>
      <c r="M4073" s="920" t="s">
        <v>1805</v>
      </c>
      <c r="N4073" s="922" t="s">
        <v>1806</v>
      </c>
      <c r="O4073" s="922" t="s">
        <v>95</v>
      </c>
      <c r="P4073" s="222"/>
      <c r="Q4073" s="922" t="s">
        <v>1807</v>
      </c>
      <c r="R4073" s="922" t="s">
        <v>1808</v>
      </c>
      <c r="S4073" s="922" t="s">
        <v>1776</v>
      </c>
      <c r="T4073" s="922" t="s">
        <v>96</v>
      </c>
      <c r="U4073" s="409" t="s">
        <v>97</v>
      </c>
      <c r="V4073" s="410"/>
      <c r="W4073" s="411"/>
      <c r="X4073" s="291"/>
    </row>
    <row r="4074" spans="2:24" ht="31.5">
      <c r="B4074" s="786" t="s">
        <v>1601</v>
      </c>
      <c r="C4074" s="787" t="s">
        <v>1688</v>
      </c>
      <c r="D4074" s="788" t="s">
        <v>1076</v>
      </c>
      <c r="E4074" s="789"/>
      <c r="F4074" s="713" t="s">
        <v>1487</v>
      </c>
      <c r="G4074" s="713" t="s">
        <v>1488</v>
      </c>
      <c r="H4074" s="713" t="s">
        <v>1485</v>
      </c>
      <c r="I4074" s="713" t="s">
        <v>1069</v>
      </c>
      <c r="J4074" s="221">
        <f>(IF($E4195&lt;&gt;0,$J$2,IF($I4195&lt;&gt;0,$J$2,"")))</f>
        <v>1</v>
      </c>
      <c r="L4074" s="961"/>
      <c r="M4074" s="972"/>
      <c r="N4074" s="961"/>
      <c r="O4074" s="972"/>
      <c r="P4074" s="222"/>
      <c r="Q4074" s="957"/>
      <c r="R4074" s="957"/>
      <c r="S4074" s="957"/>
      <c r="T4074" s="957"/>
      <c r="U4074" s="412">
        <v>2020</v>
      </c>
      <c r="V4074" s="412">
        <v>2021</v>
      </c>
      <c r="W4074" s="412" t="s">
        <v>1809</v>
      </c>
      <c r="X4074" s="413" t="s">
        <v>98</v>
      </c>
    </row>
    <row r="4075" spans="2:24" ht="18.75">
      <c r="B4075" s="612"/>
      <c r="C4075" s="397"/>
      <c r="D4075" s="295" t="s">
        <v>1265</v>
      </c>
      <c r="E4075" s="809"/>
      <c r="F4075" s="296"/>
      <c r="G4075" s="296"/>
      <c r="H4075" s="296"/>
      <c r="I4075" s="483"/>
      <c r="J4075" s="221">
        <f>(IF($E4195&lt;&gt;0,$J$2,IF($I4195&lt;&gt;0,$J$2,"")))</f>
        <v>1</v>
      </c>
      <c r="L4075" s="297" t="s">
        <v>99</v>
      </c>
      <c r="M4075" s="297" t="s">
        <v>100</v>
      </c>
      <c r="N4075" s="298" t="s">
        <v>101</v>
      </c>
      <c r="O4075" s="298" t="s">
        <v>102</v>
      </c>
      <c r="P4075" s="222"/>
      <c r="Q4075" s="610" t="s">
        <v>103</v>
      </c>
      <c r="R4075" s="610" t="s">
        <v>104</v>
      </c>
      <c r="S4075" s="610" t="s">
        <v>105</v>
      </c>
      <c r="T4075" s="610" t="s">
        <v>106</v>
      </c>
      <c r="U4075" s="610" t="s">
        <v>1046</v>
      </c>
      <c r="V4075" s="610" t="s">
        <v>1047</v>
      </c>
      <c r="W4075" s="610" t="s">
        <v>1048</v>
      </c>
      <c r="X4075" s="414" t="s">
        <v>1049</v>
      </c>
    </row>
    <row r="4076" spans="2:24" ht="131.25">
      <c r="B4076" s="236"/>
      <c r="C4076" s="617" t="e">
        <f>VLOOKUP(D4076,OP_LIST2,2,FALSE)</f>
        <v>#N/A</v>
      </c>
      <c r="D4076" s="618" t="s">
        <v>958</v>
      </c>
      <c r="E4076" s="810"/>
      <c r="F4076" s="368"/>
      <c r="G4076" s="368"/>
      <c r="H4076" s="368"/>
      <c r="I4076" s="303"/>
      <c r="J4076" s="221">
        <f>(IF($E4195&lt;&gt;0,$J$2,IF($I4195&lt;&gt;0,$J$2,"")))</f>
        <v>1</v>
      </c>
      <c r="L4076" s="415" t="s">
        <v>1050</v>
      </c>
      <c r="M4076" s="415" t="s">
        <v>1050</v>
      </c>
      <c r="N4076" s="415" t="s">
        <v>1051</v>
      </c>
      <c r="O4076" s="415" t="s">
        <v>1052</v>
      </c>
      <c r="P4076" s="222"/>
      <c r="Q4076" s="415" t="s">
        <v>1050</v>
      </c>
      <c r="R4076" s="415" t="s">
        <v>1050</v>
      </c>
      <c r="S4076" s="415" t="s">
        <v>1077</v>
      </c>
      <c r="T4076" s="415" t="s">
        <v>1054</v>
      </c>
      <c r="U4076" s="415" t="s">
        <v>1050</v>
      </c>
      <c r="V4076" s="415" t="s">
        <v>1050</v>
      </c>
      <c r="W4076" s="415" t="s">
        <v>1050</v>
      </c>
      <c r="X4076" s="306" t="s">
        <v>1055</v>
      </c>
    </row>
    <row r="4077" spans="2:24" ht="18.75">
      <c r="B4077" s="616"/>
      <c r="C4077" s="619">
        <f>VLOOKUP(D4078,EBK_DEIN2,2,FALSE)</f>
        <v>6622</v>
      </c>
      <c r="D4077" s="611" t="s">
        <v>1465</v>
      </c>
      <c r="E4077" s="811"/>
      <c r="F4077" s="368"/>
      <c r="G4077" s="368"/>
      <c r="H4077" s="368"/>
      <c r="I4077" s="303"/>
      <c r="J4077" s="221">
        <f>(IF($E4195&lt;&gt;0,$J$2,IF($I4195&lt;&gt;0,$J$2,"")))</f>
        <v>1</v>
      </c>
      <c r="L4077" s="416"/>
      <c r="M4077" s="416"/>
      <c r="N4077" s="344"/>
      <c r="O4077" s="417"/>
      <c r="P4077" s="222"/>
      <c r="Q4077" s="416"/>
      <c r="R4077" s="416"/>
      <c r="S4077" s="344"/>
      <c r="T4077" s="417"/>
      <c r="U4077" s="416"/>
      <c r="V4077" s="344"/>
      <c r="W4077" s="417"/>
      <c r="X4077" s="418"/>
    </row>
    <row r="4078" spans="2:24" ht="18.75">
      <c r="B4078" s="419"/>
      <c r="C4078" s="238"/>
      <c r="D4078" s="523" t="s">
        <v>911</v>
      </c>
      <c r="E4078" s="811"/>
      <c r="F4078" s="368"/>
      <c r="G4078" s="368"/>
      <c r="H4078" s="368"/>
      <c r="I4078" s="303"/>
      <c r="J4078" s="221">
        <f>(IF($E4195&lt;&gt;0,$J$2,IF($I4195&lt;&gt;0,$J$2,"")))</f>
        <v>1</v>
      </c>
      <c r="L4078" s="416"/>
      <c r="M4078" s="416"/>
      <c r="N4078" s="344"/>
      <c r="O4078" s="420">
        <f>SUMIF(O4081:O4082,"&lt;0")+SUMIF(O4084:O4088,"&lt;0")+SUMIF(O4090:O4097,"&lt;0")+SUMIF(O4099:O4115,"&lt;0")+SUMIF(O4121:O4125,"&lt;0")+SUMIF(O4127:O4132,"&lt;0")+SUMIF(O4135:O4141,"&lt;0")+SUMIF(O4148:O4149,"&lt;0")+SUMIF(O4152:O4157,"&lt;0")+SUMIF(O4159:O4164,"&lt;0")+SUMIF(O4168,"&lt;0")+SUMIF(O4170:O4176,"&lt;0")+SUMIF(O4178:O4180,"&lt;0")+SUMIF(O4182:O4185,"&lt;0")+SUMIF(O4187:O4188,"&lt;0")+SUMIF(O4191,"&lt;0")</f>
        <v>0</v>
      </c>
      <c r="P4078" s="222"/>
      <c r="Q4078" s="416"/>
      <c r="R4078" s="416"/>
      <c r="S4078" s="344"/>
      <c r="T4078" s="420">
        <f>SUMIF(T4081:T4082,"&lt;0")+SUMIF(T4084:T4088,"&lt;0")+SUMIF(T4090:T4097,"&lt;0")+SUMIF(T4099:T4115,"&lt;0")+SUMIF(T4121:T4125,"&lt;0")+SUMIF(T4127:T4132,"&lt;0")+SUMIF(T4135:T4141,"&lt;0")+SUMIF(T4148:T4149,"&lt;0")+SUMIF(T4152:T4157,"&lt;0")+SUMIF(T4159:T4164,"&lt;0")+SUMIF(T4168,"&lt;0")+SUMIF(T4170:T4176,"&lt;0")+SUMIF(T4178:T4180,"&lt;0")+SUMIF(T4182:T4185,"&lt;0")+SUMIF(T4187:T4188,"&lt;0")+SUMIF(T4191,"&lt;0")</f>
        <v>0</v>
      </c>
      <c r="U4078" s="416"/>
      <c r="V4078" s="344"/>
      <c r="W4078" s="417"/>
      <c r="X4078" s="308"/>
    </row>
    <row r="4079" spans="2:24" ht="18.75">
      <c r="B4079" s="354"/>
      <c r="C4079" s="238"/>
      <c r="D4079" s="292" t="s">
        <v>1078</v>
      </c>
      <c r="E4079" s="811"/>
      <c r="F4079" s="368"/>
      <c r="G4079" s="368"/>
      <c r="H4079" s="368"/>
      <c r="I4079" s="303"/>
      <c r="J4079" s="221">
        <f>(IF($E4195&lt;&gt;0,$J$2,IF($I4195&lt;&gt;0,$J$2,"")))</f>
        <v>1</v>
      </c>
      <c r="L4079" s="416"/>
      <c r="M4079" s="416"/>
      <c r="N4079" s="344"/>
      <c r="O4079" s="417"/>
      <c r="P4079" s="222"/>
      <c r="Q4079" s="416"/>
      <c r="R4079" s="416"/>
      <c r="S4079" s="344"/>
      <c r="T4079" s="417"/>
      <c r="U4079" s="416"/>
      <c r="V4079" s="344"/>
      <c r="W4079" s="417"/>
      <c r="X4079" s="310"/>
    </row>
    <row r="4080" spans="2:24" ht="18.75">
      <c r="B4080" s="790">
        <v>100</v>
      </c>
      <c r="C4080" s="977" t="s">
        <v>1266</v>
      </c>
      <c r="D4080" s="978"/>
      <c r="E4080" s="791"/>
      <c r="F4080" s="792">
        <f>SUM(F4081:F4082)</f>
        <v>0</v>
      </c>
      <c r="G4080" s="793">
        <f>SUM(G4081:G4082)</f>
        <v>815000</v>
      </c>
      <c r="H4080" s="793">
        <f>SUM(H4081:H4082)</f>
        <v>0</v>
      </c>
      <c r="I4080" s="793">
        <f>SUM(I4081:I4082)</f>
        <v>815000</v>
      </c>
      <c r="J4080" s="243">
        <f t="shared" ref="J4080:J4111" si="1231">(IF($E4080&lt;&gt;0,$J$2,IF($I4080&lt;&gt;0,$J$2,"")))</f>
        <v>1</v>
      </c>
      <c r="K4080" s="244"/>
      <c r="L4080" s="311">
        <f>SUM(L4081:L4082)</f>
        <v>0</v>
      </c>
      <c r="M4080" s="312">
        <f>SUM(M4081:M4082)</f>
        <v>815000</v>
      </c>
      <c r="N4080" s="421">
        <f>SUM(N4081:N4082)</f>
        <v>815000</v>
      </c>
      <c r="O4080" s="422">
        <f>SUM(O4081:O4082)</f>
        <v>0</v>
      </c>
      <c r="P4080" s="244"/>
      <c r="Q4080" s="815"/>
      <c r="R4080" s="816"/>
      <c r="S4080" s="817"/>
      <c r="T4080" s="816"/>
      <c r="U4080" s="816"/>
      <c r="V4080" s="816"/>
      <c r="W4080" s="818"/>
      <c r="X4080" s="313">
        <f t="shared" ref="X4080:X4111" si="1232">T4080-U4080-V4080-W4080</f>
        <v>0</v>
      </c>
    </row>
    <row r="4081" spans="2:24" ht="18.75">
      <c r="B4081" s="140"/>
      <c r="C4081" s="144">
        <v>101</v>
      </c>
      <c r="D4081" s="138" t="s">
        <v>1267</v>
      </c>
      <c r="E4081" s="812"/>
      <c r="F4081" s="449"/>
      <c r="G4081" s="245">
        <v>815000</v>
      </c>
      <c r="H4081" s="245"/>
      <c r="I4081" s="476">
        <f>F4081+G4081+H4081</f>
        <v>815000</v>
      </c>
      <c r="J4081" s="243">
        <f t="shared" si="1231"/>
        <v>1</v>
      </c>
      <c r="K4081" s="244"/>
      <c r="L4081" s="423"/>
      <c r="M4081" s="252">
        <v>815000</v>
      </c>
      <c r="N4081" s="315">
        <f>I4081</f>
        <v>815000</v>
      </c>
      <c r="O4081" s="424">
        <f>L4081+M4081-N4081</f>
        <v>0</v>
      </c>
      <c r="P4081" s="244"/>
      <c r="Q4081" s="771"/>
      <c r="R4081" s="775"/>
      <c r="S4081" s="775"/>
      <c r="T4081" s="775"/>
      <c r="U4081" s="775"/>
      <c r="V4081" s="775"/>
      <c r="W4081" s="819"/>
      <c r="X4081" s="313">
        <f t="shared" si="1232"/>
        <v>0</v>
      </c>
    </row>
    <row r="4082" spans="2:24" ht="18.75">
      <c r="B4082" s="140"/>
      <c r="C4082" s="137">
        <v>102</v>
      </c>
      <c r="D4082" s="139" t="s">
        <v>1268</v>
      </c>
      <c r="E4082" s="812"/>
      <c r="F4082" s="449"/>
      <c r="G4082" s="245"/>
      <c r="H4082" s="245"/>
      <c r="I4082" s="476">
        <f>F4082+G4082+H4082</f>
        <v>0</v>
      </c>
      <c r="J4082" s="243" t="str">
        <f t="shared" si="1231"/>
        <v/>
      </c>
      <c r="K4082" s="244"/>
      <c r="L4082" s="423"/>
      <c r="M4082" s="252"/>
      <c r="N4082" s="315">
        <f>I4082</f>
        <v>0</v>
      </c>
      <c r="O4082" s="424">
        <f>L4082+M4082-N4082</f>
        <v>0</v>
      </c>
      <c r="P4082" s="244"/>
      <c r="Q4082" s="771"/>
      <c r="R4082" s="775"/>
      <c r="S4082" s="775"/>
      <c r="T4082" s="775"/>
      <c r="U4082" s="775"/>
      <c r="V4082" s="775"/>
      <c r="W4082" s="819"/>
      <c r="X4082" s="313">
        <f t="shared" si="1232"/>
        <v>0</v>
      </c>
    </row>
    <row r="4083" spans="2:24" ht="18.75">
      <c r="B4083" s="794">
        <v>200</v>
      </c>
      <c r="C4083" s="959" t="s">
        <v>1269</v>
      </c>
      <c r="D4083" s="959"/>
      <c r="E4083" s="795"/>
      <c r="F4083" s="796">
        <f>SUM(F4084:F4088)</f>
        <v>0</v>
      </c>
      <c r="G4083" s="797">
        <f>SUM(G4084:G4088)</f>
        <v>15600</v>
      </c>
      <c r="H4083" s="797">
        <f>SUM(H4084:H4088)</f>
        <v>0</v>
      </c>
      <c r="I4083" s="797">
        <f>SUM(I4084:I4088)</f>
        <v>15600</v>
      </c>
      <c r="J4083" s="243">
        <f t="shared" si="1231"/>
        <v>1</v>
      </c>
      <c r="K4083" s="244"/>
      <c r="L4083" s="316">
        <f>SUM(L4084:L4088)</f>
        <v>0</v>
      </c>
      <c r="M4083" s="317">
        <f>SUM(M4084:M4088)</f>
        <v>15600</v>
      </c>
      <c r="N4083" s="425">
        <f>SUM(N4084:N4088)</f>
        <v>15600</v>
      </c>
      <c r="O4083" s="426">
        <f>SUM(O4084:O4088)</f>
        <v>0</v>
      </c>
      <c r="P4083" s="244"/>
      <c r="Q4083" s="773"/>
      <c r="R4083" s="774"/>
      <c r="S4083" s="774"/>
      <c r="T4083" s="774"/>
      <c r="U4083" s="774"/>
      <c r="V4083" s="774"/>
      <c r="W4083" s="820"/>
      <c r="X4083" s="313">
        <f t="shared" si="1232"/>
        <v>0</v>
      </c>
    </row>
    <row r="4084" spans="2:24" ht="18.75">
      <c r="B4084" s="143"/>
      <c r="C4084" s="144">
        <v>201</v>
      </c>
      <c r="D4084" s="138" t="s">
        <v>1270</v>
      </c>
      <c r="E4084" s="812"/>
      <c r="F4084" s="449"/>
      <c r="G4084" s="245"/>
      <c r="H4084" s="245"/>
      <c r="I4084" s="476">
        <f>F4084+G4084+H4084</f>
        <v>0</v>
      </c>
      <c r="J4084" s="243" t="str">
        <f t="shared" si="1231"/>
        <v/>
      </c>
      <c r="K4084" s="244"/>
      <c r="L4084" s="423"/>
      <c r="M4084" s="252"/>
      <c r="N4084" s="315">
        <f>I4084</f>
        <v>0</v>
      </c>
      <c r="O4084" s="424">
        <f>L4084+M4084-N4084</f>
        <v>0</v>
      </c>
      <c r="P4084" s="244"/>
      <c r="Q4084" s="771"/>
      <c r="R4084" s="775"/>
      <c r="S4084" s="775"/>
      <c r="T4084" s="775"/>
      <c r="U4084" s="775"/>
      <c r="V4084" s="775"/>
      <c r="W4084" s="819"/>
      <c r="X4084" s="313">
        <f t="shared" si="1232"/>
        <v>0</v>
      </c>
    </row>
    <row r="4085" spans="2:24" ht="18.75">
      <c r="B4085" s="136"/>
      <c r="C4085" s="137">
        <v>202</v>
      </c>
      <c r="D4085" s="145" t="s">
        <v>1271</v>
      </c>
      <c r="E4085" s="812"/>
      <c r="F4085" s="449"/>
      <c r="G4085" s="245"/>
      <c r="H4085" s="245"/>
      <c r="I4085" s="476">
        <f>F4085+G4085+H4085</f>
        <v>0</v>
      </c>
      <c r="J4085" s="243" t="str">
        <f t="shared" si="1231"/>
        <v/>
      </c>
      <c r="K4085" s="244"/>
      <c r="L4085" s="423"/>
      <c r="M4085" s="252"/>
      <c r="N4085" s="315">
        <f>I4085</f>
        <v>0</v>
      </c>
      <c r="O4085" s="424">
        <f>L4085+M4085-N4085</f>
        <v>0</v>
      </c>
      <c r="P4085" s="244"/>
      <c r="Q4085" s="771"/>
      <c r="R4085" s="775"/>
      <c r="S4085" s="775"/>
      <c r="T4085" s="775"/>
      <c r="U4085" s="775"/>
      <c r="V4085" s="775"/>
      <c r="W4085" s="819"/>
      <c r="X4085" s="313">
        <f t="shared" si="1232"/>
        <v>0</v>
      </c>
    </row>
    <row r="4086" spans="2:24" ht="31.5">
      <c r="B4086" s="152"/>
      <c r="C4086" s="137">
        <v>205</v>
      </c>
      <c r="D4086" s="145" t="s">
        <v>915</v>
      </c>
      <c r="E4086" s="812"/>
      <c r="F4086" s="449"/>
      <c r="G4086" s="245">
        <v>15600</v>
      </c>
      <c r="H4086" s="245"/>
      <c r="I4086" s="476">
        <f>F4086+G4086+H4086</f>
        <v>15600</v>
      </c>
      <c r="J4086" s="243">
        <f t="shared" si="1231"/>
        <v>1</v>
      </c>
      <c r="K4086" s="244"/>
      <c r="L4086" s="423"/>
      <c r="M4086" s="252">
        <v>15600</v>
      </c>
      <c r="N4086" s="315">
        <f>I4086</f>
        <v>15600</v>
      </c>
      <c r="O4086" s="424">
        <f>L4086+M4086-N4086</f>
        <v>0</v>
      </c>
      <c r="P4086" s="244"/>
      <c r="Q4086" s="771"/>
      <c r="R4086" s="775"/>
      <c r="S4086" s="775"/>
      <c r="T4086" s="775"/>
      <c r="U4086" s="775"/>
      <c r="V4086" s="775"/>
      <c r="W4086" s="819"/>
      <c r="X4086" s="313">
        <f t="shared" si="1232"/>
        <v>0</v>
      </c>
    </row>
    <row r="4087" spans="2:24" ht="18.75">
      <c r="B4087" s="152"/>
      <c r="C4087" s="137">
        <v>208</v>
      </c>
      <c r="D4087" s="159" t="s">
        <v>916</v>
      </c>
      <c r="E4087" s="812"/>
      <c r="F4087" s="449"/>
      <c r="G4087" s="245"/>
      <c r="H4087" s="245"/>
      <c r="I4087" s="476">
        <f>F4087+G4087+H4087</f>
        <v>0</v>
      </c>
      <c r="J4087" s="243" t="str">
        <f t="shared" si="1231"/>
        <v/>
      </c>
      <c r="K4087" s="244"/>
      <c r="L4087" s="423"/>
      <c r="M4087" s="252"/>
      <c r="N4087" s="315">
        <f>I4087</f>
        <v>0</v>
      </c>
      <c r="O4087" s="424">
        <f>L4087+M4087-N4087</f>
        <v>0</v>
      </c>
      <c r="P4087" s="244"/>
      <c r="Q4087" s="771"/>
      <c r="R4087" s="775"/>
      <c r="S4087" s="775"/>
      <c r="T4087" s="775"/>
      <c r="U4087" s="775"/>
      <c r="V4087" s="775"/>
      <c r="W4087" s="819"/>
      <c r="X4087" s="313">
        <f t="shared" si="1232"/>
        <v>0</v>
      </c>
    </row>
    <row r="4088" spans="2:24" ht="18.75">
      <c r="B4088" s="143"/>
      <c r="C4088" s="142">
        <v>209</v>
      </c>
      <c r="D4088" s="148" t="s">
        <v>917</v>
      </c>
      <c r="E4088" s="812"/>
      <c r="F4088" s="449"/>
      <c r="G4088" s="245"/>
      <c r="H4088" s="245"/>
      <c r="I4088" s="476">
        <f>F4088+G4088+H4088</f>
        <v>0</v>
      </c>
      <c r="J4088" s="243" t="str">
        <f t="shared" si="1231"/>
        <v/>
      </c>
      <c r="K4088" s="244"/>
      <c r="L4088" s="423"/>
      <c r="M4088" s="252"/>
      <c r="N4088" s="315">
        <f>I4088</f>
        <v>0</v>
      </c>
      <c r="O4088" s="424">
        <f>L4088+M4088-N4088</f>
        <v>0</v>
      </c>
      <c r="P4088" s="244"/>
      <c r="Q4088" s="771"/>
      <c r="R4088" s="775"/>
      <c r="S4088" s="775"/>
      <c r="T4088" s="775"/>
      <c r="U4088" s="775"/>
      <c r="V4088" s="775"/>
      <c r="W4088" s="819"/>
      <c r="X4088" s="313">
        <f t="shared" si="1232"/>
        <v>0</v>
      </c>
    </row>
    <row r="4089" spans="2:24" ht="18.75">
      <c r="B4089" s="794">
        <v>500</v>
      </c>
      <c r="C4089" s="960" t="s">
        <v>209</v>
      </c>
      <c r="D4089" s="960"/>
      <c r="E4089" s="795"/>
      <c r="F4089" s="796">
        <f>SUM(F4090:F4096)</f>
        <v>0</v>
      </c>
      <c r="G4089" s="797">
        <f>SUM(G4090:G4096)</f>
        <v>215000</v>
      </c>
      <c r="H4089" s="797">
        <f>SUM(H4090:H4096)</f>
        <v>0</v>
      </c>
      <c r="I4089" s="797">
        <f>SUM(I4090:I4096)</f>
        <v>215000</v>
      </c>
      <c r="J4089" s="243">
        <f t="shared" si="1231"/>
        <v>1</v>
      </c>
      <c r="K4089" s="244"/>
      <c r="L4089" s="316">
        <f>SUM(L4090:L4096)</f>
        <v>0</v>
      </c>
      <c r="M4089" s="317">
        <f>SUM(M4090:M4096)</f>
        <v>215000</v>
      </c>
      <c r="N4089" s="425">
        <f>SUM(N4090:N4096)</f>
        <v>215000</v>
      </c>
      <c r="O4089" s="426">
        <f>SUM(O4090:O4096)</f>
        <v>0</v>
      </c>
      <c r="P4089" s="244"/>
      <c r="Q4089" s="773"/>
      <c r="R4089" s="774"/>
      <c r="S4089" s="775"/>
      <c r="T4089" s="774"/>
      <c r="U4089" s="774"/>
      <c r="V4089" s="774"/>
      <c r="W4089" s="820"/>
      <c r="X4089" s="313">
        <f t="shared" si="1232"/>
        <v>0</v>
      </c>
    </row>
    <row r="4090" spans="2:24" ht="18.75">
      <c r="B4090" s="143"/>
      <c r="C4090" s="160">
        <v>551</v>
      </c>
      <c r="D4090" s="456" t="s">
        <v>210</v>
      </c>
      <c r="E4090" s="812"/>
      <c r="F4090" s="449"/>
      <c r="G4090" s="245">
        <v>147000</v>
      </c>
      <c r="H4090" s="245"/>
      <c r="I4090" s="476">
        <f t="shared" ref="I4090:I4097" si="1233">F4090+G4090+H4090</f>
        <v>147000</v>
      </c>
      <c r="J4090" s="243">
        <f t="shared" si="1231"/>
        <v>1</v>
      </c>
      <c r="K4090" s="244"/>
      <c r="L4090" s="423"/>
      <c r="M4090" s="252">
        <v>147000</v>
      </c>
      <c r="N4090" s="315">
        <f t="shared" ref="N4090:N4097" si="1234">I4090</f>
        <v>147000</v>
      </c>
      <c r="O4090" s="424">
        <f t="shared" ref="O4090:O4097" si="1235">L4090+M4090-N4090</f>
        <v>0</v>
      </c>
      <c r="P4090" s="244"/>
      <c r="Q4090" s="771"/>
      <c r="R4090" s="775"/>
      <c r="S4090" s="775"/>
      <c r="T4090" s="775"/>
      <c r="U4090" s="775"/>
      <c r="V4090" s="775"/>
      <c r="W4090" s="819"/>
      <c r="X4090" s="313">
        <f t="shared" si="1232"/>
        <v>0</v>
      </c>
    </row>
    <row r="4091" spans="2:24" ht="18.75">
      <c r="B4091" s="143"/>
      <c r="C4091" s="161">
        <v>552</v>
      </c>
      <c r="D4091" s="457" t="s">
        <v>211</v>
      </c>
      <c r="E4091" s="812"/>
      <c r="F4091" s="449"/>
      <c r="G4091" s="245"/>
      <c r="H4091" s="245"/>
      <c r="I4091" s="476">
        <f t="shared" si="1233"/>
        <v>0</v>
      </c>
      <c r="J4091" s="243" t="str">
        <f t="shared" si="1231"/>
        <v/>
      </c>
      <c r="K4091" s="244"/>
      <c r="L4091" s="423"/>
      <c r="M4091" s="252"/>
      <c r="N4091" s="315">
        <f t="shared" si="1234"/>
        <v>0</v>
      </c>
      <c r="O4091" s="424">
        <f t="shared" si="1235"/>
        <v>0</v>
      </c>
      <c r="P4091" s="244"/>
      <c r="Q4091" s="771"/>
      <c r="R4091" s="775"/>
      <c r="S4091" s="775"/>
      <c r="T4091" s="775"/>
      <c r="U4091" s="775"/>
      <c r="V4091" s="775"/>
      <c r="W4091" s="819"/>
      <c r="X4091" s="313">
        <f t="shared" si="1232"/>
        <v>0</v>
      </c>
    </row>
    <row r="4092" spans="2:24" ht="18.75">
      <c r="B4092" s="143"/>
      <c r="C4092" s="161">
        <v>558</v>
      </c>
      <c r="D4092" s="457" t="s">
        <v>1704</v>
      </c>
      <c r="E4092" s="812"/>
      <c r="F4092" s="700">
        <v>0</v>
      </c>
      <c r="G4092" s="700">
        <v>0</v>
      </c>
      <c r="H4092" s="700">
        <v>0</v>
      </c>
      <c r="I4092" s="476">
        <f t="shared" si="1233"/>
        <v>0</v>
      </c>
      <c r="J4092" s="243" t="str">
        <f t="shared" si="1231"/>
        <v/>
      </c>
      <c r="K4092" s="244"/>
      <c r="L4092" s="423"/>
      <c r="M4092" s="252"/>
      <c r="N4092" s="315">
        <f t="shared" si="1234"/>
        <v>0</v>
      </c>
      <c r="O4092" s="424">
        <f t="shared" si="1235"/>
        <v>0</v>
      </c>
      <c r="P4092" s="244"/>
      <c r="Q4092" s="771"/>
      <c r="R4092" s="775"/>
      <c r="S4092" s="775"/>
      <c r="T4092" s="775"/>
      <c r="U4092" s="775"/>
      <c r="V4092" s="775"/>
      <c r="W4092" s="819"/>
      <c r="X4092" s="313">
        <f t="shared" si="1232"/>
        <v>0</v>
      </c>
    </row>
    <row r="4093" spans="2:24" ht="18.75">
      <c r="B4093" s="143"/>
      <c r="C4093" s="161">
        <v>560</v>
      </c>
      <c r="D4093" s="458" t="s">
        <v>212</v>
      </c>
      <c r="E4093" s="812"/>
      <c r="F4093" s="449"/>
      <c r="G4093" s="245">
        <v>46000</v>
      </c>
      <c r="H4093" s="245"/>
      <c r="I4093" s="476">
        <f t="shared" si="1233"/>
        <v>46000</v>
      </c>
      <c r="J4093" s="243">
        <f t="shared" si="1231"/>
        <v>1</v>
      </c>
      <c r="K4093" s="244"/>
      <c r="L4093" s="423"/>
      <c r="M4093" s="252">
        <v>46000</v>
      </c>
      <c r="N4093" s="315">
        <f t="shared" si="1234"/>
        <v>46000</v>
      </c>
      <c r="O4093" s="424">
        <f t="shared" si="1235"/>
        <v>0</v>
      </c>
      <c r="P4093" s="244"/>
      <c r="Q4093" s="771"/>
      <c r="R4093" s="775"/>
      <c r="S4093" s="775"/>
      <c r="T4093" s="775"/>
      <c r="U4093" s="775"/>
      <c r="V4093" s="775"/>
      <c r="W4093" s="819"/>
      <c r="X4093" s="313">
        <f t="shared" si="1232"/>
        <v>0</v>
      </c>
    </row>
    <row r="4094" spans="2:24" ht="18.75">
      <c r="B4094" s="143"/>
      <c r="C4094" s="161">
        <v>580</v>
      </c>
      <c r="D4094" s="457" t="s">
        <v>213</v>
      </c>
      <c r="E4094" s="812"/>
      <c r="F4094" s="449"/>
      <c r="G4094" s="245">
        <v>22000</v>
      </c>
      <c r="H4094" s="245"/>
      <c r="I4094" s="476">
        <f t="shared" si="1233"/>
        <v>22000</v>
      </c>
      <c r="J4094" s="243">
        <f t="shared" si="1231"/>
        <v>1</v>
      </c>
      <c r="K4094" s="244"/>
      <c r="L4094" s="423"/>
      <c r="M4094" s="252">
        <v>22000</v>
      </c>
      <c r="N4094" s="315">
        <f t="shared" si="1234"/>
        <v>22000</v>
      </c>
      <c r="O4094" s="424">
        <f t="shared" si="1235"/>
        <v>0</v>
      </c>
      <c r="P4094" s="244"/>
      <c r="Q4094" s="771"/>
      <c r="R4094" s="775"/>
      <c r="S4094" s="775"/>
      <c r="T4094" s="775"/>
      <c r="U4094" s="775"/>
      <c r="V4094" s="775"/>
      <c r="W4094" s="819"/>
      <c r="X4094" s="313">
        <f t="shared" si="1232"/>
        <v>0</v>
      </c>
    </row>
    <row r="4095" spans="2:24" ht="18.75">
      <c r="B4095" s="143"/>
      <c r="C4095" s="161">
        <v>588</v>
      </c>
      <c r="D4095" s="457" t="s">
        <v>1709</v>
      </c>
      <c r="E4095" s="812"/>
      <c r="F4095" s="700">
        <v>0</v>
      </c>
      <c r="G4095" s="700">
        <v>0</v>
      </c>
      <c r="H4095" s="700">
        <v>0</v>
      </c>
      <c r="I4095" s="476">
        <f t="shared" si="1233"/>
        <v>0</v>
      </c>
      <c r="J4095" s="243" t="str">
        <f t="shared" si="1231"/>
        <v/>
      </c>
      <c r="K4095" s="244"/>
      <c r="L4095" s="423"/>
      <c r="M4095" s="252"/>
      <c r="N4095" s="315">
        <f t="shared" si="1234"/>
        <v>0</v>
      </c>
      <c r="O4095" s="424">
        <f t="shared" si="1235"/>
        <v>0</v>
      </c>
      <c r="P4095" s="244"/>
      <c r="Q4095" s="771"/>
      <c r="R4095" s="775"/>
      <c r="S4095" s="775"/>
      <c r="T4095" s="775"/>
      <c r="U4095" s="775"/>
      <c r="V4095" s="775"/>
      <c r="W4095" s="819"/>
      <c r="X4095" s="313">
        <f t="shared" si="1232"/>
        <v>0</v>
      </c>
    </row>
    <row r="4096" spans="2:24" ht="31.5">
      <c r="B4096" s="143"/>
      <c r="C4096" s="162">
        <v>590</v>
      </c>
      <c r="D4096" s="459" t="s">
        <v>214</v>
      </c>
      <c r="E4096" s="812"/>
      <c r="F4096" s="449"/>
      <c r="G4096" s="245"/>
      <c r="H4096" s="245"/>
      <c r="I4096" s="476">
        <f t="shared" si="1233"/>
        <v>0</v>
      </c>
      <c r="J4096" s="243" t="str">
        <f t="shared" si="1231"/>
        <v/>
      </c>
      <c r="K4096" s="244"/>
      <c r="L4096" s="423"/>
      <c r="M4096" s="252"/>
      <c r="N4096" s="315">
        <f t="shared" si="1234"/>
        <v>0</v>
      </c>
      <c r="O4096" s="424">
        <f t="shared" si="1235"/>
        <v>0</v>
      </c>
      <c r="P4096" s="244"/>
      <c r="Q4096" s="771"/>
      <c r="R4096" s="775"/>
      <c r="S4096" s="775"/>
      <c r="T4096" s="775"/>
      <c r="U4096" s="775"/>
      <c r="V4096" s="775"/>
      <c r="W4096" s="819"/>
      <c r="X4096" s="313">
        <f t="shared" si="1232"/>
        <v>0</v>
      </c>
    </row>
    <row r="4097" spans="2:24" ht="18.75">
      <c r="B4097" s="794">
        <v>800</v>
      </c>
      <c r="C4097" s="960" t="s">
        <v>1079</v>
      </c>
      <c r="D4097" s="960"/>
      <c r="E4097" s="795"/>
      <c r="F4097" s="798"/>
      <c r="G4097" s="799"/>
      <c r="H4097" s="799"/>
      <c r="I4097" s="800">
        <f t="shared" si="1233"/>
        <v>0</v>
      </c>
      <c r="J4097" s="243" t="str">
        <f t="shared" si="1231"/>
        <v/>
      </c>
      <c r="K4097" s="244"/>
      <c r="L4097" s="428"/>
      <c r="M4097" s="254"/>
      <c r="N4097" s="315">
        <f t="shared" si="1234"/>
        <v>0</v>
      </c>
      <c r="O4097" s="424">
        <f t="shared" si="1235"/>
        <v>0</v>
      </c>
      <c r="P4097" s="244"/>
      <c r="Q4097" s="773"/>
      <c r="R4097" s="774"/>
      <c r="S4097" s="775"/>
      <c r="T4097" s="775"/>
      <c r="U4097" s="774"/>
      <c r="V4097" s="775"/>
      <c r="W4097" s="819"/>
      <c r="X4097" s="313">
        <f t="shared" si="1232"/>
        <v>0</v>
      </c>
    </row>
    <row r="4098" spans="2:24" ht="18.75">
      <c r="B4098" s="794">
        <v>1000</v>
      </c>
      <c r="C4098" s="962" t="s">
        <v>216</v>
      </c>
      <c r="D4098" s="962"/>
      <c r="E4098" s="795"/>
      <c r="F4098" s="796">
        <f>SUM(F4099:F4115)</f>
        <v>0</v>
      </c>
      <c r="G4098" s="797">
        <f>SUM(G4099:G4115)</f>
        <v>396000</v>
      </c>
      <c r="H4098" s="797">
        <f>SUM(H4099:H4115)</f>
        <v>0</v>
      </c>
      <c r="I4098" s="797">
        <f>SUM(I4099:I4115)</f>
        <v>396000</v>
      </c>
      <c r="J4098" s="243">
        <f t="shared" si="1231"/>
        <v>1</v>
      </c>
      <c r="K4098" s="244"/>
      <c r="L4098" s="316">
        <f>SUM(L4099:L4115)</f>
        <v>0</v>
      </c>
      <c r="M4098" s="317">
        <f>SUM(M4099:M4115)</f>
        <v>396000</v>
      </c>
      <c r="N4098" s="425">
        <f>SUM(N4099:N4115)</f>
        <v>396000</v>
      </c>
      <c r="O4098" s="426">
        <f>SUM(O4099:O4115)</f>
        <v>0</v>
      </c>
      <c r="P4098" s="244"/>
      <c r="Q4098" s="316">
        <f t="shared" ref="Q4098:W4098" si="1236">SUM(Q4099:Q4115)</f>
        <v>0</v>
      </c>
      <c r="R4098" s="317">
        <f t="shared" si="1236"/>
        <v>395000</v>
      </c>
      <c r="S4098" s="317">
        <f t="shared" si="1236"/>
        <v>395000</v>
      </c>
      <c r="T4098" s="317">
        <f t="shared" si="1236"/>
        <v>0</v>
      </c>
      <c r="U4098" s="317">
        <f t="shared" si="1236"/>
        <v>0</v>
      </c>
      <c r="V4098" s="317">
        <f t="shared" si="1236"/>
        <v>0</v>
      </c>
      <c r="W4098" s="426">
        <f t="shared" si="1236"/>
        <v>0</v>
      </c>
      <c r="X4098" s="313">
        <f t="shared" si="1232"/>
        <v>0</v>
      </c>
    </row>
    <row r="4099" spans="2:24" ht="18.75">
      <c r="B4099" s="136"/>
      <c r="C4099" s="144">
        <v>1011</v>
      </c>
      <c r="D4099" s="163" t="s">
        <v>217</v>
      </c>
      <c r="E4099" s="812"/>
      <c r="F4099" s="449"/>
      <c r="G4099" s="245"/>
      <c r="H4099" s="245"/>
      <c r="I4099" s="476">
        <f t="shared" ref="I4099:I4115" si="1237">F4099+G4099+H4099</f>
        <v>0</v>
      </c>
      <c r="J4099" s="243" t="str">
        <f t="shared" si="1231"/>
        <v/>
      </c>
      <c r="K4099" s="244"/>
      <c r="L4099" s="423"/>
      <c r="M4099" s="252"/>
      <c r="N4099" s="315">
        <f t="shared" ref="N4099:N4115" si="1238">I4099</f>
        <v>0</v>
      </c>
      <c r="O4099" s="424">
        <f t="shared" ref="O4099:O4115" si="1239">L4099+M4099-N4099</f>
        <v>0</v>
      </c>
      <c r="P4099" s="244"/>
      <c r="Q4099" s="423"/>
      <c r="R4099" s="252"/>
      <c r="S4099" s="429">
        <f t="shared" ref="S4099:S4106" si="1240">+IF(+(L4099+M4099)&gt;=I4099,+M4099,+(+I4099-L4099))</f>
        <v>0</v>
      </c>
      <c r="T4099" s="315">
        <f t="shared" ref="T4099:T4106" si="1241">Q4099+R4099-S4099</f>
        <v>0</v>
      </c>
      <c r="U4099" s="252"/>
      <c r="V4099" s="252"/>
      <c r="W4099" s="253"/>
      <c r="X4099" s="313">
        <f t="shared" si="1232"/>
        <v>0</v>
      </c>
    </row>
    <row r="4100" spans="2:24" ht="18.75">
      <c r="B4100" s="136"/>
      <c r="C4100" s="137">
        <v>1012</v>
      </c>
      <c r="D4100" s="145" t="s">
        <v>218</v>
      </c>
      <c r="E4100" s="812"/>
      <c r="F4100" s="449"/>
      <c r="G4100" s="245"/>
      <c r="H4100" s="245"/>
      <c r="I4100" s="476">
        <f t="shared" si="1237"/>
        <v>0</v>
      </c>
      <c r="J4100" s="243" t="str">
        <f t="shared" si="1231"/>
        <v/>
      </c>
      <c r="K4100" s="244"/>
      <c r="L4100" s="423"/>
      <c r="M4100" s="252"/>
      <c r="N4100" s="315">
        <f t="shared" si="1238"/>
        <v>0</v>
      </c>
      <c r="O4100" s="424">
        <f t="shared" si="1239"/>
        <v>0</v>
      </c>
      <c r="P4100" s="244"/>
      <c r="Q4100" s="423"/>
      <c r="R4100" s="252"/>
      <c r="S4100" s="429">
        <f t="shared" si="1240"/>
        <v>0</v>
      </c>
      <c r="T4100" s="315">
        <f t="shared" si="1241"/>
        <v>0</v>
      </c>
      <c r="U4100" s="252"/>
      <c r="V4100" s="252"/>
      <c r="W4100" s="253"/>
      <c r="X4100" s="313">
        <f t="shared" si="1232"/>
        <v>0</v>
      </c>
    </row>
    <row r="4101" spans="2:24" ht="18.75">
      <c r="B4101" s="136"/>
      <c r="C4101" s="137">
        <v>1013</v>
      </c>
      <c r="D4101" s="145" t="s">
        <v>219</v>
      </c>
      <c r="E4101" s="812"/>
      <c r="F4101" s="449"/>
      <c r="G4101" s="245"/>
      <c r="H4101" s="245"/>
      <c r="I4101" s="476">
        <f t="shared" si="1237"/>
        <v>0</v>
      </c>
      <c r="J4101" s="243" t="str">
        <f t="shared" si="1231"/>
        <v/>
      </c>
      <c r="K4101" s="244"/>
      <c r="L4101" s="423"/>
      <c r="M4101" s="252"/>
      <c r="N4101" s="315">
        <f t="shared" si="1238"/>
        <v>0</v>
      </c>
      <c r="O4101" s="424">
        <f t="shared" si="1239"/>
        <v>0</v>
      </c>
      <c r="P4101" s="244"/>
      <c r="Q4101" s="423"/>
      <c r="R4101" s="252"/>
      <c r="S4101" s="429">
        <f t="shared" si="1240"/>
        <v>0</v>
      </c>
      <c r="T4101" s="315">
        <f t="shared" si="1241"/>
        <v>0</v>
      </c>
      <c r="U4101" s="252"/>
      <c r="V4101" s="252"/>
      <c r="W4101" s="253"/>
      <c r="X4101" s="313">
        <f t="shared" si="1232"/>
        <v>0</v>
      </c>
    </row>
    <row r="4102" spans="2:24" ht="18.75">
      <c r="B4102" s="136"/>
      <c r="C4102" s="137">
        <v>1014</v>
      </c>
      <c r="D4102" s="145" t="s">
        <v>220</v>
      </c>
      <c r="E4102" s="812"/>
      <c r="F4102" s="449"/>
      <c r="G4102" s="245"/>
      <c r="H4102" s="245"/>
      <c r="I4102" s="476">
        <f t="shared" si="1237"/>
        <v>0</v>
      </c>
      <c r="J4102" s="243" t="str">
        <f t="shared" si="1231"/>
        <v/>
      </c>
      <c r="K4102" s="244"/>
      <c r="L4102" s="423"/>
      <c r="M4102" s="252"/>
      <c r="N4102" s="315">
        <f t="shared" si="1238"/>
        <v>0</v>
      </c>
      <c r="O4102" s="424">
        <f t="shared" si="1239"/>
        <v>0</v>
      </c>
      <c r="P4102" s="244"/>
      <c r="Q4102" s="423"/>
      <c r="R4102" s="252"/>
      <c r="S4102" s="429">
        <f t="shared" si="1240"/>
        <v>0</v>
      </c>
      <c r="T4102" s="315">
        <f t="shared" si="1241"/>
        <v>0</v>
      </c>
      <c r="U4102" s="252"/>
      <c r="V4102" s="252"/>
      <c r="W4102" s="253"/>
      <c r="X4102" s="313">
        <f t="shared" si="1232"/>
        <v>0</v>
      </c>
    </row>
    <row r="4103" spans="2:24" ht="18.75">
      <c r="B4103" s="136"/>
      <c r="C4103" s="137">
        <v>1015</v>
      </c>
      <c r="D4103" s="145" t="s">
        <v>221</v>
      </c>
      <c r="E4103" s="812"/>
      <c r="F4103" s="449"/>
      <c r="G4103" s="245">
        <v>175000</v>
      </c>
      <c r="H4103" s="245"/>
      <c r="I4103" s="476">
        <f t="shared" si="1237"/>
        <v>175000</v>
      </c>
      <c r="J4103" s="243">
        <f t="shared" si="1231"/>
        <v>1</v>
      </c>
      <c r="K4103" s="244"/>
      <c r="L4103" s="423"/>
      <c r="M4103" s="252">
        <v>175000</v>
      </c>
      <c r="N4103" s="315">
        <f t="shared" si="1238"/>
        <v>175000</v>
      </c>
      <c r="O4103" s="424">
        <f t="shared" si="1239"/>
        <v>0</v>
      </c>
      <c r="P4103" s="244"/>
      <c r="Q4103" s="423"/>
      <c r="R4103" s="252">
        <v>175000</v>
      </c>
      <c r="S4103" s="429">
        <f t="shared" si="1240"/>
        <v>175000</v>
      </c>
      <c r="T4103" s="315">
        <f t="shared" si="1241"/>
        <v>0</v>
      </c>
      <c r="U4103" s="252"/>
      <c r="V4103" s="252"/>
      <c r="W4103" s="253"/>
      <c r="X4103" s="313">
        <f t="shared" si="1232"/>
        <v>0</v>
      </c>
    </row>
    <row r="4104" spans="2:24" ht="18.75">
      <c r="B4104" s="136"/>
      <c r="C4104" s="137">
        <v>1016</v>
      </c>
      <c r="D4104" s="145" t="s">
        <v>222</v>
      </c>
      <c r="E4104" s="812"/>
      <c r="F4104" s="449"/>
      <c r="G4104" s="245">
        <v>100000</v>
      </c>
      <c r="H4104" s="245"/>
      <c r="I4104" s="476">
        <f t="shared" si="1237"/>
        <v>100000</v>
      </c>
      <c r="J4104" s="243">
        <f t="shared" si="1231"/>
        <v>1</v>
      </c>
      <c r="K4104" s="244"/>
      <c r="L4104" s="423"/>
      <c r="M4104" s="252">
        <v>100000</v>
      </c>
      <c r="N4104" s="315">
        <f t="shared" si="1238"/>
        <v>100000</v>
      </c>
      <c r="O4104" s="424">
        <f t="shared" si="1239"/>
        <v>0</v>
      </c>
      <c r="P4104" s="244"/>
      <c r="Q4104" s="423"/>
      <c r="R4104" s="252">
        <v>100000</v>
      </c>
      <c r="S4104" s="429">
        <f t="shared" si="1240"/>
        <v>100000</v>
      </c>
      <c r="T4104" s="315">
        <f t="shared" si="1241"/>
        <v>0</v>
      </c>
      <c r="U4104" s="252"/>
      <c r="V4104" s="252"/>
      <c r="W4104" s="253"/>
      <c r="X4104" s="313">
        <f t="shared" si="1232"/>
        <v>0</v>
      </c>
    </row>
    <row r="4105" spans="2:24" ht="18.75">
      <c r="B4105" s="140"/>
      <c r="C4105" s="164">
        <v>1020</v>
      </c>
      <c r="D4105" s="165" t="s">
        <v>223</v>
      </c>
      <c r="E4105" s="812"/>
      <c r="F4105" s="449"/>
      <c r="G4105" s="245">
        <v>105000</v>
      </c>
      <c r="H4105" s="245"/>
      <c r="I4105" s="476">
        <f t="shared" si="1237"/>
        <v>105000</v>
      </c>
      <c r="J4105" s="243">
        <f t="shared" si="1231"/>
        <v>1</v>
      </c>
      <c r="K4105" s="244"/>
      <c r="L4105" s="423"/>
      <c r="M4105" s="252">
        <v>105000</v>
      </c>
      <c r="N4105" s="315">
        <f t="shared" si="1238"/>
        <v>105000</v>
      </c>
      <c r="O4105" s="424">
        <f t="shared" si="1239"/>
        <v>0</v>
      </c>
      <c r="P4105" s="244"/>
      <c r="Q4105" s="423"/>
      <c r="R4105" s="252">
        <v>105000</v>
      </c>
      <c r="S4105" s="429">
        <f t="shared" si="1240"/>
        <v>105000</v>
      </c>
      <c r="T4105" s="315">
        <f t="shared" si="1241"/>
        <v>0</v>
      </c>
      <c r="U4105" s="252"/>
      <c r="V4105" s="252"/>
      <c r="W4105" s="253"/>
      <c r="X4105" s="313">
        <f t="shared" si="1232"/>
        <v>0</v>
      </c>
    </row>
    <row r="4106" spans="2:24" ht="18.75">
      <c r="B4106" s="136"/>
      <c r="C4106" s="137">
        <v>1030</v>
      </c>
      <c r="D4106" s="145" t="s">
        <v>224</v>
      </c>
      <c r="E4106" s="812"/>
      <c r="F4106" s="449"/>
      <c r="G4106" s="245">
        <v>15000</v>
      </c>
      <c r="H4106" s="245"/>
      <c r="I4106" s="476">
        <f t="shared" si="1237"/>
        <v>15000</v>
      </c>
      <c r="J4106" s="243">
        <f t="shared" si="1231"/>
        <v>1</v>
      </c>
      <c r="K4106" s="244"/>
      <c r="L4106" s="423"/>
      <c r="M4106" s="252">
        <v>15000</v>
      </c>
      <c r="N4106" s="315">
        <f t="shared" si="1238"/>
        <v>15000</v>
      </c>
      <c r="O4106" s="424">
        <f t="shared" si="1239"/>
        <v>0</v>
      </c>
      <c r="P4106" s="244"/>
      <c r="Q4106" s="423"/>
      <c r="R4106" s="252">
        <v>15000</v>
      </c>
      <c r="S4106" s="429">
        <f t="shared" si="1240"/>
        <v>15000</v>
      </c>
      <c r="T4106" s="315">
        <f t="shared" si="1241"/>
        <v>0</v>
      </c>
      <c r="U4106" s="252"/>
      <c r="V4106" s="252"/>
      <c r="W4106" s="253"/>
      <c r="X4106" s="313">
        <f t="shared" si="1232"/>
        <v>0</v>
      </c>
    </row>
    <row r="4107" spans="2:24" ht="18.75">
      <c r="B4107" s="136"/>
      <c r="C4107" s="164">
        <v>1051</v>
      </c>
      <c r="D4107" s="167" t="s">
        <v>225</v>
      </c>
      <c r="E4107" s="812"/>
      <c r="F4107" s="449"/>
      <c r="G4107" s="245">
        <v>1000</v>
      </c>
      <c r="H4107" s="245"/>
      <c r="I4107" s="476">
        <f t="shared" si="1237"/>
        <v>1000</v>
      </c>
      <c r="J4107" s="243">
        <f t="shared" si="1231"/>
        <v>1</v>
      </c>
      <c r="K4107" s="244"/>
      <c r="L4107" s="423"/>
      <c r="M4107" s="252">
        <v>1000</v>
      </c>
      <c r="N4107" s="315">
        <f t="shared" si="1238"/>
        <v>1000</v>
      </c>
      <c r="O4107" s="424">
        <f t="shared" si="1239"/>
        <v>0</v>
      </c>
      <c r="P4107" s="244"/>
      <c r="Q4107" s="771"/>
      <c r="R4107" s="775"/>
      <c r="S4107" s="775"/>
      <c r="T4107" s="775"/>
      <c r="U4107" s="775"/>
      <c r="V4107" s="775"/>
      <c r="W4107" s="819"/>
      <c r="X4107" s="313">
        <f t="shared" si="1232"/>
        <v>0</v>
      </c>
    </row>
    <row r="4108" spans="2:24" ht="18.75">
      <c r="B4108" s="136"/>
      <c r="C4108" s="137">
        <v>1052</v>
      </c>
      <c r="D4108" s="145" t="s">
        <v>226</v>
      </c>
      <c r="E4108" s="812"/>
      <c r="F4108" s="449"/>
      <c r="G4108" s="245"/>
      <c r="H4108" s="245"/>
      <c r="I4108" s="476">
        <f t="shared" si="1237"/>
        <v>0</v>
      </c>
      <c r="J4108" s="243" t="str">
        <f t="shared" si="1231"/>
        <v/>
      </c>
      <c r="K4108" s="244"/>
      <c r="L4108" s="423"/>
      <c r="M4108" s="252"/>
      <c r="N4108" s="315">
        <f t="shared" si="1238"/>
        <v>0</v>
      </c>
      <c r="O4108" s="424">
        <f t="shared" si="1239"/>
        <v>0</v>
      </c>
      <c r="P4108" s="244"/>
      <c r="Q4108" s="771"/>
      <c r="R4108" s="775"/>
      <c r="S4108" s="775"/>
      <c r="T4108" s="775"/>
      <c r="U4108" s="775"/>
      <c r="V4108" s="775"/>
      <c r="W4108" s="819"/>
      <c r="X4108" s="313">
        <f t="shared" si="1232"/>
        <v>0</v>
      </c>
    </row>
    <row r="4109" spans="2:24" ht="18.75">
      <c r="B4109" s="136"/>
      <c r="C4109" s="168">
        <v>1053</v>
      </c>
      <c r="D4109" s="169" t="s">
        <v>1710</v>
      </c>
      <c r="E4109" s="812"/>
      <c r="F4109" s="449"/>
      <c r="G4109" s="245"/>
      <c r="H4109" s="245"/>
      <c r="I4109" s="476">
        <f t="shared" si="1237"/>
        <v>0</v>
      </c>
      <c r="J4109" s="243" t="str">
        <f t="shared" si="1231"/>
        <v/>
      </c>
      <c r="K4109" s="244"/>
      <c r="L4109" s="423"/>
      <c r="M4109" s="252"/>
      <c r="N4109" s="315">
        <f t="shared" si="1238"/>
        <v>0</v>
      </c>
      <c r="O4109" s="424">
        <f t="shared" si="1239"/>
        <v>0</v>
      </c>
      <c r="P4109" s="244"/>
      <c r="Q4109" s="771"/>
      <c r="R4109" s="775"/>
      <c r="S4109" s="775"/>
      <c r="T4109" s="775"/>
      <c r="U4109" s="775"/>
      <c r="V4109" s="775"/>
      <c r="W4109" s="819"/>
      <c r="X4109" s="313">
        <f t="shared" si="1232"/>
        <v>0</v>
      </c>
    </row>
    <row r="4110" spans="2:24" ht="18.75">
      <c r="B4110" s="136"/>
      <c r="C4110" s="137">
        <v>1062</v>
      </c>
      <c r="D4110" s="139" t="s">
        <v>227</v>
      </c>
      <c r="E4110" s="812"/>
      <c r="F4110" s="449"/>
      <c r="G4110" s="245"/>
      <c r="H4110" s="245"/>
      <c r="I4110" s="476">
        <f t="shared" si="1237"/>
        <v>0</v>
      </c>
      <c r="J4110" s="243" t="str">
        <f t="shared" si="1231"/>
        <v/>
      </c>
      <c r="K4110" s="244"/>
      <c r="L4110" s="423"/>
      <c r="M4110" s="252"/>
      <c r="N4110" s="315">
        <f t="shared" si="1238"/>
        <v>0</v>
      </c>
      <c r="O4110" s="424">
        <f t="shared" si="1239"/>
        <v>0</v>
      </c>
      <c r="P4110" s="244"/>
      <c r="Q4110" s="423"/>
      <c r="R4110" s="252"/>
      <c r="S4110" s="429">
        <f>+IF(+(L4110+M4110)&gt;=I4110,+M4110,+(+I4110-L4110))</f>
        <v>0</v>
      </c>
      <c r="T4110" s="315">
        <f>Q4110+R4110-S4110</f>
        <v>0</v>
      </c>
      <c r="U4110" s="252"/>
      <c r="V4110" s="252"/>
      <c r="W4110" s="253"/>
      <c r="X4110" s="313">
        <f t="shared" si="1232"/>
        <v>0</v>
      </c>
    </row>
    <row r="4111" spans="2:24" ht="18.75">
      <c r="B4111" s="136"/>
      <c r="C4111" s="137">
        <v>1063</v>
      </c>
      <c r="D4111" s="139" t="s">
        <v>228</v>
      </c>
      <c r="E4111" s="812"/>
      <c r="F4111" s="449"/>
      <c r="G4111" s="245"/>
      <c r="H4111" s="245"/>
      <c r="I4111" s="476">
        <f t="shared" si="1237"/>
        <v>0</v>
      </c>
      <c r="J4111" s="243" t="str">
        <f t="shared" si="1231"/>
        <v/>
      </c>
      <c r="K4111" s="244"/>
      <c r="L4111" s="423"/>
      <c r="M4111" s="252"/>
      <c r="N4111" s="315">
        <f t="shared" si="1238"/>
        <v>0</v>
      </c>
      <c r="O4111" s="424">
        <f t="shared" si="1239"/>
        <v>0</v>
      </c>
      <c r="P4111" s="244"/>
      <c r="Q4111" s="771"/>
      <c r="R4111" s="775"/>
      <c r="S4111" s="775"/>
      <c r="T4111" s="775"/>
      <c r="U4111" s="775"/>
      <c r="V4111" s="775"/>
      <c r="W4111" s="819"/>
      <c r="X4111" s="313">
        <f t="shared" si="1232"/>
        <v>0</v>
      </c>
    </row>
    <row r="4112" spans="2:24" ht="18.75">
      <c r="B4112" s="136"/>
      <c r="C4112" s="168">
        <v>1069</v>
      </c>
      <c r="D4112" s="170" t="s">
        <v>229</v>
      </c>
      <c r="E4112" s="812"/>
      <c r="F4112" s="449"/>
      <c r="G4112" s="245"/>
      <c r="H4112" s="245"/>
      <c r="I4112" s="476">
        <f t="shared" si="1237"/>
        <v>0</v>
      </c>
      <c r="J4112" s="243" t="str">
        <f t="shared" ref="J4112:J4143" si="1242">(IF($E4112&lt;&gt;0,$J$2,IF($I4112&lt;&gt;0,$J$2,"")))</f>
        <v/>
      </c>
      <c r="K4112" s="244"/>
      <c r="L4112" s="423"/>
      <c r="M4112" s="252"/>
      <c r="N4112" s="315">
        <f t="shared" si="1238"/>
        <v>0</v>
      </c>
      <c r="O4112" s="424">
        <f t="shared" si="1239"/>
        <v>0</v>
      </c>
      <c r="P4112" s="244"/>
      <c r="Q4112" s="423"/>
      <c r="R4112" s="252"/>
      <c r="S4112" s="429">
        <f>+IF(+(L4112+M4112)&gt;=I4112,+M4112,+(+I4112-L4112))</f>
        <v>0</v>
      </c>
      <c r="T4112" s="315">
        <f>Q4112+R4112-S4112</f>
        <v>0</v>
      </c>
      <c r="U4112" s="252"/>
      <c r="V4112" s="252"/>
      <c r="W4112" s="253"/>
      <c r="X4112" s="313">
        <f t="shared" ref="X4112:X4143" si="1243">T4112-U4112-V4112-W4112</f>
        <v>0</v>
      </c>
    </row>
    <row r="4113" spans="2:24" ht="31.5">
      <c r="B4113" s="140"/>
      <c r="C4113" s="137">
        <v>1091</v>
      </c>
      <c r="D4113" s="145" t="s">
        <v>230</v>
      </c>
      <c r="E4113" s="812"/>
      <c r="F4113" s="449"/>
      <c r="G4113" s="245"/>
      <c r="H4113" s="245"/>
      <c r="I4113" s="476">
        <f t="shared" si="1237"/>
        <v>0</v>
      </c>
      <c r="J4113" s="243" t="str">
        <f t="shared" si="1242"/>
        <v/>
      </c>
      <c r="K4113" s="244"/>
      <c r="L4113" s="423"/>
      <c r="M4113" s="252"/>
      <c r="N4113" s="315">
        <f t="shared" si="1238"/>
        <v>0</v>
      </c>
      <c r="O4113" s="424">
        <f t="shared" si="1239"/>
        <v>0</v>
      </c>
      <c r="P4113" s="244"/>
      <c r="Q4113" s="423"/>
      <c r="R4113" s="252"/>
      <c r="S4113" s="429">
        <f>+IF(+(L4113+M4113)&gt;=I4113,+M4113,+(+I4113-L4113))</f>
        <v>0</v>
      </c>
      <c r="T4113" s="315">
        <f>Q4113+R4113-S4113</f>
        <v>0</v>
      </c>
      <c r="U4113" s="252"/>
      <c r="V4113" s="252"/>
      <c r="W4113" s="253"/>
      <c r="X4113" s="313">
        <f t="shared" si="1243"/>
        <v>0</v>
      </c>
    </row>
    <row r="4114" spans="2:24" ht="18.75">
      <c r="B4114" s="136"/>
      <c r="C4114" s="137">
        <v>1092</v>
      </c>
      <c r="D4114" s="145" t="s">
        <v>359</v>
      </c>
      <c r="E4114" s="812"/>
      <c r="F4114" s="449"/>
      <c r="G4114" s="245"/>
      <c r="H4114" s="245"/>
      <c r="I4114" s="476">
        <f t="shared" si="1237"/>
        <v>0</v>
      </c>
      <c r="J4114" s="243" t="str">
        <f t="shared" si="1242"/>
        <v/>
      </c>
      <c r="K4114" s="244"/>
      <c r="L4114" s="423"/>
      <c r="M4114" s="252"/>
      <c r="N4114" s="315">
        <f t="shared" si="1238"/>
        <v>0</v>
      </c>
      <c r="O4114" s="424">
        <f t="shared" si="1239"/>
        <v>0</v>
      </c>
      <c r="P4114" s="244"/>
      <c r="Q4114" s="771"/>
      <c r="R4114" s="775"/>
      <c r="S4114" s="775"/>
      <c r="T4114" s="775"/>
      <c r="U4114" s="775"/>
      <c r="V4114" s="775"/>
      <c r="W4114" s="819"/>
      <c r="X4114" s="313">
        <f t="shared" si="1243"/>
        <v>0</v>
      </c>
    </row>
    <row r="4115" spans="2:24" ht="18.75">
      <c r="B4115" s="136"/>
      <c r="C4115" s="142">
        <v>1098</v>
      </c>
      <c r="D4115" s="146" t="s">
        <v>231</v>
      </c>
      <c r="E4115" s="812"/>
      <c r="F4115" s="449"/>
      <c r="G4115" s="245"/>
      <c r="H4115" s="245"/>
      <c r="I4115" s="476">
        <f t="shared" si="1237"/>
        <v>0</v>
      </c>
      <c r="J4115" s="243" t="str">
        <f t="shared" si="1242"/>
        <v/>
      </c>
      <c r="K4115" s="244"/>
      <c r="L4115" s="423"/>
      <c r="M4115" s="252"/>
      <c r="N4115" s="315">
        <f t="shared" si="1238"/>
        <v>0</v>
      </c>
      <c r="O4115" s="424">
        <f t="shared" si="1239"/>
        <v>0</v>
      </c>
      <c r="P4115" s="244"/>
      <c r="Q4115" s="423"/>
      <c r="R4115" s="252"/>
      <c r="S4115" s="429">
        <f>+IF(+(L4115+M4115)&gt;=I4115,+M4115,+(+I4115-L4115))</f>
        <v>0</v>
      </c>
      <c r="T4115" s="315">
        <f>Q4115+R4115-S4115</f>
        <v>0</v>
      </c>
      <c r="U4115" s="252"/>
      <c r="V4115" s="252"/>
      <c r="W4115" s="253"/>
      <c r="X4115" s="313">
        <f t="shared" si="1243"/>
        <v>0</v>
      </c>
    </row>
    <row r="4116" spans="2:24" ht="18.75">
      <c r="B4116" s="794">
        <v>1900</v>
      </c>
      <c r="C4116" s="958" t="s">
        <v>293</v>
      </c>
      <c r="D4116" s="958"/>
      <c r="E4116" s="795"/>
      <c r="F4116" s="796">
        <f>SUM(F4117:F4119)</f>
        <v>0</v>
      </c>
      <c r="G4116" s="797">
        <f>SUM(G4117:G4119)</f>
        <v>1000</v>
      </c>
      <c r="H4116" s="797">
        <f>SUM(H4117:H4119)</f>
        <v>0</v>
      </c>
      <c r="I4116" s="797">
        <f>SUM(I4117:I4119)</f>
        <v>1000</v>
      </c>
      <c r="J4116" s="243">
        <f t="shared" si="1242"/>
        <v>1</v>
      </c>
      <c r="K4116" s="244"/>
      <c r="L4116" s="316">
        <f>SUM(L4117:L4119)</f>
        <v>0</v>
      </c>
      <c r="M4116" s="317">
        <f>SUM(M4117:M4119)</f>
        <v>1000</v>
      </c>
      <c r="N4116" s="425">
        <f>SUM(N4117:N4119)</f>
        <v>1000</v>
      </c>
      <c r="O4116" s="426">
        <f>SUM(O4117:O4119)</f>
        <v>0</v>
      </c>
      <c r="P4116" s="244"/>
      <c r="Q4116" s="773"/>
      <c r="R4116" s="774"/>
      <c r="S4116" s="774"/>
      <c r="T4116" s="774"/>
      <c r="U4116" s="774"/>
      <c r="V4116" s="774"/>
      <c r="W4116" s="820"/>
      <c r="X4116" s="313">
        <f t="shared" si="1243"/>
        <v>0</v>
      </c>
    </row>
    <row r="4117" spans="2:24" ht="18.75">
      <c r="B4117" s="136"/>
      <c r="C4117" s="144">
        <v>1901</v>
      </c>
      <c r="D4117" s="138" t="s">
        <v>294</v>
      </c>
      <c r="E4117" s="812"/>
      <c r="F4117" s="449"/>
      <c r="G4117" s="245">
        <v>1000</v>
      </c>
      <c r="H4117" s="245"/>
      <c r="I4117" s="476">
        <f>F4117+G4117+H4117</f>
        <v>1000</v>
      </c>
      <c r="J4117" s="243">
        <f t="shared" si="1242"/>
        <v>1</v>
      </c>
      <c r="K4117" s="244"/>
      <c r="L4117" s="423"/>
      <c r="M4117" s="252">
        <v>1000</v>
      </c>
      <c r="N4117" s="315">
        <f>I4117</f>
        <v>1000</v>
      </c>
      <c r="O4117" s="424">
        <f>L4117+M4117-N4117</f>
        <v>0</v>
      </c>
      <c r="P4117" s="244"/>
      <c r="Q4117" s="771"/>
      <c r="R4117" s="775"/>
      <c r="S4117" s="775"/>
      <c r="T4117" s="775"/>
      <c r="U4117" s="775"/>
      <c r="V4117" s="775"/>
      <c r="W4117" s="819"/>
      <c r="X4117" s="313">
        <f t="shared" si="1243"/>
        <v>0</v>
      </c>
    </row>
    <row r="4118" spans="2:24" ht="18.75">
      <c r="B4118" s="136"/>
      <c r="C4118" s="137">
        <v>1981</v>
      </c>
      <c r="D4118" s="139" t="s">
        <v>295</v>
      </c>
      <c r="E4118" s="812"/>
      <c r="F4118" s="449"/>
      <c r="G4118" s="245"/>
      <c r="H4118" s="245"/>
      <c r="I4118" s="476">
        <f>F4118+G4118+H4118</f>
        <v>0</v>
      </c>
      <c r="J4118" s="243" t="str">
        <f t="shared" si="1242"/>
        <v/>
      </c>
      <c r="K4118" s="244"/>
      <c r="L4118" s="423"/>
      <c r="M4118" s="252"/>
      <c r="N4118" s="315">
        <f>I4118</f>
        <v>0</v>
      </c>
      <c r="O4118" s="424">
        <f>L4118+M4118-N4118</f>
        <v>0</v>
      </c>
      <c r="P4118" s="244"/>
      <c r="Q4118" s="771"/>
      <c r="R4118" s="775"/>
      <c r="S4118" s="775"/>
      <c r="T4118" s="775"/>
      <c r="U4118" s="775"/>
      <c r="V4118" s="775"/>
      <c r="W4118" s="819"/>
      <c r="X4118" s="313">
        <f t="shared" si="1243"/>
        <v>0</v>
      </c>
    </row>
    <row r="4119" spans="2:24" ht="18.75">
      <c r="B4119" s="136"/>
      <c r="C4119" s="142">
        <v>1991</v>
      </c>
      <c r="D4119" s="141" t="s">
        <v>296</v>
      </c>
      <c r="E4119" s="812"/>
      <c r="F4119" s="449"/>
      <c r="G4119" s="245"/>
      <c r="H4119" s="245"/>
      <c r="I4119" s="476">
        <f>F4119+G4119+H4119</f>
        <v>0</v>
      </c>
      <c r="J4119" s="243" t="str">
        <f t="shared" si="1242"/>
        <v/>
      </c>
      <c r="K4119" s="244"/>
      <c r="L4119" s="423"/>
      <c r="M4119" s="252"/>
      <c r="N4119" s="315">
        <f>I4119</f>
        <v>0</v>
      </c>
      <c r="O4119" s="424">
        <f>L4119+M4119-N4119</f>
        <v>0</v>
      </c>
      <c r="P4119" s="244"/>
      <c r="Q4119" s="771"/>
      <c r="R4119" s="775"/>
      <c r="S4119" s="775"/>
      <c r="T4119" s="775"/>
      <c r="U4119" s="775"/>
      <c r="V4119" s="775"/>
      <c r="W4119" s="819"/>
      <c r="X4119" s="313">
        <f t="shared" si="1243"/>
        <v>0</v>
      </c>
    </row>
    <row r="4120" spans="2:24" ht="18.75">
      <c r="B4120" s="794">
        <v>2100</v>
      </c>
      <c r="C4120" s="958" t="s">
        <v>1088</v>
      </c>
      <c r="D4120" s="958"/>
      <c r="E4120" s="795"/>
      <c r="F4120" s="796">
        <f>SUM(F4121:F4125)</f>
        <v>0</v>
      </c>
      <c r="G4120" s="797">
        <f>SUM(G4121:G4125)</f>
        <v>0</v>
      </c>
      <c r="H4120" s="797">
        <f>SUM(H4121:H4125)</f>
        <v>0</v>
      </c>
      <c r="I4120" s="797">
        <f>SUM(I4121:I4125)</f>
        <v>0</v>
      </c>
      <c r="J4120" s="243" t="str">
        <f t="shared" si="1242"/>
        <v/>
      </c>
      <c r="K4120" s="244"/>
      <c r="L4120" s="316">
        <f>SUM(L4121:L4125)</f>
        <v>0</v>
      </c>
      <c r="M4120" s="317">
        <f>SUM(M4121:M4125)</f>
        <v>0</v>
      </c>
      <c r="N4120" s="425">
        <f>SUM(N4121:N4125)</f>
        <v>0</v>
      </c>
      <c r="O4120" s="426">
        <f>SUM(O4121:O4125)</f>
        <v>0</v>
      </c>
      <c r="P4120" s="244"/>
      <c r="Q4120" s="773"/>
      <c r="R4120" s="774"/>
      <c r="S4120" s="774"/>
      <c r="T4120" s="774"/>
      <c r="U4120" s="774"/>
      <c r="V4120" s="774"/>
      <c r="W4120" s="820"/>
      <c r="X4120" s="313">
        <f t="shared" si="1243"/>
        <v>0</v>
      </c>
    </row>
    <row r="4121" spans="2:24" ht="18.75">
      <c r="B4121" s="136"/>
      <c r="C4121" s="144">
        <v>2110</v>
      </c>
      <c r="D4121" s="147" t="s">
        <v>232</v>
      </c>
      <c r="E4121" s="812"/>
      <c r="F4121" s="449"/>
      <c r="G4121" s="245"/>
      <c r="H4121" s="245"/>
      <c r="I4121" s="476">
        <f>F4121+G4121+H4121</f>
        <v>0</v>
      </c>
      <c r="J4121" s="243" t="str">
        <f t="shared" si="1242"/>
        <v/>
      </c>
      <c r="K4121" s="244"/>
      <c r="L4121" s="423"/>
      <c r="M4121" s="252"/>
      <c r="N4121" s="315">
        <f>I4121</f>
        <v>0</v>
      </c>
      <c r="O4121" s="424">
        <f>L4121+M4121-N4121</f>
        <v>0</v>
      </c>
      <c r="P4121" s="244"/>
      <c r="Q4121" s="771"/>
      <c r="R4121" s="775"/>
      <c r="S4121" s="775"/>
      <c r="T4121" s="775"/>
      <c r="U4121" s="775"/>
      <c r="V4121" s="775"/>
      <c r="W4121" s="819"/>
      <c r="X4121" s="313">
        <f t="shared" si="1243"/>
        <v>0</v>
      </c>
    </row>
    <row r="4122" spans="2:24" ht="18.75">
      <c r="B4122" s="171"/>
      <c r="C4122" s="137">
        <v>2120</v>
      </c>
      <c r="D4122" s="159" t="s">
        <v>233</v>
      </c>
      <c r="E4122" s="812"/>
      <c r="F4122" s="449"/>
      <c r="G4122" s="245"/>
      <c r="H4122" s="245"/>
      <c r="I4122" s="476">
        <f>F4122+G4122+H4122</f>
        <v>0</v>
      </c>
      <c r="J4122" s="243" t="str">
        <f t="shared" si="1242"/>
        <v/>
      </c>
      <c r="K4122" s="244"/>
      <c r="L4122" s="423"/>
      <c r="M4122" s="252"/>
      <c r="N4122" s="315">
        <f>I4122</f>
        <v>0</v>
      </c>
      <c r="O4122" s="424">
        <f>L4122+M4122-N4122</f>
        <v>0</v>
      </c>
      <c r="P4122" s="244"/>
      <c r="Q4122" s="771"/>
      <c r="R4122" s="775"/>
      <c r="S4122" s="775"/>
      <c r="T4122" s="775"/>
      <c r="U4122" s="775"/>
      <c r="V4122" s="775"/>
      <c r="W4122" s="819"/>
      <c r="X4122" s="313">
        <f t="shared" si="1243"/>
        <v>0</v>
      </c>
    </row>
    <row r="4123" spans="2:24" ht="18.75">
      <c r="B4123" s="171"/>
      <c r="C4123" s="137">
        <v>2125</v>
      </c>
      <c r="D4123" s="156" t="s">
        <v>1080</v>
      </c>
      <c r="E4123" s="812"/>
      <c r="F4123" s="700">
        <v>0</v>
      </c>
      <c r="G4123" s="700">
        <v>0</v>
      </c>
      <c r="H4123" s="700">
        <v>0</v>
      </c>
      <c r="I4123" s="476">
        <f>F4123+G4123+H4123</f>
        <v>0</v>
      </c>
      <c r="J4123" s="243" t="str">
        <f t="shared" si="1242"/>
        <v/>
      </c>
      <c r="K4123" s="244"/>
      <c r="L4123" s="423"/>
      <c r="M4123" s="252"/>
      <c r="N4123" s="315">
        <f>I4123</f>
        <v>0</v>
      </c>
      <c r="O4123" s="424">
        <f>L4123+M4123-N4123</f>
        <v>0</v>
      </c>
      <c r="P4123" s="244"/>
      <c r="Q4123" s="771"/>
      <c r="R4123" s="775"/>
      <c r="S4123" s="775"/>
      <c r="T4123" s="775"/>
      <c r="U4123" s="775"/>
      <c r="V4123" s="775"/>
      <c r="W4123" s="819"/>
      <c r="X4123" s="313">
        <f t="shared" si="1243"/>
        <v>0</v>
      </c>
    </row>
    <row r="4124" spans="2:24" ht="18.75">
      <c r="B4124" s="143"/>
      <c r="C4124" s="137">
        <v>2140</v>
      </c>
      <c r="D4124" s="159" t="s">
        <v>235</v>
      </c>
      <c r="E4124" s="812"/>
      <c r="F4124" s="700">
        <v>0</v>
      </c>
      <c r="G4124" s="700">
        <v>0</v>
      </c>
      <c r="H4124" s="700">
        <v>0</v>
      </c>
      <c r="I4124" s="476">
        <f>F4124+G4124+H4124</f>
        <v>0</v>
      </c>
      <c r="J4124" s="243" t="str">
        <f t="shared" si="1242"/>
        <v/>
      </c>
      <c r="K4124" s="244"/>
      <c r="L4124" s="423"/>
      <c r="M4124" s="252"/>
      <c r="N4124" s="315">
        <f>I4124</f>
        <v>0</v>
      </c>
      <c r="O4124" s="424">
        <f>L4124+M4124-N4124</f>
        <v>0</v>
      </c>
      <c r="P4124" s="244"/>
      <c r="Q4124" s="771"/>
      <c r="R4124" s="775"/>
      <c r="S4124" s="775"/>
      <c r="T4124" s="775"/>
      <c r="U4124" s="775"/>
      <c r="V4124" s="775"/>
      <c r="W4124" s="819"/>
      <c r="X4124" s="313">
        <f t="shared" si="1243"/>
        <v>0</v>
      </c>
    </row>
    <row r="4125" spans="2:24" ht="18.75">
      <c r="B4125" s="136"/>
      <c r="C4125" s="142">
        <v>2190</v>
      </c>
      <c r="D4125" s="512" t="s">
        <v>236</v>
      </c>
      <c r="E4125" s="812"/>
      <c r="F4125" s="449"/>
      <c r="G4125" s="245"/>
      <c r="H4125" s="245"/>
      <c r="I4125" s="476">
        <f>F4125+G4125+H4125</f>
        <v>0</v>
      </c>
      <c r="J4125" s="243" t="str">
        <f t="shared" si="1242"/>
        <v/>
      </c>
      <c r="K4125" s="244"/>
      <c r="L4125" s="423"/>
      <c r="M4125" s="252"/>
      <c r="N4125" s="315">
        <f>I4125</f>
        <v>0</v>
      </c>
      <c r="O4125" s="424">
        <f>L4125+M4125-N4125</f>
        <v>0</v>
      </c>
      <c r="P4125" s="244"/>
      <c r="Q4125" s="771"/>
      <c r="R4125" s="775"/>
      <c r="S4125" s="775"/>
      <c r="T4125" s="775"/>
      <c r="U4125" s="775"/>
      <c r="V4125" s="775"/>
      <c r="W4125" s="819"/>
      <c r="X4125" s="313">
        <f t="shared" si="1243"/>
        <v>0</v>
      </c>
    </row>
    <row r="4126" spans="2:24" ht="18.75">
      <c r="B4126" s="794">
        <v>2200</v>
      </c>
      <c r="C4126" s="958" t="s">
        <v>237</v>
      </c>
      <c r="D4126" s="958"/>
      <c r="E4126" s="795"/>
      <c r="F4126" s="796">
        <f>SUM(F4127:F4128)</f>
        <v>0</v>
      </c>
      <c r="G4126" s="797">
        <f>SUM(G4127:G4128)</f>
        <v>0</v>
      </c>
      <c r="H4126" s="797">
        <f>SUM(H4127:H4128)</f>
        <v>0</v>
      </c>
      <c r="I4126" s="797">
        <f>SUM(I4127:I4128)</f>
        <v>0</v>
      </c>
      <c r="J4126" s="243" t="str">
        <f t="shared" si="1242"/>
        <v/>
      </c>
      <c r="K4126" s="244"/>
      <c r="L4126" s="316">
        <f>SUM(L4127:L4128)</f>
        <v>0</v>
      </c>
      <c r="M4126" s="317">
        <f>SUM(M4127:M4128)</f>
        <v>0</v>
      </c>
      <c r="N4126" s="425">
        <f>SUM(N4127:N4128)</f>
        <v>0</v>
      </c>
      <c r="O4126" s="426">
        <f>SUM(O4127:O4128)</f>
        <v>0</v>
      </c>
      <c r="P4126" s="244"/>
      <c r="Q4126" s="773"/>
      <c r="R4126" s="774"/>
      <c r="S4126" s="774"/>
      <c r="T4126" s="774"/>
      <c r="U4126" s="774"/>
      <c r="V4126" s="774"/>
      <c r="W4126" s="820"/>
      <c r="X4126" s="313">
        <f t="shared" si="1243"/>
        <v>0</v>
      </c>
    </row>
    <row r="4127" spans="2:24" ht="18.75">
      <c r="B4127" s="136"/>
      <c r="C4127" s="137">
        <v>2221</v>
      </c>
      <c r="D4127" s="139" t="s">
        <v>1461</v>
      </c>
      <c r="E4127" s="812"/>
      <c r="F4127" s="449"/>
      <c r="G4127" s="245"/>
      <c r="H4127" s="245"/>
      <c r="I4127" s="476">
        <f t="shared" ref="I4127:I4132" si="1244">F4127+G4127+H4127</f>
        <v>0</v>
      </c>
      <c r="J4127" s="243" t="str">
        <f t="shared" si="1242"/>
        <v/>
      </c>
      <c r="K4127" s="244"/>
      <c r="L4127" s="423"/>
      <c r="M4127" s="252"/>
      <c r="N4127" s="315">
        <f t="shared" ref="N4127:N4132" si="1245">I4127</f>
        <v>0</v>
      </c>
      <c r="O4127" s="424">
        <f t="shared" ref="O4127:O4132" si="1246">L4127+M4127-N4127</f>
        <v>0</v>
      </c>
      <c r="P4127" s="244"/>
      <c r="Q4127" s="771"/>
      <c r="R4127" s="775"/>
      <c r="S4127" s="775"/>
      <c r="T4127" s="775"/>
      <c r="U4127" s="775"/>
      <c r="V4127" s="775"/>
      <c r="W4127" s="819"/>
      <c r="X4127" s="313">
        <f t="shared" si="1243"/>
        <v>0</v>
      </c>
    </row>
    <row r="4128" spans="2:24" ht="18.75">
      <c r="B4128" s="136"/>
      <c r="C4128" s="142">
        <v>2224</v>
      </c>
      <c r="D4128" s="141" t="s">
        <v>238</v>
      </c>
      <c r="E4128" s="812"/>
      <c r="F4128" s="449"/>
      <c r="G4128" s="245"/>
      <c r="H4128" s="245"/>
      <c r="I4128" s="476">
        <f t="shared" si="1244"/>
        <v>0</v>
      </c>
      <c r="J4128" s="243" t="str">
        <f t="shared" si="1242"/>
        <v/>
      </c>
      <c r="K4128" s="244"/>
      <c r="L4128" s="423"/>
      <c r="M4128" s="252"/>
      <c r="N4128" s="315">
        <f t="shared" si="1245"/>
        <v>0</v>
      </c>
      <c r="O4128" s="424">
        <f t="shared" si="1246"/>
        <v>0</v>
      </c>
      <c r="P4128" s="244"/>
      <c r="Q4128" s="771"/>
      <c r="R4128" s="775"/>
      <c r="S4128" s="775"/>
      <c r="T4128" s="775"/>
      <c r="U4128" s="775"/>
      <c r="V4128" s="775"/>
      <c r="W4128" s="819"/>
      <c r="X4128" s="313">
        <f t="shared" si="1243"/>
        <v>0</v>
      </c>
    </row>
    <row r="4129" spans="2:24" ht="18.75">
      <c r="B4129" s="794">
        <v>2500</v>
      </c>
      <c r="C4129" s="963" t="s">
        <v>239</v>
      </c>
      <c r="D4129" s="963"/>
      <c r="E4129" s="795"/>
      <c r="F4129" s="798"/>
      <c r="G4129" s="799"/>
      <c r="H4129" s="799"/>
      <c r="I4129" s="800">
        <f t="shared" si="1244"/>
        <v>0</v>
      </c>
      <c r="J4129" s="243" t="str">
        <f t="shared" si="1242"/>
        <v/>
      </c>
      <c r="K4129" s="244"/>
      <c r="L4129" s="428"/>
      <c r="M4129" s="254"/>
      <c r="N4129" s="315">
        <f t="shared" si="1245"/>
        <v>0</v>
      </c>
      <c r="O4129" s="424">
        <f t="shared" si="1246"/>
        <v>0</v>
      </c>
      <c r="P4129" s="244"/>
      <c r="Q4129" s="773"/>
      <c r="R4129" s="774"/>
      <c r="S4129" s="775"/>
      <c r="T4129" s="775"/>
      <c r="U4129" s="774"/>
      <c r="V4129" s="775"/>
      <c r="W4129" s="819"/>
      <c r="X4129" s="313">
        <f t="shared" si="1243"/>
        <v>0</v>
      </c>
    </row>
    <row r="4130" spans="2:24" ht="18.75">
      <c r="B4130" s="794">
        <v>2600</v>
      </c>
      <c r="C4130" s="969" t="s">
        <v>240</v>
      </c>
      <c r="D4130" s="979"/>
      <c r="E4130" s="795"/>
      <c r="F4130" s="798"/>
      <c r="G4130" s="799"/>
      <c r="H4130" s="799"/>
      <c r="I4130" s="800">
        <f t="shared" si="1244"/>
        <v>0</v>
      </c>
      <c r="J4130" s="243" t="str">
        <f t="shared" si="1242"/>
        <v/>
      </c>
      <c r="K4130" s="244"/>
      <c r="L4130" s="428"/>
      <c r="M4130" s="254"/>
      <c r="N4130" s="315">
        <f t="shared" si="1245"/>
        <v>0</v>
      </c>
      <c r="O4130" s="424">
        <f t="shared" si="1246"/>
        <v>0</v>
      </c>
      <c r="P4130" s="244"/>
      <c r="Q4130" s="773"/>
      <c r="R4130" s="774"/>
      <c r="S4130" s="775"/>
      <c r="T4130" s="775"/>
      <c r="U4130" s="774"/>
      <c r="V4130" s="775"/>
      <c r="W4130" s="819"/>
      <c r="X4130" s="313">
        <f t="shared" si="1243"/>
        <v>0</v>
      </c>
    </row>
    <row r="4131" spans="2:24" ht="18.75">
      <c r="B4131" s="794">
        <v>2700</v>
      </c>
      <c r="C4131" s="969" t="s">
        <v>241</v>
      </c>
      <c r="D4131" s="979"/>
      <c r="E4131" s="795"/>
      <c r="F4131" s="798"/>
      <c r="G4131" s="799"/>
      <c r="H4131" s="799"/>
      <c r="I4131" s="800">
        <f t="shared" si="1244"/>
        <v>0</v>
      </c>
      <c r="J4131" s="243" t="str">
        <f t="shared" si="1242"/>
        <v/>
      </c>
      <c r="K4131" s="244"/>
      <c r="L4131" s="428"/>
      <c r="M4131" s="254"/>
      <c r="N4131" s="315">
        <f t="shared" si="1245"/>
        <v>0</v>
      </c>
      <c r="O4131" s="424">
        <f t="shared" si="1246"/>
        <v>0</v>
      </c>
      <c r="P4131" s="244"/>
      <c r="Q4131" s="773"/>
      <c r="R4131" s="774"/>
      <c r="S4131" s="775"/>
      <c r="T4131" s="775"/>
      <c r="U4131" s="774"/>
      <c r="V4131" s="775"/>
      <c r="W4131" s="819"/>
      <c r="X4131" s="313">
        <f t="shared" si="1243"/>
        <v>0</v>
      </c>
    </row>
    <row r="4132" spans="2:24" ht="18.75">
      <c r="B4132" s="794">
        <v>2800</v>
      </c>
      <c r="C4132" s="969" t="s">
        <v>1711</v>
      </c>
      <c r="D4132" s="979"/>
      <c r="E4132" s="795"/>
      <c r="F4132" s="798"/>
      <c r="G4132" s="799"/>
      <c r="H4132" s="799"/>
      <c r="I4132" s="800">
        <f t="shared" si="1244"/>
        <v>0</v>
      </c>
      <c r="J4132" s="243" t="str">
        <f t="shared" si="1242"/>
        <v/>
      </c>
      <c r="K4132" s="244"/>
      <c r="L4132" s="428"/>
      <c r="M4132" s="254"/>
      <c r="N4132" s="315">
        <f t="shared" si="1245"/>
        <v>0</v>
      </c>
      <c r="O4132" s="424">
        <f t="shared" si="1246"/>
        <v>0</v>
      </c>
      <c r="P4132" s="244"/>
      <c r="Q4132" s="773"/>
      <c r="R4132" s="774"/>
      <c r="S4132" s="775"/>
      <c r="T4132" s="775"/>
      <c r="U4132" s="774"/>
      <c r="V4132" s="775"/>
      <c r="W4132" s="819"/>
      <c r="X4132" s="313">
        <f t="shared" si="1243"/>
        <v>0</v>
      </c>
    </row>
    <row r="4133" spans="2:24" ht="18.75">
      <c r="B4133" s="794">
        <v>2900</v>
      </c>
      <c r="C4133" s="966" t="s">
        <v>242</v>
      </c>
      <c r="D4133" s="983"/>
      <c r="E4133" s="795"/>
      <c r="F4133" s="796">
        <f>SUM(F4134:F4141)</f>
        <v>0</v>
      </c>
      <c r="G4133" s="797">
        <f>SUM(G4134:G4141)</f>
        <v>0</v>
      </c>
      <c r="H4133" s="797">
        <f>SUM(H4134:H4141)</f>
        <v>0</v>
      </c>
      <c r="I4133" s="797">
        <f>SUM(I4134:I4141)</f>
        <v>0</v>
      </c>
      <c r="J4133" s="243" t="str">
        <f t="shared" si="1242"/>
        <v/>
      </c>
      <c r="K4133" s="244"/>
      <c r="L4133" s="316">
        <f>SUM(L4134:L4141)</f>
        <v>0</v>
      </c>
      <c r="M4133" s="317">
        <f>SUM(M4134:M4141)</f>
        <v>0</v>
      </c>
      <c r="N4133" s="425">
        <f>SUM(N4134:N4141)</f>
        <v>0</v>
      </c>
      <c r="O4133" s="426">
        <f>SUM(O4134:O4141)</f>
        <v>0</v>
      </c>
      <c r="P4133" s="244"/>
      <c r="Q4133" s="773"/>
      <c r="R4133" s="774"/>
      <c r="S4133" s="774"/>
      <c r="T4133" s="774"/>
      <c r="U4133" s="774"/>
      <c r="V4133" s="774"/>
      <c r="W4133" s="820"/>
      <c r="X4133" s="313">
        <f t="shared" si="1243"/>
        <v>0</v>
      </c>
    </row>
    <row r="4134" spans="2:24" ht="18.75">
      <c r="B4134" s="172"/>
      <c r="C4134" s="144">
        <v>2910</v>
      </c>
      <c r="D4134" s="319" t="s">
        <v>1751</v>
      </c>
      <c r="E4134" s="812"/>
      <c r="F4134" s="449"/>
      <c r="G4134" s="245"/>
      <c r="H4134" s="245"/>
      <c r="I4134" s="476">
        <f t="shared" ref="I4134:I4141" si="1247">F4134+G4134+H4134</f>
        <v>0</v>
      </c>
      <c r="J4134" s="243" t="str">
        <f t="shared" si="1242"/>
        <v/>
      </c>
      <c r="K4134" s="244"/>
      <c r="L4134" s="423"/>
      <c r="M4134" s="252"/>
      <c r="N4134" s="315">
        <f t="shared" ref="N4134:N4141" si="1248">I4134</f>
        <v>0</v>
      </c>
      <c r="O4134" s="424">
        <f t="shared" ref="O4134:O4141" si="1249">L4134+M4134-N4134</f>
        <v>0</v>
      </c>
      <c r="P4134" s="244"/>
      <c r="Q4134" s="771"/>
      <c r="R4134" s="775"/>
      <c r="S4134" s="775"/>
      <c r="T4134" s="775"/>
      <c r="U4134" s="775"/>
      <c r="V4134" s="775"/>
      <c r="W4134" s="819"/>
      <c r="X4134" s="313">
        <f t="shared" si="1243"/>
        <v>0</v>
      </c>
    </row>
    <row r="4135" spans="2:24" ht="18.75">
      <c r="B4135" s="172"/>
      <c r="C4135" s="144">
        <v>2920</v>
      </c>
      <c r="D4135" s="319" t="s">
        <v>243</v>
      </c>
      <c r="E4135" s="812"/>
      <c r="F4135" s="449"/>
      <c r="G4135" s="245"/>
      <c r="H4135" s="245"/>
      <c r="I4135" s="476">
        <f t="shared" si="1247"/>
        <v>0</v>
      </c>
      <c r="J4135" s="243" t="str">
        <f t="shared" si="1242"/>
        <v/>
      </c>
      <c r="K4135" s="244"/>
      <c r="L4135" s="423"/>
      <c r="M4135" s="252"/>
      <c r="N4135" s="315">
        <f t="shared" si="1248"/>
        <v>0</v>
      </c>
      <c r="O4135" s="424">
        <f t="shared" si="1249"/>
        <v>0</v>
      </c>
      <c r="P4135" s="244"/>
      <c r="Q4135" s="771"/>
      <c r="R4135" s="775"/>
      <c r="S4135" s="775"/>
      <c r="T4135" s="775"/>
      <c r="U4135" s="775"/>
      <c r="V4135" s="775"/>
      <c r="W4135" s="819"/>
      <c r="X4135" s="313">
        <f t="shared" si="1243"/>
        <v>0</v>
      </c>
    </row>
    <row r="4136" spans="2:24" ht="31.5">
      <c r="B4136" s="172"/>
      <c r="C4136" s="168">
        <v>2969</v>
      </c>
      <c r="D4136" s="320" t="s">
        <v>244</v>
      </c>
      <c r="E4136" s="812"/>
      <c r="F4136" s="449"/>
      <c r="G4136" s="245"/>
      <c r="H4136" s="245"/>
      <c r="I4136" s="476">
        <f t="shared" si="1247"/>
        <v>0</v>
      </c>
      <c r="J4136" s="243" t="str">
        <f t="shared" si="1242"/>
        <v/>
      </c>
      <c r="K4136" s="244"/>
      <c r="L4136" s="423"/>
      <c r="M4136" s="252"/>
      <c r="N4136" s="315">
        <f t="shared" si="1248"/>
        <v>0</v>
      </c>
      <c r="O4136" s="424">
        <f t="shared" si="1249"/>
        <v>0</v>
      </c>
      <c r="P4136" s="244"/>
      <c r="Q4136" s="771"/>
      <c r="R4136" s="775"/>
      <c r="S4136" s="775"/>
      <c r="T4136" s="775"/>
      <c r="U4136" s="775"/>
      <c r="V4136" s="775"/>
      <c r="W4136" s="819"/>
      <c r="X4136" s="313">
        <f t="shared" si="1243"/>
        <v>0</v>
      </c>
    </row>
    <row r="4137" spans="2:24" ht="31.5">
      <c r="B4137" s="172"/>
      <c r="C4137" s="168">
        <v>2970</v>
      </c>
      <c r="D4137" s="320" t="s">
        <v>245</v>
      </c>
      <c r="E4137" s="812"/>
      <c r="F4137" s="449"/>
      <c r="G4137" s="245"/>
      <c r="H4137" s="245"/>
      <c r="I4137" s="476">
        <f t="shared" si="1247"/>
        <v>0</v>
      </c>
      <c r="J4137" s="243" t="str">
        <f t="shared" si="1242"/>
        <v/>
      </c>
      <c r="K4137" s="244"/>
      <c r="L4137" s="423"/>
      <c r="M4137" s="252"/>
      <c r="N4137" s="315">
        <f t="shared" si="1248"/>
        <v>0</v>
      </c>
      <c r="O4137" s="424">
        <f t="shared" si="1249"/>
        <v>0</v>
      </c>
      <c r="P4137" s="244"/>
      <c r="Q4137" s="771"/>
      <c r="R4137" s="775"/>
      <c r="S4137" s="775"/>
      <c r="T4137" s="775"/>
      <c r="U4137" s="775"/>
      <c r="V4137" s="775"/>
      <c r="W4137" s="819"/>
      <c r="X4137" s="313">
        <f t="shared" si="1243"/>
        <v>0</v>
      </c>
    </row>
    <row r="4138" spans="2:24" ht="18.75">
      <c r="B4138" s="172"/>
      <c r="C4138" s="166">
        <v>2989</v>
      </c>
      <c r="D4138" s="321" t="s">
        <v>246</v>
      </c>
      <c r="E4138" s="812"/>
      <c r="F4138" s="449"/>
      <c r="G4138" s="245"/>
      <c r="H4138" s="245"/>
      <c r="I4138" s="476">
        <f t="shared" si="1247"/>
        <v>0</v>
      </c>
      <c r="J4138" s="243" t="str">
        <f t="shared" si="1242"/>
        <v/>
      </c>
      <c r="K4138" s="244"/>
      <c r="L4138" s="423"/>
      <c r="M4138" s="252"/>
      <c r="N4138" s="315">
        <f t="shared" si="1248"/>
        <v>0</v>
      </c>
      <c r="O4138" s="424">
        <f t="shared" si="1249"/>
        <v>0</v>
      </c>
      <c r="P4138" s="244"/>
      <c r="Q4138" s="771"/>
      <c r="R4138" s="775"/>
      <c r="S4138" s="775"/>
      <c r="T4138" s="775"/>
      <c r="U4138" s="775"/>
      <c r="V4138" s="775"/>
      <c r="W4138" s="819"/>
      <c r="X4138" s="313">
        <f t="shared" si="1243"/>
        <v>0</v>
      </c>
    </row>
    <row r="4139" spans="2:24" ht="31.5">
      <c r="B4139" s="136"/>
      <c r="C4139" s="137">
        <v>2990</v>
      </c>
      <c r="D4139" s="322" t="s">
        <v>1732</v>
      </c>
      <c r="E4139" s="812"/>
      <c r="F4139" s="449"/>
      <c r="G4139" s="245"/>
      <c r="H4139" s="245"/>
      <c r="I4139" s="476">
        <f t="shared" si="1247"/>
        <v>0</v>
      </c>
      <c r="J4139" s="243" t="str">
        <f t="shared" si="1242"/>
        <v/>
      </c>
      <c r="K4139" s="244"/>
      <c r="L4139" s="423"/>
      <c r="M4139" s="252"/>
      <c r="N4139" s="315">
        <f t="shared" si="1248"/>
        <v>0</v>
      </c>
      <c r="O4139" s="424">
        <f t="shared" si="1249"/>
        <v>0</v>
      </c>
      <c r="P4139" s="244"/>
      <c r="Q4139" s="771"/>
      <c r="R4139" s="775"/>
      <c r="S4139" s="775"/>
      <c r="T4139" s="775"/>
      <c r="U4139" s="775"/>
      <c r="V4139" s="775"/>
      <c r="W4139" s="819"/>
      <c r="X4139" s="313">
        <f t="shared" si="1243"/>
        <v>0</v>
      </c>
    </row>
    <row r="4140" spans="2:24" ht="18.75">
      <c r="B4140" s="136"/>
      <c r="C4140" s="137">
        <v>2991</v>
      </c>
      <c r="D4140" s="322" t="s">
        <v>247</v>
      </c>
      <c r="E4140" s="812"/>
      <c r="F4140" s="449"/>
      <c r="G4140" s="245"/>
      <c r="H4140" s="245"/>
      <c r="I4140" s="476">
        <f t="shared" si="1247"/>
        <v>0</v>
      </c>
      <c r="J4140" s="243" t="str">
        <f t="shared" si="1242"/>
        <v/>
      </c>
      <c r="K4140" s="244"/>
      <c r="L4140" s="423"/>
      <c r="M4140" s="252"/>
      <c r="N4140" s="315">
        <f t="shared" si="1248"/>
        <v>0</v>
      </c>
      <c r="O4140" s="424">
        <f t="shared" si="1249"/>
        <v>0</v>
      </c>
      <c r="P4140" s="244"/>
      <c r="Q4140" s="771"/>
      <c r="R4140" s="775"/>
      <c r="S4140" s="775"/>
      <c r="T4140" s="775"/>
      <c r="U4140" s="775"/>
      <c r="V4140" s="775"/>
      <c r="W4140" s="819"/>
      <c r="X4140" s="313">
        <f t="shared" si="1243"/>
        <v>0</v>
      </c>
    </row>
    <row r="4141" spans="2:24" ht="18.75">
      <c r="B4141" s="136"/>
      <c r="C4141" s="142">
        <v>2992</v>
      </c>
      <c r="D4141" s="154" t="s">
        <v>248</v>
      </c>
      <c r="E4141" s="812"/>
      <c r="F4141" s="449"/>
      <c r="G4141" s="245"/>
      <c r="H4141" s="245"/>
      <c r="I4141" s="476">
        <f t="shared" si="1247"/>
        <v>0</v>
      </c>
      <c r="J4141" s="243" t="str">
        <f t="shared" si="1242"/>
        <v/>
      </c>
      <c r="K4141" s="244"/>
      <c r="L4141" s="423"/>
      <c r="M4141" s="252"/>
      <c r="N4141" s="315">
        <f t="shared" si="1248"/>
        <v>0</v>
      </c>
      <c r="O4141" s="424">
        <f t="shared" si="1249"/>
        <v>0</v>
      </c>
      <c r="P4141" s="244"/>
      <c r="Q4141" s="771"/>
      <c r="R4141" s="775"/>
      <c r="S4141" s="775"/>
      <c r="T4141" s="775"/>
      <c r="U4141" s="775"/>
      <c r="V4141" s="775"/>
      <c r="W4141" s="819"/>
      <c r="X4141" s="313">
        <f t="shared" si="1243"/>
        <v>0</v>
      </c>
    </row>
    <row r="4142" spans="2:24" ht="18.75">
      <c r="B4142" s="794">
        <v>3300</v>
      </c>
      <c r="C4142" s="966" t="s">
        <v>1773</v>
      </c>
      <c r="D4142" s="966"/>
      <c r="E4142" s="795"/>
      <c r="F4142" s="781">
        <v>0</v>
      </c>
      <c r="G4142" s="781">
        <v>0</v>
      </c>
      <c r="H4142" s="781">
        <v>0</v>
      </c>
      <c r="I4142" s="797">
        <f>SUM(I4143:I4147)</f>
        <v>0</v>
      </c>
      <c r="J4142" s="243" t="str">
        <f t="shared" si="1242"/>
        <v/>
      </c>
      <c r="K4142" s="244"/>
      <c r="L4142" s="773"/>
      <c r="M4142" s="774"/>
      <c r="N4142" s="774"/>
      <c r="O4142" s="820"/>
      <c r="P4142" s="244"/>
      <c r="Q4142" s="773"/>
      <c r="R4142" s="774"/>
      <c r="S4142" s="774"/>
      <c r="T4142" s="774"/>
      <c r="U4142" s="774"/>
      <c r="V4142" s="774"/>
      <c r="W4142" s="820"/>
      <c r="X4142" s="313">
        <f t="shared" si="1243"/>
        <v>0</v>
      </c>
    </row>
    <row r="4143" spans="2:24" ht="18.75">
      <c r="B4143" s="143"/>
      <c r="C4143" s="144">
        <v>3301</v>
      </c>
      <c r="D4143" s="460" t="s">
        <v>249</v>
      </c>
      <c r="E4143" s="812"/>
      <c r="F4143" s="700">
        <v>0</v>
      </c>
      <c r="G4143" s="700">
        <v>0</v>
      </c>
      <c r="H4143" s="700">
        <v>0</v>
      </c>
      <c r="I4143" s="476">
        <f t="shared" ref="I4143:I4150" si="1250">F4143+G4143+H4143</f>
        <v>0</v>
      </c>
      <c r="J4143" s="243" t="str">
        <f t="shared" si="1242"/>
        <v/>
      </c>
      <c r="K4143" s="244"/>
      <c r="L4143" s="771"/>
      <c r="M4143" s="775"/>
      <c r="N4143" s="775"/>
      <c r="O4143" s="819"/>
      <c r="P4143" s="244"/>
      <c r="Q4143" s="771"/>
      <c r="R4143" s="775"/>
      <c r="S4143" s="775"/>
      <c r="T4143" s="775"/>
      <c r="U4143" s="775"/>
      <c r="V4143" s="775"/>
      <c r="W4143" s="819"/>
      <c r="X4143" s="313">
        <f t="shared" si="1243"/>
        <v>0</v>
      </c>
    </row>
    <row r="4144" spans="2:24" ht="18.75">
      <c r="B4144" s="143"/>
      <c r="C4144" s="168">
        <v>3302</v>
      </c>
      <c r="D4144" s="461" t="s">
        <v>1081</v>
      </c>
      <c r="E4144" s="812"/>
      <c r="F4144" s="700">
        <v>0</v>
      </c>
      <c r="G4144" s="700">
        <v>0</v>
      </c>
      <c r="H4144" s="700">
        <v>0</v>
      </c>
      <c r="I4144" s="476">
        <f t="shared" si="1250"/>
        <v>0</v>
      </c>
      <c r="J4144" s="243" t="str">
        <f t="shared" ref="J4144:J4175" si="1251">(IF($E4144&lt;&gt;0,$J$2,IF($I4144&lt;&gt;0,$J$2,"")))</f>
        <v/>
      </c>
      <c r="K4144" s="244"/>
      <c r="L4144" s="771"/>
      <c r="M4144" s="775"/>
      <c r="N4144" s="775"/>
      <c r="O4144" s="819"/>
      <c r="P4144" s="244"/>
      <c r="Q4144" s="771"/>
      <c r="R4144" s="775"/>
      <c r="S4144" s="775"/>
      <c r="T4144" s="775"/>
      <c r="U4144" s="775"/>
      <c r="V4144" s="775"/>
      <c r="W4144" s="819"/>
      <c r="X4144" s="313">
        <f t="shared" ref="X4144:X4175" si="1252">T4144-U4144-V4144-W4144</f>
        <v>0</v>
      </c>
    </row>
    <row r="4145" spans="2:24" ht="18.75">
      <c r="B4145" s="143"/>
      <c r="C4145" s="168">
        <v>3303</v>
      </c>
      <c r="D4145" s="461" t="s">
        <v>251</v>
      </c>
      <c r="E4145" s="812"/>
      <c r="F4145" s="700">
        <v>0</v>
      </c>
      <c r="G4145" s="700">
        <v>0</v>
      </c>
      <c r="H4145" s="700">
        <v>0</v>
      </c>
      <c r="I4145" s="476">
        <f t="shared" si="1250"/>
        <v>0</v>
      </c>
      <c r="J4145" s="243" t="str">
        <f t="shared" si="1251"/>
        <v/>
      </c>
      <c r="K4145" s="244"/>
      <c r="L4145" s="771"/>
      <c r="M4145" s="775"/>
      <c r="N4145" s="775"/>
      <c r="O4145" s="819"/>
      <c r="P4145" s="244"/>
      <c r="Q4145" s="771"/>
      <c r="R4145" s="775"/>
      <c r="S4145" s="775"/>
      <c r="T4145" s="775"/>
      <c r="U4145" s="775"/>
      <c r="V4145" s="775"/>
      <c r="W4145" s="819"/>
      <c r="X4145" s="313">
        <f t="shared" si="1252"/>
        <v>0</v>
      </c>
    </row>
    <row r="4146" spans="2:24" ht="18.75">
      <c r="B4146" s="143"/>
      <c r="C4146" s="166">
        <v>3304</v>
      </c>
      <c r="D4146" s="462" t="s">
        <v>252</v>
      </c>
      <c r="E4146" s="812"/>
      <c r="F4146" s="700">
        <v>0</v>
      </c>
      <c r="G4146" s="700">
        <v>0</v>
      </c>
      <c r="H4146" s="700">
        <v>0</v>
      </c>
      <c r="I4146" s="476">
        <f t="shared" si="1250"/>
        <v>0</v>
      </c>
      <c r="J4146" s="243" t="str">
        <f t="shared" si="1251"/>
        <v/>
      </c>
      <c r="K4146" s="244"/>
      <c r="L4146" s="771"/>
      <c r="M4146" s="775"/>
      <c r="N4146" s="775"/>
      <c r="O4146" s="819"/>
      <c r="P4146" s="244"/>
      <c r="Q4146" s="771"/>
      <c r="R4146" s="775"/>
      <c r="S4146" s="775"/>
      <c r="T4146" s="775"/>
      <c r="U4146" s="775"/>
      <c r="V4146" s="775"/>
      <c r="W4146" s="819"/>
      <c r="X4146" s="313">
        <f t="shared" si="1252"/>
        <v>0</v>
      </c>
    </row>
    <row r="4147" spans="2:24" ht="31.5">
      <c r="B4147" s="143"/>
      <c r="C4147" s="142">
        <v>3306</v>
      </c>
      <c r="D4147" s="463" t="s">
        <v>1712</v>
      </c>
      <c r="E4147" s="812"/>
      <c r="F4147" s="700">
        <v>0</v>
      </c>
      <c r="G4147" s="700">
        <v>0</v>
      </c>
      <c r="H4147" s="700">
        <v>0</v>
      </c>
      <c r="I4147" s="476">
        <f t="shared" si="1250"/>
        <v>0</v>
      </c>
      <c r="J4147" s="243" t="str">
        <f t="shared" si="1251"/>
        <v/>
      </c>
      <c r="K4147" s="244"/>
      <c r="L4147" s="771"/>
      <c r="M4147" s="775"/>
      <c r="N4147" s="775"/>
      <c r="O4147" s="819"/>
      <c r="P4147" s="244"/>
      <c r="Q4147" s="771"/>
      <c r="R4147" s="775"/>
      <c r="S4147" s="775"/>
      <c r="T4147" s="775"/>
      <c r="U4147" s="775"/>
      <c r="V4147" s="775"/>
      <c r="W4147" s="819"/>
      <c r="X4147" s="313">
        <f t="shared" si="1252"/>
        <v>0</v>
      </c>
    </row>
    <row r="4148" spans="2:24" ht="18.75">
      <c r="B4148" s="794">
        <v>3900</v>
      </c>
      <c r="C4148" s="963" t="s">
        <v>253</v>
      </c>
      <c r="D4148" s="967"/>
      <c r="E4148" s="795"/>
      <c r="F4148" s="781">
        <v>0</v>
      </c>
      <c r="G4148" s="781">
        <v>0</v>
      </c>
      <c r="H4148" s="781">
        <v>0</v>
      </c>
      <c r="I4148" s="800">
        <f t="shared" si="1250"/>
        <v>0</v>
      </c>
      <c r="J4148" s="243" t="str">
        <f t="shared" si="1251"/>
        <v/>
      </c>
      <c r="K4148" s="244"/>
      <c r="L4148" s="428"/>
      <c r="M4148" s="254"/>
      <c r="N4148" s="317">
        <f>I4148</f>
        <v>0</v>
      </c>
      <c r="O4148" s="424">
        <f>L4148+M4148-N4148</f>
        <v>0</v>
      </c>
      <c r="P4148" s="244"/>
      <c r="Q4148" s="428"/>
      <c r="R4148" s="254"/>
      <c r="S4148" s="429">
        <f>+IF(+(L4148+M4148)&gt;=I4148,+M4148,+(+I4148-L4148))</f>
        <v>0</v>
      </c>
      <c r="T4148" s="315">
        <f>Q4148+R4148-S4148</f>
        <v>0</v>
      </c>
      <c r="U4148" s="254"/>
      <c r="V4148" s="254"/>
      <c r="W4148" s="253"/>
      <c r="X4148" s="313">
        <f t="shared" si="1252"/>
        <v>0</v>
      </c>
    </row>
    <row r="4149" spans="2:24" ht="18.75">
      <c r="B4149" s="794">
        <v>4000</v>
      </c>
      <c r="C4149" s="968" t="s">
        <v>254</v>
      </c>
      <c r="D4149" s="968"/>
      <c r="E4149" s="795"/>
      <c r="F4149" s="798"/>
      <c r="G4149" s="799"/>
      <c r="H4149" s="799"/>
      <c r="I4149" s="800">
        <f t="shared" si="1250"/>
        <v>0</v>
      </c>
      <c r="J4149" s="243" t="str">
        <f t="shared" si="1251"/>
        <v/>
      </c>
      <c r="K4149" s="244"/>
      <c r="L4149" s="428"/>
      <c r="M4149" s="254"/>
      <c r="N4149" s="317">
        <f>I4149</f>
        <v>0</v>
      </c>
      <c r="O4149" s="424">
        <f>L4149+M4149-N4149</f>
        <v>0</v>
      </c>
      <c r="P4149" s="244"/>
      <c r="Q4149" s="773"/>
      <c r="R4149" s="774"/>
      <c r="S4149" s="774"/>
      <c r="T4149" s="775"/>
      <c r="U4149" s="774"/>
      <c r="V4149" s="774"/>
      <c r="W4149" s="819"/>
      <c r="X4149" s="313">
        <f t="shared" si="1252"/>
        <v>0</v>
      </c>
    </row>
    <row r="4150" spans="2:24" ht="18.75">
      <c r="B4150" s="794">
        <v>4100</v>
      </c>
      <c r="C4150" s="968" t="s">
        <v>255</v>
      </c>
      <c r="D4150" s="968"/>
      <c r="E4150" s="795"/>
      <c r="F4150" s="781">
        <v>0</v>
      </c>
      <c r="G4150" s="781">
        <v>0</v>
      </c>
      <c r="H4150" s="781">
        <v>0</v>
      </c>
      <c r="I4150" s="800">
        <f t="shared" si="1250"/>
        <v>0</v>
      </c>
      <c r="J4150" s="243" t="str">
        <f t="shared" si="1251"/>
        <v/>
      </c>
      <c r="K4150" s="244"/>
      <c r="L4150" s="773"/>
      <c r="M4150" s="774"/>
      <c r="N4150" s="774"/>
      <c r="O4150" s="820"/>
      <c r="P4150" s="244"/>
      <c r="Q4150" s="773"/>
      <c r="R4150" s="774"/>
      <c r="S4150" s="774"/>
      <c r="T4150" s="774"/>
      <c r="U4150" s="774"/>
      <c r="V4150" s="774"/>
      <c r="W4150" s="820"/>
      <c r="X4150" s="313">
        <f t="shared" si="1252"/>
        <v>0</v>
      </c>
    </row>
    <row r="4151" spans="2:24" ht="18.75">
      <c r="B4151" s="794">
        <v>4200</v>
      </c>
      <c r="C4151" s="966" t="s">
        <v>256</v>
      </c>
      <c r="D4151" s="983"/>
      <c r="E4151" s="795"/>
      <c r="F4151" s="796">
        <f>SUM(F4152:F4157)</f>
        <v>0</v>
      </c>
      <c r="G4151" s="797">
        <f>SUM(G4152:G4157)</f>
        <v>0</v>
      </c>
      <c r="H4151" s="797">
        <f>SUM(H4152:H4157)</f>
        <v>0</v>
      </c>
      <c r="I4151" s="797">
        <f>SUM(I4152:I4157)</f>
        <v>0</v>
      </c>
      <c r="J4151" s="243" t="str">
        <f t="shared" si="1251"/>
        <v/>
      </c>
      <c r="K4151" s="244"/>
      <c r="L4151" s="316">
        <f>SUM(L4152:L4157)</f>
        <v>0</v>
      </c>
      <c r="M4151" s="317">
        <f>SUM(M4152:M4157)</f>
        <v>0</v>
      </c>
      <c r="N4151" s="425">
        <f>SUM(N4152:N4157)</f>
        <v>0</v>
      </c>
      <c r="O4151" s="426">
        <f>SUM(O4152:O4157)</f>
        <v>0</v>
      </c>
      <c r="P4151" s="244"/>
      <c r="Q4151" s="316">
        <f t="shared" ref="Q4151:W4151" si="1253">SUM(Q4152:Q4157)</f>
        <v>0</v>
      </c>
      <c r="R4151" s="317">
        <f t="shared" si="1253"/>
        <v>0</v>
      </c>
      <c r="S4151" s="317">
        <f t="shared" si="1253"/>
        <v>0</v>
      </c>
      <c r="T4151" s="317">
        <f t="shared" si="1253"/>
        <v>0</v>
      </c>
      <c r="U4151" s="317">
        <f t="shared" si="1253"/>
        <v>0</v>
      </c>
      <c r="V4151" s="317">
        <f t="shared" si="1253"/>
        <v>0</v>
      </c>
      <c r="W4151" s="426">
        <f t="shared" si="1253"/>
        <v>0</v>
      </c>
      <c r="X4151" s="313">
        <f t="shared" si="1252"/>
        <v>0</v>
      </c>
    </row>
    <row r="4152" spans="2:24" ht="18.75">
      <c r="B4152" s="173"/>
      <c r="C4152" s="144">
        <v>4201</v>
      </c>
      <c r="D4152" s="138" t="s">
        <v>257</v>
      </c>
      <c r="E4152" s="812"/>
      <c r="F4152" s="449"/>
      <c r="G4152" s="245"/>
      <c r="H4152" s="245"/>
      <c r="I4152" s="476">
        <f t="shared" ref="I4152:I4157" si="1254">F4152+G4152+H4152</f>
        <v>0</v>
      </c>
      <c r="J4152" s="243" t="str">
        <f t="shared" si="1251"/>
        <v/>
      </c>
      <c r="K4152" s="244"/>
      <c r="L4152" s="423"/>
      <c r="M4152" s="252"/>
      <c r="N4152" s="315">
        <f t="shared" ref="N4152:N4157" si="1255">I4152</f>
        <v>0</v>
      </c>
      <c r="O4152" s="424">
        <f t="shared" ref="O4152:O4157" si="1256">L4152+M4152-N4152</f>
        <v>0</v>
      </c>
      <c r="P4152" s="244"/>
      <c r="Q4152" s="423"/>
      <c r="R4152" s="252"/>
      <c r="S4152" s="429">
        <f t="shared" ref="S4152:S4157" si="1257">+IF(+(L4152+M4152)&gt;=I4152,+M4152,+(+I4152-L4152))</f>
        <v>0</v>
      </c>
      <c r="T4152" s="315">
        <f t="shared" ref="T4152:T4157" si="1258">Q4152+R4152-S4152</f>
        <v>0</v>
      </c>
      <c r="U4152" s="252"/>
      <c r="V4152" s="252"/>
      <c r="W4152" s="253"/>
      <c r="X4152" s="313">
        <f t="shared" si="1252"/>
        <v>0</v>
      </c>
    </row>
    <row r="4153" spans="2:24" ht="18.75">
      <c r="B4153" s="173"/>
      <c r="C4153" s="137">
        <v>4202</v>
      </c>
      <c r="D4153" s="139" t="s">
        <v>258</v>
      </c>
      <c r="E4153" s="812"/>
      <c r="F4153" s="449"/>
      <c r="G4153" s="245"/>
      <c r="H4153" s="245"/>
      <c r="I4153" s="476">
        <f t="shared" si="1254"/>
        <v>0</v>
      </c>
      <c r="J4153" s="243" t="str">
        <f t="shared" si="1251"/>
        <v/>
      </c>
      <c r="K4153" s="244"/>
      <c r="L4153" s="423"/>
      <c r="M4153" s="252"/>
      <c r="N4153" s="315">
        <f t="shared" si="1255"/>
        <v>0</v>
      </c>
      <c r="O4153" s="424">
        <f t="shared" si="1256"/>
        <v>0</v>
      </c>
      <c r="P4153" s="244"/>
      <c r="Q4153" s="423"/>
      <c r="R4153" s="252"/>
      <c r="S4153" s="429">
        <f t="shared" si="1257"/>
        <v>0</v>
      </c>
      <c r="T4153" s="315">
        <f t="shared" si="1258"/>
        <v>0</v>
      </c>
      <c r="U4153" s="252"/>
      <c r="V4153" s="252"/>
      <c r="W4153" s="253"/>
      <c r="X4153" s="313">
        <f t="shared" si="1252"/>
        <v>0</v>
      </c>
    </row>
    <row r="4154" spans="2:24" ht="18.75">
      <c r="B4154" s="173"/>
      <c r="C4154" s="137">
        <v>4214</v>
      </c>
      <c r="D4154" s="139" t="s">
        <v>259</v>
      </c>
      <c r="E4154" s="812"/>
      <c r="F4154" s="449"/>
      <c r="G4154" s="245"/>
      <c r="H4154" s="245"/>
      <c r="I4154" s="476">
        <f t="shared" si="1254"/>
        <v>0</v>
      </c>
      <c r="J4154" s="243" t="str">
        <f t="shared" si="1251"/>
        <v/>
      </c>
      <c r="K4154" s="244"/>
      <c r="L4154" s="423"/>
      <c r="M4154" s="252"/>
      <c r="N4154" s="315">
        <f t="shared" si="1255"/>
        <v>0</v>
      </c>
      <c r="O4154" s="424">
        <f t="shared" si="1256"/>
        <v>0</v>
      </c>
      <c r="P4154" s="244"/>
      <c r="Q4154" s="423"/>
      <c r="R4154" s="252"/>
      <c r="S4154" s="429">
        <f t="shared" si="1257"/>
        <v>0</v>
      </c>
      <c r="T4154" s="315">
        <f t="shared" si="1258"/>
        <v>0</v>
      </c>
      <c r="U4154" s="252"/>
      <c r="V4154" s="252"/>
      <c r="W4154" s="253"/>
      <c r="X4154" s="313">
        <f t="shared" si="1252"/>
        <v>0</v>
      </c>
    </row>
    <row r="4155" spans="2:24" ht="18.75">
      <c r="B4155" s="173"/>
      <c r="C4155" s="137">
        <v>4217</v>
      </c>
      <c r="D4155" s="139" t="s">
        <v>260</v>
      </c>
      <c r="E4155" s="812"/>
      <c r="F4155" s="449"/>
      <c r="G4155" s="245"/>
      <c r="H4155" s="245"/>
      <c r="I4155" s="476">
        <f t="shared" si="1254"/>
        <v>0</v>
      </c>
      <c r="J4155" s="243" t="str">
        <f t="shared" si="1251"/>
        <v/>
      </c>
      <c r="K4155" s="244"/>
      <c r="L4155" s="423"/>
      <c r="M4155" s="252"/>
      <c r="N4155" s="315">
        <f t="shared" si="1255"/>
        <v>0</v>
      </c>
      <c r="O4155" s="424">
        <f t="shared" si="1256"/>
        <v>0</v>
      </c>
      <c r="P4155" s="244"/>
      <c r="Q4155" s="423"/>
      <c r="R4155" s="252"/>
      <c r="S4155" s="429">
        <f t="shared" si="1257"/>
        <v>0</v>
      </c>
      <c r="T4155" s="315">
        <f t="shared" si="1258"/>
        <v>0</v>
      </c>
      <c r="U4155" s="252"/>
      <c r="V4155" s="252"/>
      <c r="W4155" s="253"/>
      <c r="X4155" s="313">
        <f t="shared" si="1252"/>
        <v>0</v>
      </c>
    </row>
    <row r="4156" spans="2:24" ht="18.75">
      <c r="B4156" s="173"/>
      <c r="C4156" s="137">
        <v>4218</v>
      </c>
      <c r="D4156" s="145" t="s">
        <v>261</v>
      </c>
      <c r="E4156" s="812"/>
      <c r="F4156" s="449"/>
      <c r="G4156" s="245"/>
      <c r="H4156" s="245"/>
      <c r="I4156" s="476">
        <f t="shared" si="1254"/>
        <v>0</v>
      </c>
      <c r="J4156" s="243" t="str">
        <f t="shared" si="1251"/>
        <v/>
      </c>
      <c r="K4156" s="244"/>
      <c r="L4156" s="423"/>
      <c r="M4156" s="252"/>
      <c r="N4156" s="315">
        <f t="shared" si="1255"/>
        <v>0</v>
      </c>
      <c r="O4156" s="424">
        <f t="shared" si="1256"/>
        <v>0</v>
      </c>
      <c r="P4156" s="244"/>
      <c r="Q4156" s="423"/>
      <c r="R4156" s="252"/>
      <c r="S4156" s="429">
        <f t="shared" si="1257"/>
        <v>0</v>
      </c>
      <c r="T4156" s="315">
        <f t="shared" si="1258"/>
        <v>0</v>
      </c>
      <c r="U4156" s="252"/>
      <c r="V4156" s="252"/>
      <c r="W4156" s="253"/>
      <c r="X4156" s="313">
        <f t="shared" si="1252"/>
        <v>0</v>
      </c>
    </row>
    <row r="4157" spans="2:24" ht="18.75">
      <c r="B4157" s="173"/>
      <c r="C4157" s="137">
        <v>4219</v>
      </c>
      <c r="D4157" s="156" t="s">
        <v>262</v>
      </c>
      <c r="E4157" s="812"/>
      <c r="F4157" s="449"/>
      <c r="G4157" s="245"/>
      <c r="H4157" s="245"/>
      <c r="I4157" s="476">
        <f t="shared" si="1254"/>
        <v>0</v>
      </c>
      <c r="J4157" s="243" t="str">
        <f t="shared" si="1251"/>
        <v/>
      </c>
      <c r="K4157" s="244"/>
      <c r="L4157" s="423"/>
      <c r="M4157" s="252"/>
      <c r="N4157" s="315">
        <f t="shared" si="1255"/>
        <v>0</v>
      </c>
      <c r="O4157" s="424">
        <f t="shared" si="1256"/>
        <v>0</v>
      </c>
      <c r="P4157" s="244"/>
      <c r="Q4157" s="423"/>
      <c r="R4157" s="252"/>
      <c r="S4157" s="429">
        <f t="shared" si="1257"/>
        <v>0</v>
      </c>
      <c r="T4157" s="315">
        <f t="shared" si="1258"/>
        <v>0</v>
      </c>
      <c r="U4157" s="252"/>
      <c r="V4157" s="252"/>
      <c r="W4157" s="253"/>
      <c r="X4157" s="313">
        <f t="shared" si="1252"/>
        <v>0</v>
      </c>
    </row>
    <row r="4158" spans="2:24" ht="18.75">
      <c r="B4158" s="794">
        <v>4300</v>
      </c>
      <c r="C4158" s="958" t="s">
        <v>1713</v>
      </c>
      <c r="D4158" s="958"/>
      <c r="E4158" s="795"/>
      <c r="F4158" s="796">
        <f>SUM(F4159:F4161)</f>
        <v>0</v>
      </c>
      <c r="G4158" s="797">
        <f>SUM(G4159:G4161)</f>
        <v>0</v>
      </c>
      <c r="H4158" s="797">
        <f>SUM(H4159:H4161)</f>
        <v>0</v>
      </c>
      <c r="I4158" s="797">
        <f>SUM(I4159:I4161)</f>
        <v>0</v>
      </c>
      <c r="J4158" s="243" t="str">
        <f t="shared" si="1251"/>
        <v/>
      </c>
      <c r="K4158" s="244"/>
      <c r="L4158" s="316">
        <f>SUM(L4159:L4161)</f>
        <v>0</v>
      </c>
      <c r="M4158" s="317">
        <f>SUM(M4159:M4161)</f>
        <v>0</v>
      </c>
      <c r="N4158" s="425">
        <f>SUM(N4159:N4161)</f>
        <v>0</v>
      </c>
      <c r="O4158" s="426">
        <f>SUM(O4159:O4161)</f>
        <v>0</v>
      </c>
      <c r="P4158" s="244"/>
      <c r="Q4158" s="316">
        <f t="shared" ref="Q4158:W4158" si="1259">SUM(Q4159:Q4161)</f>
        <v>0</v>
      </c>
      <c r="R4158" s="317">
        <f t="shared" si="1259"/>
        <v>0</v>
      </c>
      <c r="S4158" s="317">
        <f t="shared" si="1259"/>
        <v>0</v>
      </c>
      <c r="T4158" s="317">
        <f t="shared" si="1259"/>
        <v>0</v>
      </c>
      <c r="U4158" s="317">
        <f t="shared" si="1259"/>
        <v>0</v>
      </c>
      <c r="V4158" s="317">
        <f t="shared" si="1259"/>
        <v>0</v>
      </c>
      <c r="W4158" s="426">
        <f t="shared" si="1259"/>
        <v>0</v>
      </c>
      <c r="X4158" s="313">
        <f t="shared" si="1252"/>
        <v>0</v>
      </c>
    </row>
    <row r="4159" spans="2:24" ht="18.75">
      <c r="B4159" s="173"/>
      <c r="C4159" s="144">
        <v>4301</v>
      </c>
      <c r="D4159" s="163" t="s">
        <v>263</v>
      </c>
      <c r="E4159" s="812"/>
      <c r="F4159" s="449"/>
      <c r="G4159" s="245"/>
      <c r="H4159" s="245"/>
      <c r="I4159" s="476">
        <f t="shared" ref="I4159:I4164" si="1260">F4159+G4159+H4159</f>
        <v>0</v>
      </c>
      <c r="J4159" s="243" t="str">
        <f t="shared" si="1251"/>
        <v/>
      </c>
      <c r="K4159" s="244"/>
      <c r="L4159" s="423"/>
      <c r="M4159" s="252"/>
      <c r="N4159" s="315">
        <f t="shared" ref="N4159:N4164" si="1261">I4159</f>
        <v>0</v>
      </c>
      <c r="O4159" s="424">
        <f t="shared" ref="O4159:O4164" si="1262">L4159+M4159-N4159</f>
        <v>0</v>
      </c>
      <c r="P4159" s="244"/>
      <c r="Q4159" s="423"/>
      <c r="R4159" s="252"/>
      <c r="S4159" s="429">
        <f t="shared" ref="S4159:S4164" si="1263">+IF(+(L4159+M4159)&gt;=I4159,+M4159,+(+I4159-L4159))</f>
        <v>0</v>
      </c>
      <c r="T4159" s="315">
        <f t="shared" ref="T4159:T4164" si="1264">Q4159+R4159-S4159</f>
        <v>0</v>
      </c>
      <c r="U4159" s="252"/>
      <c r="V4159" s="252"/>
      <c r="W4159" s="253"/>
      <c r="X4159" s="313">
        <f t="shared" si="1252"/>
        <v>0</v>
      </c>
    </row>
    <row r="4160" spans="2:24" ht="18.75">
      <c r="B4160" s="173"/>
      <c r="C4160" s="137">
        <v>4302</v>
      </c>
      <c r="D4160" s="139" t="s">
        <v>1082</v>
      </c>
      <c r="E4160" s="812"/>
      <c r="F4160" s="449"/>
      <c r="G4160" s="245"/>
      <c r="H4160" s="245"/>
      <c r="I4160" s="476">
        <f t="shared" si="1260"/>
        <v>0</v>
      </c>
      <c r="J4160" s="243" t="str">
        <f t="shared" si="1251"/>
        <v/>
      </c>
      <c r="K4160" s="244"/>
      <c r="L4160" s="423"/>
      <c r="M4160" s="252"/>
      <c r="N4160" s="315">
        <f t="shared" si="1261"/>
        <v>0</v>
      </c>
      <c r="O4160" s="424">
        <f t="shared" si="1262"/>
        <v>0</v>
      </c>
      <c r="P4160" s="244"/>
      <c r="Q4160" s="423"/>
      <c r="R4160" s="252"/>
      <c r="S4160" s="429">
        <f t="shared" si="1263"/>
        <v>0</v>
      </c>
      <c r="T4160" s="315">
        <f t="shared" si="1264"/>
        <v>0</v>
      </c>
      <c r="U4160" s="252"/>
      <c r="V4160" s="252"/>
      <c r="W4160" s="253"/>
      <c r="X4160" s="313">
        <f t="shared" si="1252"/>
        <v>0</v>
      </c>
    </row>
    <row r="4161" spans="2:24" ht="18.75">
      <c r="B4161" s="173"/>
      <c r="C4161" s="142">
        <v>4309</v>
      </c>
      <c r="D4161" s="148" t="s">
        <v>265</v>
      </c>
      <c r="E4161" s="812"/>
      <c r="F4161" s="449"/>
      <c r="G4161" s="245"/>
      <c r="H4161" s="245"/>
      <c r="I4161" s="476">
        <f t="shared" si="1260"/>
        <v>0</v>
      </c>
      <c r="J4161" s="243" t="str">
        <f t="shared" si="1251"/>
        <v/>
      </c>
      <c r="K4161" s="244"/>
      <c r="L4161" s="423"/>
      <c r="M4161" s="252"/>
      <c r="N4161" s="315">
        <f t="shared" si="1261"/>
        <v>0</v>
      </c>
      <c r="O4161" s="424">
        <f t="shared" si="1262"/>
        <v>0</v>
      </c>
      <c r="P4161" s="244"/>
      <c r="Q4161" s="423"/>
      <c r="R4161" s="252"/>
      <c r="S4161" s="429">
        <f t="shared" si="1263"/>
        <v>0</v>
      </c>
      <c r="T4161" s="315">
        <f t="shared" si="1264"/>
        <v>0</v>
      </c>
      <c r="U4161" s="252"/>
      <c r="V4161" s="252"/>
      <c r="W4161" s="253"/>
      <c r="X4161" s="313">
        <f t="shared" si="1252"/>
        <v>0</v>
      </c>
    </row>
    <row r="4162" spans="2:24" ht="18.75">
      <c r="B4162" s="794">
        <v>4400</v>
      </c>
      <c r="C4162" s="963" t="s">
        <v>1714</v>
      </c>
      <c r="D4162" s="963"/>
      <c r="E4162" s="795"/>
      <c r="F4162" s="798"/>
      <c r="G4162" s="799"/>
      <c r="H4162" s="799"/>
      <c r="I4162" s="800">
        <f t="shared" si="1260"/>
        <v>0</v>
      </c>
      <c r="J4162" s="243" t="str">
        <f t="shared" si="1251"/>
        <v/>
      </c>
      <c r="K4162" s="244"/>
      <c r="L4162" s="428"/>
      <c r="M4162" s="254"/>
      <c r="N4162" s="317">
        <f t="shared" si="1261"/>
        <v>0</v>
      </c>
      <c r="O4162" s="424">
        <f t="shared" si="1262"/>
        <v>0</v>
      </c>
      <c r="P4162" s="244"/>
      <c r="Q4162" s="428"/>
      <c r="R4162" s="254"/>
      <c r="S4162" s="429">
        <f t="shared" si="1263"/>
        <v>0</v>
      </c>
      <c r="T4162" s="315">
        <f t="shared" si="1264"/>
        <v>0</v>
      </c>
      <c r="U4162" s="254"/>
      <c r="V4162" s="254"/>
      <c r="W4162" s="253"/>
      <c r="X4162" s="313">
        <f t="shared" si="1252"/>
        <v>0</v>
      </c>
    </row>
    <row r="4163" spans="2:24" ht="18.75">
      <c r="B4163" s="794">
        <v>4500</v>
      </c>
      <c r="C4163" s="968" t="s">
        <v>1715</v>
      </c>
      <c r="D4163" s="968"/>
      <c r="E4163" s="795"/>
      <c r="F4163" s="798"/>
      <c r="G4163" s="799"/>
      <c r="H4163" s="799"/>
      <c r="I4163" s="800">
        <f t="shared" si="1260"/>
        <v>0</v>
      </c>
      <c r="J4163" s="243" t="str">
        <f t="shared" si="1251"/>
        <v/>
      </c>
      <c r="K4163" s="244"/>
      <c r="L4163" s="428"/>
      <c r="M4163" s="254"/>
      <c r="N4163" s="317">
        <f t="shared" si="1261"/>
        <v>0</v>
      </c>
      <c r="O4163" s="424">
        <f t="shared" si="1262"/>
        <v>0</v>
      </c>
      <c r="P4163" s="244"/>
      <c r="Q4163" s="428"/>
      <c r="R4163" s="254"/>
      <c r="S4163" s="429">
        <f t="shared" si="1263"/>
        <v>0</v>
      </c>
      <c r="T4163" s="315">
        <f t="shared" si="1264"/>
        <v>0</v>
      </c>
      <c r="U4163" s="254"/>
      <c r="V4163" s="254"/>
      <c r="W4163" s="253"/>
      <c r="X4163" s="313">
        <f t="shared" si="1252"/>
        <v>0</v>
      </c>
    </row>
    <row r="4164" spans="2:24" ht="18.75">
      <c r="B4164" s="794">
        <v>4600</v>
      </c>
      <c r="C4164" s="969" t="s">
        <v>266</v>
      </c>
      <c r="D4164" s="970"/>
      <c r="E4164" s="795"/>
      <c r="F4164" s="798"/>
      <c r="G4164" s="799"/>
      <c r="H4164" s="799"/>
      <c r="I4164" s="800">
        <f t="shared" si="1260"/>
        <v>0</v>
      </c>
      <c r="J4164" s="243" t="str">
        <f t="shared" si="1251"/>
        <v/>
      </c>
      <c r="K4164" s="244"/>
      <c r="L4164" s="428"/>
      <c r="M4164" s="254"/>
      <c r="N4164" s="317">
        <f t="shared" si="1261"/>
        <v>0</v>
      </c>
      <c r="O4164" s="424">
        <f t="shared" si="1262"/>
        <v>0</v>
      </c>
      <c r="P4164" s="244"/>
      <c r="Q4164" s="428"/>
      <c r="R4164" s="254"/>
      <c r="S4164" s="429">
        <f t="shared" si="1263"/>
        <v>0</v>
      </c>
      <c r="T4164" s="315">
        <f t="shared" si="1264"/>
        <v>0</v>
      </c>
      <c r="U4164" s="254"/>
      <c r="V4164" s="254"/>
      <c r="W4164" s="253"/>
      <c r="X4164" s="313">
        <f t="shared" si="1252"/>
        <v>0</v>
      </c>
    </row>
    <row r="4165" spans="2:24" ht="18.75">
      <c r="B4165" s="794">
        <v>4900</v>
      </c>
      <c r="C4165" s="966" t="s">
        <v>297</v>
      </c>
      <c r="D4165" s="966"/>
      <c r="E4165" s="795"/>
      <c r="F4165" s="796">
        <f>+F4166+F4167</f>
        <v>0</v>
      </c>
      <c r="G4165" s="797">
        <f>+G4166+G4167</f>
        <v>0</v>
      </c>
      <c r="H4165" s="797">
        <f>+H4166+H4167</f>
        <v>0</v>
      </c>
      <c r="I4165" s="797">
        <f>+I4166+I4167</f>
        <v>0</v>
      </c>
      <c r="J4165" s="243" t="str">
        <f t="shared" si="1251"/>
        <v/>
      </c>
      <c r="K4165" s="244"/>
      <c r="L4165" s="773"/>
      <c r="M4165" s="774"/>
      <c r="N4165" s="774"/>
      <c r="O4165" s="820"/>
      <c r="P4165" s="244"/>
      <c r="Q4165" s="773"/>
      <c r="R4165" s="774"/>
      <c r="S4165" s="774"/>
      <c r="T4165" s="774"/>
      <c r="U4165" s="774"/>
      <c r="V4165" s="774"/>
      <c r="W4165" s="820"/>
      <c r="X4165" s="313">
        <f t="shared" si="1252"/>
        <v>0</v>
      </c>
    </row>
    <row r="4166" spans="2:24" ht="18.75">
      <c r="B4166" s="173"/>
      <c r="C4166" s="144">
        <v>4901</v>
      </c>
      <c r="D4166" s="174" t="s">
        <v>298</v>
      </c>
      <c r="E4166" s="812"/>
      <c r="F4166" s="449"/>
      <c r="G4166" s="245"/>
      <c r="H4166" s="245"/>
      <c r="I4166" s="476">
        <f>F4166+G4166+H4166</f>
        <v>0</v>
      </c>
      <c r="J4166" s="243" t="str">
        <f t="shared" si="1251"/>
        <v/>
      </c>
      <c r="K4166" s="244"/>
      <c r="L4166" s="771"/>
      <c r="M4166" s="775"/>
      <c r="N4166" s="775"/>
      <c r="O4166" s="819"/>
      <c r="P4166" s="244"/>
      <c r="Q4166" s="771"/>
      <c r="R4166" s="775"/>
      <c r="S4166" s="775"/>
      <c r="T4166" s="775"/>
      <c r="U4166" s="775"/>
      <c r="V4166" s="775"/>
      <c r="W4166" s="819"/>
      <c r="X4166" s="313">
        <f t="shared" si="1252"/>
        <v>0</v>
      </c>
    </row>
    <row r="4167" spans="2:24" ht="18.75">
      <c r="B4167" s="173"/>
      <c r="C4167" s="142">
        <v>4902</v>
      </c>
      <c r="D4167" s="148" t="s">
        <v>299</v>
      </c>
      <c r="E4167" s="812"/>
      <c r="F4167" s="449"/>
      <c r="G4167" s="245"/>
      <c r="H4167" s="245"/>
      <c r="I4167" s="476">
        <f>F4167+G4167+H4167</f>
        <v>0</v>
      </c>
      <c r="J4167" s="243" t="str">
        <f t="shared" si="1251"/>
        <v/>
      </c>
      <c r="K4167" s="244"/>
      <c r="L4167" s="771"/>
      <c r="M4167" s="775"/>
      <c r="N4167" s="775"/>
      <c r="O4167" s="819"/>
      <c r="P4167" s="244"/>
      <c r="Q4167" s="771"/>
      <c r="R4167" s="775"/>
      <c r="S4167" s="775"/>
      <c r="T4167" s="775"/>
      <c r="U4167" s="775"/>
      <c r="V4167" s="775"/>
      <c r="W4167" s="819"/>
      <c r="X4167" s="313">
        <f t="shared" si="1252"/>
        <v>0</v>
      </c>
    </row>
    <row r="4168" spans="2:24" ht="18.75">
      <c r="B4168" s="801">
        <v>5100</v>
      </c>
      <c r="C4168" s="980" t="s">
        <v>267</v>
      </c>
      <c r="D4168" s="980"/>
      <c r="E4168" s="802"/>
      <c r="F4168" s="803"/>
      <c r="G4168" s="804"/>
      <c r="H4168" s="804"/>
      <c r="I4168" s="800">
        <f>F4168+G4168+H4168</f>
        <v>0</v>
      </c>
      <c r="J4168" s="243" t="str">
        <f t="shared" si="1251"/>
        <v/>
      </c>
      <c r="K4168" s="244"/>
      <c r="L4168" s="430"/>
      <c r="M4168" s="431"/>
      <c r="N4168" s="327">
        <f>I4168</f>
        <v>0</v>
      </c>
      <c r="O4168" s="424">
        <f>L4168+M4168-N4168</f>
        <v>0</v>
      </c>
      <c r="P4168" s="244"/>
      <c r="Q4168" s="430"/>
      <c r="R4168" s="431"/>
      <c r="S4168" s="429">
        <f>+IF(+(L4168+M4168)&gt;=I4168,+M4168,+(+I4168-L4168))</f>
        <v>0</v>
      </c>
      <c r="T4168" s="315">
        <f>Q4168+R4168-S4168</f>
        <v>0</v>
      </c>
      <c r="U4168" s="431"/>
      <c r="V4168" s="431"/>
      <c r="W4168" s="253"/>
      <c r="X4168" s="313">
        <f t="shared" si="1252"/>
        <v>0</v>
      </c>
    </row>
    <row r="4169" spans="2:24" ht="18.75">
      <c r="B4169" s="801">
        <v>5200</v>
      </c>
      <c r="C4169" s="965" t="s">
        <v>268</v>
      </c>
      <c r="D4169" s="965"/>
      <c r="E4169" s="802"/>
      <c r="F4169" s="805">
        <f>SUM(F4170:F4176)</f>
        <v>0</v>
      </c>
      <c r="G4169" s="806">
        <f>SUM(G4170:G4176)</f>
        <v>365000</v>
      </c>
      <c r="H4169" s="806">
        <f>SUM(H4170:H4176)</f>
        <v>0</v>
      </c>
      <c r="I4169" s="806">
        <f>SUM(I4170:I4176)</f>
        <v>365000</v>
      </c>
      <c r="J4169" s="243">
        <f t="shared" si="1251"/>
        <v>1</v>
      </c>
      <c r="K4169" s="244"/>
      <c r="L4169" s="326">
        <f>SUM(L4170:L4176)</f>
        <v>0</v>
      </c>
      <c r="M4169" s="327">
        <f>SUM(M4170:M4176)</f>
        <v>365000</v>
      </c>
      <c r="N4169" s="432">
        <f>SUM(N4170:N4176)</f>
        <v>365000</v>
      </c>
      <c r="O4169" s="433">
        <f>SUM(O4170:O4176)</f>
        <v>0</v>
      </c>
      <c r="P4169" s="244"/>
      <c r="Q4169" s="326">
        <f t="shared" ref="Q4169:W4169" si="1265">SUM(Q4170:Q4176)</f>
        <v>0</v>
      </c>
      <c r="R4169" s="327">
        <f t="shared" si="1265"/>
        <v>365000</v>
      </c>
      <c r="S4169" s="327">
        <f t="shared" si="1265"/>
        <v>365000</v>
      </c>
      <c r="T4169" s="327">
        <f t="shared" si="1265"/>
        <v>0</v>
      </c>
      <c r="U4169" s="327">
        <f t="shared" si="1265"/>
        <v>0</v>
      </c>
      <c r="V4169" s="327">
        <f t="shared" si="1265"/>
        <v>0</v>
      </c>
      <c r="W4169" s="433">
        <f t="shared" si="1265"/>
        <v>0</v>
      </c>
      <c r="X4169" s="313">
        <f t="shared" si="1252"/>
        <v>0</v>
      </c>
    </row>
    <row r="4170" spans="2:24" ht="18.75">
      <c r="B4170" s="175"/>
      <c r="C4170" s="176">
        <v>5201</v>
      </c>
      <c r="D4170" s="177" t="s">
        <v>269</v>
      </c>
      <c r="E4170" s="813"/>
      <c r="F4170" s="473"/>
      <c r="G4170" s="434"/>
      <c r="H4170" s="434"/>
      <c r="I4170" s="476">
        <f t="shared" ref="I4170:I4176" si="1266">F4170+G4170+H4170</f>
        <v>0</v>
      </c>
      <c r="J4170" s="243" t="str">
        <f t="shared" si="1251"/>
        <v/>
      </c>
      <c r="K4170" s="244"/>
      <c r="L4170" s="435"/>
      <c r="M4170" s="436"/>
      <c r="N4170" s="330">
        <f t="shared" ref="N4170:N4176" si="1267">I4170</f>
        <v>0</v>
      </c>
      <c r="O4170" s="424">
        <f t="shared" ref="O4170:O4176" si="1268">L4170+M4170-N4170</f>
        <v>0</v>
      </c>
      <c r="P4170" s="244"/>
      <c r="Q4170" s="435"/>
      <c r="R4170" s="436"/>
      <c r="S4170" s="429">
        <f t="shared" ref="S4170:S4176" si="1269">+IF(+(L4170+M4170)&gt;=I4170,+M4170,+(+I4170-L4170))</f>
        <v>0</v>
      </c>
      <c r="T4170" s="315">
        <f t="shared" ref="T4170:T4176" si="1270">Q4170+R4170-S4170</f>
        <v>0</v>
      </c>
      <c r="U4170" s="436"/>
      <c r="V4170" s="436"/>
      <c r="W4170" s="253"/>
      <c r="X4170" s="313">
        <f t="shared" si="1252"/>
        <v>0</v>
      </c>
    </row>
    <row r="4171" spans="2:24" ht="18.75">
      <c r="B4171" s="175"/>
      <c r="C4171" s="178">
        <v>5202</v>
      </c>
      <c r="D4171" s="179" t="s">
        <v>270</v>
      </c>
      <c r="E4171" s="813"/>
      <c r="F4171" s="473"/>
      <c r="G4171" s="434"/>
      <c r="H4171" s="434"/>
      <c r="I4171" s="476">
        <f t="shared" si="1266"/>
        <v>0</v>
      </c>
      <c r="J4171" s="243" t="str">
        <f t="shared" si="1251"/>
        <v/>
      </c>
      <c r="K4171" s="244"/>
      <c r="L4171" s="435"/>
      <c r="M4171" s="436"/>
      <c r="N4171" s="330">
        <f t="shared" si="1267"/>
        <v>0</v>
      </c>
      <c r="O4171" s="424">
        <f t="shared" si="1268"/>
        <v>0</v>
      </c>
      <c r="P4171" s="244"/>
      <c r="Q4171" s="435"/>
      <c r="R4171" s="436"/>
      <c r="S4171" s="429">
        <f t="shared" si="1269"/>
        <v>0</v>
      </c>
      <c r="T4171" s="315">
        <f t="shared" si="1270"/>
        <v>0</v>
      </c>
      <c r="U4171" s="436"/>
      <c r="V4171" s="436"/>
      <c r="W4171" s="253"/>
      <c r="X4171" s="313">
        <f t="shared" si="1252"/>
        <v>0</v>
      </c>
    </row>
    <row r="4172" spans="2:24" ht="18.75">
      <c r="B4172" s="175"/>
      <c r="C4172" s="178">
        <v>5203</v>
      </c>
      <c r="D4172" s="179" t="s">
        <v>938</v>
      </c>
      <c r="E4172" s="813"/>
      <c r="F4172" s="473"/>
      <c r="G4172" s="434">
        <v>115000</v>
      </c>
      <c r="H4172" s="434"/>
      <c r="I4172" s="476">
        <f t="shared" si="1266"/>
        <v>115000</v>
      </c>
      <c r="J4172" s="243">
        <f t="shared" si="1251"/>
        <v>1</v>
      </c>
      <c r="K4172" s="244"/>
      <c r="L4172" s="435"/>
      <c r="M4172" s="436">
        <v>115000</v>
      </c>
      <c r="N4172" s="330">
        <f t="shared" si="1267"/>
        <v>115000</v>
      </c>
      <c r="O4172" s="424">
        <f t="shared" si="1268"/>
        <v>0</v>
      </c>
      <c r="P4172" s="244"/>
      <c r="Q4172" s="435"/>
      <c r="R4172" s="436">
        <v>115000</v>
      </c>
      <c r="S4172" s="429">
        <f t="shared" si="1269"/>
        <v>115000</v>
      </c>
      <c r="T4172" s="315">
        <f t="shared" si="1270"/>
        <v>0</v>
      </c>
      <c r="U4172" s="436"/>
      <c r="V4172" s="436"/>
      <c r="W4172" s="253"/>
      <c r="X4172" s="313">
        <f t="shared" si="1252"/>
        <v>0</v>
      </c>
    </row>
    <row r="4173" spans="2:24" ht="18.75">
      <c r="B4173" s="175"/>
      <c r="C4173" s="178">
        <v>5204</v>
      </c>
      <c r="D4173" s="179" t="s">
        <v>939</v>
      </c>
      <c r="E4173" s="813"/>
      <c r="F4173" s="473"/>
      <c r="G4173" s="434"/>
      <c r="H4173" s="434"/>
      <c r="I4173" s="476">
        <f t="shared" si="1266"/>
        <v>0</v>
      </c>
      <c r="J4173" s="243" t="str">
        <f t="shared" si="1251"/>
        <v/>
      </c>
      <c r="K4173" s="244"/>
      <c r="L4173" s="435"/>
      <c r="M4173" s="436"/>
      <c r="N4173" s="330">
        <f t="shared" si="1267"/>
        <v>0</v>
      </c>
      <c r="O4173" s="424">
        <f t="shared" si="1268"/>
        <v>0</v>
      </c>
      <c r="P4173" s="244"/>
      <c r="Q4173" s="435"/>
      <c r="R4173" s="436"/>
      <c r="S4173" s="429">
        <f t="shared" si="1269"/>
        <v>0</v>
      </c>
      <c r="T4173" s="315">
        <f t="shared" si="1270"/>
        <v>0</v>
      </c>
      <c r="U4173" s="436"/>
      <c r="V4173" s="436"/>
      <c r="W4173" s="253"/>
      <c r="X4173" s="313">
        <f t="shared" si="1252"/>
        <v>0</v>
      </c>
    </row>
    <row r="4174" spans="2:24" ht="18.75">
      <c r="B4174" s="175"/>
      <c r="C4174" s="178">
        <v>5205</v>
      </c>
      <c r="D4174" s="179" t="s">
        <v>940</v>
      </c>
      <c r="E4174" s="813"/>
      <c r="F4174" s="473"/>
      <c r="G4174" s="434"/>
      <c r="H4174" s="434"/>
      <c r="I4174" s="476">
        <f t="shared" si="1266"/>
        <v>0</v>
      </c>
      <c r="J4174" s="243" t="str">
        <f t="shared" si="1251"/>
        <v/>
      </c>
      <c r="K4174" s="244"/>
      <c r="L4174" s="435"/>
      <c r="M4174" s="436"/>
      <c r="N4174" s="330">
        <f t="shared" si="1267"/>
        <v>0</v>
      </c>
      <c r="O4174" s="424">
        <f t="shared" si="1268"/>
        <v>0</v>
      </c>
      <c r="P4174" s="244"/>
      <c r="Q4174" s="435"/>
      <c r="R4174" s="436"/>
      <c r="S4174" s="429">
        <f t="shared" si="1269"/>
        <v>0</v>
      </c>
      <c r="T4174" s="315">
        <f t="shared" si="1270"/>
        <v>0</v>
      </c>
      <c r="U4174" s="436"/>
      <c r="V4174" s="436"/>
      <c r="W4174" s="253"/>
      <c r="X4174" s="313">
        <f t="shared" si="1252"/>
        <v>0</v>
      </c>
    </row>
    <row r="4175" spans="2:24" ht="18.75">
      <c r="B4175" s="175"/>
      <c r="C4175" s="178">
        <v>5206</v>
      </c>
      <c r="D4175" s="179" t="s">
        <v>941</v>
      </c>
      <c r="E4175" s="813"/>
      <c r="F4175" s="473"/>
      <c r="G4175" s="434">
        <v>250000</v>
      </c>
      <c r="H4175" s="434"/>
      <c r="I4175" s="476">
        <f t="shared" si="1266"/>
        <v>250000</v>
      </c>
      <c r="J4175" s="243">
        <f t="shared" si="1251"/>
        <v>1</v>
      </c>
      <c r="K4175" s="244"/>
      <c r="L4175" s="435"/>
      <c r="M4175" s="436">
        <v>250000</v>
      </c>
      <c r="N4175" s="330">
        <f t="shared" si="1267"/>
        <v>250000</v>
      </c>
      <c r="O4175" s="424">
        <f t="shared" si="1268"/>
        <v>0</v>
      </c>
      <c r="P4175" s="244"/>
      <c r="Q4175" s="435"/>
      <c r="R4175" s="436">
        <v>250000</v>
      </c>
      <c r="S4175" s="429">
        <f t="shared" si="1269"/>
        <v>250000</v>
      </c>
      <c r="T4175" s="315">
        <f t="shared" si="1270"/>
        <v>0</v>
      </c>
      <c r="U4175" s="436"/>
      <c r="V4175" s="436"/>
      <c r="W4175" s="253"/>
      <c r="X4175" s="313">
        <f t="shared" si="1252"/>
        <v>0</v>
      </c>
    </row>
    <row r="4176" spans="2:24" ht="18.75">
      <c r="B4176" s="175"/>
      <c r="C4176" s="180">
        <v>5219</v>
      </c>
      <c r="D4176" s="181" t="s">
        <v>942</v>
      </c>
      <c r="E4176" s="813"/>
      <c r="F4176" s="473"/>
      <c r="G4176" s="434"/>
      <c r="H4176" s="434"/>
      <c r="I4176" s="476">
        <f t="shared" si="1266"/>
        <v>0</v>
      </c>
      <c r="J4176" s="243" t="str">
        <f t="shared" ref="J4176:J4195" si="1271">(IF($E4176&lt;&gt;0,$J$2,IF($I4176&lt;&gt;0,$J$2,"")))</f>
        <v/>
      </c>
      <c r="K4176" s="244"/>
      <c r="L4176" s="435"/>
      <c r="M4176" s="436"/>
      <c r="N4176" s="330">
        <f t="shared" si="1267"/>
        <v>0</v>
      </c>
      <c r="O4176" s="424">
        <f t="shared" si="1268"/>
        <v>0</v>
      </c>
      <c r="P4176" s="244"/>
      <c r="Q4176" s="435"/>
      <c r="R4176" s="436"/>
      <c r="S4176" s="429">
        <f t="shared" si="1269"/>
        <v>0</v>
      </c>
      <c r="T4176" s="315">
        <f t="shared" si="1270"/>
        <v>0</v>
      </c>
      <c r="U4176" s="436"/>
      <c r="V4176" s="436"/>
      <c r="W4176" s="253"/>
      <c r="X4176" s="313">
        <f t="shared" ref="X4176:X4189" si="1272">T4176-U4176-V4176-W4176</f>
        <v>0</v>
      </c>
    </row>
    <row r="4177" spans="2:24" ht="18.75">
      <c r="B4177" s="801">
        <v>5300</v>
      </c>
      <c r="C4177" s="971" t="s">
        <v>943</v>
      </c>
      <c r="D4177" s="971"/>
      <c r="E4177" s="802"/>
      <c r="F4177" s="805">
        <f>SUM(F4178:F4179)</f>
        <v>0</v>
      </c>
      <c r="G4177" s="806">
        <f>SUM(G4178:G4179)</f>
        <v>2600</v>
      </c>
      <c r="H4177" s="806">
        <f>SUM(H4178:H4179)</f>
        <v>0</v>
      </c>
      <c r="I4177" s="806">
        <f>SUM(I4178:I4179)</f>
        <v>2600</v>
      </c>
      <c r="J4177" s="243">
        <f t="shared" si="1271"/>
        <v>1</v>
      </c>
      <c r="K4177" s="244"/>
      <c r="L4177" s="326">
        <f>SUM(L4178:L4179)</f>
        <v>0</v>
      </c>
      <c r="M4177" s="327">
        <f>SUM(M4178:M4179)</f>
        <v>2600</v>
      </c>
      <c r="N4177" s="432">
        <f>SUM(N4178:N4179)</f>
        <v>2600</v>
      </c>
      <c r="O4177" s="433">
        <f>SUM(O4178:O4179)</f>
        <v>0</v>
      </c>
      <c r="P4177" s="244"/>
      <c r="Q4177" s="326">
        <f t="shared" ref="Q4177:W4177" si="1273">SUM(Q4178:Q4179)</f>
        <v>0</v>
      </c>
      <c r="R4177" s="327">
        <f t="shared" si="1273"/>
        <v>2600</v>
      </c>
      <c r="S4177" s="327">
        <f t="shared" si="1273"/>
        <v>2600</v>
      </c>
      <c r="T4177" s="327">
        <f t="shared" si="1273"/>
        <v>0</v>
      </c>
      <c r="U4177" s="327">
        <f t="shared" si="1273"/>
        <v>0</v>
      </c>
      <c r="V4177" s="327">
        <f t="shared" si="1273"/>
        <v>0</v>
      </c>
      <c r="W4177" s="433">
        <f t="shared" si="1273"/>
        <v>0</v>
      </c>
      <c r="X4177" s="313">
        <f t="shared" si="1272"/>
        <v>0</v>
      </c>
    </row>
    <row r="4178" spans="2:24" ht="18.75">
      <c r="B4178" s="175"/>
      <c r="C4178" s="176">
        <v>5301</v>
      </c>
      <c r="D4178" s="177" t="s">
        <v>1462</v>
      </c>
      <c r="E4178" s="813"/>
      <c r="F4178" s="473"/>
      <c r="G4178" s="434"/>
      <c r="H4178" s="434"/>
      <c r="I4178" s="476">
        <f>F4178+G4178+H4178</f>
        <v>0</v>
      </c>
      <c r="J4178" s="243" t="str">
        <f t="shared" si="1271"/>
        <v/>
      </c>
      <c r="K4178" s="244"/>
      <c r="L4178" s="435"/>
      <c r="M4178" s="436"/>
      <c r="N4178" s="330">
        <f>I4178</f>
        <v>0</v>
      </c>
      <c r="O4178" s="424">
        <f>L4178+M4178-N4178</f>
        <v>0</v>
      </c>
      <c r="P4178" s="244"/>
      <c r="Q4178" s="435"/>
      <c r="R4178" s="436"/>
      <c r="S4178" s="429">
        <f>+IF(+(L4178+M4178)&gt;=I4178,+M4178,+(+I4178-L4178))</f>
        <v>0</v>
      </c>
      <c r="T4178" s="315">
        <f>Q4178+R4178-S4178</f>
        <v>0</v>
      </c>
      <c r="U4178" s="436"/>
      <c r="V4178" s="436"/>
      <c r="W4178" s="253"/>
      <c r="X4178" s="313">
        <f t="shared" si="1272"/>
        <v>0</v>
      </c>
    </row>
    <row r="4179" spans="2:24" ht="18.75">
      <c r="B4179" s="175"/>
      <c r="C4179" s="180">
        <v>5309</v>
      </c>
      <c r="D4179" s="181" t="s">
        <v>944</v>
      </c>
      <c r="E4179" s="813"/>
      <c r="F4179" s="473"/>
      <c r="G4179" s="434">
        <v>2600</v>
      </c>
      <c r="H4179" s="434"/>
      <c r="I4179" s="476">
        <f>F4179+G4179+H4179</f>
        <v>2600</v>
      </c>
      <c r="J4179" s="243">
        <f t="shared" si="1271"/>
        <v>1</v>
      </c>
      <c r="K4179" s="244"/>
      <c r="L4179" s="435"/>
      <c r="M4179" s="436">
        <v>2600</v>
      </c>
      <c r="N4179" s="330">
        <f>I4179</f>
        <v>2600</v>
      </c>
      <c r="O4179" s="424">
        <f>L4179+M4179-N4179</f>
        <v>0</v>
      </c>
      <c r="P4179" s="244"/>
      <c r="Q4179" s="435"/>
      <c r="R4179" s="436">
        <v>2600</v>
      </c>
      <c r="S4179" s="429">
        <f>+IF(+(L4179+M4179)&gt;=I4179,+M4179,+(+I4179-L4179))</f>
        <v>2600</v>
      </c>
      <c r="T4179" s="315">
        <f>Q4179+R4179-S4179</f>
        <v>0</v>
      </c>
      <c r="U4179" s="436"/>
      <c r="V4179" s="436"/>
      <c r="W4179" s="253"/>
      <c r="X4179" s="313">
        <f t="shared" si="1272"/>
        <v>0</v>
      </c>
    </row>
    <row r="4180" spans="2:24" ht="18.75">
      <c r="B4180" s="801">
        <v>5400</v>
      </c>
      <c r="C4180" s="980" t="s">
        <v>1031</v>
      </c>
      <c r="D4180" s="980"/>
      <c r="E4180" s="802"/>
      <c r="F4180" s="803"/>
      <c r="G4180" s="804"/>
      <c r="H4180" s="804"/>
      <c r="I4180" s="800">
        <f>F4180+G4180+H4180</f>
        <v>0</v>
      </c>
      <c r="J4180" s="243" t="str">
        <f t="shared" si="1271"/>
        <v/>
      </c>
      <c r="K4180" s="244"/>
      <c r="L4180" s="430"/>
      <c r="M4180" s="431"/>
      <c r="N4180" s="327">
        <f>I4180</f>
        <v>0</v>
      </c>
      <c r="O4180" s="424">
        <f>L4180+M4180-N4180</f>
        <v>0</v>
      </c>
      <c r="P4180" s="244"/>
      <c r="Q4180" s="430"/>
      <c r="R4180" s="431"/>
      <c r="S4180" s="429">
        <f>+IF(+(L4180+M4180)&gt;=I4180,+M4180,+(+I4180-L4180))</f>
        <v>0</v>
      </c>
      <c r="T4180" s="315">
        <f>Q4180+R4180-S4180</f>
        <v>0</v>
      </c>
      <c r="U4180" s="431"/>
      <c r="V4180" s="431"/>
      <c r="W4180" s="253"/>
      <c r="X4180" s="313">
        <f t="shared" si="1272"/>
        <v>0</v>
      </c>
    </row>
    <row r="4181" spans="2:24" ht="18.75">
      <c r="B4181" s="794">
        <v>5500</v>
      </c>
      <c r="C4181" s="966" t="s">
        <v>1032</v>
      </c>
      <c r="D4181" s="966"/>
      <c r="E4181" s="795"/>
      <c r="F4181" s="796">
        <f>SUM(F4182:F4185)</f>
        <v>0</v>
      </c>
      <c r="G4181" s="797">
        <f>SUM(G4182:G4185)</f>
        <v>0</v>
      </c>
      <c r="H4181" s="797">
        <f>SUM(H4182:H4185)</f>
        <v>0</v>
      </c>
      <c r="I4181" s="797">
        <f>SUM(I4182:I4185)</f>
        <v>0</v>
      </c>
      <c r="J4181" s="243" t="str">
        <f t="shared" si="1271"/>
        <v/>
      </c>
      <c r="K4181" s="244"/>
      <c r="L4181" s="316">
        <f>SUM(L4182:L4185)</f>
        <v>0</v>
      </c>
      <c r="M4181" s="317">
        <f>SUM(M4182:M4185)</f>
        <v>0</v>
      </c>
      <c r="N4181" s="425">
        <f>SUM(N4182:N4185)</f>
        <v>0</v>
      </c>
      <c r="O4181" s="426">
        <f>SUM(O4182:O4185)</f>
        <v>0</v>
      </c>
      <c r="P4181" s="244"/>
      <c r="Q4181" s="316">
        <f t="shared" ref="Q4181:W4181" si="1274">SUM(Q4182:Q4185)</f>
        <v>0</v>
      </c>
      <c r="R4181" s="317">
        <f t="shared" si="1274"/>
        <v>0</v>
      </c>
      <c r="S4181" s="317">
        <f t="shared" si="1274"/>
        <v>0</v>
      </c>
      <c r="T4181" s="317">
        <f t="shared" si="1274"/>
        <v>0</v>
      </c>
      <c r="U4181" s="317">
        <f t="shared" si="1274"/>
        <v>0</v>
      </c>
      <c r="V4181" s="317">
        <f t="shared" si="1274"/>
        <v>0</v>
      </c>
      <c r="W4181" s="426">
        <f t="shared" si="1274"/>
        <v>0</v>
      </c>
      <c r="X4181" s="313">
        <f t="shared" si="1272"/>
        <v>0</v>
      </c>
    </row>
    <row r="4182" spans="2:24" ht="18.75">
      <c r="B4182" s="173"/>
      <c r="C4182" s="144">
        <v>5501</v>
      </c>
      <c r="D4182" s="163" t="s">
        <v>1033</v>
      </c>
      <c r="E4182" s="812"/>
      <c r="F4182" s="449"/>
      <c r="G4182" s="245"/>
      <c r="H4182" s="245"/>
      <c r="I4182" s="476">
        <f>F4182+G4182+H4182</f>
        <v>0</v>
      </c>
      <c r="J4182" s="243" t="str">
        <f t="shared" si="1271"/>
        <v/>
      </c>
      <c r="K4182" s="244"/>
      <c r="L4182" s="423"/>
      <c r="M4182" s="252"/>
      <c r="N4182" s="315">
        <f>I4182</f>
        <v>0</v>
      </c>
      <c r="O4182" s="424">
        <f>L4182+M4182-N4182</f>
        <v>0</v>
      </c>
      <c r="P4182" s="244"/>
      <c r="Q4182" s="423"/>
      <c r="R4182" s="252"/>
      <c r="S4182" s="429">
        <f>+IF(+(L4182+M4182)&gt;=I4182,+M4182,+(+I4182-L4182))</f>
        <v>0</v>
      </c>
      <c r="T4182" s="315">
        <f>Q4182+R4182-S4182</f>
        <v>0</v>
      </c>
      <c r="U4182" s="252"/>
      <c r="V4182" s="252"/>
      <c r="W4182" s="253"/>
      <c r="X4182" s="313">
        <f t="shared" si="1272"/>
        <v>0</v>
      </c>
    </row>
    <row r="4183" spans="2:24" ht="18.75">
      <c r="B4183" s="173"/>
      <c r="C4183" s="137">
        <v>5502</v>
      </c>
      <c r="D4183" s="145" t="s">
        <v>1034</v>
      </c>
      <c r="E4183" s="812"/>
      <c r="F4183" s="449"/>
      <c r="G4183" s="245"/>
      <c r="H4183" s="245"/>
      <c r="I4183" s="476">
        <f>F4183+G4183+H4183</f>
        <v>0</v>
      </c>
      <c r="J4183" s="243" t="str">
        <f t="shared" si="1271"/>
        <v/>
      </c>
      <c r="K4183" s="244"/>
      <c r="L4183" s="423"/>
      <c r="M4183" s="252"/>
      <c r="N4183" s="315">
        <f>I4183</f>
        <v>0</v>
      </c>
      <c r="O4183" s="424">
        <f>L4183+M4183-N4183</f>
        <v>0</v>
      </c>
      <c r="P4183" s="244"/>
      <c r="Q4183" s="423"/>
      <c r="R4183" s="252"/>
      <c r="S4183" s="429">
        <f>+IF(+(L4183+M4183)&gt;=I4183,+M4183,+(+I4183-L4183))</f>
        <v>0</v>
      </c>
      <c r="T4183" s="315">
        <f>Q4183+R4183-S4183</f>
        <v>0</v>
      </c>
      <c r="U4183" s="252"/>
      <c r="V4183" s="252"/>
      <c r="W4183" s="253"/>
      <c r="X4183" s="313">
        <f t="shared" si="1272"/>
        <v>0</v>
      </c>
    </row>
    <row r="4184" spans="2:24" ht="18.75">
      <c r="B4184" s="173"/>
      <c r="C4184" s="137">
        <v>5503</v>
      </c>
      <c r="D4184" s="139" t="s">
        <v>1035</v>
      </c>
      <c r="E4184" s="812"/>
      <c r="F4184" s="449"/>
      <c r="G4184" s="245"/>
      <c r="H4184" s="245"/>
      <c r="I4184" s="476">
        <f>F4184+G4184+H4184</f>
        <v>0</v>
      </c>
      <c r="J4184" s="243" t="str">
        <f t="shared" si="1271"/>
        <v/>
      </c>
      <c r="K4184" s="244"/>
      <c r="L4184" s="423"/>
      <c r="M4184" s="252"/>
      <c r="N4184" s="315">
        <f>I4184</f>
        <v>0</v>
      </c>
      <c r="O4184" s="424">
        <f>L4184+M4184-N4184</f>
        <v>0</v>
      </c>
      <c r="P4184" s="244"/>
      <c r="Q4184" s="423"/>
      <c r="R4184" s="252"/>
      <c r="S4184" s="429">
        <f>+IF(+(L4184+M4184)&gt;=I4184,+M4184,+(+I4184-L4184))</f>
        <v>0</v>
      </c>
      <c r="T4184" s="315">
        <f>Q4184+R4184-S4184</f>
        <v>0</v>
      </c>
      <c r="U4184" s="252"/>
      <c r="V4184" s="252"/>
      <c r="W4184" s="253"/>
      <c r="X4184" s="313">
        <f t="shared" si="1272"/>
        <v>0</v>
      </c>
    </row>
    <row r="4185" spans="2:24" ht="18.75">
      <c r="B4185" s="173"/>
      <c r="C4185" s="137">
        <v>5504</v>
      </c>
      <c r="D4185" s="145" t="s">
        <v>1036</v>
      </c>
      <c r="E4185" s="812"/>
      <c r="F4185" s="449"/>
      <c r="G4185" s="245"/>
      <c r="H4185" s="245"/>
      <c r="I4185" s="476">
        <f>F4185+G4185+H4185</f>
        <v>0</v>
      </c>
      <c r="J4185" s="243" t="str">
        <f t="shared" si="1271"/>
        <v/>
      </c>
      <c r="K4185" s="244"/>
      <c r="L4185" s="423"/>
      <c r="M4185" s="252"/>
      <c r="N4185" s="315">
        <f>I4185</f>
        <v>0</v>
      </c>
      <c r="O4185" s="424">
        <f>L4185+M4185-N4185</f>
        <v>0</v>
      </c>
      <c r="P4185" s="244"/>
      <c r="Q4185" s="423"/>
      <c r="R4185" s="252"/>
      <c r="S4185" s="429">
        <f>+IF(+(L4185+M4185)&gt;=I4185,+M4185,+(+I4185-L4185))</f>
        <v>0</v>
      </c>
      <c r="T4185" s="315">
        <f>Q4185+R4185-S4185</f>
        <v>0</v>
      </c>
      <c r="U4185" s="252"/>
      <c r="V4185" s="252"/>
      <c r="W4185" s="253"/>
      <c r="X4185" s="313">
        <f t="shared" si="1272"/>
        <v>0</v>
      </c>
    </row>
    <row r="4186" spans="2:24" ht="18.75">
      <c r="B4186" s="794">
        <v>5700</v>
      </c>
      <c r="C4186" s="981" t="s">
        <v>1037</v>
      </c>
      <c r="D4186" s="982"/>
      <c r="E4186" s="802"/>
      <c r="F4186" s="781">
        <v>0</v>
      </c>
      <c r="G4186" s="781">
        <v>0</v>
      </c>
      <c r="H4186" s="781">
        <v>0</v>
      </c>
      <c r="I4186" s="806">
        <f>SUM(I4187:I4189)</f>
        <v>0</v>
      </c>
      <c r="J4186" s="243" t="str">
        <f t="shared" si="1271"/>
        <v/>
      </c>
      <c r="K4186" s="244"/>
      <c r="L4186" s="326">
        <f>SUM(L4187:L4189)</f>
        <v>0</v>
      </c>
      <c r="M4186" s="327">
        <f>SUM(M4187:M4189)</f>
        <v>0</v>
      </c>
      <c r="N4186" s="432">
        <f>SUM(N4187:N4188)</f>
        <v>0</v>
      </c>
      <c r="O4186" s="433">
        <f>SUM(O4187:O4189)</f>
        <v>0</v>
      </c>
      <c r="P4186" s="244"/>
      <c r="Q4186" s="326">
        <f>SUM(Q4187:Q4189)</f>
        <v>0</v>
      </c>
      <c r="R4186" s="327">
        <f>SUM(R4187:R4189)</f>
        <v>0</v>
      </c>
      <c r="S4186" s="327">
        <f>SUM(S4187:S4189)</f>
        <v>0</v>
      </c>
      <c r="T4186" s="327">
        <f>SUM(T4187:T4189)</f>
        <v>0</v>
      </c>
      <c r="U4186" s="327">
        <f>SUM(U4187:U4189)</f>
        <v>0</v>
      </c>
      <c r="V4186" s="327">
        <f>SUM(V4187:V4188)</f>
        <v>0</v>
      </c>
      <c r="W4186" s="433">
        <f>SUM(W4187:W4189)</f>
        <v>0</v>
      </c>
      <c r="X4186" s="313">
        <f t="shared" si="1272"/>
        <v>0</v>
      </c>
    </row>
    <row r="4187" spans="2:24" ht="18.75">
      <c r="B4187" s="175"/>
      <c r="C4187" s="176">
        <v>5701</v>
      </c>
      <c r="D4187" s="177" t="s">
        <v>1038</v>
      </c>
      <c r="E4187" s="813"/>
      <c r="F4187" s="700">
        <v>0</v>
      </c>
      <c r="G4187" s="700">
        <v>0</v>
      </c>
      <c r="H4187" s="700">
        <v>0</v>
      </c>
      <c r="I4187" s="476">
        <f>F4187+G4187+H4187</f>
        <v>0</v>
      </c>
      <c r="J4187" s="243" t="str">
        <f t="shared" si="1271"/>
        <v/>
      </c>
      <c r="K4187" s="244"/>
      <c r="L4187" s="435"/>
      <c r="M4187" s="436"/>
      <c r="N4187" s="330">
        <f>I4187</f>
        <v>0</v>
      </c>
      <c r="O4187" s="424">
        <f>L4187+M4187-N4187</f>
        <v>0</v>
      </c>
      <c r="P4187" s="244"/>
      <c r="Q4187" s="435"/>
      <c r="R4187" s="436"/>
      <c r="S4187" s="429">
        <f>+IF(+(L4187+M4187)&gt;=I4187,+M4187,+(+I4187-L4187))</f>
        <v>0</v>
      </c>
      <c r="T4187" s="315">
        <f>Q4187+R4187-S4187</f>
        <v>0</v>
      </c>
      <c r="U4187" s="436"/>
      <c r="V4187" s="436"/>
      <c r="W4187" s="253"/>
      <c r="X4187" s="313">
        <f t="shared" si="1272"/>
        <v>0</v>
      </c>
    </row>
    <row r="4188" spans="2:24" ht="18.75">
      <c r="B4188" s="175"/>
      <c r="C4188" s="180">
        <v>5702</v>
      </c>
      <c r="D4188" s="181" t="s">
        <v>1039</v>
      </c>
      <c r="E4188" s="813"/>
      <c r="F4188" s="700">
        <v>0</v>
      </c>
      <c r="G4188" s="700">
        <v>0</v>
      </c>
      <c r="H4188" s="700">
        <v>0</v>
      </c>
      <c r="I4188" s="476">
        <f>F4188+G4188+H4188</f>
        <v>0</v>
      </c>
      <c r="J4188" s="243" t="str">
        <f t="shared" si="1271"/>
        <v/>
      </c>
      <c r="K4188" s="244"/>
      <c r="L4188" s="435"/>
      <c r="M4188" s="436"/>
      <c r="N4188" s="330">
        <f>I4188</f>
        <v>0</v>
      </c>
      <c r="O4188" s="424">
        <f>L4188+M4188-N4188</f>
        <v>0</v>
      </c>
      <c r="P4188" s="244"/>
      <c r="Q4188" s="435"/>
      <c r="R4188" s="436"/>
      <c r="S4188" s="429">
        <f>+IF(+(L4188+M4188)&gt;=I4188,+M4188,+(+I4188-L4188))</f>
        <v>0</v>
      </c>
      <c r="T4188" s="315">
        <f>Q4188+R4188-S4188</f>
        <v>0</v>
      </c>
      <c r="U4188" s="436"/>
      <c r="V4188" s="436"/>
      <c r="W4188" s="253"/>
      <c r="X4188" s="313">
        <f t="shared" si="1272"/>
        <v>0</v>
      </c>
    </row>
    <row r="4189" spans="2:24" ht="18.75">
      <c r="B4189" s="136"/>
      <c r="C4189" s="182">
        <v>4071</v>
      </c>
      <c r="D4189" s="464" t="s">
        <v>1040</v>
      </c>
      <c r="E4189" s="812"/>
      <c r="F4189" s="700">
        <v>0</v>
      </c>
      <c r="G4189" s="700">
        <v>0</v>
      </c>
      <c r="H4189" s="700">
        <v>0</v>
      </c>
      <c r="I4189" s="476">
        <f>F4189+G4189+H4189</f>
        <v>0</v>
      </c>
      <c r="J4189" s="243" t="str">
        <f t="shared" si="1271"/>
        <v/>
      </c>
      <c r="K4189" s="244"/>
      <c r="L4189" s="821"/>
      <c r="M4189" s="775"/>
      <c r="N4189" s="775"/>
      <c r="O4189" s="822"/>
      <c r="P4189" s="244"/>
      <c r="Q4189" s="771"/>
      <c r="R4189" s="775"/>
      <c r="S4189" s="775"/>
      <c r="T4189" s="775"/>
      <c r="U4189" s="775"/>
      <c r="V4189" s="775"/>
      <c r="W4189" s="819"/>
      <c r="X4189" s="313">
        <f t="shared" si="1272"/>
        <v>0</v>
      </c>
    </row>
    <row r="4190" spans="2:24">
      <c r="B4190" s="173"/>
      <c r="C4190" s="183"/>
      <c r="D4190" s="334"/>
      <c r="E4190" s="814"/>
      <c r="F4190" s="248"/>
      <c r="G4190" s="248"/>
      <c r="H4190" s="248"/>
      <c r="I4190" s="249"/>
      <c r="J4190" s="243" t="str">
        <f t="shared" si="1271"/>
        <v/>
      </c>
      <c r="K4190" s="244"/>
      <c r="L4190" s="437"/>
      <c r="M4190" s="438"/>
      <c r="N4190" s="323"/>
      <c r="O4190" s="324"/>
      <c r="P4190" s="244"/>
      <c r="Q4190" s="437"/>
      <c r="R4190" s="438"/>
      <c r="S4190" s="323"/>
      <c r="T4190" s="323"/>
      <c r="U4190" s="438"/>
      <c r="V4190" s="323"/>
      <c r="W4190" s="324"/>
      <c r="X4190" s="324"/>
    </row>
    <row r="4191" spans="2:24" ht="18.75">
      <c r="B4191" s="807">
        <v>98</v>
      </c>
      <c r="C4191" s="964" t="s">
        <v>1041</v>
      </c>
      <c r="D4191" s="958"/>
      <c r="E4191" s="795"/>
      <c r="F4191" s="798"/>
      <c r="G4191" s="799"/>
      <c r="H4191" s="799"/>
      <c r="I4191" s="800">
        <f>F4191+G4191+H4191</f>
        <v>0</v>
      </c>
      <c r="J4191" s="243" t="str">
        <f t="shared" si="1271"/>
        <v/>
      </c>
      <c r="K4191" s="244"/>
      <c r="L4191" s="428"/>
      <c r="M4191" s="254"/>
      <c r="N4191" s="317">
        <f>I4191</f>
        <v>0</v>
      </c>
      <c r="O4191" s="424">
        <f>L4191+M4191-N4191</f>
        <v>0</v>
      </c>
      <c r="P4191" s="244"/>
      <c r="Q4191" s="428"/>
      <c r="R4191" s="254"/>
      <c r="S4191" s="429">
        <f>+IF(+(L4191+M4191)&gt;=I4191,+M4191,+(+I4191-L4191))</f>
        <v>0</v>
      </c>
      <c r="T4191" s="315">
        <f>Q4191+R4191-S4191</f>
        <v>0</v>
      </c>
      <c r="U4191" s="254"/>
      <c r="V4191" s="254"/>
      <c r="W4191" s="253"/>
      <c r="X4191" s="313">
        <f>T4191-U4191-V4191-W4191</f>
        <v>0</v>
      </c>
    </row>
    <row r="4192" spans="2:24">
      <c r="B4192" s="184"/>
      <c r="C4192" s="335" t="s">
        <v>1042</v>
      </c>
      <c r="D4192" s="336"/>
      <c r="E4192" s="395"/>
      <c r="F4192" s="395"/>
      <c r="G4192" s="395"/>
      <c r="H4192" s="395"/>
      <c r="I4192" s="337"/>
      <c r="J4192" s="243" t="str">
        <f t="shared" si="1271"/>
        <v/>
      </c>
      <c r="K4192" s="244"/>
      <c r="L4192" s="338"/>
      <c r="M4192" s="339"/>
      <c r="N4192" s="339"/>
      <c r="O4192" s="340"/>
      <c r="P4192" s="244"/>
      <c r="Q4192" s="338"/>
      <c r="R4192" s="339"/>
      <c r="S4192" s="339"/>
      <c r="T4192" s="339"/>
      <c r="U4192" s="339"/>
      <c r="V4192" s="339"/>
      <c r="W4192" s="340"/>
      <c r="X4192" s="340"/>
    </row>
    <row r="4193" spans="2:24">
      <c r="B4193" s="184"/>
      <c r="C4193" s="341" t="s">
        <v>1043</v>
      </c>
      <c r="D4193" s="334"/>
      <c r="E4193" s="384"/>
      <c r="F4193" s="384"/>
      <c r="G4193" s="384"/>
      <c r="H4193" s="384"/>
      <c r="I4193" s="307"/>
      <c r="J4193" s="243" t="str">
        <f t="shared" si="1271"/>
        <v/>
      </c>
      <c r="K4193" s="244"/>
      <c r="L4193" s="342"/>
      <c r="M4193" s="343"/>
      <c r="N4193" s="343"/>
      <c r="O4193" s="344"/>
      <c r="P4193" s="244"/>
      <c r="Q4193" s="342"/>
      <c r="R4193" s="343"/>
      <c r="S4193" s="343"/>
      <c r="T4193" s="343"/>
      <c r="U4193" s="343"/>
      <c r="V4193" s="343"/>
      <c r="W4193" s="344"/>
      <c r="X4193" s="344"/>
    </row>
    <row r="4194" spans="2:24">
      <c r="B4194" s="185"/>
      <c r="C4194" s="345" t="s">
        <v>1716</v>
      </c>
      <c r="D4194" s="346"/>
      <c r="E4194" s="396"/>
      <c r="F4194" s="396"/>
      <c r="G4194" s="396"/>
      <c r="H4194" s="396"/>
      <c r="I4194" s="309"/>
      <c r="J4194" s="243" t="str">
        <f t="shared" si="1271"/>
        <v/>
      </c>
      <c r="K4194" s="244"/>
      <c r="L4194" s="347"/>
      <c r="M4194" s="348"/>
      <c r="N4194" s="348"/>
      <c r="O4194" s="349"/>
      <c r="P4194" s="244"/>
      <c r="Q4194" s="347"/>
      <c r="R4194" s="348"/>
      <c r="S4194" s="348"/>
      <c r="T4194" s="348"/>
      <c r="U4194" s="348"/>
      <c r="V4194" s="348"/>
      <c r="W4194" s="349"/>
      <c r="X4194" s="349"/>
    </row>
    <row r="4195" spans="2:24" ht="18.75">
      <c r="B4195" s="715"/>
      <c r="C4195" s="716" t="s">
        <v>1263</v>
      </c>
      <c r="D4195" s="717" t="s">
        <v>1044</v>
      </c>
      <c r="E4195" s="808"/>
      <c r="F4195" s="808">
        <f>SUM(F4080,F4083,F4089,F4097,F4098,F4116,F4120,F4126,F4129,F4130,F4131,F4132,F4133,F4142,F4148,F4149,F4150,F4151,F4158,F4162,F4163,F4164,F4165,F4168,F4169,F4177,F4180,F4181,F4186)+F4191</f>
        <v>0</v>
      </c>
      <c r="G4195" s="808">
        <f>SUM(G4080,G4083,G4089,G4097,G4098,G4116,G4120,G4126,G4129,G4130,G4131,G4132,G4133,G4142,G4148,G4149,G4150,G4151,G4158,G4162,G4163,G4164,G4165,G4168,G4169,G4177,G4180,G4181,G4186)+G4191</f>
        <v>1810200</v>
      </c>
      <c r="H4195" s="808">
        <f>SUM(H4080,H4083,H4089,H4097,H4098,H4116,H4120,H4126,H4129,H4130,H4131,H4132,H4133,H4142,H4148,H4149,H4150,H4151,H4158,H4162,H4163,H4164,H4165,H4168,H4169,H4177,H4180,H4181,H4186)+H4191</f>
        <v>0</v>
      </c>
      <c r="I4195" s="808">
        <f>SUM(I4080,I4083,I4089,I4097,I4098,I4116,I4120,I4126,I4129,I4130,I4131,I4132,I4133,I4142,I4148,I4149,I4150,I4151,I4158,I4162,I4163,I4164,I4165,I4168,I4169,I4177,I4180,I4181,I4186)+I4191</f>
        <v>1810200</v>
      </c>
      <c r="J4195" s="243">
        <f t="shared" si="1271"/>
        <v>1</v>
      </c>
      <c r="K4195" s="439" t="str">
        <f>LEFT(C4077,1)</f>
        <v>6</v>
      </c>
      <c r="L4195" s="276">
        <f>SUM(L4080,L4083,L4089,L4097,L4098,L4116,L4120,L4126,L4129,L4130,L4131,L4132,L4133,L4142,L4148,L4149,L4150,L4151,L4158,L4162,L4163,L4164,L4165,L4168,L4169,L4177,L4180,L4181,L4186)+L4191</f>
        <v>0</v>
      </c>
      <c r="M4195" s="276">
        <f>SUM(M4080,M4083,M4089,M4097,M4098,M4116,M4120,M4126,M4129,M4130,M4131,M4132,M4133,M4142,M4148,M4149,M4150,M4151,M4158,M4162,M4163,M4164,M4165,M4168,M4169,M4177,M4180,M4181,M4186)+M4191</f>
        <v>1810200</v>
      </c>
      <c r="N4195" s="276">
        <f>SUM(N4080,N4083,N4089,N4097,N4098,N4116,N4120,N4126,N4129,N4130,N4131,N4132,N4133,N4142,N4148,N4149,N4150,N4151,N4158,N4162,N4163,N4164,N4165,N4168,N4169,N4177,N4180,N4181,N4186)+N4191</f>
        <v>1810200</v>
      </c>
      <c r="O4195" s="276">
        <f>SUM(O4080,O4083,O4089,O4097,O4098,O4116,O4120,O4126,O4129,O4130,O4131,O4132,O4133,O4142,O4148,O4149,O4150,O4151,O4158,O4162,O4163,O4164,O4165,O4168,O4169,O4177,O4180,O4181,O4186)+O4191</f>
        <v>0</v>
      </c>
      <c r="P4195" s="222"/>
      <c r="Q4195" s="276">
        <f t="shared" ref="Q4195:W4195" si="1275">SUM(Q4080,Q4083,Q4089,Q4097,Q4098,Q4116,Q4120,Q4126,Q4129,Q4130,Q4131,Q4132,Q4133,Q4142,Q4148,Q4149,Q4150,Q4151,Q4158,Q4162,Q4163,Q4164,Q4165,Q4168,Q4169,Q4177,Q4180,Q4181,Q4186)+Q4191</f>
        <v>0</v>
      </c>
      <c r="R4195" s="276">
        <f t="shared" si="1275"/>
        <v>762600</v>
      </c>
      <c r="S4195" s="276">
        <f t="shared" si="1275"/>
        <v>762600</v>
      </c>
      <c r="T4195" s="276">
        <f t="shared" si="1275"/>
        <v>0</v>
      </c>
      <c r="U4195" s="276">
        <f t="shared" si="1275"/>
        <v>0</v>
      </c>
      <c r="V4195" s="276">
        <f t="shared" si="1275"/>
        <v>0</v>
      </c>
      <c r="W4195" s="276">
        <f t="shared" si="1275"/>
        <v>0</v>
      </c>
      <c r="X4195" s="313">
        <f>T4195-U4195-V4195-W4195</f>
        <v>0</v>
      </c>
    </row>
    <row r="4196" spans="2:24">
      <c r="B4196" s="660" t="s">
        <v>32</v>
      </c>
      <c r="C4196" s="186"/>
      <c r="I4196" s="219"/>
      <c r="J4196" s="221">
        <f>J4195</f>
        <v>1</v>
      </c>
      <c r="P4196"/>
    </row>
    <row r="4197" spans="2:24">
      <c r="B4197" s="392"/>
      <c r="C4197" s="392"/>
      <c r="D4197" s="393"/>
      <c r="E4197" s="392"/>
      <c r="F4197" s="392"/>
      <c r="G4197" s="392"/>
      <c r="H4197" s="392"/>
      <c r="I4197" s="394"/>
      <c r="J4197" s="221">
        <f>J4195</f>
        <v>1</v>
      </c>
      <c r="L4197" s="392"/>
      <c r="M4197" s="392"/>
      <c r="N4197" s="394"/>
      <c r="O4197" s="394"/>
      <c r="P4197" s="394"/>
      <c r="Q4197" s="392"/>
      <c r="R4197" s="392"/>
      <c r="S4197" s="394"/>
      <c r="T4197" s="394"/>
      <c r="U4197" s="392"/>
      <c r="V4197" s="394"/>
      <c r="W4197" s="394"/>
      <c r="X4197" s="394"/>
    </row>
    <row r="4198" spans="2:24" ht="18.75">
      <c r="B4198" s="402"/>
      <c r="C4198" s="402"/>
      <c r="D4198" s="402"/>
      <c r="E4198" s="402"/>
      <c r="F4198" s="402"/>
      <c r="G4198" s="402"/>
      <c r="H4198" s="402"/>
      <c r="I4198" s="484"/>
      <c r="J4198" s="440">
        <f>(IF(E4195&lt;&gt;0,$G$2,IF(I4195&lt;&gt;0,$G$2,"")))</f>
        <v>0</v>
      </c>
    </row>
    <row r="4199" spans="2:24" ht="18.75">
      <c r="B4199" s="402"/>
      <c r="C4199" s="402"/>
      <c r="D4199" s="474"/>
      <c r="E4199" s="402"/>
      <c r="F4199" s="402"/>
      <c r="G4199" s="402"/>
      <c r="H4199" s="402"/>
      <c r="I4199" s="484"/>
      <c r="J4199" s="440" t="str">
        <f>(IF(E4196&lt;&gt;0,$G$2,IF(I4196&lt;&gt;0,$G$2,"")))</f>
        <v/>
      </c>
    </row>
    <row r="4200" spans="2:24">
      <c r="E4200" s="278"/>
      <c r="F4200" s="278"/>
      <c r="G4200" s="278"/>
      <c r="H4200" s="278"/>
      <c r="I4200" s="282"/>
      <c r="J4200" s="221">
        <f>(IF($E4333&lt;&gt;0,$J$2,IF($I4333&lt;&gt;0,$J$2,"")))</f>
        <v>1</v>
      </c>
      <c r="L4200" s="278"/>
      <c r="M4200" s="278"/>
      <c r="N4200" s="282"/>
      <c r="O4200" s="282"/>
      <c r="P4200" s="282"/>
      <c r="Q4200" s="278"/>
      <c r="R4200" s="278"/>
      <c r="S4200" s="282"/>
      <c r="T4200" s="282"/>
      <c r="U4200" s="278"/>
      <c r="V4200" s="282"/>
      <c r="W4200" s="282"/>
    </row>
    <row r="4201" spans="2:24">
      <c r="C4201" s="227"/>
      <c r="D4201" s="228"/>
      <c r="E4201" s="278"/>
      <c r="F4201" s="278"/>
      <c r="G4201" s="278"/>
      <c r="H4201" s="278"/>
      <c r="I4201" s="282"/>
      <c r="J4201" s="221">
        <f>(IF($E4333&lt;&gt;0,$J$2,IF($I4333&lt;&gt;0,$J$2,"")))</f>
        <v>1</v>
      </c>
      <c r="L4201" s="278"/>
      <c r="M4201" s="278"/>
      <c r="N4201" s="282"/>
      <c r="O4201" s="282"/>
      <c r="P4201" s="282"/>
      <c r="Q4201" s="278"/>
      <c r="R4201" s="278"/>
      <c r="S4201" s="282"/>
      <c r="T4201" s="282"/>
      <c r="U4201" s="278"/>
      <c r="V4201" s="282"/>
      <c r="W4201" s="282"/>
    </row>
    <row r="4202" spans="2:24">
      <c r="B4202" s="896" t="str">
        <f>$B$7</f>
        <v>БЮДЖЕТ - НАЧАЛЕН ПЛАН
ПО ПЪЛНА ЕДИННА БЮДЖЕТНА КЛАСИФИКАЦИЯ</v>
      </c>
      <c r="C4202" s="897"/>
      <c r="D4202" s="897"/>
      <c r="E4202" s="278"/>
      <c r="F4202" s="278"/>
      <c r="G4202" s="278"/>
      <c r="H4202" s="278"/>
      <c r="I4202" s="282"/>
      <c r="J4202" s="221">
        <f>(IF($E4333&lt;&gt;0,$J$2,IF($I4333&lt;&gt;0,$J$2,"")))</f>
        <v>1</v>
      </c>
      <c r="L4202" s="278"/>
      <c r="M4202" s="278"/>
      <c r="N4202" s="282"/>
      <c r="O4202" s="282"/>
      <c r="P4202" s="282"/>
      <c r="Q4202" s="278"/>
      <c r="R4202" s="278"/>
      <c r="S4202" s="282"/>
      <c r="T4202" s="282"/>
      <c r="U4202" s="278"/>
      <c r="V4202" s="282"/>
      <c r="W4202" s="282"/>
    </row>
    <row r="4203" spans="2:24">
      <c r="C4203" s="227"/>
      <c r="D4203" s="228"/>
      <c r="E4203" s="279" t="s">
        <v>1684</v>
      </c>
      <c r="F4203" s="279" t="s">
        <v>1550</v>
      </c>
      <c r="G4203" s="278"/>
      <c r="H4203" s="278"/>
      <c r="I4203" s="282"/>
      <c r="J4203" s="221">
        <f>(IF($E4333&lt;&gt;0,$J$2,IF($I4333&lt;&gt;0,$J$2,"")))</f>
        <v>1</v>
      </c>
      <c r="L4203" s="278"/>
      <c r="M4203" s="278"/>
      <c r="N4203" s="282"/>
      <c r="O4203" s="282"/>
      <c r="P4203" s="282"/>
      <c r="Q4203" s="278"/>
      <c r="R4203" s="278"/>
      <c r="S4203" s="282"/>
      <c r="T4203" s="282"/>
      <c r="U4203" s="278"/>
      <c r="V4203" s="282"/>
      <c r="W4203" s="282"/>
    </row>
    <row r="4204" spans="2:24" ht="18.75">
      <c r="B4204" s="898" t="str">
        <f>$B$9</f>
        <v>Несебър</v>
      </c>
      <c r="C4204" s="899"/>
      <c r="D4204" s="900"/>
      <c r="E4204" s="686">
        <f>$E$9</f>
        <v>43831</v>
      </c>
      <c r="F4204" s="687">
        <f>$F$9</f>
        <v>44196</v>
      </c>
      <c r="G4204" s="278"/>
      <c r="H4204" s="278"/>
      <c r="I4204" s="282"/>
      <c r="J4204" s="221">
        <f>(IF($E4333&lt;&gt;0,$J$2,IF($I4333&lt;&gt;0,$J$2,"")))</f>
        <v>1</v>
      </c>
      <c r="L4204" s="278"/>
      <c r="M4204" s="278"/>
      <c r="N4204" s="282"/>
      <c r="O4204" s="282"/>
      <c r="P4204" s="282"/>
      <c r="Q4204" s="278"/>
      <c r="R4204" s="278"/>
      <c r="S4204" s="282"/>
      <c r="T4204" s="282"/>
      <c r="U4204" s="278"/>
      <c r="V4204" s="282"/>
      <c r="W4204" s="282"/>
    </row>
    <row r="4205" spans="2:24">
      <c r="B4205" s="230" t="str">
        <f>$B$10</f>
        <v>(наименование на разпоредителя с бюджет)</v>
      </c>
      <c r="E4205" s="278"/>
      <c r="F4205" s="280">
        <f>$F$10</f>
        <v>0</v>
      </c>
      <c r="G4205" s="278"/>
      <c r="H4205" s="278"/>
      <c r="I4205" s="282"/>
      <c r="J4205" s="221">
        <f>(IF($E4333&lt;&gt;0,$J$2,IF($I4333&lt;&gt;0,$J$2,"")))</f>
        <v>1</v>
      </c>
      <c r="L4205" s="278"/>
      <c r="M4205" s="278"/>
      <c r="N4205" s="282"/>
      <c r="O4205" s="282"/>
      <c r="P4205" s="282"/>
      <c r="Q4205" s="278"/>
      <c r="R4205" s="278"/>
      <c r="S4205" s="282"/>
      <c r="T4205" s="282"/>
      <c r="U4205" s="278"/>
      <c r="V4205" s="282"/>
      <c r="W4205" s="282"/>
    </row>
    <row r="4206" spans="2:24">
      <c r="B4206" s="230"/>
      <c r="E4206" s="281"/>
      <c r="F4206" s="278"/>
      <c r="G4206" s="278"/>
      <c r="H4206" s="278"/>
      <c r="I4206" s="282"/>
      <c r="J4206" s="221">
        <f>(IF($E4333&lt;&gt;0,$J$2,IF($I4333&lt;&gt;0,$J$2,"")))</f>
        <v>1</v>
      </c>
      <c r="L4206" s="278"/>
      <c r="M4206" s="278"/>
      <c r="N4206" s="282"/>
      <c r="O4206" s="282"/>
      <c r="P4206" s="282"/>
      <c r="Q4206" s="278"/>
      <c r="R4206" s="278"/>
      <c r="S4206" s="282"/>
      <c r="T4206" s="282"/>
      <c r="U4206" s="278"/>
      <c r="V4206" s="282"/>
      <c r="W4206" s="282"/>
    </row>
    <row r="4207" spans="2:24" ht="19.5">
      <c r="B4207" s="901" t="str">
        <f>$B$12</f>
        <v>Несебър</v>
      </c>
      <c r="C4207" s="902"/>
      <c r="D4207" s="903"/>
      <c r="E4207" s="229" t="s">
        <v>1685</v>
      </c>
      <c r="F4207" s="688" t="str">
        <f>$F$12</f>
        <v>5206</v>
      </c>
      <c r="G4207" s="278"/>
      <c r="H4207" s="278"/>
      <c r="I4207" s="282"/>
      <c r="J4207" s="221">
        <f>(IF($E4333&lt;&gt;0,$J$2,IF($I4333&lt;&gt;0,$J$2,"")))</f>
        <v>1</v>
      </c>
      <c r="L4207" s="278"/>
      <c r="M4207" s="278"/>
      <c r="N4207" s="282"/>
      <c r="O4207" s="282"/>
      <c r="P4207" s="282"/>
      <c r="Q4207" s="278"/>
      <c r="R4207" s="278"/>
      <c r="S4207" s="282"/>
      <c r="T4207" s="282"/>
      <c r="U4207" s="278"/>
      <c r="V4207" s="282"/>
      <c r="W4207" s="282"/>
    </row>
    <row r="4208" spans="2:24">
      <c r="B4208" s="689" t="str">
        <f>$B$13</f>
        <v>(наименование на първостепенния разпоредител с бюджет)</v>
      </c>
      <c r="E4208" s="281" t="s">
        <v>1686</v>
      </c>
      <c r="F4208" s="278"/>
      <c r="G4208" s="278"/>
      <c r="H4208" s="278"/>
      <c r="I4208" s="282"/>
      <c r="J4208" s="221">
        <f>(IF($E4333&lt;&gt;0,$J$2,IF($I4333&lt;&gt;0,$J$2,"")))</f>
        <v>1</v>
      </c>
      <c r="L4208" s="278"/>
      <c r="M4208" s="278"/>
      <c r="N4208" s="282"/>
      <c r="O4208" s="282"/>
      <c r="P4208" s="282"/>
      <c r="Q4208" s="278"/>
      <c r="R4208" s="278"/>
      <c r="S4208" s="282"/>
      <c r="T4208" s="282"/>
      <c r="U4208" s="278"/>
      <c r="V4208" s="282"/>
      <c r="W4208" s="282"/>
    </row>
    <row r="4209" spans="2:24" ht="18.75">
      <c r="B4209" s="230"/>
      <c r="D4209" s="441"/>
      <c r="E4209" s="277"/>
      <c r="F4209" s="277"/>
      <c r="G4209" s="277"/>
      <c r="H4209" s="277"/>
      <c r="I4209" s="384"/>
      <c r="J4209" s="221">
        <f>(IF($E4333&lt;&gt;0,$J$2,IF($I4333&lt;&gt;0,$J$2,"")))</f>
        <v>1</v>
      </c>
      <c r="L4209" s="278"/>
      <c r="M4209" s="278"/>
      <c r="N4209" s="282"/>
      <c r="O4209" s="282"/>
      <c r="P4209" s="282"/>
      <c r="Q4209" s="278"/>
      <c r="R4209" s="278"/>
      <c r="S4209" s="282"/>
      <c r="T4209" s="282"/>
      <c r="U4209" s="278"/>
      <c r="V4209" s="282"/>
      <c r="W4209" s="282"/>
    </row>
    <row r="4210" spans="2:24">
      <c r="C4210" s="227"/>
      <c r="D4210" s="228"/>
      <c r="E4210" s="278"/>
      <c r="F4210" s="281"/>
      <c r="G4210" s="281"/>
      <c r="H4210" s="281"/>
      <c r="I4210" s="284" t="s">
        <v>1687</v>
      </c>
      <c r="J4210" s="221">
        <f>(IF($E4333&lt;&gt;0,$J$2,IF($I4333&lt;&gt;0,$J$2,"")))</f>
        <v>1</v>
      </c>
      <c r="L4210" s="283" t="s">
        <v>93</v>
      </c>
      <c r="M4210" s="278"/>
      <c r="N4210" s="282"/>
      <c r="O4210" s="284" t="s">
        <v>1687</v>
      </c>
      <c r="P4210" s="282"/>
      <c r="Q4210" s="283" t="s">
        <v>94</v>
      </c>
      <c r="R4210" s="278"/>
      <c r="S4210" s="282"/>
      <c r="T4210" s="284" t="s">
        <v>1687</v>
      </c>
      <c r="U4210" s="278"/>
      <c r="V4210" s="282"/>
      <c r="W4210" s="284" t="s">
        <v>1687</v>
      </c>
    </row>
    <row r="4211" spans="2:24" ht="18.75">
      <c r="B4211" s="782"/>
      <c r="C4211" s="783"/>
      <c r="D4211" s="784" t="s">
        <v>1075</v>
      </c>
      <c r="E4211" s="785"/>
      <c r="F4211" s="973" t="s">
        <v>1486</v>
      </c>
      <c r="G4211" s="974"/>
      <c r="H4211" s="975"/>
      <c r="I4211" s="976"/>
      <c r="J4211" s="221">
        <f>(IF($E4333&lt;&gt;0,$J$2,IF($I4333&lt;&gt;0,$J$2,"")))</f>
        <v>1</v>
      </c>
      <c r="L4211" s="920" t="s">
        <v>1804</v>
      </c>
      <c r="M4211" s="920" t="s">
        <v>1805</v>
      </c>
      <c r="N4211" s="922" t="s">
        <v>1806</v>
      </c>
      <c r="O4211" s="922" t="s">
        <v>95</v>
      </c>
      <c r="P4211" s="222"/>
      <c r="Q4211" s="922" t="s">
        <v>1807</v>
      </c>
      <c r="R4211" s="922" t="s">
        <v>1808</v>
      </c>
      <c r="S4211" s="922" t="s">
        <v>1776</v>
      </c>
      <c r="T4211" s="922" t="s">
        <v>96</v>
      </c>
      <c r="U4211" s="409" t="s">
        <v>97</v>
      </c>
      <c r="V4211" s="410"/>
      <c r="W4211" s="411"/>
      <c r="X4211" s="291"/>
    </row>
    <row r="4212" spans="2:24" ht="31.5">
      <c r="B4212" s="786" t="s">
        <v>1601</v>
      </c>
      <c r="C4212" s="787" t="s">
        <v>1688</v>
      </c>
      <c r="D4212" s="788" t="s">
        <v>1076</v>
      </c>
      <c r="E4212" s="789"/>
      <c r="F4212" s="713" t="s">
        <v>1487</v>
      </c>
      <c r="G4212" s="713" t="s">
        <v>1488</v>
      </c>
      <c r="H4212" s="713" t="s">
        <v>1485</v>
      </c>
      <c r="I4212" s="713" t="s">
        <v>1069</v>
      </c>
      <c r="J4212" s="221">
        <f>(IF($E4333&lt;&gt;0,$J$2,IF($I4333&lt;&gt;0,$J$2,"")))</f>
        <v>1</v>
      </c>
      <c r="L4212" s="961"/>
      <c r="M4212" s="972"/>
      <c r="N4212" s="961"/>
      <c r="O4212" s="972"/>
      <c r="P4212" s="222"/>
      <c r="Q4212" s="957"/>
      <c r="R4212" s="957"/>
      <c r="S4212" s="957"/>
      <c r="T4212" s="957"/>
      <c r="U4212" s="412">
        <v>2020</v>
      </c>
      <c r="V4212" s="412">
        <v>2021</v>
      </c>
      <c r="W4212" s="412" t="s">
        <v>1809</v>
      </c>
      <c r="X4212" s="413" t="s">
        <v>98</v>
      </c>
    </row>
    <row r="4213" spans="2:24" ht="18.75">
      <c r="B4213" s="612"/>
      <c r="C4213" s="397"/>
      <c r="D4213" s="295" t="s">
        <v>1265</v>
      </c>
      <c r="E4213" s="809"/>
      <c r="F4213" s="296"/>
      <c r="G4213" s="296"/>
      <c r="H4213" s="296"/>
      <c r="I4213" s="483"/>
      <c r="J4213" s="221">
        <f>(IF($E4333&lt;&gt;0,$J$2,IF($I4333&lt;&gt;0,$J$2,"")))</f>
        <v>1</v>
      </c>
      <c r="L4213" s="297" t="s">
        <v>99</v>
      </c>
      <c r="M4213" s="297" t="s">
        <v>100</v>
      </c>
      <c r="N4213" s="298" t="s">
        <v>101</v>
      </c>
      <c r="O4213" s="298" t="s">
        <v>102</v>
      </c>
      <c r="P4213" s="222"/>
      <c r="Q4213" s="610" t="s">
        <v>103</v>
      </c>
      <c r="R4213" s="610" t="s">
        <v>104</v>
      </c>
      <c r="S4213" s="610" t="s">
        <v>105</v>
      </c>
      <c r="T4213" s="610" t="s">
        <v>106</v>
      </c>
      <c r="U4213" s="610" t="s">
        <v>1046</v>
      </c>
      <c r="V4213" s="610" t="s">
        <v>1047</v>
      </c>
      <c r="W4213" s="610" t="s">
        <v>1048</v>
      </c>
      <c r="X4213" s="414" t="s">
        <v>1049</v>
      </c>
    </row>
    <row r="4214" spans="2:24" ht="131.25">
      <c r="B4214" s="236"/>
      <c r="C4214" s="617" t="e">
        <f>VLOOKUP(D4214,OP_LIST2,2,FALSE)</f>
        <v>#N/A</v>
      </c>
      <c r="D4214" s="618" t="s">
        <v>958</v>
      </c>
      <c r="E4214" s="810"/>
      <c r="F4214" s="368"/>
      <c r="G4214" s="368"/>
      <c r="H4214" s="368"/>
      <c r="I4214" s="303"/>
      <c r="J4214" s="221">
        <f>(IF($E4333&lt;&gt;0,$J$2,IF($I4333&lt;&gt;0,$J$2,"")))</f>
        <v>1</v>
      </c>
      <c r="L4214" s="415" t="s">
        <v>1050</v>
      </c>
      <c r="M4214" s="415" t="s">
        <v>1050</v>
      </c>
      <c r="N4214" s="415" t="s">
        <v>1051</v>
      </c>
      <c r="O4214" s="415" t="s">
        <v>1052</v>
      </c>
      <c r="P4214" s="222"/>
      <c r="Q4214" s="415" t="s">
        <v>1050</v>
      </c>
      <c r="R4214" s="415" t="s">
        <v>1050</v>
      </c>
      <c r="S4214" s="415" t="s">
        <v>1077</v>
      </c>
      <c r="T4214" s="415" t="s">
        <v>1054</v>
      </c>
      <c r="U4214" s="415" t="s">
        <v>1050</v>
      </c>
      <c r="V4214" s="415" t="s">
        <v>1050</v>
      </c>
      <c r="W4214" s="415" t="s">
        <v>1050</v>
      </c>
      <c r="X4214" s="306" t="s">
        <v>1055</v>
      </c>
    </row>
    <row r="4215" spans="2:24" ht="18.75">
      <c r="B4215" s="616"/>
      <c r="C4215" s="619">
        <f>VLOOKUP(D4216,EBK_DEIN2,2,FALSE)</f>
        <v>6623</v>
      </c>
      <c r="D4215" s="611" t="s">
        <v>1465</v>
      </c>
      <c r="E4215" s="811"/>
      <c r="F4215" s="368"/>
      <c r="G4215" s="368"/>
      <c r="H4215" s="368"/>
      <c r="I4215" s="303"/>
      <c r="J4215" s="221">
        <f>(IF($E4333&lt;&gt;0,$J$2,IF($I4333&lt;&gt;0,$J$2,"")))</f>
        <v>1</v>
      </c>
      <c r="L4215" s="416"/>
      <c r="M4215" s="416"/>
      <c r="N4215" s="344"/>
      <c r="O4215" s="417"/>
      <c r="P4215" s="222"/>
      <c r="Q4215" s="416"/>
      <c r="R4215" s="416"/>
      <c r="S4215" s="344"/>
      <c r="T4215" s="417"/>
      <c r="U4215" s="416"/>
      <c r="V4215" s="344"/>
      <c r="W4215" s="417"/>
      <c r="X4215" s="418"/>
    </row>
    <row r="4216" spans="2:24" ht="18.75">
      <c r="B4216" s="419"/>
      <c r="C4216" s="238"/>
      <c r="D4216" s="523" t="s">
        <v>912</v>
      </c>
      <c r="E4216" s="811"/>
      <c r="F4216" s="368"/>
      <c r="G4216" s="368"/>
      <c r="H4216" s="368"/>
      <c r="I4216" s="303"/>
      <c r="J4216" s="221">
        <f>(IF($E4333&lt;&gt;0,$J$2,IF($I4333&lt;&gt;0,$J$2,"")))</f>
        <v>1</v>
      </c>
      <c r="L4216" s="416"/>
      <c r="M4216" s="416"/>
      <c r="N4216" s="344"/>
      <c r="O4216" s="420">
        <f>SUMIF(O4219:O4220,"&lt;0")+SUMIF(O4222:O4226,"&lt;0")+SUMIF(O4228:O4235,"&lt;0")+SUMIF(O4237:O4253,"&lt;0")+SUMIF(O4259:O4263,"&lt;0")+SUMIF(O4265:O4270,"&lt;0")+SUMIF(O4273:O4279,"&lt;0")+SUMIF(O4286:O4287,"&lt;0")+SUMIF(O4290:O4295,"&lt;0")+SUMIF(O4297:O4302,"&lt;0")+SUMIF(O4306,"&lt;0")+SUMIF(O4308:O4314,"&lt;0")+SUMIF(O4316:O4318,"&lt;0")+SUMIF(O4320:O4323,"&lt;0")+SUMIF(O4325:O4326,"&lt;0")+SUMIF(O4329,"&lt;0")</f>
        <v>0</v>
      </c>
      <c r="P4216" s="222"/>
      <c r="Q4216" s="416"/>
      <c r="R4216" s="416"/>
      <c r="S4216" s="344"/>
      <c r="T4216" s="420">
        <f>SUMIF(T4219:T4220,"&lt;0")+SUMIF(T4222:T4226,"&lt;0")+SUMIF(T4228:T4235,"&lt;0")+SUMIF(T4237:T4253,"&lt;0")+SUMIF(T4259:T4263,"&lt;0")+SUMIF(T4265:T4270,"&lt;0")+SUMIF(T4273:T4279,"&lt;0")+SUMIF(T4286:T4287,"&lt;0")+SUMIF(T4290:T4295,"&lt;0")+SUMIF(T4297:T4302,"&lt;0")+SUMIF(T4306,"&lt;0")+SUMIF(T4308:T4314,"&lt;0")+SUMIF(T4316:T4318,"&lt;0")+SUMIF(T4320:T4323,"&lt;0")+SUMIF(T4325:T4326,"&lt;0")+SUMIF(T4329,"&lt;0")</f>
        <v>0</v>
      </c>
      <c r="U4216" s="416"/>
      <c r="V4216" s="344"/>
      <c r="W4216" s="417"/>
      <c r="X4216" s="308"/>
    </row>
    <row r="4217" spans="2:24" ht="18.75">
      <c r="B4217" s="354"/>
      <c r="C4217" s="238"/>
      <c r="D4217" s="292" t="s">
        <v>1078</v>
      </c>
      <c r="E4217" s="811"/>
      <c r="F4217" s="368"/>
      <c r="G4217" s="368"/>
      <c r="H4217" s="368"/>
      <c r="I4217" s="303"/>
      <c r="J4217" s="221">
        <f>(IF($E4333&lt;&gt;0,$J$2,IF($I4333&lt;&gt;0,$J$2,"")))</f>
        <v>1</v>
      </c>
      <c r="L4217" s="416"/>
      <c r="M4217" s="416"/>
      <c r="N4217" s="344"/>
      <c r="O4217" s="417"/>
      <c r="P4217" s="222"/>
      <c r="Q4217" s="416"/>
      <c r="R4217" s="416"/>
      <c r="S4217" s="344"/>
      <c r="T4217" s="417"/>
      <c r="U4217" s="416"/>
      <c r="V4217" s="344"/>
      <c r="W4217" s="417"/>
      <c r="X4217" s="310"/>
    </row>
    <row r="4218" spans="2:24" ht="18.75">
      <c r="B4218" s="790">
        <v>100</v>
      </c>
      <c r="C4218" s="977" t="s">
        <v>1266</v>
      </c>
      <c r="D4218" s="978"/>
      <c r="E4218" s="791"/>
      <c r="F4218" s="792">
        <f>SUM(F4219:F4220)</f>
        <v>0</v>
      </c>
      <c r="G4218" s="793">
        <f>SUM(G4219:G4220)</f>
        <v>5600000</v>
      </c>
      <c r="H4218" s="793">
        <f>SUM(H4219:H4220)</f>
        <v>0</v>
      </c>
      <c r="I4218" s="793">
        <f>SUM(I4219:I4220)</f>
        <v>5600000</v>
      </c>
      <c r="J4218" s="243">
        <f t="shared" ref="J4218:J4249" si="1276">(IF($E4218&lt;&gt;0,$J$2,IF($I4218&lt;&gt;0,$J$2,"")))</f>
        <v>1</v>
      </c>
      <c r="K4218" s="244"/>
      <c r="L4218" s="311">
        <f>SUM(L4219:L4220)</f>
        <v>0</v>
      </c>
      <c r="M4218" s="312">
        <f>SUM(M4219:M4220)</f>
        <v>5600000</v>
      </c>
      <c r="N4218" s="421">
        <f>SUM(N4219:N4220)</f>
        <v>5600000</v>
      </c>
      <c r="O4218" s="422">
        <f>SUM(O4219:O4220)</f>
        <v>0</v>
      </c>
      <c r="P4218" s="244"/>
      <c r="Q4218" s="815"/>
      <c r="R4218" s="816"/>
      <c r="S4218" s="817"/>
      <c r="T4218" s="816"/>
      <c r="U4218" s="816"/>
      <c r="V4218" s="816"/>
      <c r="W4218" s="818"/>
      <c r="X4218" s="313">
        <f t="shared" ref="X4218:X4249" si="1277">T4218-U4218-V4218-W4218</f>
        <v>0</v>
      </c>
    </row>
    <row r="4219" spans="2:24" ht="18.75">
      <c r="B4219" s="140"/>
      <c r="C4219" s="144">
        <v>101</v>
      </c>
      <c r="D4219" s="138" t="s">
        <v>1267</v>
      </c>
      <c r="E4219" s="812"/>
      <c r="F4219" s="449"/>
      <c r="G4219" s="245">
        <v>5600000</v>
      </c>
      <c r="H4219" s="245"/>
      <c r="I4219" s="476">
        <f>F4219+G4219+H4219</f>
        <v>5600000</v>
      </c>
      <c r="J4219" s="243">
        <f t="shared" si="1276"/>
        <v>1</v>
      </c>
      <c r="K4219" s="244"/>
      <c r="L4219" s="423"/>
      <c r="M4219" s="252">
        <v>5600000</v>
      </c>
      <c r="N4219" s="315">
        <f>I4219</f>
        <v>5600000</v>
      </c>
      <c r="O4219" s="424">
        <f>L4219+M4219-N4219</f>
        <v>0</v>
      </c>
      <c r="P4219" s="244"/>
      <c r="Q4219" s="771"/>
      <c r="R4219" s="775"/>
      <c r="S4219" s="775"/>
      <c r="T4219" s="775"/>
      <c r="U4219" s="775"/>
      <c r="V4219" s="775"/>
      <c r="W4219" s="819"/>
      <c r="X4219" s="313">
        <f t="shared" si="1277"/>
        <v>0</v>
      </c>
    </row>
    <row r="4220" spans="2:24" ht="18.75">
      <c r="B4220" s="140"/>
      <c r="C4220" s="137">
        <v>102</v>
      </c>
      <c r="D4220" s="139" t="s">
        <v>1268</v>
      </c>
      <c r="E4220" s="812"/>
      <c r="F4220" s="449"/>
      <c r="G4220" s="245"/>
      <c r="H4220" s="245"/>
      <c r="I4220" s="476">
        <f>F4220+G4220+H4220</f>
        <v>0</v>
      </c>
      <c r="J4220" s="243" t="str">
        <f t="shared" si="1276"/>
        <v/>
      </c>
      <c r="K4220" s="244"/>
      <c r="L4220" s="423"/>
      <c r="M4220" s="252"/>
      <c r="N4220" s="315">
        <f>I4220</f>
        <v>0</v>
      </c>
      <c r="O4220" s="424">
        <f>L4220+M4220-N4220</f>
        <v>0</v>
      </c>
      <c r="P4220" s="244"/>
      <c r="Q4220" s="771"/>
      <c r="R4220" s="775"/>
      <c r="S4220" s="775"/>
      <c r="T4220" s="775"/>
      <c r="U4220" s="775"/>
      <c r="V4220" s="775"/>
      <c r="W4220" s="819"/>
      <c r="X4220" s="313">
        <f t="shared" si="1277"/>
        <v>0</v>
      </c>
    </row>
    <row r="4221" spans="2:24" ht="18.75">
      <c r="B4221" s="794">
        <v>200</v>
      </c>
      <c r="C4221" s="959" t="s">
        <v>1269</v>
      </c>
      <c r="D4221" s="959"/>
      <c r="E4221" s="795"/>
      <c r="F4221" s="796">
        <f>SUM(F4222:F4226)</f>
        <v>0</v>
      </c>
      <c r="G4221" s="797">
        <f>SUM(G4222:G4226)</f>
        <v>330000</v>
      </c>
      <c r="H4221" s="797">
        <f>SUM(H4222:H4226)</f>
        <v>0</v>
      </c>
      <c r="I4221" s="797">
        <f>SUM(I4222:I4226)</f>
        <v>330000</v>
      </c>
      <c r="J4221" s="243">
        <f t="shared" si="1276"/>
        <v>1</v>
      </c>
      <c r="K4221" s="244"/>
      <c r="L4221" s="316">
        <f>SUM(L4222:L4226)</f>
        <v>0</v>
      </c>
      <c r="M4221" s="317">
        <f>SUM(M4222:M4226)</f>
        <v>330000</v>
      </c>
      <c r="N4221" s="425">
        <f>SUM(N4222:N4226)</f>
        <v>330000</v>
      </c>
      <c r="O4221" s="426">
        <f>SUM(O4222:O4226)</f>
        <v>0</v>
      </c>
      <c r="P4221" s="244"/>
      <c r="Q4221" s="773"/>
      <c r="R4221" s="774"/>
      <c r="S4221" s="774"/>
      <c r="T4221" s="774"/>
      <c r="U4221" s="774"/>
      <c r="V4221" s="774"/>
      <c r="W4221" s="820"/>
      <c r="X4221" s="313">
        <f t="shared" si="1277"/>
        <v>0</v>
      </c>
    </row>
    <row r="4222" spans="2:24" ht="18.75">
      <c r="B4222" s="143"/>
      <c r="C4222" s="144">
        <v>201</v>
      </c>
      <c r="D4222" s="138" t="s">
        <v>1270</v>
      </c>
      <c r="E4222" s="812"/>
      <c r="F4222" s="449"/>
      <c r="G4222" s="245"/>
      <c r="H4222" s="245"/>
      <c r="I4222" s="476">
        <f>F4222+G4222+H4222</f>
        <v>0</v>
      </c>
      <c r="J4222" s="243" t="str">
        <f t="shared" si="1276"/>
        <v/>
      </c>
      <c r="K4222" s="244"/>
      <c r="L4222" s="423"/>
      <c r="M4222" s="252"/>
      <c r="N4222" s="315">
        <f>I4222</f>
        <v>0</v>
      </c>
      <c r="O4222" s="424">
        <f>L4222+M4222-N4222</f>
        <v>0</v>
      </c>
      <c r="P4222" s="244"/>
      <c r="Q4222" s="771"/>
      <c r="R4222" s="775"/>
      <c r="S4222" s="775"/>
      <c r="T4222" s="775"/>
      <c r="U4222" s="775"/>
      <c r="V4222" s="775"/>
      <c r="W4222" s="819"/>
      <c r="X4222" s="313">
        <f t="shared" si="1277"/>
        <v>0</v>
      </c>
    </row>
    <row r="4223" spans="2:24" ht="18.75">
      <c r="B4223" s="136"/>
      <c r="C4223" s="137">
        <v>202</v>
      </c>
      <c r="D4223" s="145" t="s">
        <v>1271</v>
      </c>
      <c r="E4223" s="812"/>
      <c r="F4223" s="449"/>
      <c r="G4223" s="245">
        <v>6000</v>
      </c>
      <c r="H4223" s="245"/>
      <c r="I4223" s="476">
        <f>F4223+G4223+H4223</f>
        <v>6000</v>
      </c>
      <c r="J4223" s="243">
        <f t="shared" si="1276"/>
        <v>1</v>
      </c>
      <c r="K4223" s="244"/>
      <c r="L4223" s="423"/>
      <c r="M4223" s="252">
        <v>6000</v>
      </c>
      <c r="N4223" s="315">
        <f>I4223</f>
        <v>6000</v>
      </c>
      <c r="O4223" s="424">
        <f>L4223+M4223-N4223</f>
        <v>0</v>
      </c>
      <c r="P4223" s="244"/>
      <c r="Q4223" s="771"/>
      <c r="R4223" s="775"/>
      <c r="S4223" s="775"/>
      <c r="T4223" s="775"/>
      <c r="U4223" s="775"/>
      <c r="V4223" s="775"/>
      <c r="W4223" s="819"/>
      <c r="X4223" s="313">
        <f t="shared" si="1277"/>
        <v>0</v>
      </c>
    </row>
    <row r="4224" spans="2:24" ht="31.5">
      <c r="B4224" s="152"/>
      <c r="C4224" s="137">
        <v>205</v>
      </c>
      <c r="D4224" s="145" t="s">
        <v>915</v>
      </c>
      <c r="E4224" s="812"/>
      <c r="F4224" s="449"/>
      <c r="G4224" s="245">
        <v>174000</v>
      </c>
      <c r="H4224" s="245"/>
      <c r="I4224" s="476">
        <f>F4224+G4224+H4224</f>
        <v>174000</v>
      </c>
      <c r="J4224" s="243">
        <f t="shared" si="1276"/>
        <v>1</v>
      </c>
      <c r="K4224" s="244"/>
      <c r="L4224" s="423"/>
      <c r="M4224" s="252">
        <v>174000</v>
      </c>
      <c r="N4224" s="315">
        <f>I4224</f>
        <v>174000</v>
      </c>
      <c r="O4224" s="424">
        <f>L4224+M4224-N4224</f>
        <v>0</v>
      </c>
      <c r="P4224" s="244"/>
      <c r="Q4224" s="771"/>
      <c r="R4224" s="775"/>
      <c r="S4224" s="775"/>
      <c r="T4224" s="775"/>
      <c r="U4224" s="775"/>
      <c r="V4224" s="775"/>
      <c r="W4224" s="819"/>
      <c r="X4224" s="313">
        <f t="shared" si="1277"/>
        <v>0</v>
      </c>
    </row>
    <row r="4225" spans="2:24" ht="18.75">
      <c r="B4225" s="152"/>
      <c r="C4225" s="137">
        <v>208</v>
      </c>
      <c r="D4225" s="159" t="s">
        <v>916</v>
      </c>
      <c r="E4225" s="812"/>
      <c r="F4225" s="449"/>
      <c r="G4225" s="245">
        <v>150000</v>
      </c>
      <c r="H4225" s="245"/>
      <c r="I4225" s="476">
        <f>F4225+G4225+H4225</f>
        <v>150000</v>
      </c>
      <c r="J4225" s="243">
        <f t="shared" si="1276"/>
        <v>1</v>
      </c>
      <c r="K4225" s="244"/>
      <c r="L4225" s="423"/>
      <c r="M4225" s="252">
        <v>150000</v>
      </c>
      <c r="N4225" s="315">
        <f>I4225</f>
        <v>150000</v>
      </c>
      <c r="O4225" s="424">
        <f>L4225+M4225-N4225</f>
        <v>0</v>
      </c>
      <c r="P4225" s="244"/>
      <c r="Q4225" s="771"/>
      <c r="R4225" s="775"/>
      <c r="S4225" s="775"/>
      <c r="T4225" s="775"/>
      <c r="U4225" s="775"/>
      <c r="V4225" s="775"/>
      <c r="W4225" s="819"/>
      <c r="X4225" s="313">
        <f t="shared" si="1277"/>
        <v>0</v>
      </c>
    </row>
    <row r="4226" spans="2:24" ht="18.75">
      <c r="B4226" s="143"/>
      <c r="C4226" s="142">
        <v>209</v>
      </c>
      <c r="D4226" s="148" t="s">
        <v>917</v>
      </c>
      <c r="E4226" s="812"/>
      <c r="F4226" s="449"/>
      <c r="G4226" s="245"/>
      <c r="H4226" s="245"/>
      <c r="I4226" s="476">
        <f>F4226+G4226+H4226</f>
        <v>0</v>
      </c>
      <c r="J4226" s="243" t="str">
        <f t="shared" si="1276"/>
        <v/>
      </c>
      <c r="K4226" s="244"/>
      <c r="L4226" s="423"/>
      <c r="M4226" s="252"/>
      <c r="N4226" s="315">
        <f>I4226</f>
        <v>0</v>
      </c>
      <c r="O4226" s="424">
        <f>L4226+M4226-N4226</f>
        <v>0</v>
      </c>
      <c r="P4226" s="244"/>
      <c r="Q4226" s="771"/>
      <c r="R4226" s="775"/>
      <c r="S4226" s="775"/>
      <c r="T4226" s="775"/>
      <c r="U4226" s="775"/>
      <c r="V4226" s="775"/>
      <c r="W4226" s="819"/>
      <c r="X4226" s="313">
        <f t="shared" si="1277"/>
        <v>0</v>
      </c>
    </row>
    <row r="4227" spans="2:24" ht="18.75">
      <c r="B4227" s="794">
        <v>500</v>
      </c>
      <c r="C4227" s="960" t="s">
        <v>209</v>
      </c>
      <c r="D4227" s="960"/>
      <c r="E4227" s="795"/>
      <c r="F4227" s="796">
        <f>SUM(F4228:F4234)</f>
        <v>0</v>
      </c>
      <c r="G4227" s="797">
        <f>SUM(G4228:G4234)</f>
        <v>1230000</v>
      </c>
      <c r="H4227" s="797">
        <f>SUM(H4228:H4234)</f>
        <v>0</v>
      </c>
      <c r="I4227" s="797">
        <f>SUM(I4228:I4234)</f>
        <v>1230000</v>
      </c>
      <c r="J4227" s="243">
        <f t="shared" si="1276"/>
        <v>1</v>
      </c>
      <c r="K4227" s="244"/>
      <c r="L4227" s="316">
        <f>SUM(L4228:L4234)</f>
        <v>0</v>
      </c>
      <c r="M4227" s="317">
        <f>SUM(M4228:M4234)</f>
        <v>1230000</v>
      </c>
      <c r="N4227" s="425">
        <f>SUM(N4228:N4234)</f>
        <v>1230000</v>
      </c>
      <c r="O4227" s="426">
        <f>SUM(O4228:O4234)</f>
        <v>0</v>
      </c>
      <c r="P4227" s="244"/>
      <c r="Q4227" s="773"/>
      <c r="R4227" s="774"/>
      <c r="S4227" s="775"/>
      <c r="T4227" s="774"/>
      <c r="U4227" s="774"/>
      <c r="V4227" s="774"/>
      <c r="W4227" s="820"/>
      <c r="X4227" s="313">
        <f t="shared" si="1277"/>
        <v>0</v>
      </c>
    </row>
    <row r="4228" spans="2:24" ht="18.75">
      <c r="B4228" s="143"/>
      <c r="C4228" s="160">
        <v>551</v>
      </c>
      <c r="D4228" s="456" t="s">
        <v>210</v>
      </c>
      <c r="E4228" s="812"/>
      <c r="F4228" s="449"/>
      <c r="G4228" s="245">
        <v>800000</v>
      </c>
      <c r="H4228" s="245"/>
      <c r="I4228" s="476">
        <f t="shared" ref="I4228:I4235" si="1278">F4228+G4228+H4228</f>
        <v>800000</v>
      </c>
      <c r="J4228" s="243">
        <f t="shared" si="1276"/>
        <v>1</v>
      </c>
      <c r="K4228" s="244"/>
      <c r="L4228" s="423"/>
      <c r="M4228" s="252">
        <v>800000</v>
      </c>
      <c r="N4228" s="315">
        <f t="shared" ref="N4228:N4235" si="1279">I4228</f>
        <v>800000</v>
      </c>
      <c r="O4228" s="424">
        <f t="shared" ref="O4228:O4235" si="1280">L4228+M4228-N4228</f>
        <v>0</v>
      </c>
      <c r="P4228" s="244"/>
      <c r="Q4228" s="771"/>
      <c r="R4228" s="775"/>
      <c r="S4228" s="775"/>
      <c r="T4228" s="775"/>
      <c r="U4228" s="775"/>
      <c r="V4228" s="775"/>
      <c r="W4228" s="819"/>
      <c r="X4228" s="313">
        <f t="shared" si="1277"/>
        <v>0</v>
      </c>
    </row>
    <row r="4229" spans="2:24" ht="18.75">
      <c r="B4229" s="143"/>
      <c r="C4229" s="161">
        <v>552</v>
      </c>
      <c r="D4229" s="457" t="s">
        <v>211</v>
      </c>
      <c r="E4229" s="812"/>
      <c r="F4229" s="449"/>
      <c r="G4229" s="245"/>
      <c r="H4229" s="245"/>
      <c r="I4229" s="476">
        <f t="shared" si="1278"/>
        <v>0</v>
      </c>
      <c r="J4229" s="243" t="str">
        <f t="shared" si="1276"/>
        <v/>
      </c>
      <c r="K4229" s="244"/>
      <c r="L4229" s="423"/>
      <c r="M4229" s="252"/>
      <c r="N4229" s="315">
        <f t="shared" si="1279"/>
        <v>0</v>
      </c>
      <c r="O4229" s="424">
        <f t="shared" si="1280"/>
        <v>0</v>
      </c>
      <c r="P4229" s="244"/>
      <c r="Q4229" s="771"/>
      <c r="R4229" s="775"/>
      <c r="S4229" s="775"/>
      <c r="T4229" s="775"/>
      <c r="U4229" s="775"/>
      <c r="V4229" s="775"/>
      <c r="W4229" s="819"/>
      <c r="X4229" s="313">
        <f t="shared" si="1277"/>
        <v>0</v>
      </c>
    </row>
    <row r="4230" spans="2:24" ht="18.75">
      <c r="B4230" s="143"/>
      <c r="C4230" s="161">
        <v>558</v>
      </c>
      <c r="D4230" s="457" t="s">
        <v>1704</v>
      </c>
      <c r="E4230" s="812"/>
      <c r="F4230" s="700">
        <v>0</v>
      </c>
      <c r="G4230" s="700">
        <v>0</v>
      </c>
      <c r="H4230" s="700">
        <v>0</v>
      </c>
      <c r="I4230" s="476">
        <f t="shared" si="1278"/>
        <v>0</v>
      </c>
      <c r="J4230" s="243" t="str">
        <f t="shared" si="1276"/>
        <v/>
      </c>
      <c r="K4230" s="244"/>
      <c r="L4230" s="423"/>
      <c r="M4230" s="252"/>
      <c r="N4230" s="315">
        <f t="shared" si="1279"/>
        <v>0</v>
      </c>
      <c r="O4230" s="424">
        <f t="shared" si="1280"/>
        <v>0</v>
      </c>
      <c r="P4230" s="244"/>
      <c r="Q4230" s="771"/>
      <c r="R4230" s="775"/>
      <c r="S4230" s="775"/>
      <c r="T4230" s="775"/>
      <c r="U4230" s="775"/>
      <c r="V4230" s="775"/>
      <c r="W4230" s="819"/>
      <c r="X4230" s="313">
        <f t="shared" si="1277"/>
        <v>0</v>
      </c>
    </row>
    <row r="4231" spans="2:24" ht="18.75">
      <c r="B4231" s="143"/>
      <c r="C4231" s="161">
        <v>560</v>
      </c>
      <c r="D4231" s="458" t="s">
        <v>212</v>
      </c>
      <c r="E4231" s="812"/>
      <c r="F4231" s="449"/>
      <c r="G4231" s="245">
        <v>300000</v>
      </c>
      <c r="H4231" s="245"/>
      <c r="I4231" s="476">
        <f t="shared" si="1278"/>
        <v>300000</v>
      </c>
      <c r="J4231" s="243">
        <f t="shared" si="1276"/>
        <v>1</v>
      </c>
      <c r="K4231" s="244"/>
      <c r="L4231" s="423"/>
      <c r="M4231" s="252">
        <v>300000</v>
      </c>
      <c r="N4231" s="315">
        <f t="shared" si="1279"/>
        <v>300000</v>
      </c>
      <c r="O4231" s="424">
        <f t="shared" si="1280"/>
        <v>0</v>
      </c>
      <c r="P4231" s="244"/>
      <c r="Q4231" s="771"/>
      <c r="R4231" s="775"/>
      <c r="S4231" s="775"/>
      <c r="T4231" s="775"/>
      <c r="U4231" s="775"/>
      <c r="V4231" s="775"/>
      <c r="W4231" s="819"/>
      <c r="X4231" s="313">
        <f t="shared" si="1277"/>
        <v>0</v>
      </c>
    </row>
    <row r="4232" spans="2:24" ht="18.75">
      <c r="B4232" s="143"/>
      <c r="C4232" s="161">
        <v>580</v>
      </c>
      <c r="D4232" s="457" t="s">
        <v>213</v>
      </c>
      <c r="E4232" s="812"/>
      <c r="F4232" s="449"/>
      <c r="G4232" s="245">
        <v>130000</v>
      </c>
      <c r="H4232" s="245"/>
      <c r="I4232" s="476">
        <f t="shared" si="1278"/>
        <v>130000</v>
      </c>
      <c r="J4232" s="243">
        <f t="shared" si="1276"/>
        <v>1</v>
      </c>
      <c r="K4232" s="244"/>
      <c r="L4232" s="423"/>
      <c r="M4232" s="252">
        <v>130000</v>
      </c>
      <c r="N4232" s="315">
        <f t="shared" si="1279"/>
        <v>130000</v>
      </c>
      <c r="O4232" s="424">
        <f t="shared" si="1280"/>
        <v>0</v>
      </c>
      <c r="P4232" s="244"/>
      <c r="Q4232" s="771"/>
      <c r="R4232" s="775"/>
      <c r="S4232" s="775"/>
      <c r="T4232" s="775"/>
      <c r="U4232" s="775"/>
      <c r="V4232" s="775"/>
      <c r="W4232" s="819"/>
      <c r="X4232" s="313">
        <f t="shared" si="1277"/>
        <v>0</v>
      </c>
    </row>
    <row r="4233" spans="2:24" ht="18.75">
      <c r="B4233" s="143"/>
      <c r="C4233" s="161">
        <v>588</v>
      </c>
      <c r="D4233" s="457" t="s">
        <v>1709</v>
      </c>
      <c r="E4233" s="812"/>
      <c r="F4233" s="700">
        <v>0</v>
      </c>
      <c r="G4233" s="700">
        <v>0</v>
      </c>
      <c r="H4233" s="700">
        <v>0</v>
      </c>
      <c r="I4233" s="476">
        <f t="shared" si="1278"/>
        <v>0</v>
      </c>
      <c r="J4233" s="243" t="str">
        <f t="shared" si="1276"/>
        <v/>
      </c>
      <c r="K4233" s="244"/>
      <c r="L4233" s="423"/>
      <c r="M4233" s="252"/>
      <c r="N4233" s="315">
        <f t="shared" si="1279"/>
        <v>0</v>
      </c>
      <c r="O4233" s="424">
        <f t="shared" si="1280"/>
        <v>0</v>
      </c>
      <c r="P4233" s="244"/>
      <c r="Q4233" s="771"/>
      <c r="R4233" s="775"/>
      <c r="S4233" s="775"/>
      <c r="T4233" s="775"/>
      <c r="U4233" s="775"/>
      <c r="V4233" s="775"/>
      <c r="W4233" s="819"/>
      <c r="X4233" s="313">
        <f t="shared" si="1277"/>
        <v>0</v>
      </c>
    </row>
    <row r="4234" spans="2:24" ht="31.5">
      <c r="B4234" s="143"/>
      <c r="C4234" s="162">
        <v>590</v>
      </c>
      <c r="D4234" s="459" t="s">
        <v>214</v>
      </c>
      <c r="E4234" s="812"/>
      <c r="F4234" s="449"/>
      <c r="G4234" s="245"/>
      <c r="H4234" s="245"/>
      <c r="I4234" s="476">
        <f t="shared" si="1278"/>
        <v>0</v>
      </c>
      <c r="J4234" s="243" t="str">
        <f t="shared" si="1276"/>
        <v/>
      </c>
      <c r="K4234" s="244"/>
      <c r="L4234" s="423"/>
      <c r="M4234" s="252"/>
      <c r="N4234" s="315">
        <f t="shared" si="1279"/>
        <v>0</v>
      </c>
      <c r="O4234" s="424">
        <f t="shared" si="1280"/>
        <v>0</v>
      </c>
      <c r="P4234" s="244"/>
      <c r="Q4234" s="771"/>
      <c r="R4234" s="775"/>
      <c r="S4234" s="775"/>
      <c r="T4234" s="775"/>
      <c r="U4234" s="775"/>
      <c r="V4234" s="775"/>
      <c r="W4234" s="819"/>
      <c r="X4234" s="313">
        <f t="shared" si="1277"/>
        <v>0</v>
      </c>
    </row>
    <row r="4235" spans="2:24" ht="18.75">
      <c r="B4235" s="794">
        <v>800</v>
      </c>
      <c r="C4235" s="960" t="s">
        <v>1079</v>
      </c>
      <c r="D4235" s="960"/>
      <c r="E4235" s="795"/>
      <c r="F4235" s="798"/>
      <c r="G4235" s="799"/>
      <c r="H4235" s="799"/>
      <c r="I4235" s="800">
        <f t="shared" si="1278"/>
        <v>0</v>
      </c>
      <c r="J4235" s="243" t="str">
        <f t="shared" si="1276"/>
        <v/>
      </c>
      <c r="K4235" s="244"/>
      <c r="L4235" s="428"/>
      <c r="M4235" s="254"/>
      <c r="N4235" s="315">
        <f t="shared" si="1279"/>
        <v>0</v>
      </c>
      <c r="O4235" s="424">
        <f t="shared" si="1280"/>
        <v>0</v>
      </c>
      <c r="P4235" s="244"/>
      <c r="Q4235" s="773"/>
      <c r="R4235" s="774"/>
      <c r="S4235" s="775"/>
      <c r="T4235" s="775"/>
      <c r="U4235" s="774"/>
      <c r="V4235" s="775"/>
      <c r="W4235" s="819"/>
      <c r="X4235" s="313">
        <f t="shared" si="1277"/>
        <v>0</v>
      </c>
    </row>
    <row r="4236" spans="2:24" ht="18.75">
      <c r="B4236" s="794">
        <v>1000</v>
      </c>
      <c r="C4236" s="962" t="s">
        <v>216</v>
      </c>
      <c r="D4236" s="962"/>
      <c r="E4236" s="795"/>
      <c r="F4236" s="796">
        <f>SUM(F4237:F4253)</f>
        <v>0</v>
      </c>
      <c r="G4236" s="797">
        <f>SUM(G4237:G4253)</f>
        <v>4561000</v>
      </c>
      <c r="H4236" s="797">
        <f>SUM(H4237:H4253)</f>
        <v>0</v>
      </c>
      <c r="I4236" s="797">
        <f>SUM(I4237:I4253)</f>
        <v>4561000</v>
      </c>
      <c r="J4236" s="243">
        <f t="shared" si="1276"/>
        <v>1</v>
      </c>
      <c r="K4236" s="244"/>
      <c r="L4236" s="316">
        <f>SUM(L4237:L4253)</f>
        <v>0</v>
      </c>
      <c r="M4236" s="317">
        <f>SUM(M4237:M4253)</f>
        <v>4561000</v>
      </c>
      <c r="N4236" s="425">
        <f>SUM(N4237:N4253)</f>
        <v>4561000</v>
      </c>
      <c r="O4236" s="426">
        <f>SUM(O4237:O4253)</f>
        <v>0</v>
      </c>
      <c r="P4236" s="244"/>
      <c r="Q4236" s="316">
        <f t="shared" ref="Q4236:W4236" si="1281">SUM(Q4237:Q4253)</f>
        <v>0</v>
      </c>
      <c r="R4236" s="317">
        <f t="shared" si="1281"/>
        <v>4531000</v>
      </c>
      <c r="S4236" s="317">
        <f t="shared" si="1281"/>
        <v>4531000</v>
      </c>
      <c r="T4236" s="317">
        <f t="shared" si="1281"/>
        <v>0</v>
      </c>
      <c r="U4236" s="317">
        <f t="shared" si="1281"/>
        <v>0</v>
      </c>
      <c r="V4236" s="317">
        <f t="shared" si="1281"/>
        <v>0</v>
      </c>
      <c r="W4236" s="426">
        <f t="shared" si="1281"/>
        <v>0</v>
      </c>
      <c r="X4236" s="313">
        <f t="shared" si="1277"/>
        <v>0</v>
      </c>
    </row>
    <row r="4237" spans="2:24" ht="18.75">
      <c r="B4237" s="136"/>
      <c r="C4237" s="144">
        <v>1011</v>
      </c>
      <c r="D4237" s="163" t="s">
        <v>217</v>
      </c>
      <c r="E4237" s="812"/>
      <c r="F4237" s="449"/>
      <c r="G4237" s="245"/>
      <c r="H4237" s="245"/>
      <c r="I4237" s="476">
        <f t="shared" ref="I4237:I4253" si="1282">F4237+G4237+H4237</f>
        <v>0</v>
      </c>
      <c r="J4237" s="243" t="str">
        <f t="shared" si="1276"/>
        <v/>
      </c>
      <c r="K4237" s="244"/>
      <c r="L4237" s="423"/>
      <c r="M4237" s="252"/>
      <c r="N4237" s="315">
        <f t="shared" ref="N4237:N4253" si="1283">I4237</f>
        <v>0</v>
      </c>
      <c r="O4237" s="424">
        <f t="shared" ref="O4237:O4253" si="1284">L4237+M4237-N4237</f>
        <v>0</v>
      </c>
      <c r="P4237" s="244"/>
      <c r="Q4237" s="423"/>
      <c r="R4237" s="252"/>
      <c r="S4237" s="429">
        <f t="shared" ref="S4237:S4244" si="1285">+IF(+(L4237+M4237)&gt;=I4237,+M4237,+(+I4237-L4237))</f>
        <v>0</v>
      </c>
      <c r="T4237" s="315">
        <f t="shared" ref="T4237:T4244" si="1286">Q4237+R4237-S4237</f>
        <v>0</v>
      </c>
      <c r="U4237" s="252"/>
      <c r="V4237" s="252"/>
      <c r="W4237" s="253"/>
      <c r="X4237" s="313">
        <f t="shared" si="1277"/>
        <v>0</v>
      </c>
    </row>
    <row r="4238" spans="2:24" ht="18.75">
      <c r="B4238" s="136"/>
      <c r="C4238" s="137">
        <v>1012</v>
      </c>
      <c r="D4238" s="145" t="s">
        <v>218</v>
      </c>
      <c r="E4238" s="812"/>
      <c r="F4238" s="449"/>
      <c r="G4238" s="245">
        <v>1000</v>
      </c>
      <c r="H4238" s="245"/>
      <c r="I4238" s="476">
        <f t="shared" si="1282"/>
        <v>1000</v>
      </c>
      <c r="J4238" s="243">
        <f t="shared" si="1276"/>
        <v>1</v>
      </c>
      <c r="K4238" s="244"/>
      <c r="L4238" s="423"/>
      <c r="M4238" s="252">
        <v>1000</v>
      </c>
      <c r="N4238" s="315">
        <f t="shared" si="1283"/>
        <v>1000</v>
      </c>
      <c r="O4238" s="424">
        <f t="shared" si="1284"/>
        <v>0</v>
      </c>
      <c r="P4238" s="244"/>
      <c r="Q4238" s="423"/>
      <c r="R4238" s="252">
        <v>1000</v>
      </c>
      <c r="S4238" s="429">
        <f t="shared" si="1285"/>
        <v>1000</v>
      </c>
      <c r="T4238" s="315">
        <f t="shared" si="1286"/>
        <v>0</v>
      </c>
      <c r="U4238" s="252"/>
      <c r="V4238" s="252"/>
      <c r="W4238" s="253"/>
      <c r="X4238" s="313">
        <f t="shared" si="1277"/>
        <v>0</v>
      </c>
    </row>
    <row r="4239" spans="2:24" ht="18.75">
      <c r="B4239" s="136"/>
      <c r="C4239" s="137">
        <v>1013</v>
      </c>
      <c r="D4239" s="145" t="s">
        <v>219</v>
      </c>
      <c r="E4239" s="812"/>
      <c r="F4239" s="449"/>
      <c r="G4239" s="245">
        <v>40000</v>
      </c>
      <c r="H4239" s="245"/>
      <c r="I4239" s="476">
        <f t="shared" si="1282"/>
        <v>40000</v>
      </c>
      <c r="J4239" s="243">
        <f t="shared" si="1276"/>
        <v>1</v>
      </c>
      <c r="K4239" s="244"/>
      <c r="L4239" s="423"/>
      <c r="M4239" s="252">
        <v>40000</v>
      </c>
      <c r="N4239" s="315">
        <f t="shared" si="1283"/>
        <v>40000</v>
      </c>
      <c r="O4239" s="424">
        <f t="shared" si="1284"/>
        <v>0</v>
      </c>
      <c r="P4239" s="244"/>
      <c r="Q4239" s="423"/>
      <c r="R4239" s="252">
        <v>40000</v>
      </c>
      <c r="S4239" s="429">
        <f t="shared" si="1285"/>
        <v>40000</v>
      </c>
      <c r="T4239" s="315">
        <f t="shared" si="1286"/>
        <v>0</v>
      </c>
      <c r="U4239" s="252"/>
      <c r="V4239" s="252"/>
      <c r="W4239" s="253"/>
      <c r="X4239" s="313">
        <f t="shared" si="1277"/>
        <v>0</v>
      </c>
    </row>
    <row r="4240" spans="2:24" ht="18.75">
      <c r="B4240" s="136"/>
      <c r="C4240" s="137">
        <v>1014</v>
      </c>
      <c r="D4240" s="145" t="s">
        <v>220</v>
      </c>
      <c r="E4240" s="812"/>
      <c r="F4240" s="449"/>
      <c r="G4240" s="245"/>
      <c r="H4240" s="245"/>
      <c r="I4240" s="476">
        <f t="shared" si="1282"/>
        <v>0</v>
      </c>
      <c r="J4240" s="243" t="str">
        <f t="shared" si="1276"/>
        <v/>
      </c>
      <c r="K4240" s="244"/>
      <c r="L4240" s="423"/>
      <c r="M4240" s="252"/>
      <c r="N4240" s="315">
        <f t="shared" si="1283"/>
        <v>0</v>
      </c>
      <c r="O4240" s="424">
        <f t="shared" si="1284"/>
        <v>0</v>
      </c>
      <c r="P4240" s="244"/>
      <c r="Q4240" s="423"/>
      <c r="R4240" s="252"/>
      <c r="S4240" s="429">
        <f t="shared" si="1285"/>
        <v>0</v>
      </c>
      <c r="T4240" s="315">
        <f t="shared" si="1286"/>
        <v>0</v>
      </c>
      <c r="U4240" s="252"/>
      <c r="V4240" s="252"/>
      <c r="W4240" s="253"/>
      <c r="X4240" s="313">
        <f t="shared" si="1277"/>
        <v>0</v>
      </c>
    </row>
    <row r="4241" spans="2:24" ht="18.75">
      <c r="B4241" s="136"/>
      <c r="C4241" s="137">
        <v>1015</v>
      </c>
      <c r="D4241" s="145" t="s">
        <v>221</v>
      </c>
      <c r="E4241" s="812"/>
      <c r="F4241" s="449"/>
      <c r="G4241" s="245">
        <v>700000</v>
      </c>
      <c r="H4241" s="245"/>
      <c r="I4241" s="476">
        <f t="shared" si="1282"/>
        <v>700000</v>
      </c>
      <c r="J4241" s="243">
        <f t="shared" si="1276"/>
        <v>1</v>
      </c>
      <c r="K4241" s="244"/>
      <c r="L4241" s="423"/>
      <c r="M4241" s="252">
        <v>700000</v>
      </c>
      <c r="N4241" s="315">
        <f t="shared" si="1283"/>
        <v>700000</v>
      </c>
      <c r="O4241" s="424">
        <f t="shared" si="1284"/>
        <v>0</v>
      </c>
      <c r="P4241" s="244"/>
      <c r="Q4241" s="423"/>
      <c r="R4241" s="252">
        <v>700000</v>
      </c>
      <c r="S4241" s="429">
        <f t="shared" si="1285"/>
        <v>700000</v>
      </c>
      <c r="T4241" s="315">
        <f t="shared" si="1286"/>
        <v>0</v>
      </c>
      <c r="U4241" s="252"/>
      <c r="V4241" s="252"/>
      <c r="W4241" s="253"/>
      <c r="X4241" s="313">
        <f t="shared" si="1277"/>
        <v>0</v>
      </c>
    </row>
    <row r="4242" spans="2:24" ht="18.75">
      <c r="B4242" s="136"/>
      <c r="C4242" s="137">
        <v>1016</v>
      </c>
      <c r="D4242" s="145" t="s">
        <v>222</v>
      </c>
      <c r="E4242" s="812"/>
      <c r="F4242" s="449"/>
      <c r="G4242" s="245">
        <v>930000</v>
      </c>
      <c r="H4242" s="245"/>
      <c r="I4242" s="476">
        <f t="shared" si="1282"/>
        <v>930000</v>
      </c>
      <c r="J4242" s="243">
        <f t="shared" si="1276"/>
        <v>1</v>
      </c>
      <c r="K4242" s="244"/>
      <c r="L4242" s="423"/>
      <c r="M4242" s="252">
        <v>930000</v>
      </c>
      <c r="N4242" s="315">
        <f t="shared" si="1283"/>
        <v>930000</v>
      </c>
      <c r="O4242" s="424">
        <f t="shared" si="1284"/>
        <v>0</v>
      </c>
      <c r="P4242" s="244"/>
      <c r="Q4242" s="423"/>
      <c r="R4242" s="252">
        <v>930000</v>
      </c>
      <c r="S4242" s="429">
        <f t="shared" si="1285"/>
        <v>930000</v>
      </c>
      <c r="T4242" s="315">
        <f t="shared" si="1286"/>
        <v>0</v>
      </c>
      <c r="U4242" s="252"/>
      <c r="V4242" s="252"/>
      <c r="W4242" s="253"/>
      <c r="X4242" s="313">
        <f t="shared" si="1277"/>
        <v>0</v>
      </c>
    </row>
    <row r="4243" spans="2:24" ht="18.75">
      <c r="B4243" s="140"/>
      <c r="C4243" s="164">
        <v>1020</v>
      </c>
      <c r="D4243" s="165" t="s">
        <v>223</v>
      </c>
      <c r="E4243" s="812"/>
      <c r="F4243" s="449"/>
      <c r="G4243" s="245">
        <v>2320000</v>
      </c>
      <c r="H4243" s="245"/>
      <c r="I4243" s="476">
        <f t="shared" si="1282"/>
        <v>2320000</v>
      </c>
      <c r="J4243" s="243">
        <f t="shared" si="1276"/>
        <v>1</v>
      </c>
      <c r="K4243" s="244"/>
      <c r="L4243" s="423"/>
      <c r="M4243" s="252">
        <v>2320000</v>
      </c>
      <c r="N4243" s="315">
        <f t="shared" si="1283"/>
        <v>2320000</v>
      </c>
      <c r="O4243" s="424">
        <f t="shared" si="1284"/>
        <v>0</v>
      </c>
      <c r="P4243" s="244"/>
      <c r="Q4243" s="423"/>
      <c r="R4243" s="252">
        <v>2320000</v>
      </c>
      <c r="S4243" s="429">
        <f t="shared" si="1285"/>
        <v>2320000</v>
      </c>
      <c r="T4243" s="315">
        <f t="shared" si="1286"/>
        <v>0</v>
      </c>
      <c r="U4243" s="252"/>
      <c r="V4243" s="252"/>
      <c r="W4243" s="253"/>
      <c r="X4243" s="313">
        <f t="shared" si="1277"/>
        <v>0</v>
      </c>
    </row>
    <row r="4244" spans="2:24" ht="18.75">
      <c r="B4244" s="136"/>
      <c r="C4244" s="137">
        <v>1030</v>
      </c>
      <c r="D4244" s="145" t="s">
        <v>224</v>
      </c>
      <c r="E4244" s="812"/>
      <c r="F4244" s="449"/>
      <c r="G4244" s="245">
        <v>500000</v>
      </c>
      <c r="H4244" s="245"/>
      <c r="I4244" s="476">
        <f t="shared" si="1282"/>
        <v>500000</v>
      </c>
      <c r="J4244" s="243">
        <f t="shared" si="1276"/>
        <v>1</v>
      </c>
      <c r="K4244" s="244"/>
      <c r="L4244" s="423"/>
      <c r="M4244" s="252">
        <v>500000</v>
      </c>
      <c r="N4244" s="315">
        <f t="shared" si="1283"/>
        <v>500000</v>
      </c>
      <c r="O4244" s="424">
        <f t="shared" si="1284"/>
        <v>0</v>
      </c>
      <c r="P4244" s="244"/>
      <c r="Q4244" s="423"/>
      <c r="R4244" s="252">
        <v>500000</v>
      </c>
      <c r="S4244" s="429">
        <f t="shared" si="1285"/>
        <v>500000</v>
      </c>
      <c r="T4244" s="315">
        <f t="shared" si="1286"/>
        <v>0</v>
      </c>
      <c r="U4244" s="252"/>
      <c r="V4244" s="252"/>
      <c r="W4244" s="253"/>
      <c r="X4244" s="313">
        <f t="shared" si="1277"/>
        <v>0</v>
      </c>
    </row>
    <row r="4245" spans="2:24" ht="18.75">
      <c r="B4245" s="136"/>
      <c r="C4245" s="164">
        <v>1051</v>
      </c>
      <c r="D4245" s="167" t="s">
        <v>225</v>
      </c>
      <c r="E4245" s="812"/>
      <c r="F4245" s="449"/>
      <c r="G4245" s="245">
        <v>30000</v>
      </c>
      <c r="H4245" s="245"/>
      <c r="I4245" s="476">
        <f t="shared" si="1282"/>
        <v>30000</v>
      </c>
      <c r="J4245" s="243">
        <f t="shared" si="1276"/>
        <v>1</v>
      </c>
      <c r="K4245" s="244"/>
      <c r="L4245" s="423"/>
      <c r="M4245" s="252">
        <v>30000</v>
      </c>
      <c r="N4245" s="315">
        <f t="shared" si="1283"/>
        <v>30000</v>
      </c>
      <c r="O4245" s="424">
        <f t="shared" si="1284"/>
        <v>0</v>
      </c>
      <c r="P4245" s="244"/>
      <c r="Q4245" s="771"/>
      <c r="R4245" s="775"/>
      <c r="S4245" s="775"/>
      <c r="T4245" s="775"/>
      <c r="U4245" s="775"/>
      <c r="V4245" s="775"/>
      <c r="W4245" s="819"/>
      <c r="X4245" s="313">
        <f t="shared" si="1277"/>
        <v>0</v>
      </c>
    </row>
    <row r="4246" spans="2:24" ht="18.75">
      <c r="B4246" s="136"/>
      <c r="C4246" s="137">
        <v>1052</v>
      </c>
      <c r="D4246" s="145" t="s">
        <v>226</v>
      </c>
      <c r="E4246" s="812"/>
      <c r="F4246" s="449"/>
      <c r="G4246" s="245"/>
      <c r="H4246" s="245"/>
      <c r="I4246" s="476">
        <f t="shared" si="1282"/>
        <v>0</v>
      </c>
      <c r="J4246" s="243" t="str">
        <f t="shared" si="1276"/>
        <v/>
      </c>
      <c r="K4246" s="244"/>
      <c r="L4246" s="423"/>
      <c r="M4246" s="252"/>
      <c r="N4246" s="315">
        <f t="shared" si="1283"/>
        <v>0</v>
      </c>
      <c r="O4246" s="424">
        <f t="shared" si="1284"/>
        <v>0</v>
      </c>
      <c r="P4246" s="244"/>
      <c r="Q4246" s="771"/>
      <c r="R4246" s="775"/>
      <c r="S4246" s="775"/>
      <c r="T4246" s="775"/>
      <c r="U4246" s="775"/>
      <c r="V4246" s="775"/>
      <c r="W4246" s="819"/>
      <c r="X4246" s="313">
        <f t="shared" si="1277"/>
        <v>0</v>
      </c>
    </row>
    <row r="4247" spans="2:24" ht="18.75">
      <c r="B4247" s="136"/>
      <c r="C4247" s="168">
        <v>1053</v>
      </c>
      <c r="D4247" s="169" t="s">
        <v>1710</v>
      </c>
      <c r="E4247" s="812"/>
      <c r="F4247" s="449"/>
      <c r="G4247" s="245"/>
      <c r="H4247" s="245"/>
      <c r="I4247" s="476">
        <f t="shared" si="1282"/>
        <v>0</v>
      </c>
      <c r="J4247" s="243" t="str">
        <f t="shared" si="1276"/>
        <v/>
      </c>
      <c r="K4247" s="244"/>
      <c r="L4247" s="423"/>
      <c r="M4247" s="252"/>
      <c r="N4247" s="315">
        <f t="shared" si="1283"/>
        <v>0</v>
      </c>
      <c r="O4247" s="424">
        <f t="shared" si="1284"/>
        <v>0</v>
      </c>
      <c r="P4247" s="244"/>
      <c r="Q4247" s="771"/>
      <c r="R4247" s="775"/>
      <c r="S4247" s="775"/>
      <c r="T4247" s="775"/>
      <c r="U4247" s="775"/>
      <c r="V4247" s="775"/>
      <c r="W4247" s="819"/>
      <c r="X4247" s="313">
        <f t="shared" si="1277"/>
        <v>0</v>
      </c>
    </row>
    <row r="4248" spans="2:24" ht="18.75">
      <c r="B4248" s="136"/>
      <c r="C4248" s="137">
        <v>1062</v>
      </c>
      <c r="D4248" s="139" t="s">
        <v>227</v>
      </c>
      <c r="E4248" s="812"/>
      <c r="F4248" s="449"/>
      <c r="G4248" s="245">
        <v>40000</v>
      </c>
      <c r="H4248" s="245"/>
      <c r="I4248" s="476">
        <f t="shared" si="1282"/>
        <v>40000</v>
      </c>
      <c r="J4248" s="243">
        <f t="shared" si="1276"/>
        <v>1</v>
      </c>
      <c r="K4248" s="244"/>
      <c r="L4248" s="423"/>
      <c r="M4248" s="252">
        <v>40000</v>
      </c>
      <c r="N4248" s="315">
        <f t="shared" si="1283"/>
        <v>40000</v>
      </c>
      <c r="O4248" s="424">
        <f t="shared" si="1284"/>
        <v>0</v>
      </c>
      <c r="P4248" s="244"/>
      <c r="Q4248" s="423"/>
      <c r="R4248" s="252">
        <v>40000</v>
      </c>
      <c r="S4248" s="429">
        <f>+IF(+(L4248+M4248)&gt;=I4248,+M4248,+(+I4248-L4248))</f>
        <v>40000</v>
      </c>
      <c r="T4248" s="315">
        <f>Q4248+R4248-S4248</f>
        <v>0</v>
      </c>
      <c r="U4248" s="252"/>
      <c r="V4248" s="252"/>
      <c r="W4248" s="253"/>
      <c r="X4248" s="313">
        <f t="shared" si="1277"/>
        <v>0</v>
      </c>
    </row>
    <row r="4249" spans="2:24" ht="18.75">
      <c r="B4249" s="136"/>
      <c r="C4249" s="137">
        <v>1063</v>
      </c>
      <c r="D4249" s="139" t="s">
        <v>228</v>
      </c>
      <c r="E4249" s="812"/>
      <c r="F4249" s="449"/>
      <c r="G4249" s="245"/>
      <c r="H4249" s="245"/>
      <c r="I4249" s="476">
        <f t="shared" si="1282"/>
        <v>0</v>
      </c>
      <c r="J4249" s="243" t="str">
        <f t="shared" si="1276"/>
        <v/>
      </c>
      <c r="K4249" s="244"/>
      <c r="L4249" s="423"/>
      <c r="M4249" s="252"/>
      <c r="N4249" s="315">
        <f t="shared" si="1283"/>
        <v>0</v>
      </c>
      <c r="O4249" s="424">
        <f t="shared" si="1284"/>
        <v>0</v>
      </c>
      <c r="P4249" s="244"/>
      <c r="Q4249" s="771"/>
      <c r="R4249" s="775"/>
      <c r="S4249" s="775"/>
      <c r="T4249" s="775"/>
      <c r="U4249" s="775"/>
      <c r="V4249" s="775"/>
      <c r="W4249" s="819"/>
      <c r="X4249" s="313">
        <f t="shared" si="1277"/>
        <v>0</v>
      </c>
    </row>
    <row r="4250" spans="2:24" ht="18.75">
      <c r="B4250" s="136"/>
      <c r="C4250" s="168">
        <v>1069</v>
      </c>
      <c r="D4250" s="170" t="s">
        <v>229</v>
      </c>
      <c r="E4250" s="812"/>
      <c r="F4250" s="449"/>
      <c r="G4250" s="245"/>
      <c r="H4250" s="245"/>
      <c r="I4250" s="476">
        <f t="shared" si="1282"/>
        <v>0</v>
      </c>
      <c r="J4250" s="243" t="str">
        <f t="shared" ref="J4250:J4281" si="1287">(IF($E4250&lt;&gt;0,$J$2,IF($I4250&lt;&gt;0,$J$2,"")))</f>
        <v/>
      </c>
      <c r="K4250" s="244"/>
      <c r="L4250" s="423"/>
      <c r="M4250" s="252"/>
      <c r="N4250" s="315">
        <f t="shared" si="1283"/>
        <v>0</v>
      </c>
      <c r="O4250" s="424">
        <f t="shared" si="1284"/>
        <v>0</v>
      </c>
      <c r="P4250" s="244"/>
      <c r="Q4250" s="423"/>
      <c r="R4250" s="252"/>
      <c r="S4250" s="429">
        <f>+IF(+(L4250+M4250)&gt;=I4250,+M4250,+(+I4250-L4250))</f>
        <v>0</v>
      </c>
      <c r="T4250" s="315">
        <f>Q4250+R4250-S4250</f>
        <v>0</v>
      </c>
      <c r="U4250" s="252"/>
      <c r="V4250" s="252"/>
      <c r="W4250" s="253"/>
      <c r="X4250" s="313">
        <f t="shared" ref="X4250:X4281" si="1288">T4250-U4250-V4250-W4250</f>
        <v>0</v>
      </c>
    </row>
    <row r="4251" spans="2:24" ht="31.5">
      <c r="B4251" s="140"/>
      <c r="C4251" s="137">
        <v>1091</v>
      </c>
      <c r="D4251" s="145" t="s">
        <v>230</v>
      </c>
      <c r="E4251" s="812"/>
      <c r="F4251" s="449"/>
      <c r="G4251" s="245"/>
      <c r="H4251" s="245"/>
      <c r="I4251" s="476">
        <f t="shared" si="1282"/>
        <v>0</v>
      </c>
      <c r="J4251" s="243" t="str">
        <f t="shared" si="1287"/>
        <v/>
      </c>
      <c r="K4251" s="244"/>
      <c r="L4251" s="423"/>
      <c r="M4251" s="252"/>
      <c r="N4251" s="315">
        <f t="shared" si="1283"/>
        <v>0</v>
      </c>
      <c r="O4251" s="424">
        <f t="shared" si="1284"/>
        <v>0</v>
      </c>
      <c r="P4251" s="244"/>
      <c r="Q4251" s="423"/>
      <c r="R4251" s="252"/>
      <c r="S4251" s="429">
        <f>+IF(+(L4251+M4251)&gt;=I4251,+M4251,+(+I4251-L4251))</f>
        <v>0</v>
      </c>
      <c r="T4251" s="315">
        <f>Q4251+R4251-S4251</f>
        <v>0</v>
      </c>
      <c r="U4251" s="252"/>
      <c r="V4251" s="252"/>
      <c r="W4251" s="253"/>
      <c r="X4251" s="313">
        <f t="shared" si="1288"/>
        <v>0</v>
      </c>
    </row>
    <row r="4252" spans="2:24" ht="18.75">
      <c r="B4252" s="136"/>
      <c r="C4252" s="137">
        <v>1092</v>
      </c>
      <c r="D4252" s="145" t="s">
        <v>359</v>
      </c>
      <c r="E4252" s="812"/>
      <c r="F4252" s="449"/>
      <c r="G4252" s="245"/>
      <c r="H4252" s="245"/>
      <c r="I4252" s="476">
        <f t="shared" si="1282"/>
        <v>0</v>
      </c>
      <c r="J4252" s="243" t="str">
        <f t="shared" si="1287"/>
        <v/>
      </c>
      <c r="K4252" s="244"/>
      <c r="L4252" s="423"/>
      <c r="M4252" s="252"/>
      <c r="N4252" s="315">
        <f t="shared" si="1283"/>
        <v>0</v>
      </c>
      <c r="O4252" s="424">
        <f t="shared" si="1284"/>
        <v>0</v>
      </c>
      <c r="P4252" s="244"/>
      <c r="Q4252" s="771"/>
      <c r="R4252" s="775"/>
      <c r="S4252" s="775"/>
      <c r="T4252" s="775"/>
      <c r="U4252" s="775"/>
      <c r="V4252" s="775"/>
      <c r="W4252" s="819"/>
      <c r="X4252" s="313">
        <f t="shared" si="1288"/>
        <v>0</v>
      </c>
    </row>
    <row r="4253" spans="2:24" ht="18.75">
      <c r="B4253" s="136"/>
      <c r="C4253" s="142">
        <v>1098</v>
      </c>
      <c r="D4253" s="146" t="s">
        <v>231</v>
      </c>
      <c r="E4253" s="812"/>
      <c r="F4253" s="449"/>
      <c r="G4253" s="245"/>
      <c r="H4253" s="245"/>
      <c r="I4253" s="476">
        <f t="shared" si="1282"/>
        <v>0</v>
      </c>
      <c r="J4253" s="243" t="str">
        <f t="shared" si="1287"/>
        <v/>
      </c>
      <c r="K4253" s="244"/>
      <c r="L4253" s="423"/>
      <c r="M4253" s="252"/>
      <c r="N4253" s="315">
        <f t="shared" si="1283"/>
        <v>0</v>
      </c>
      <c r="O4253" s="424">
        <f t="shared" si="1284"/>
        <v>0</v>
      </c>
      <c r="P4253" s="244"/>
      <c r="Q4253" s="423"/>
      <c r="R4253" s="252"/>
      <c r="S4253" s="429">
        <f>+IF(+(L4253+M4253)&gt;=I4253,+M4253,+(+I4253-L4253))</f>
        <v>0</v>
      </c>
      <c r="T4253" s="315">
        <f>Q4253+R4253-S4253</f>
        <v>0</v>
      </c>
      <c r="U4253" s="252"/>
      <c r="V4253" s="252"/>
      <c r="W4253" s="253"/>
      <c r="X4253" s="313">
        <f t="shared" si="1288"/>
        <v>0</v>
      </c>
    </row>
    <row r="4254" spans="2:24" ht="18.75">
      <c r="B4254" s="794">
        <v>1900</v>
      </c>
      <c r="C4254" s="958" t="s">
        <v>293</v>
      </c>
      <c r="D4254" s="958"/>
      <c r="E4254" s="795"/>
      <c r="F4254" s="796">
        <f>SUM(F4255:F4257)</f>
        <v>0</v>
      </c>
      <c r="G4254" s="797">
        <f>SUM(G4255:G4257)</f>
        <v>77000</v>
      </c>
      <c r="H4254" s="797">
        <f>SUM(H4255:H4257)</f>
        <v>0</v>
      </c>
      <c r="I4254" s="797">
        <f>SUM(I4255:I4257)</f>
        <v>77000</v>
      </c>
      <c r="J4254" s="243">
        <f t="shared" si="1287"/>
        <v>1</v>
      </c>
      <c r="K4254" s="244"/>
      <c r="L4254" s="316">
        <f>SUM(L4255:L4257)</f>
        <v>0</v>
      </c>
      <c r="M4254" s="317">
        <f>SUM(M4255:M4257)</f>
        <v>77000</v>
      </c>
      <c r="N4254" s="425">
        <f>SUM(N4255:N4257)</f>
        <v>77000</v>
      </c>
      <c r="O4254" s="426">
        <f>SUM(O4255:O4257)</f>
        <v>0</v>
      </c>
      <c r="P4254" s="244"/>
      <c r="Q4254" s="773"/>
      <c r="R4254" s="774"/>
      <c r="S4254" s="774"/>
      <c r="T4254" s="774"/>
      <c r="U4254" s="774"/>
      <c r="V4254" s="774"/>
      <c r="W4254" s="820"/>
      <c r="X4254" s="313">
        <f t="shared" si="1288"/>
        <v>0</v>
      </c>
    </row>
    <row r="4255" spans="2:24" ht="18.75">
      <c r="B4255" s="136"/>
      <c r="C4255" s="144">
        <v>1901</v>
      </c>
      <c r="D4255" s="138" t="s">
        <v>294</v>
      </c>
      <c r="E4255" s="812"/>
      <c r="F4255" s="449"/>
      <c r="G4255" s="245">
        <v>35000</v>
      </c>
      <c r="H4255" s="245"/>
      <c r="I4255" s="476">
        <f>F4255+G4255+H4255</f>
        <v>35000</v>
      </c>
      <c r="J4255" s="243">
        <f t="shared" si="1287"/>
        <v>1</v>
      </c>
      <c r="K4255" s="244"/>
      <c r="L4255" s="423"/>
      <c r="M4255" s="252">
        <v>35000</v>
      </c>
      <c r="N4255" s="315">
        <f>I4255</f>
        <v>35000</v>
      </c>
      <c r="O4255" s="424">
        <f>L4255+M4255-N4255</f>
        <v>0</v>
      </c>
      <c r="P4255" s="244"/>
      <c r="Q4255" s="771"/>
      <c r="R4255" s="775"/>
      <c r="S4255" s="775"/>
      <c r="T4255" s="775"/>
      <c r="U4255" s="775"/>
      <c r="V4255" s="775"/>
      <c r="W4255" s="819"/>
      <c r="X4255" s="313">
        <f t="shared" si="1288"/>
        <v>0</v>
      </c>
    </row>
    <row r="4256" spans="2:24" ht="18.75">
      <c r="B4256" s="136"/>
      <c r="C4256" s="137">
        <v>1981</v>
      </c>
      <c r="D4256" s="139" t="s">
        <v>295</v>
      </c>
      <c r="E4256" s="812"/>
      <c r="F4256" s="449"/>
      <c r="G4256" s="245">
        <v>42000</v>
      </c>
      <c r="H4256" s="245"/>
      <c r="I4256" s="476">
        <f>F4256+G4256+H4256</f>
        <v>42000</v>
      </c>
      <c r="J4256" s="243">
        <f t="shared" si="1287"/>
        <v>1</v>
      </c>
      <c r="K4256" s="244"/>
      <c r="L4256" s="423"/>
      <c r="M4256" s="252">
        <v>42000</v>
      </c>
      <c r="N4256" s="315">
        <f>I4256</f>
        <v>42000</v>
      </c>
      <c r="O4256" s="424">
        <f>L4256+M4256-N4256</f>
        <v>0</v>
      </c>
      <c r="P4256" s="244"/>
      <c r="Q4256" s="771"/>
      <c r="R4256" s="775"/>
      <c r="S4256" s="775"/>
      <c r="T4256" s="775"/>
      <c r="U4256" s="775"/>
      <c r="V4256" s="775"/>
      <c r="W4256" s="819"/>
      <c r="X4256" s="313">
        <f t="shared" si="1288"/>
        <v>0</v>
      </c>
    </row>
    <row r="4257" spans="2:24" ht="18.75">
      <c r="B4257" s="136"/>
      <c r="C4257" s="142">
        <v>1991</v>
      </c>
      <c r="D4257" s="141" t="s">
        <v>296</v>
      </c>
      <c r="E4257" s="812"/>
      <c r="F4257" s="449"/>
      <c r="G4257" s="245"/>
      <c r="H4257" s="245"/>
      <c r="I4257" s="476">
        <f>F4257+G4257+H4257</f>
        <v>0</v>
      </c>
      <c r="J4257" s="243" t="str">
        <f t="shared" si="1287"/>
        <v/>
      </c>
      <c r="K4257" s="244"/>
      <c r="L4257" s="423"/>
      <c r="M4257" s="252"/>
      <c r="N4257" s="315">
        <f>I4257</f>
        <v>0</v>
      </c>
      <c r="O4257" s="424">
        <f>L4257+M4257-N4257</f>
        <v>0</v>
      </c>
      <c r="P4257" s="244"/>
      <c r="Q4257" s="771"/>
      <c r="R4257" s="775"/>
      <c r="S4257" s="775"/>
      <c r="T4257" s="775"/>
      <c r="U4257" s="775"/>
      <c r="V4257" s="775"/>
      <c r="W4257" s="819"/>
      <c r="X4257" s="313">
        <f t="shared" si="1288"/>
        <v>0</v>
      </c>
    </row>
    <row r="4258" spans="2:24" ht="18.75">
      <c r="B4258" s="794">
        <v>2100</v>
      </c>
      <c r="C4258" s="958" t="s">
        <v>1088</v>
      </c>
      <c r="D4258" s="958"/>
      <c r="E4258" s="795"/>
      <c r="F4258" s="796">
        <f>SUM(F4259:F4263)</f>
        <v>0</v>
      </c>
      <c r="G4258" s="797">
        <f>SUM(G4259:G4263)</f>
        <v>0</v>
      </c>
      <c r="H4258" s="797">
        <f>SUM(H4259:H4263)</f>
        <v>0</v>
      </c>
      <c r="I4258" s="797">
        <f>SUM(I4259:I4263)</f>
        <v>0</v>
      </c>
      <c r="J4258" s="243" t="str">
        <f t="shared" si="1287"/>
        <v/>
      </c>
      <c r="K4258" s="244"/>
      <c r="L4258" s="316">
        <f>SUM(L4259:L4263)</f>
        <v>0</v>
      </c>
      <c r="M4258" s="317">
        <f>SUM(M4259:M4263)</f>
        <v>0</v>
      </c>
      <c r="N4258" s="425">
        <f>SUM(N4259:N4263)</f>
        <v>0</v>
      </c>
      <c r="O4258" s="426">
        <f>SUM(O4259:O4263)</f>
        <v>0</v>
      </c>
      <c r="P4258" s="244"/>
      <c r="Q4258" s="773"/>
      <c r="R4258" s="774"/>
      <c r="S4258" s="774"/>
      <c r="T4258" s="774"/>
      <c r="U4258" s="774"/>
      <c r="V4258" s="774"/>
      <c r="W4258" s="820"/>
      <c r="X4258" s="313">
        <f t="shared" si="1288"/>
        <v>0</v>
      </c>
    </row>
    <row r="4259" spans="2:24" ht="18.75">
      <c r="B4259" s="136"/>
      <c r="C4259" s="144">
        <v>2110</v>
      </c>
      <c r="D4259" s="147" t="s">
        <v>232</v>
      </c>
      <c r="E4259" s="812"/>
      <c r="F4259" s="449"/>
      <c r="G4259" s="245"/>
      <c r="H4259" s="245"/>
      <c r="I4259" s="476">
        <f>F4259+G4259+H4259</f>
        <v>0</v>
      </c>
      <c r="J4259" s="243" t="str">
        <f t="shared" si="1287"/>
        <v/>
      </c>
      <c r="K4259" s="244"/>
      <c r="L4259" s="423"/>
      <c r="M4259" s="252"/>
      <c r="N4259" s="315">
        <f>I4259</f>
        <v>0</v>
      </c>
      <c r="O4259" s="424">
        <f>L4259+M4259-N4259</f>
        <v>0</v>
      </c>
      <c r="P4259" s="244"/>
      <c r="Q4259" s="771"/>
      <c r="R4259" s="775"/>
      <c r="S4259" s="775"/>
      <c r="T4259" s="775"/>
      <c r="U4259" s="775"/>
      <c r="V4259" s="775"/>
      <c r="W4259" s="819"/>
      <c r="X4259" s="313">
        <f t="shared" si="1288"/>
        <v>0</v>
      </c>
    </row>
    <row r="4260" spans="2:24" ht="18.75">
      <c r="B4260" s="171"/>
      <c r="C4260" s="137">
        <v>2120</v>
      </c>
      <c r="D4260" s="159" t="s">
        <v>233</v>
      </c>
      <c r="E4260" s="812"/>
      <c r="F4260" s="449"/>
      <c r="G4260" s="245"/>
      <c r="H4260" s="245"/>
      <c r="I4260" s="476">
        <f>F4260+G4260+H4260</f>
        <v>0</v>
      </c>
      <c r="J4260" s="243" t="str">
        <f t="shared" si="1287"/>
        <v/>
      </c>
      <c r="K4260" s="244"/>
      <c r="L4260" s="423"/>
      <c r="M4260" s="252"/>
      <c r="N4260" s="315">
        <f>I4260</f>
        <v>0</v>
      </c>
      <c r="O4260" s="424">
        <f>L4260+M4260-N4260</f>
        <v>0</v>
      </c>
      <c r="P4260" s="244"/>
      <c r="Q4260" s="771"/>
      <c r="R4260" s="775"/>
      <c r="S4260" s="775"/>
      <c r="T4260" s="775"/>
      <c r="U4260" s="775"/>
      <c r="V4260" s="775"/>
      <c r="W4260" s="819"/>
      <c r="X4260" s="313">
        <f t="shared" si="1288"/>
        <v>0</v>
      </c>
    </row>
    <row r="4261" spans="2:24" ht="18.75">
      <c r="B4261" s="171"/>
      <c r="C4261" s="137">
        <v>2125</v>
      </c>
      <c r="D4261" s="156" t="s">
        <v>1080</v>
      </c>
      <c r="E4261" s="812"/>
      <c r="F4261" s="700">
        <v>0</v>
      </c>
      <c r="G4261" s="700">
        <v>0</v>
      </c>
      <c r="H4261" s="700">
        <v>0</v>
      </c>
      <c r="I4261" s="476">
        <f>F4261+G4261+H4261</f>
        <v>0</v>
      </c>
      <c r="J4261" s="243" t="str">
        <f t="shared" si="1287"/>
        <v/>
      </c>
      <c r="K4261" s="244"/>
      <c r="L4261" s="423"/>
      <c r="M4261" s="252"/>
      <c r="N4261" s="315">
        <f>I4261</f>
        <v>0</v>
      </c>
      <c r="O4261" s="424">
        <f>L4261+M4261-N4261</f>
        <v>0</v>
      </c>
      <c r="P4261" s="244"/>
      <c r="Q4261" s="771"/>
      <c r="R4261" s="775"/>
      <c r="S4261" s="775"/>
      <c r="T4261" s="775"/>
      <c r="U4261" s="775"/>
      <c r="V4261" s="775"/>
      <c r="W4261" s="819"/>
      <c r="X4261" s="313">
        <f t="shared" si="1288"/>
        <v>0</v>
      </c>
    </row>
    <row r="4262" spans="2:24" ht="18.75">
      <c r="B4262" s="143"/>
      <c r="C4262" s="137">
        <v>2140</v>
      </c>
      <c r="D4262" s="159" t="s">
        <v>235</v>
      </c>
      <c r="E4262" s="812"/>
      <c r="F4262" s="700">
        <v>0</v>
      </c>
      <c r="G4262" s="700">
        <v>0</v>
      </c>
      <c r="H4262" s="700">
        <v>0</v>
      </c>
      <c r="I4262" s="476">
        <f>F4262+G4262+H4262</f>
        <v>0</v>
      </c>
      <c r="J4262" s="243" t="str">
        <f t="shared" si="1287"/>
        <v/>
      </c>
      <c r="K4262" s="244"/>
      <c r="L4262" s="423"/>
      <c r="M4262" s="252"/>
      <c r="N4262" s="315">
        <f>I4262</f>
        <v>0</v>
      </c>
      <c r="O4262" s="424">
        <f>L4262+M4262-N4262</f>
        <v>0</v>
      </c>
      <c r="P4262" s="244"/>
      <c r="Q4262" s="771"/>
      <c r="R4262" s="775"/>
      <c r="S4262" s="775"/>
      <c r="T4262" s="775"/>
      <c r="U4262" s="775"/>
      <c r="V4262" s="775"/>
      <c r="W4262" s="819"/>
      <c r="X4262" s="313">
        <f t="shared" si="1288"/>
        <v>0</v>
      </c>
    </row>
    <row r="4263" spans="2:24" ht="18.75">
      <c r="B4263" s="136"/>
      <c r="C4263" s="142">
        <v>2190</v>
      </c>
      <c r="D4263" s="512" t="s">
        <v>236</v>
      </c>
      <c r="E4263" s="812"/>
      <c r="F4263" s="449"/>
      <c r="G4263" s="245"/>
      <c r="H4263" s="245"/>
      <c r="I4263" s="476">
        <f>F4263+G4263+H4263</f>
        <v>0</v>
      </c>
      <c r="J4263" s="243" t="str">
        <f t="shared" si="1287"/>
        <v/>
      </c>
      <c r="K4263" s="244"/>
      <c r="L4263" s="423"/>
      <c r="M4263" s="252"/>
      <c r="N4263" s="315">
        <f>I4263</f>
        <v>0</v>
      </c>
      <c r="O4263" s="424">
        <f>L4263+M4263-N4263</f>
        <v>0</v>
      </c>
      <c r="P4263" s="244"/>
      <c r="Q4263" s="771"/>
      <c r="R4263" s="775"/>
      <c r="S4263" s="775"/>
      <c r="T4263" s="775"/>
      <c r="U4263" s="775"/>
      <c r="V4263" s="775"/>
      <c r="W4263" s="819"/>
      <c r="X4263" s="313">
        <f t="shared" si="1288"/>
        <v>0</v>
      </c>
    </row>
    <row r="4264" spans="2:24" ht="18.75">
      <c r="B4264" s="794">
        <v>2200</v>
      </c>
      <c r="C4264" s="958" t="s">
        <v>237</v>
      </c>
      <c r="D4264" s="958"/>
      <c r="E4264" s="795"/>
      <c r="F4264" s="796">
        <f>SUM(F4265:F4266)</f>
        <v>0</v>
      </c>
      <c r="G4264" s="797">
        <f>SUM(G4265:G4266)</f>
        <v>0</v>
      </c>
      <c r="H4264" s="797">
        <f>SUM(H4265:H4266)</f>
        <v>0</v>
      </c>
      <c r="I4264" s="797">
        <f>SUM(I4265:I4266)</f>
        <v>0</v>
      </c>
      <c r="J4264" s="243" t="str">
        <f t="shared" si="1287"/>
        <v/>
      </c>
      <c r="K4264" s="244"/>
      <c r="L4264" s="316">
        <f>SUM(L4265:L4266)</f>
        <v>0</v>
      </c>
      <c r="M4264" s="317">
        <f>SUM(M4265:M4266)</f>
        <v>0</v>
      </c>
      <c r="N4264" s="425">
        <f>SUM(N4265:N4266)</f>
        <v>0</v>
      </c>
      <c r="O4264" s="426">
        <f>SUM(O4265:O4266)</f>
        <v>0</v>
      </c>
      <c r="P4264" s="244"/>
      <c r="Q4264" s="773"/>
      <c r="R4264" s="774"/>
      <c r="S4264" s="774"/>
      <c r="T4264" s="774"/>
      <c r="U4264" s="774"/>
      <c r="V4264" s="774"/>
      <c r="W4264" s="820"/>
      <c r="X4264" s="313">
        <f t="shared" si="1288"/>
        <v>0</v>
      </c>
    </row>
    <row r="4265" spans="2:24" ht="18.75">
      <c r="B4265" s="136"/>
      <c r="C4265" s="137">
        <v>2221</v>
      </c>
      <c r="D4265" s="139" t="s">
        <v>1461</v>
      </c>
      <c r="E4265" s="812"/>
      <c r="F4265" s="449"/>
      <c r="G4265" s="245"/>
      <c r="H4265" s="245"/>
      <c r="I4265" s="476">
        <f t="shared" ref="I4265:I4270" si="1289">F4265+G4265+H4265</f>
        <v>0</v>
      </c>
      <c r="J4265" s="243" t="str">
        <f t="shared" si="1287"/>
        <v/>
      </c>
      <c r="K4265" s="244"/>
      <c r="L4265" s="423"/>
      <c r="M4265" s="252"/>
      <c r="N4265" s="315">
        <f t="shared" ref="N4265:N4270" si="1290">I4265</f>
        <v>0</v>
      </c>
      <c r="O4265" s="424">
        <f t="shared" ref="O4265:O4270" si="1291">L4265+M4265-N4265</f>
        <v>0</v>
      </c>
      <c r="P4265" s="244"/>
      <c r="Q4265" s="771"/>
      <c r="R4265" s="775"/>
      <c r="S4265" s="775"/>
      <c r="T4265" s="775"/>
      <c r="U4265" s="775"/>
      <c r="V4265" s="775"/>
      <c r="W4265" s="819"/>
      <c r="X4265" s="313">
        <f t="shared" si="1288"/>
        <v>0</v>
      </c>
    </row>
    <row r="4266" spans="2:24" ht="18.75">
      <c r="B4266" s="136"/>
      <c r="C4266" s="142">
        <v>2224</v>
      </c>
      <c r="D4266" s="141" t="s">
        <v>238</v>
      </c>
      <c r="E4266" s="812"/>
      <c r="F4266" s="449"/>
      <c r="G4266" s="245"/>
      <c r="H4266" s="245"/>
      <c r="I4266" s="476">
        <f t="shared" si="1289"/>
        <v>0</v>
      </c>
      <c r="J4266" s="243" t="str">
        <f t="shared" si="1287"/>
        <v/>
      </c>
      <c r="K4266" s="244"/>
      <c r="L4266" s="423"/>
      <c r="M4266" s="252"/>
      <c r="N4266" s="315">
        <f t="shared" si="1290"/>
        <v>0</v>
      </c>
      <c r="O4266" s="424">
        <f t="shared" si="1291"/>
        <v>0</v>
      </c>
      <c r="P4266" s="244"/>
      <c r="Q4266" s="771"/>
      <c r="R4266" s="775"/>
      <c r="S4266" s="775"/>
      <c r="T4266" s="775"/>
      <c r="U4266" s="775"/>
      <c r="V4266" s="775"/>
      <c r="W4266" s="819"/>
      <c r="X4266" s="313">
        <f t="shared" si="1288"/>
        <v>0</v>
      </c>
    </row>
    <row r="4267" spans="2:24" ht="18.75">
      <c r="B4267" s="794">
        <v>2500</v>
      </c>
      <c r="C4267" s="963" t="s">
        <v>239</v>
      </c>
      <c r="D4267" s="963"/>
      <c r="E4267" s="795"/>
      <c r="F4267" s="798"/>
      <c r="G4267" s="799"/>
      <c r="H4267" s="799"/>
      <c r="I4267" s="800">
        <f t="shared" si="1289"/>
        <v>0</v>
      </c>
      <c r="J4267" s="243" t="str">
        <f t="shared" si="1287"/>
        <v/>
      </c>
      <c r="K4267" s="244"/>
      <c r="L4267" s="428"/>
      <c r="M4267" s="254"/>
      <c r="N4267" s="315">
        <f t="shared" si="1290"/>
        <v>0</v>
      </c>
      <c r="O4267" s="424">
        <f t="shared" si="1291"/>
        <v>0</v>
      </c>
      <c r="P4267" s="244"/>
      <c r="Q4267" s="773"/>
      <c r="R4267" s="774"/>
      <c r="S4267" s="775"/>
      <c r="T4267" s="775"/>
      <c r="U4267" s="774"/>
      <c r="V4267" s="775"/>
      <c r="W4267" s="819"/>
      <c r="X4267" s="313">
        <f t="shared" si="1288"/>
        <v>0</v>
      </c>
    </row>
    <row r="4268" spans="2:24" ht="18.75">
      <c r="B4268" s="794">
        <v>2600</v>
      </c>
      <c r="C4268" s="969" t="s">
        <v>240</v>
      </c>
      <c r="D4268" s="979"/>
      <c r="E4268" s="795"/>
      <c r="F4268" s="798"/>
      <c r="G4268" s="799"/>
      <c r="H4268" s="799"/>
      <c r="I4268" s="800">
        <f t="shared" si="1289"/>
        <v>0</v>
      </c>
      <c r="J4268" s="243" t="str">
        <f t="shared" si="1287"/>
        <v/>
      </c>
      <c r="K4268" s="244"/>
      <c r="L4268" s="428"/>
      <c r="M4268" s="254"/>
      <c r="N4268" s="315">
        <f t="shared" si="1290"/>
        <v>0</v>
      </c>
      <c r="O4268" s="424">
        <f t="shared" si="1291"/>
        <v>0</v>
      </c>
      <c r="P4268" s="244"/>
      <c r="Q4268" s="773"/>
      <c r="R4268" s="774"/>
      <c r="S4268" s="775"/>
      <c r="T4268" s="775"/>
      <c r="U4268" s="774"/>
      <c r="V4268" s="775"/>
      <c r="W4268" s="819"/>
      <c r="X4268" s="313">
        <f t="shared" si="1288"/>
        <v>0</v>
      </c>
    </row>
    <row r="4269" spans="2:24" ht="18.75">
      <c r="B4269" s="794">
        <v>2700</v>
      </c>
      <c r="C4269" s="969" t="s">
        <v>241</v>
      </c>
      <c r="D4269" s="979"/>
      <c r="E4269" s="795"/>
      <c r="F4269" s="798"/>
      <c r="G4269" s="799"/>
      <c r="H4269" s="799"/>
      <c r="I4269" s="800">
        <f t="shared" si="1289"/>
        <v>0</v>
      </c>
      <c r="J4269" s="243" t="str">
        <f t="shared" si="1287"/>
        <v/>
      </c>
      <c r="K4269" s="244"/>
      <c r="L4269" s="428"/>
      <c r="M4269" s="254"/>
      <c r="N4269" s="315">
        <f t="shared" si="1290"/>
        <v>0</v>
      </c>
      <c r="O4269" s="424">
        <f t="shared" si="1291"/>
        <v>0</v>
      </c>
      <c r="P4269" s="244"/>
      <c r="Q4269" s="773"/>
      <c r="R4269" s="774"/>
      <c r="S4269" s="775"/>
      <c r="T4269" s="775"/>
      <c r="U4269" s="774"/>
      <c r="V4269" s="775"/>
      <c r="W4269" s="819"/>
      <c r="X4269" s="313">
        <f t="shared" si="1288"/>
        <v>0</v>
      </c>
    </row>
    <row r="4270" spans="2:24" ht="18.75">
      <c r="B4270" s="794">
        <v>2800</v>
      </c>
      <c r="C4270" s="969" t="s">
        <v>1711</v>
      </c>
      <c r="D4270" s="979"/>
      <c r="E4270" s="795"/>
      <c r="F4270" s="798"/>
      <c r="G4270" s="799"/>
      <c r="H4270" s="799"/>
      <c r="I4270" s="800">
        <f t="shared" si="1289"/>
        <v>0</v>
      </c>
      <c r="J4270" s="243" t="str">
        <f t="shared" si="1287"/>
        <v/>
      </c>
      <c r="K4270" s="244"/>
      <c r="L4270" s="428"/>
      <c r="M4270" s="254"/>
      <c r="N4270" s="315">
        <f t="shared" si="1290"/>
        <v>0</v>
      </c>
      <c r="O4270" s="424">
        <f t="shared" si="1291"/>
        <v>0</v>
      </c>
      <c r="P4270" s="244"/>
      <c r="Q4270" s="773"/>
      <c r="R4270" s="774"/>
      <c r="S4270" s="775"/>
      <c r="T4270" s="775"/>
      <c r="U4270" s="774"/>
      <c r="V4270" s="775"/>
      <c r="W4270" s="819"/>
      <c r="X4270" s="313">
        <f t="shared" si="1288"/>
        <v>0</v>
      </c>
    </row>
    <row r="4271" spans="2:24" ht="18.75">
      <c r="B4271" s="794">
        <v>2900</v>
      </c>
      <c r="C4271" s="966" t="s">
        <v>242</v>
      </c>
      <c r="D4271" s="983"/>
      <c r="E4271" s="795"/>
      <c r="F4271" s="796">
        <f>SUM(F4272:F4279)</f>
        <v>0</v>
      </c>
      <c r="G4271" s="797">
        <f>SUM(G4272:G4279)</f>
        <v>0</v>
      </c>
      <c r="H4271" s="797">
        <f>SUM(H4272:H4279)</f>
        <v>0</v>
      </c>
      <c r="I4271" s="797">
        <f>SUM(I4272:I4279)</f>
        <v>0</v>
      </c>
      <c r="J4271" s="243" t="str">
        <f t="shared" si="1287"/>
        <v/>
      </c>
      <c r="K4271" s="244"/>
      <c r="L4271" s="316">
        <f>SUM(L4272:L4279)</f>
        <v>0</v>
      </c>
      <c r="M4271" s="317">
        <f>SUM(M4272:M4279)</f>
        <v>0</v>
      </c>
      <c r="N4271" s="425">
        <f>SUM(N4272:N4279)</f>
        <v>0</v>
      </c>
      <c r="O4271" s="426">
        <f>SUM(O4272:O4279)</f>
        <v>0</v>
      </c>
      <c r="P4271" s="244"/>
      <c r="Q4271" s="773"/>
      <c r="R4271" s="774"/>
      <c r="S4271" s="774"/>
      <c r="T4271" s="774"/>
      <c r="U4271" s="774"/>
      <c r="V4271" s="774"/>
      <c r="W4271" s="820"/>
      <c r="X4271" s="313">
        <f t="shared" si="1288"/>
        <v>0</v>
      </c>
    </row>
    <row r="4272" spans="2:24" ht="18.75">
      <c r="B4272" s="172"/>
      <c r="C4272" s="144">
        <v>2910</v>
      </c>
      <c r="D4272" s="319" t="s">
        <v>1751</v>
      </c>
      <c r="E4272" s="812"/>
      <c r="F4272" s="449"/>
      <c r="G4272" s="245"/>
      <c r="H4272" s="245"/>
      <c r="I4272" s="476">
        <f t="shared" ref="I4272:I4279" si="1292">F4272+G4272+H4272</f>
        <v>0</v>
      </c>
      <c r="J4272" s="243" t="str">
        <f t="shared" si="1287"/>
        <v/>
      </c>
      <c r="K4272" s="244"/>
      <c r="L4272" s="423"/>
      <c r="M4272" s="252"/>
      <c r="N4272" s="315">
        <f t="shared" ref="N4272:N4279" si="1293">I4272</f>
        <v>0</v>
      </c>
      <c r="O4272" s="424">
        <f t="shared" ref="O4272:O4279" si="1294">L4272+M4272-N4272</f>
        <v>0</v>
      </c>
      <c r="P4272" s="244"/>
      <c r="Q4272" s="771"/>
      <c r="R4272" s="775"/>
      <c r="S4272" s="775"/>
      <c r="T4272" s="775"/>
      <c r="U4272" s="775"/>
      <c r="V4272" s="775"/>
      <c r="W4272" s="819"/>
      <c r="X4272" s="313">
        <f t="shared" si="1288"/>
        <v>0</v>
      </c>
    </row>
    <row r="4273" spans="2:24" ht="18.75">
      <c r="B4273" s="172"/>
      <c r="C4273" s="144">
        <v>2920</v>
      </c>
      <c r="D4273" s="319" t="s">
        <v>243</v>
      </c>
      <c r="E4273" s="812"/>
      <c r="F4273" s="449"/>
      <c r="G4273" s="245"/>
      <c r="H4273" s="245"/>
      <c r="I4273" s="476">
        <f t="shared" si="1292"/>
        <v>0</v>
      </c>
      <c r="J4273" s="243" t="str">
        <f t="shared" si="1287"/>
        <v/>
      </c>
      <c r="K4273" s="244"/>
      <c r="L4273" s="423"/>
      <c r="M4273" s="252"/>
      <c r="N4273" s="315">
        <f t="shared" si="1293"/>
        <v>0</v>
      </c>
      <c r="O4273" s="424">
        <f t="shared" si="1294"/>
        <v>0</v>
      </c>
      <c r="P4273" s="244"/>
      <c r="Q4273" s="771"/>
      <c r="R4273" s="775"/>
      <c r="S4273" s="775"/>
      <c r="T4273" s="775"/>
      <c r="U4273" s="775"/>
      <c r="V4273" s="775"/>
      <c r="W4273" s="819"/>
      <c r="X4273" s="313">
        <f t="shared" si="1288"/>
        <v>0</v>
      </c>
    </row>
    <row r="4274" spans="2:24" ht="31.5">
      <c r="B4274" s="172"/>
      <c r="C4274" s="168">
        <v>2969</v>
      </c>
      <c r="D4274" s="320" t="s">
        <v>244</v>
      </c>
      <c r="E4274" s="812"/>
      <c r="F4274" s="449"/>
      <c r="G4274" s="245"/>
      <c r="H4274" s="245"/>
      <c r="I4274" s="476">
        <f t="shared" si="1292"/>
        <v>0</v>
      </c>
      <c r="J4274" s="243" t="str">
        <f t="shared" si="1287"/>
        <v/>
      </c>
      <c r="K4274" s="244"/>
      <c r="L4274" s="423"/>
      <c r="M4274" s="252"/>
      <c r="N4274" s="315">
        <f t="shared" si="1293"/>
        <v>0</v>
      </c>
      <c r="O4274" s="424">
        <f t="shared" si="1294"/>
        <v>0</v>
      </c>
      <c r="P4274" s="244"/>
      <c r="Q4274" s="771"/>
      <c r="R4274" s="775"/>
      <c r="S4274" s="775"/>
      <c r="T4274" s="775"/>
      <c r="U4274" s="775"/>
      <c r="V4274" s="775"/>
      <c r="W4274" s="819"/>
      <c r="X4274" s="313">
        <f t="shared" si="1288"/>
        <v>0</v>
      </c>
    </row>
    <row r="4275" spans="2:24" ht="31.5">
      <c r="B4275" s="172"/>
      <c r="C4275" s="168">
        <v>2970</v>
      </c>
      <c r="D4275" s="320" t="s">
        <v>245</v>
      </c>
      <c r="E4275" s="812"/>
      <c r="F4275" s="449"/>
      <c r="G4275" s="245"/>
      <c r="H4275" s="245"/>
      <c r="I4275" s="476">
        <f t="shared" si="1292"/>
        <v>0</v>
      </c>
      <c r="J4275" s="243" t="str">
        <f t="shared" si="1287"/>
        <v/>
      </c>
      <c r="K4275" s="244"/>
      <c r="L4275" s="423"/>
      <c r="M4275" s="252"/>
      <c r="N4275" s="315">
        <f t="shared" si="1293"/>
        <v>0</v>
      </c>
      <c r="O4275" s="424">
        <f t="shared" si="1294"/>
        <v>0</v>
      </c>
      <c r="P4275" s="244"/>
      <c r="Q4275" s="771"/>
      <c r="R4275" s="775"/>
      <c r="S4275" s="775"/>
      <c r="T4275" s="775"/>
      <c r="U4275" s="775"/>
      <c r="V4275" s="775"/>
      <c r="W4275" s="819"/>
      <c r="X4275" s="313">
        <f t="shared" si="1288"/>
        <v>0</v>
      </c>
    </row>
    <row r="4276" spans="2:24" ht="18.75">
      <c r="B4276" s="172"/>
      <c r="C4276" s="166">
        <v>2989</v>
      </c>
      <c r="D4276" s="321" t="s">
        <v>246</v>
      </c>
      <c r="E4276" s="812"/>
      <c r="F4276" s="449"/>
      <c r="G4276" s="245"/>
      <c r="H4276" s="245"/>
      <c r="I4276" s="476">
        <f t="shared" si="1292"/>
        <v>0</v>
      </c>
      <c r="J4276" s="243" t="str">
        <f t="shared" si="1287"/>
        <v/>
      </c>
      <c r="K4276" s="244"/>
      <c r="L4276" s="423"/>
      <c r="M4276" s="252"/>
      <c r="N4276" s="315">
        <f t="shared" si="1293"/>
        <v>0</v>
      </c>
      <c r="O4276" s="424">
        <f t="shared" si="1294"/>
        <v>0</v>
      </c>
      <c r="P4276" s="244"/>
      <c r="Q4276" s="771"/>
      <c r="R4276" s="775"/>
      <c r="S4276" s="775"/>
      <c r="T4276" s="775"/>
      <c r="U4276" s="775"/>
      <c r="V4276" s="775"/>
      <c r="W4276" s="819"/>
      <c r="X4276" s="313">
        <f t="shared" si="1288"/>
        <v>0</v>
      </c>
    </row>
    <row r="4277" spans="2:24" ht="31.5">
      <c r="B4277" s="136"/>
      <c r="C4277" s="137">
        <v>2990</v>
      </c>
      <c r="D4277" s="322" t="s">
        <v>1732</v>
      </c>
      <c r="E4277" s="812"/>
      <c r="F4277" s="449"/>
      <c r="G4277" s="245"/>
      <c r="H4277" s="245"/>
      <c r="I4277" s="476">
        <f t="shared" si="1292"/>
        <v>0</v>
      </c>
      <c r="J4277" s="243" t="str">
        <f t="shared" si="1287"/>
        <v/>
      </c>
      <c r="K4277" s="244"/>
      <c r="L4277" s="423"/>
      <c r="M4277" s="252"/>
      <c r="N4277" s="315">
        <f t="shared" si="1293"/>
        <v>0</v>
      </c>
      <c r="O4277" s="424">
        <f t="shared" si="1294"/>
        <v>0</v>
      </c>
      <c r="P4277" s="244"/>
      <c r="Q4277" s="771"/>
      <c r="R4277" s="775"/>
      <c r="S4277" s="775"/>
      <c r="T4277" s="775"/>
      <c r="U4277" s="775"/>
      <c r="V4277" s="775"/>
      <c r="W4277" s="819"/>
      <c r="X4277" s="313">
        <f t="shared" si="1288"/>
        <v>0</v>
      </c>
    </row>
    <row r="4278" spans="2:24" ht="18.75">
      <c r="B4278" s="136"/>
      <c r="C4278" s="137">
        <v>2991</v>
      </c>
      <c r="D4278" s="322" t="s">
        <v>247</v>
      </c>
      <c r="E4278" s="812"/>
      <c r="F4278" s="449"/>
      <c r="G4278" s="245"/>
      <c r="H4278" s="245"/>
      <c r="I4278" s="476">
        <f t="shared" si="1292"/>
        <v>0</v>
      </c>
      <c r="J4278" s="243" t="str">
        <f t="shared" si="1287"/>
        <v/>
      </c>
      <c r="K4278" s="244"/>
      <c r="L4278" s="423"/>
      <c r="M4278" s="252"/>
      <c r="N4278" s="315">
        <f t="shared" si="1293"/>
        <v>0</v>
      </c>
      <c r="O4278" s="424">
        <f t="shared" si="1294"/>
        <v>0</v>
      </c>
      <c r="P4278" s="244"/>
      <c r="Q4278" s="771"/>
      <c r="R4278" s="775"/>
      <c r="S4278" s="775"/>
      <c r="T4278" s="775"/>
      <c r="U4278" s="775"/>
      <c r="V4278" s="775"/>
      <c r="W4278" s="819"/>
      <c r="X4278" s="313">
        <f t="shared" si="1288"/>
        <v>0</v>
      </c>
    </row>
    <row r="4279" spans="2:24" ht="18.75">
      <c r="B4279" s="136"/>
      <c r="C4279" s="142">
        <v>2992</v>
      </c>
      <c r="D4279" s="154" t="s">
        <v>248</v>
      </c>
      <c r="E4279" s="812"/>
      <c r="F4279" s="449"/>
      <c r="G4279" s="245"/>
      <c r="H4279" s="245"/>
      <c r="I4279" s="476">
        <f t="shared" si="1292"/>
        <v>0</v>
      </c>
      <c r="J4279" s="243" t="str">
        <f t="shared" si="1287"/>
        <v/>
      </c>
      <c r="K4279" s="244"/>
      <c r="L4279" s="423"/>
      <c r="M4279" s="252"/>
      <c r="N4279" s="315">
        <f t="shared" si="1293"/>
        <v>0</v>
      </c>
      <c r="O4279" s="424">
        <f t="shared" si="1294"/>
        <v>0</v>
      </c>
      <c r="P4279" s="244"/>
      <c r="Q4279" s="771"/>
      <c r="R4279" s="775"/>
      <c r="S4279" s="775"/>
      <c r="T4279" s="775"/>
      <c r="U4279" s="775"/>
      <c r="V4279" s="775"/>
      <c r="W4279" s="819"/>
      <c r="X4279" s="313">
        <f t="shared" si="1288"/>
        <v>0</v>
      </c>
    </row>
    <row r="4280" spans="2:24" ht="18.75">
      <c r="B4280" s="794">
        <v>3300</v>
      </c>
      <c r="C4280" s="966" t="s">
        <v>1773</v>
      </c>
      <c r="D4280" s="966"/>
      <c r="E4280" s="795"/>
      <c r="F4280" s="781">
        <v>0</v>
      </c>
      <c r="G4280" s="781">
        <v>0</v>
      </c>
      <c r="H4280" s="781">
        <v>0</v>
      </c>
      <c r="I4280" s="797">
        <f>SUM(I4281:I4285)</f>
        <v>0</v>
      </c>
      <c r="J4280" s="243" t="str">
        <f t="shared" si="1287"/>
        <v/>
      </c>
      <c r="K4280" s="244"/>
      <c r="L4280" s="773"/>
      <c r="M4280" s="774"/>
      <c r="N4280" s="774"/>
      <c r="O4280" s="820"/>
      <c r="P4280" s="244"/>
      <c r="Q4280" s="773"/>
      <c r="R4280" s="774"/>
      <c r="S4280" s="774"/>
      <c r="T4280" s="774"/>
      <c r="U4280" s="774"/>
      <c r="V4280" s="774"/>
      <c r="W4280" s="820"/>
      <c r="X4280" s="313">
        <f t="shared" si="1288"/>
        <v>0</v>
      </c>
    </row>
    <row r="4281" spans="2:24" ht="18.75">
      <c r="B4281" s="143"/>
      <c r="C4281" s="144">
        <v>3301</v>
      </c>
      <c r="D4281" s="460" t="s">
        <v>249</v>
      </c>
      <c r="E4281" s="812"/>
      <c r="F4281" s="700">
        <v>0</v>
      </c>
      <c r="G4281" s="700">
        <v>0</v>
      </c>
      <c r="H4281" s="700">
        <v>0</v>
      </c>
      <c r="I4281" s="476">
        <f t="shared" ref="I4281:I4288" si="1295">F4281+G4281+H4281</f>
        <v>0</v>
      </c>
      <c r="J4281" s="243" t="str">
        <f t="shared" si="1287"/>
        <v/>
      </c>
      <c r="K4281" s="244"/>
      <c r="L4281" s="771"/>
      <c r="M4281" s="775"/>
      <c r="N4281" s="775"/>
      <c r="O4281" s="819"/>
      <c r="P4281" s="244"/>
      <c r="Q4281" s="771"/>
      <c r="R4281" s="775"/>
      <c r="S4281" s="775"/>
      <c r="T4281" s="775"/>
      <c r="U4281" s="775"/>
      <c r="V4281" s="775"/>
      <c r="W4281" s="819"/>
      <c r="X4281" s="313">
        <f t="shared" si="1288"/>
        <v>0</v>
      </c>
    </row>
    <row r="4282" spans="2:24" ht="18.75">
      <c r="B4282" s="143"/>
      <c r="C4282" s="168">
        <v>3302</v>
      </c>
      <c r="D4282" s="461" t="s">
        <v>1081</v>
      </c>
      <c r="E4282" s="812"/>
      <c r="F4282" s="700">
        <v>0</v>
      </c>
      <c r="G4282" s="700">
        <v>0</v>
      </c>
      <c r="H4282" s="700">
        <v>0</v>
      </c>
      <c r="I4282" s="476">
        <f t="shared" si="1295"/>
        <v>0</v>
      </c>
      <c r="J4282" s="243" t="str">
        <f t="shared" ref="J4282:J4313" si="1296">(IF($E4282&lt;&gt;0,$J$2,IF($I4282&lt;&gt;0,$J$2,"")))</f>
        <v/>
      </c>
      <c r="K4282" s="244"/>
      <c r="L4282" s="771"/>
      <c r="M4282" s="775"/>
      <c r="N4282" s="775"/>
      <c r="O4282" s="819"/>
      <c r="P4282" s="244"/>
      <c r="Q4282" s="771"/>
      <c r="R4282" s="775"/>
      <c r="S4282" s="775"/>
      <c r="T4282" s="775"/>
      <c r="U4282" s="775"/>
      <c r="V4282" s="775"/>
      <c r="W4282" s="819"/>
      <c r="X4282" s="313">
        <f t="shared" ref="X4282:X4313" si="1297">T4282-U4282-V4282-W4282</f>
        <v>0</v>
      </c>
    </row>
    <row r="4283" spans="2:24" ht="18.75">
      <c r="B4283" s="143"/>
      <c r="C4283" s="168">
        <v>3303</v>
      </c>
      <c r="D4283" s="461" t="s">
        <v>251</v>
      </c>
      <c r="E4283" s="812"/>
      <c r="F4283" s="700">
        <v>0</v>
      </c>
      <c r="G4283" s="700">
        <v>0</v>
      </c>
      <c r="H4283" s="700">
        <v>0</v>
      </c>
      <c r="I4283" s="476">
        <f t="shared" si="1295"/>
        <v>0</v>
      </c>
      <c r="J4283" s="243" t="str">
        <f t="shared" si="1296"/>
        <v/>
      </c>
      <c r="K4283" s="244"/>
      <c r="L4283" s="771"/>
      <c r="M4283" s="775"/>
      <c r="N4283" s="775"/>
      <c r="O4283" s="819"/>
      <c r="P4283" s="244"/>
      <c r="Q4283" s="771"/>
      <c r="R4283" s="775"/>
      <c r="S4283" s="775"/>
      <c r="T4283" s="775"/>
      <c r="U4283" s="775"/>
      <c r="V4283" s="775"/>
      <c r="W4283" s="819"/>
      <c r="X4283" s="313">
        <f t="shared" si="1297"/>
        <v>0</v>
      </c>
    </row>
    <row r="4284" spans="2:24" ht="18.75">
      <c r="B4284" s="143"/>
      <c r="C4284" s="166">
        <v>3304</v>
      </c>
      <c r="D4284" s="462" t="s">
        <v>252</v>
      </c>
      <c r="E4284" s="812"/>
      <c r="F4284" s="700">
        <v>0</v>
      </c>
      <c r="G4284" s="700">
        <v>0</v>
      </c>
      <c r="H4284" s="700">
        <v>0</v>
      </c>
      <c r="I4284" s="476">
        <f t="shared" si="1295"/>
        <v>0</v>
      </c>
      <c r="J4284" s="243" t="str">
        <f t="shared" si="1296"/>
        <v/>
      </c>
      <c r="K4284" s="244"/>
      <c r="L4284" s="771"/>
      <c r="M4284" s="775"/>
      <c r="N4284" s="775"/>
      <c r="O4284" s="819"/>
      <c r="P4284" s="244"/>
      <c r="Q4284" s="771"/>
      <c r="R4284" s="775"/>
      <c r="S4284" s="775"/>
      <c r="T4284" s="775"/>
      <c r="U4284" s="775"/>
      <c r="V4284" s="775"/>
      <c r="W4284" s="819"/>
      <c r="X4284" s="313">
        <f t="shared" si="1297"/>
        <v>0</v>
      </c>
    </row>
    <row r="4285" spans="2:24" ht="31.5">
      <c r="B4285" s="143"/>
      <c r="C4285" s="142">
        <v>3306</v>
      </c>
      <c r="D4285" s="463" t="s">
        <v>1712</v>
      </c>
      <c r="E4285" s="812"/>
      <c r="F4285" s="700">
        <v>0</v>
      </c>
      <c r="G4285" s="700">
        <v>0</v>
      </c>
      <c r="H4285" s="700">
        <v>0</v>
      </c>
      <c r="I4285" s="476">
        <f t="shared" si="1295"/>
        <v>0</v>
      </c>
      <c r="J4285" s="243" t="str">
        <f t="shared" si="1296"/>
        <v/>
      </c>
      <c r="K4285" s="244"/>
      <c r="L4285" s="771"/>
      <c r="M4285" s="775"/>
      <c r="N4285" s="775"/>
      <c r="O4285" s="819"/>
      <c r="P4285" s="244"/>
      <c r="Q4285" s="771"/>
      <c r="R4285" s="775"/>
      <c r="S4285" s="775"/>
      <c r="T4285" s="775"/>
      <c r="U4285" s="775"/>
      <c r="V4285" s="775"/>
      <c r="W4285" s="819"/>
      <c r="X4285" s="313">
        <f t="shared" si="1297"/>
        <v>0</v>
      </c>
    </row>
    <row r="4286" spans="2:24" ht="18.75">
      <c r="B4286" s="794">
        <v>3900</v>
      </c>
      <c r="C4286" s="963" t="s">
        <v>253</v>
      </c>
      <c r="D4286" s="967"/>
      <c r="E4286" s="795"/>
      <c r="F4286" s="781">
        <v>0</v>
      </c>
      <c r="G4286" s="781">
        <v>0</v>
      </c>
      <c r="H4286" s="781">
        <v>0</v>
      </c>
      <c r="I4286" s="800">
        <f t="shared" si="1295"/>
        <v>0</v>
      </c>
      <c r="J4286" s="243" t="str">
        <f t="shared" si="1296"/>
        <v/>
      </c>
      <c r="K4286" s="244"/>
      <c r="L4286" s="428"/>
      <c r="M4286" s="254"/>
      <c r="N4286" s="317">
        <f>I4286</f>
        <v>0</v>
      </c>
      <c r="O4286" s="424">
        <f>L4286+M4286-N4286</f>
        <v>0</v>
      </c>
      <c r="P4286" s="244"/>
      <c r="Q4286" s="428"/>
      <c r="R4286" s="254"/>
      <c r="S4286" s="429">
        <f>+IF(+(L4286+M4286)&gt;=I4286,+M4286,+(+I4286-L4286))</f>
        <v>0</v>
      </c>
      <c r="T4286" s="315">
        <f>Q4286+R4286-S4286</f>
        <v>0</v>
      </c>
      <c r="U4286" s="254"/>
      <c r="V4286" s="254"/>
      <c r="W4286" s="253"/>
      <c r="X4286" s="313">
        <f t="shared" si="1297"/>
        <v>0</v>
      </c>
    </row>
    <row r="4287" spans="2:24" ht="18.75">
      <c r="B4287" s="794">
        <v>4000</v>
      </c>
      <c r="C4287" s="968" t="s">
        <v>254</v>
      </c>
      <c r="D4287" s="968"/>
      <c r="E4287" s="795"/>
      <c r="F4287" s="798"/>
      <c r="G4287" s="799"/>
      <c r="H4287" s="799"/>
      <c r="I4287" s="800">
        <f t="shared" si="1295"/>
        <v>0</v>
      </c>
      <c r="J4287" s="243" t="str">
        <f t="shared" si="1296"/>
        <v/>
      </c>
      <c r="K4287" s="244"/>
      <c r="L4287" s="428"/>
      <c r="M4287" s="254"/>
      <c r="N4287" s="317">
        <f>I4287</f>
        <v>0</v>
      </c>
      <c r="O4287" s="424">
        <f>L4287+M4287-N4287</f>
        <v>0</v>
      </c>
      <c r="P4287" s="244"/>
      <c r="Q4287" s="773"/>
      <c r="R4287" s="774"/>
      <c r="S4287" s="774"/>
      <c r="T4287" s="775"/>
      <c r="U4287" s="774"/>
      <c r="V4287" s="774"/>
      <c r="W4287" s="819"/>
      <c r="X4287" s="313">
        <f t="shared" si="1297"/>
        <v>0</v>
      </c>
    </row>
    <row r="4288" spans="2:24" ht="18.75">
      <c r="B4288" s="794">
        <v>4100</v>
      </c>
      <c r="C4288" s="968" t="s">
        <v>255</v>
      </c>
      <c r="D4288" s="968"/>
      <c r="E4288" s="795"/>
      <c r="F4288" s="781">
        <v>0</v>
      </c>
      <c r="G4288" s="781">
        <v>0</v>
      </c>
      <c r="H4288" s="781">
        <v>0</v>
      </c>
      <c r="I4288" s="800">
        <f t="shared" si="1295"/>
        <v>0</v>
      </c>
      <c r="J4288" s="243" t="str">
        <f t="shared" si="1296"/>
        <v/>
      </c>
      <c r="K4288" s="244"/>
      <c r="L4288" s="773"/>
      <c r="M4288" s="774"/>
      <c r="N4288" s="774"/>
      <c r="O4288" s="820"/>
      <c r="P4288" s="244"/>
      <c r="Q4288" s="773"/>
      <c r="R4288" s="774"/>
      <c r="S4288" s="774"/>
      <c r="T4288" s="774"/>
      <c r="U4288" s="774"/>
      <c r="V4288" s="774"/>
      <c r="W4288" s="820"/>
      <c r="X4288" s="313">
        <f t="shared" si="1297"/>
        <v>0</v>
      </c>
    </row>
    <row r="4289" spans="2:24" ht="18.75">
      <c r="B4289" s="794">
        <v>4200</v>
      </c>
      <c r="C4289" s="966" t="s">
        <v>256</v>
      </c>
      <c r="D4289" s="983"/>
      <c r="E4289" s="795"/>
      <c r="F4289" s="796">
        <f>SUM(F4290:F4295)</f>
        <v>0</v>
      </c>
      <c r="G4289" s="797">
        <f>SUM(G4290:G4295)</f>
        <v>0</v>
      </c>
      <c r="H4289" s="797">
        <f>SUM(H4290:H4295)</f>
        <v>0</v>
      </c>
      <c r="I4289" s="797">
        <f>SUM(I4290:I4295)</f>
        <v>0</v>
      </c>
      <c r="J4289" s="243" t="str">
        <f t="shared" si="1296"/>
        <v/>
      </c>
      <c r="K4289" s="244"/>
      <c r="L4289" s="316">
        <f>SUM(L4290:L4295)</f>
        <v>0</v>
      </c>
      <c r="M4289" s="317">
        <f>SUM(M4290:M4295)</f>
        <v>0</v>
      </c>
      <c r="N4289" s="425">
        <f>SUM(N4290:N4295)</f>
        <v>0</v>
      </c>
      <c r="O4289" s="426">
        <f>SUM(O4290:O4295)</f>
        <v>0</v>
      </c>
      <c r="P4289" s="244"/>
      <c r="Q4289" s="316">
        <f t="shared" ref="Q4289:W4289" si="1298">SUM(Q4290:Q4295)</f>
        <v>0</v>
      </c>
      <c r="R4289" s="317">
        <f t="shared" si="1298"/>
        <v>0</v>
      </c>
      <c r="S4289" s="317">
        <f t="shared" si="1298"/>
        <v>0</v>
      </c>
      <c r="T4289" s="317">
        <f t="shared" si="1298"/>
        <v>0</v>
      </c>
      <c r="U4289" s="317">
        <f t="shared" si="1298"/>
        <v>0</v>
      </c>
      <c r="V4289" s="317">
        <f t="shared" si="1298"/>
        <v>0</v>
      </c>
      <c r="W4289" s="426">
        <f t="shared" si="1298"/>
        <v>0</v>
      </c>
      <c r="X4289" s="313">
        <f t="shared" si="1297"/>
        <v>0</v>
      </c>
    </row>
    <row r="4290" spans="2:24" ht="18.75">
      <c r="B4290" s="173"/>
      <c r="C4290" s="144">
        <v>4201</v>
      </c>
      <c r="D4290" s="138" t="s">
        <v>257</v>
      </c>
      <c r="E4290" s="812"/>
      <c r="F4290" s="449"/>
      <c r="G4290" s="245"/>
      <c r="H4290" s="245"/>
      <c r="I4290" s="476">
        <f t="shared" ref="I4290:I4295" si="1299">F4290+G4290+H4290</f>
        <v>0</v>
      </c>
      <c r="J4290" s="243" t="str">
        <f t="shared" si="1296"/>
        <v/>
      </c>
      <c r="K4290" s="244"/>
      <c r="L4290" s="423"/>
      <c r="M4290" s="252"/>
      <c r="N4290" s="315">
        <f t="shared" ref="N4290:N4295" si="1300">I4290</f>
        <v>0</v>
      </c>
      <c r="O4290" s="424">
        <f t="shared" ref="O4290:O4295" si="1301">L4290+M4290-N4290</f>
        <v>0</v>
      </c>
      <c r="P4290" s="244"/>
      <c r="Q4290" s="423"/>
      <c r="R4290" s="252"/>
      <c r="S4290" s="429">
        <f t="shared" ref="S4290:S4295" si="1302">+IF(+(L4290+M4290)&gt;=I4290,+M4290,+(+I4290-L4290))</f>
        <v>0</v>
      </c>
      <c r="T4290" s="315">
        <f t="shared" ref="T4290:T4295" si="1303">Q4290+R4290-S4290</f>
        <v>0</v>
      </c>
      <c r="U4290" s="252"/>
      <c r="V4290" s="252"/>
      <c r="W4290" s="253"/>
      <c r="X4290" s="313">
        <f t="shared" si="1297"/>
        <v>0</v>
      </c>
    </row>
    <row r="4291" spans="2:24" ht="18.75">
      <c r="B4291" s="173"/>
      <c r="C4291" s="137">
        <v>4202</v>
      </c>
      <c r="D4291" s="139" t="s">
        <v>258</v>
      </c>
      <c r="E4291" s="812"/>
      <c r="F4291" s="449"/>
      <c r="G4291" s="245"/>
      <c r="H4291" s="245"/>
      <c r="I4291" s="476">
        <f t="shared" si="1299"/>
        <v>0</v>
      </c>
      <c r="J4291" s="243" t="str">
        <f t="shared" si="1296"/>
        <v/>
      </c>
      <c r="K4291" s="244"/>
      <c r="L4291" s="423"/>
      <c r="M4291" s="252"/>
      <c r="N4291" s="315">
        <f t="shared" si="1300"/>
        <v>0</v>
      </c>
      <c r="O4291" s="424">
        <f t="shared" si="1301"/>
        <v>0</v>
      </c>
      <c r="P4291" s="244"/>
      <c r="Q4291" s="423"/>
      <c r="R4291" s="252"/>
      <c r="S4291" s="429">
        <f t="shared" si="1302"/>
        <v>0</v>
      </c>
      <c r="T4291" s="315">
        <f t="shared" si="1303"/>
        <v>0</v>
      </c>
      <c r="U4291" s="252"/>
      <c r="V4291" s="252"/>
      <c r="W4291" s="253"/>
      <c r="X4291" s="313">
        <f t="shared" si="1297"/>
        <v>0</v>
      </c>
    </row>
    <row r="4292" spans="2:24" ht="18.75">
      <c r="B4292" s="173"/>
      <c r="C4292" s="137">
        <v>4214</v>
      </c>
      <c r="D4292" s="139" t="s">
        <v>259</v>
      </c>
      <c r="E4292" s="812"/>
      <c r="F4292" s="449"/>
      <c r="G4292" s="245"/>
      <c r="H4292" s="245"/>
      <c r="I4292" s="476">
        <f t="shared" si="1299"/>
        <v>0</v>
      </c>
      <c r="J4292" s="243" t="str">
        <f t="shared" si="1296"/>
        <v/>
      </c>
      <c r="K4292" s="244"/>
      <c r="L4292" s="423"/>
      <c r="M4292" s="252"/>
      <c r="N4292" s="315">
        <f t="shared" si="1300"/>
        <v>0</v>
      </c>
      <c r="O4292" s="424">
        <f t="shared" si="1301"/>
        <v>0</v>
      </c>
      <c r="P4292" s="244"/>
      <c r="Q4292" s="423"/>
      <c r="R4292" s="252"/>
      <c r="S4292" s="429">
        <f t="shared" si="1302"/>
        <v>0</v>
      </c>
      <c r="T4292" s="315">
        <f t="shared" si="1303"/>
        <v>0</v>
      </c>
      <c r="U4292" s="252"/>
      <c r="V4292" s="252"/>
      <c r="W4292" s="253"/>
      <c r="X4292" s="313">
        <f t="shared" si="1297"/>
        <v>0</v>
      </c>
    </row>
    <row r="4293" spans="2:24" ht="18.75">
      <c r="B4293" s="173"/>
      <c r="C4293" s="137">
        <v>4217</v>
      </c>
      <c r="D4293" s="139" t="s">
        <v>260</v>
      </c>
      <c r="E4293" s="812"/>
      <c r="F4293" s="449"/>
      <c r="G4293" s="245"/>
      <c r="H4293" s="245"/>
      <c r="I4293" s="476">
        <f t="shared" si="1299"/>
        <v>0</v>
      </c>
      <c r="J4293" s="243" t="str">
        <f t="shared" si="1296"/>
        <v/>
      </c>
      <c r="K4293" s="244"/>
      <c r="L4293" s="423"/>
      <c r="M4293" s="252"/>
      <c r="N4293" s="315">
        <f t="shared" si="1300"/>
        <v>0</v>
      </c>
      <c r="O4293" s="424">
        <f t="shared" si="1301"/>
        <v>0</v>
      </c>
      <c r="P4293" s="244"/>
      <c r="Q4293" s="423"/>
      <c r="R4293" s="252"/>
      <c r="S4293" s="429">
        <f t="shared" si="1302"/>
        <v>0</v>
      </c>
      <c r="T4293" s="315">
        <f t="shared" si="1303"/>
        <v>0</v>
      </c>
      <c r="U4293" s="252"/>
      <c r="V4293" s="252"/>
      <c r="W4293" s="253"/>
      <c r="X4293" s="313">
        <f t="shared" si="1297"/>
        <v>0</v>
      </c>
    </row>
    <row r="4294" spans="2:24" ht="18.75">
      <c r="B4294" s="173"/>
      <c r="C4294" s="137">
        <v>4218</v>
      </c>
      <c r="D4294" s="145" t="s">
        <v>261</v>
      </c>
      <c r="E4294" s="812"/>
      <c r="F4294" s="449"/>
      <c r="G4294" s="245"/>
      <c r="H4294" s="245"/>
      <c r="I4294" s="476">
        <f t="shared" si="1299"/>
        <v>0</v>
      </c>
      <c r="J4294" s="243" t="str">
        <f t="shared" si="1296"/>
        <v/>
      </c>
      <c r="K4294" s="244"/>
      <c r="L4294" s="423"/>
      <c r="M4294" s="252"/>
      <c r="N4294" s="315">
        <f t="shared" si="1300"/>
        <v>0</v>
      </c>
      <c r="O4294" s="424">
        <f t="shared" si="1301"/>
        <v>0</v>
      </c>
      <c r="P4294" s="244"/>
      <c r="Q4294" s="423"/>
      <c r="R4294" s="252"/>
      <c r="S4294" s="429">
        <f t="shared" si="1302"/>
        <v>0</v>
      </c>
      <c r="T4294" s="315">
        <f t="shared" si="1303"/>
        <v>0</v>
      </c>
      <c r="U4294" s="252"/>
      <c r="V4294" s="252"/>
      <c r="W4294" s="253"/>
      <c r="X4294" s="313">
        <f t="shared" si="1297"/>
        <v>0</v>
      </c>
    </row>
    <row r="4295" spans="2:24" ht="18.75">
      <c r="B4295" s="173"/>
      <c r="C4295" s="137">
        <v>4219</v>
      </c>
      <c r="D4295" s="156" t="s">
        <v>262</v>
      </c>
      <c r="E4295" s="812"/>
      <c r="F4295" s="449"/>
      <c r="G4295" s="245"/>
      <c r="H4295" s="245"/>
      <c r="I4295" s="476">
        <f t="shared" si="1299"/>
        <v>0</v>
      </c>
      <c r="J4295" s="243" t="str">
        <f t="shared" si="1296"/>
        <v/>
      </c>
      <c r="K4295" s="244"/>
      <c r="L4295" s="423"/>
      <c r="M4295" s="252"/>
      <c r="N4295" s="315">
        <f t="shared" si="1300"/>
        <v>0</v>
      </c>
      <c r="O4295" s="424">
        <f t="shared" si="1301"/>
        <v>0</v>
      </c>
      <c r="P4295" s="244"/>
      <c r="Q4295" s="423"/>
      <c r="R4295" s="252"/>
      <c r="S4295" s="429">
        <f t="shared" si="1302"/>
        <v>0</v>
      </c>
      <c r="T4295" s="315">
        <f t="shared" si="1303"/>
        <v>0</v>
      </c>
      <c r="U4295" s="252"/>
      <c r="V4295" s="252"/>
      <c r="W4295" s="253"/>
      <c r="X4295" s="313">
        <f t="shared" si="1297"/>
        <v>0</v>
      </c>
    </row>
    <row r="4296" spans="2:24" ht="18.75">
      <c r="B4296" s="794">
        <v>4300</v>
      </c>
      <c r="C4296" s="958" t="s">
        <v>1713</v>
      </c>
      <c r="D4296" s="958"/>
      <c r="E4296" s="795"/>
      <c r="F4296" s="796">
        <f>SUM(F4297:F4299)</f>
        <v>0</v>
      </c>
      <c r="G4296" s="797">
        <f>SUM(G4297:G4299)</f>
        <v>0</v>
      </c>
      <c r="H4296" s="797">
        <f>SUM(H4297:H4299)</f>
        <v>0</v>
      </c>
      <c r="I4296" s="797">
        <f>SUM(I4297:I4299)</f>
        <v>0</v>
      </c>
      <c r="J4296" s="243" t="str">
        <f t="shared" si="1296"/>
        <v/>
      </c>
      <c r="K4296" s="244"/>
      <c r="L4296" s="316">
        <f>SUM(L4297:L4299)</f>
        <v>0</v>
      </c>
      <c r="M4296" s="317">
        <f>SUM(M4297:M4299)</f>
        <v>0</v>
      </c>
      <c r="N4296" s="425">
        <f>SUM(N4297:N4299)</f>
        <v>0</v>
      </c>
      <c r="O4296" s="426">
        <f>SUM(O4297:O4299)</f>
        <v>0</v>
      </c>
      <c r="P4296" s="244"/>
      <c r="Q4296" s="316">
        <f t="shared" ref="Q4296:W4296" si="1304">SUM(Q4297:Q4299)</f>
        <v>0</v>
      </c>
      <c r="R4296" s="317">
        <f t="shared" si="1304"/>
        <v>0</v>
      </c>
      <c r="S4296" s="317">
        <f t="shared" si="1304"/>
        <v>0</v>
      </c>
      <c r="T4296" s="317">
        <f t="shared" si="1304"/>
        <v>0</v>
      </c>
      <c r="U4296" s="317">
        <f t="shared" si="1304"/>
        <v>0</v>
      </c>
      <c r="V4296" s="317">
        <f t="shared" si="1304"/>
        <v>0</v>
      </c>
      <c r="W4296" s="426">
        <f t="shared" si="1304"/>
        <v>0</v>
      </c>
      <c r="X4296" s="313">
        <f t="shared" si="1297"/>
        <v>0</v>
      </c>
    </row>
    <row r="4297" spans="2:24" ht="18.75">
      <c r="B4297" s="173"/>
      <c r="C4297" s="144">
        <v>4301</v>
      </c>
      <c r="D4297" s="163" t="s">
        <v>263</v>
      </c>
      <c r="E4297" s="812"/>
      <c r="F4297" s="449"/>
      <c r="G4297" s="245"/>
      <c r="H4297" s="245"/>
      <c r="I4297" s="476">
        <f t="shared" ref="I4297:I4302" si="1305">F4297+G4297+H4297</f>
        <v>0</v>
      </c>
      <c r="J4297" s="243" t="str">
        <f t="shared" si="1296"/>
        <v/>
      </c>
      <c r="K4297" s="244"/>
      <c r="L4297" s="423"/>
      <c r="M4297" s="252"/>
      <c r="N4297" s="315">
        <f t="shared" ref="N4297:N4302" si="1306">I4297</f>
        <v>0</v>
      </c>
      <c r="O4297" s="424">
        <f t="shared" ref="O4297:O4302" si="1307">L4297+M4297-N4297</f>
        <v>0</v>
      </c>
      <c r="P4297" s="244"/>
      <c r="Q4297" s="423"/>
      <c r="R4297" s="252"/>
      <c r="S4297" s="429">
        <f t="shared" ref="S4297:S4302" si="1308">+IF(+(L4297+M4297)&gt;=I4297,+M4297,+(+I4297-L4297))</f>
        <v>0</v>
      </c>
      <c r="T4297" s="315">
        <f t="shared" ref="T4297:T4302" si="1309">Q4297+R4297-S4297</f>
        <v>0</v>
      </c>
      <c r="U4297" s="252"/>
      <c r="V4297" s="252"/>
      <c r="W4297" s="253"/>
      <c r="X4297" s="313">
        <f t="shared" si="1297"/>
        <v>0</v>
      </c>
    </row>
    <row r="4298" spans="2:24" ht="18.75">
      <c r="B4298" s="173"/>
      <c r="C4298" s="137">
        <v>4302</v>
      </c>
      <c r="D4298" s="139" t="s">
        <v>1082</v>
      </c>
      <c r="E4298" s="812"/>
      <c r="F4298" s="449"/>
      <c r="G4298" s="245"/>
      <c r="H4298" s="245"/>
      <c r="I4298" s="476">
        <f t="shared" si="1305"/>
        <v>0</v>
      </c>
      <c r="J4298" s="243" t="str">
        <f t="shared" si="1296"/>
        <v/>
      </c>
      <c r="K4298" s="244"/>
      <c r="L4298" s="423"/>
      <c r="M4298" s="252"/>
      <c r="N4298" s="315">
        <f t="shared" si="1306"/>
        <v>0</v>
      </c>
      <c r="O4298" s="424">
        <f t="shared" si="1307"/>
        <v>0</v>
      </c>
      <c r="P4298" s="244"/>
      <c r="Q4298" s="423"/>
      <c r="R4298" s="252"/>
      <c r="S4298" s="429">
        <f t="shared" si="1308"/>
        <v>0</v>
      </c>
      <c r="T4298" s="315">
        <f t="shared" si="1309"/>
        <v>0</v>
      </c>
      <c r="U4298" s="252"/>
      <c r="V4298" s="252"/>
      <c r="W4298" s="253"/>
      <c r="X4298" s="313">
        <f t="shared" si="1297"/>
        <v>0</v>
      </c>
    </row>
    <row r="4299" spans="2:24" ht="18.75">
      <c r="B4299" s="173"/>
      <c r="C4299" s="142">
        <v>4309</v>
      </c>
      <c r="D4299" s="148" t="s">
        <v>265</v>
      </c>
      <c r="E4299" s="812"/>
      <c r="F4299" s="449"/>
      <c r="G4299" s="245"/>
      <c r="H4299" s="245"/>
      <c r="I4299" s="476">
        <f t="shared" si="1305"/>
        <v>0</v>
      </c>
      <c r="J4299" s="243" t="str">
        <f t="shared" si="1296"/>
        <v/>
      </c>
      <c r="K4299" s="244"/>
      <c r="L4299" s="423"/>
      <c r="M4299" s="252"/>
      <c r="N4299" s="315">
        <f t="shared" si="1306"/>
        <v>0</v>
      </c>
      <c r="O4299" s="424">
        <f t="shared" si="1307"/>
        <v>0</v>
      </c>
      <c r="P4299" s="244"/>
      <c r="Q4299" s="423"/>
      <c r="R4299" s="252"/>
      <c r="S4299" s="429">
        <f t="shared" si="1308"/>
        <v>0</v>
      </c>
      <c r="T4299" s="315">
        <f t="shared" si="1309"/>
        <v>0</v>
      </c>
      <c r="U4299" s="252"/>
      <c r="V4299" s="252"/>
      <c r="W4299" s="253"/>
      <c r="X4299" s="313">
        <f t="shared" si="1297"/>
        <v>0</v>
      </c>
    </row>
    <row r="4300" spans="2:24" ht="18.75">
      <c r="B4300" s="794">
        <v>4400</v>
      </c>
      <c r="C4300" s="963" t="s">
        <v>1714</v>
      </c>
      <c r="D4300" s="963"/>
      <c r="E4300" s="795"/>
      <c r="F4300" s="798"/>
      <c r="G4300" s="799"/>
      <c r="H4300" s="799"/>
      <c r="I4300" s="800">
        <f t="shared" si="1305"/>
        <v>0</v>
      </c>
      <c r="J4300" s="243" t="str">
        <f t="shared" si="1296"/>
        <v/>
      </c>
      <c r="K4300" s="244"/>
      <c r="L4300" s="428"/>
      <c r="M4300" s="254"/>
      <c r="N4300" s="317">
        <f t="shared" si="1306"/>
        <v>0</v>
      </c>
      <c r="O4300" s="424">
        <f t="shared" si="1307"/>
        <v>0</v>
      </c>
      <c r="P4300" s="244"/>
      <c r="Q4300" s="428"/>
      <c r="R4300" s="254"/>
      <c r="S4300" s="429">
        <f t="shared" si="1308"/>
        <v>0</v>
      </c>
      <c r="T4300" s="315">
        <f t="shared" si="1309"/>
        <v>0</v>
      </c>
      <c r="U4300" s="254"/>
      <c r="V4300" s="254"/>
      <c r="W4300" s="253"/>
      <c r="X4300" s="313">
        <f t="shared" si="1297"/>
        <v>0</v>
      </c>
    </row>
    <row r="4301" spans="2:24" ht="18.75">
      <c r="B4301" s="794">
        <v>4500</v>
      </c>
      <c r="C4301" s="968" t="s">
        <v>1715</v>
      </c>
      <c r="D4301" s="968"/>
      <c r="E4301" s="795"/>
      <c r="F4301" s="798"/>
      <c r="G4301" s="799"/>
      <c r="H4301" s="799"/>
      <c r="I4301" s="800">
        <f t="shared" si="1305"/>
        <v>0</v>
      </c>
      <c r="J4301" s="243" t="str">
        <f t="shared" si="1296"/>
        <v/>
      </c>
      <c r="K4301" s="244"/>
      <c r="L4301" s="428"/>
      <c r="M4301" s="254"/>
      <c r="N4301" s="317">
        <f t="shared" si="1306"/>
        <v>0</v>
      </c>
      <c r="O4301" s="424">
        <f t="shared" si="1307"/>
        <v>0</v>
      </c>
      <c r="P4301" s="244"/>
      <c r="Q4301" s="428"/>
      <c r="R4301" s="254"/>
      <c r="S4301" s="429">
        <f t="shared" si="1308"/>
        <v>0</v>
      </c>
      <c r="T4301" s="315">
        <f t="shared" si="1309"/>
        <v>0</v>
      </c>
      <c r="U4301" s="254"/>
      <c r="V4301" s="254"/>
      <c r="W4301" s="253"/>
      <c r="X4301" s="313">
        <f t="shared" si="1297"/>
        <v>0</v>
      </c>
    </row>
    <row r="4302" spans="2:24" ht="18.75">
      <c r="B4302" s="794">
        <v>4600</v>
      </c>
      <c r="C4302" s="969" t="s">
        <v>266</v>
      </c>
      <c r="D4302" s="970"/>
      <c r="E4302" s="795"/>
      <c r="F4302" s="798"/>
      <c r="G4302" s="799"/>
      <c r="H4302" s="799"/>
      <c r="I4302" s="800">
        <f t="shared" si="1305"/>
        <v>0</v>
      </c>
      <c r="J4302" s="243" t="str">
        <f t="shared" si="1296"/>
        <v/>
      </c>
      <c r="K4302" s="244"/>
      <c r="L4302" s="428"/>
      <c r="M4302" s="254"/>
      <c r="N4302" s="317">
        <f t="shared" si="1306"/>
        <v>0</v>
      </c>
      <c r="O4302" s="424">
        <f t="shared" si="1307"/>
        <v>0</v>
      </c>
      <c r="P4302" s="244"/>
      <c r="Q4302" s="428"/>
      <c r="R4302" s="254"/>
      <c r="S4302" s="429">
        <f t="shared" si="1308"/>
        <v>0</v>
      </c>
      <c r="T4302" s="315">
        <f t="shared" si="1309"/>
        <v>0</v>
      </c>
      <c r="U4302" s="254"/>
      <c r="V4302" s="254"/>
      <c r="W4302" s="253"/>
      <c r="X4302" s="313">
        <f t="shared" si="1297"/>
        <v>0</v>
      </c>
    </row>
    <row r="4303" spans="2:24" ht="18.75">
      <c r="B4303" s="794">
        <v>4900</v>
      </c>
      <c r="C4303" s="966" t="s">
        <v>297</v>
      </c>
      <c r="D4303" s="966"/>
      <c r="E4303" s="795"/>
      <c r="F4303" s="796">
        <f>+F4304+F4305</f>
        <v>0</v>
      </c>
      <c r="G4303" s="797">
        <f>+G4304+G4305</f>
        <v>0</v>
      </c>
      <c r="H4303" s="797">
        <f>+H4304+H4305</f>
        <v>0</v>
      </c>
      <c r="I4303" s="797">
        <f>+I4304+I4305</f>
        <v>0</v>
      </c>
      <c r="J4303" s="243" t="str">
        <f t="shared" si="1296"/>
        <v/>
      </c>
      <c r="K4303" s="244"/>
      <c r="L4303" s="773"/>
      <c r="M4303" s="774"/>
      <c r="N4303" s="774"/>
      <c r="O4303" s="820"/>
      <c r="P4303" s="244"/>
      <c r="Q4303" s="773"/>
      <c r="R4303" s="774"/>
      <c r="S4303" s="774"/>
      <c r="T4303" s="774"/>
      <c r="U4303" s="774"/>
      <c r="V4303" s="774"/>
      <c r="W4303" s="820"/>
      <c r="X4303" s="313">
        <f t="shared" si="1297"/>
        <v>0</v>
      </c>
    </row>
    <row r="4304" spans="2:24" ht="18.75">
      <c r="B4304" s="173"/>
      <c r="C4304" s="144">
        <v>4901</v>
      </c>
      <c r="D4304" s="174" t="s">
        <v>298</v>
      </c>
      <c r="E4304" s="812"/>
      <c r="F4304" s="449"/>
      <c r="G4304" s="245"/>
      <c r="H4304" s="245"/>
      <c r="I4304" s="476">
        <f>F4304+G4304+H4304</f>
        <v>0</v>
      </c>
      <c r="J4304" s="243" t="str">
        <f t="shared" si="1296"/>
        <v/>
      </c>
      <c r="K4304" s="244"/>
      <c r="L4304" s="771"/>
      <c r="M4304" s="775"/>
      <c r="N4304" s="775"/>
      <c r="O4304" s="819"/>
      <c r="P4304" s="244"/>
      <c r="Q4304" s="771"/>
      <c r="R4304" s="775"/>
      <c r="S4304" s="775"/>
      <c r="T4304" s="775"/>
      <c r="U4304" s="775"/>
      <c r="V4304" s="775"/>
      <c r="W4304" s="819"/>
      <c r="X4304" s="313">
        <f t="shared" si="1297"/>
        <v>0</v>
      </c>
    </row>
    <row r="4305" spans="2:24" ht="18.75">
      <c r="B4305" s="173"/>
      <c r="C4305" s="142">
        <v>4902</v>
      </c>
      <c r="D4305" s="148" t="s">
        <v>299</v>
      </c>
      <c r="E4305" s="812"/>
      <c r="F4305" s="449"/>
      <c r="G4305" s="245"/>
      <c r="H4305" s="245"/>
      <c r="I4305" s="476">
        <f>F4305+G4305+H4305</f>
        <v>0</v>
      </c>
      <c r="J4305" s="243" t="str">
        <f t="shared" si="1296"/>
        <v/>
      </c>
      <c r="K4305" s="244"/>
      <c r="L4305" s="771"/>
      <c r="M4305" s="775"/>
      <c r="N4305" s="775"/>
      <c r="O4305" s="819"/>
      <c r="P4305" s="244"/>
      <c r="Q4305" s="771"/>
      <c r="R4305" s="775"/>
      <c r="S4305" s="775"/>
      <c r="T4305" s="775"/>
      <c r="U4305" s="775"/>
      <c r="V4305" s="775"/>
      <c r="W4305" s="819"/>
      <c r="X4305" s="313">
        <f t="shared" si="1297"/>
        <v>0</v>
      </c>
    </row>
    <row r="4306" spans="2:24" ht="18.75">
      <c r="B4306" s="801">
        <v>5100</v>
      </c>
      <c r="C4306" s="980" t="s">
        <v>267</v>
      </c>
      <c r="D4306" s="980"/>
      <c r="E4306" s="802"/>
      <c r="F4306" s="803"/>
      <c r="G4306" s="804"/>
      <c r="H4306" s="804"/>
      <c r="I4306" s="800">
        <f>F4306+G4306+H4306</f>
        <v>0</v>
      </c>
      <c r="J4306" s="243" t="str">
        <f t="shared" si="1296"/>
        <v/>
      </c>
      <c r="K4306" s="244"/>
      <c r="L4306" s="430"/>
      <c r="M4306" s="431"/>
      <c r="N4306" s="327">
        <f>I4306</f>
        <v>0</v>
      </c>
      <c r="O4306" s="424">
        <f>L4306+M4306-N4306</f>
        <v>0</v>
      </c>
      <c r="P4306" s="244"/>
      <c r="Q4306" s="430"/>
      <c r="R4306" s="431"/>
      <c r="S4306" s="429">
        <f>+IF(+(L4306+M4306)&gt;=I4306,+M4306,+(+I4306-L4306))</f>
        <v>0</v>
      </c>
      <c r="T4306" s="315">
        <f>Q4306+R4306-S4306</f>
        <v>0</v>
      </c>
      <c r="U4306" s="431"/>
      <c r="V4306" s="431"/>
      <c r="W4306" s="253"/>
      <c r="X4306" s="313">
        <f t="shared" si="1297"/>
        <v>0</v>
      </c>
    </row>
    <row r="4307" spans="2:24" ht="18.75">
      <c r="B4307" s="801">
        <v>5200</v>
      </c>
      <c r="C4307" s="965" t="s">
        <v>268</v>
      </c>
      <c r="D4307" s="965"/>
      <c r="E4307" s="802"/>
      <c r="F4307" s="805">
        <f>SUM(F4308:F4314)</f>
        <v>0</v>
      </c>
      <c r="G4307" s="806">
        <f>SUM(G4308:G4314)</f>
        <v>1900000</v>
      </c>
      <c r="H4307" s="806">
        <f>SUM(H4308:H4314)</f>
        <v>0</v>
      </c>
      <c r="I4307" s="806">
        <f>SUM(I4308:I4314)</f>
        <v>1900000</v>
      </c>
      <c r="J4307" s="243">
        <f t="shared" si="1296"/>
        <v>1</v>
      </c>
      <c r="K4307" s="244"/>
      <c r="L4307" s="326">
        <f>SUM(L4308:L4314)</f>
        <v>0</v>
      </c>
      <c r="M4307" s="327">
        <f>SUM(M4308:M4314)</f>
        <v>1900000</v>
      </c>
      <c r="N4307" s="432">
        <f>SUM(N4308:N4314)</f>
        <v>1900000</v>
      </c>
      <c r="O4307" s="433">
        <f>SUM(O4308:O4314)</f>
        <v>0</v>
      </c>
      <c r="P4307" s="244"/>
      <c r="Q4307" s="326">
        <f t="shared" ref="Q4307:W4307" si="1310">SUM(Q4308:Q4314)</f>
        <v>0</v>
      </c>
      <c r="R4307" s="327">
        <f t="shared" si="1310"/>
        <v>1900000</v>
      </c>
      <c r="S4307" s="327">
        <f t="shared" si="1310"/>
        <v>1900000</v>
      </c>
      <c r="T4307" s="327">
        <f t="shared" si="1310"/>
        <v>0</v>
      </c>
      <c r="U4307" s="327">
        <f t="shared" si="1310"/>
        <v>0</v>
      </c>
      <c r="V4307" s="327">
        <f t="shared" si="1310"/>
        <v>0</v>
      </c>
      <c r="W4307" s="433">
        <f t="shared" si="1310"/>
        <v>0</v>
      </c>
      <c r="X4307" s="313">
        <f t="shared" si="1297"/>
        <v>0</v>
      </c>
    </row>
    <row r="4308" spans="2:24" ht="18.75">
      <c r="B4308" s="175"/>
      <c r="C4308" s="176">
        <v>5201</v>
      </c>
      <c r="D4308" s="177" t="s">
        <v>269</v>
      </c>
      <c r="E4308" s="813"/>
      <c r="F4308" s="473"/>
      <c r="G4308" s="434"/>
      <c r="H4308" s="434"/>
      <c r="I4308" s="476">
        <f t="shared" ref="I4308:I4314" si="1311">F4308+G4308+H4308</f>
        <v>0</v>
      </c>
      <c r="J4308" s="243" t="str">
        <f t="shared" si="1296"/>
        <v/>
      </c>
      <c r="K4308" s="244"/>
      <c r="L4308" s="435"/>
      <c r="M4308" s="436"/>
      <c r="N4308" s="330">
        <f t="shared" ref="N4308:N4314" si="1312">I4308</f>
        <v>0</v>
      </c>
      <c r="O4308" s="424">
        <f t="shared" ref="O4308:O4314" si="1313">L4308+M4308-N4308</f>
        <v>0</v>
      </c>
      <c r="P4308" s="244"/>
      <c r="Q4308" s="435"/>
      <c r="R4308" s="436"/>
      <c r="S4308" s="429">
        <f t="shared" ref="S4308:S4314" si="1314">+IF(+(L4308+M4308)&gt;=I4308,+M4308,+(+I4308-L4308))</f>
        <v>0</v>
      </c>
      <c r="T4308" s="315">
        <f t="shared" ref="T4308:T4314" si="1315">Q4308+R4308-S4308</f>
        <v>0</v>
      </c>
      <c r="U4308" s="436"/>
      <c r="V4308" s="436"/>
      <c r="W4308" s="253"/>
      <c r="X4308" s="313">
        <f t="shared" si="1297"/>
        <v>0</v>
      </c>
    </row>
    <row r="4309" spans="2:24" ht="18.75">
      <c r="B4309" s="175"/>
      <c r="C4309" s="178">
        <v>5202</v>
      </c>
      <c r="D4309" s="179" t="s">
        <v>270</v>
      </c>
      <c r="E4309" s="813"/>
      <c r="F4309" s="473"/>
      <c r="G4309" s="434">
        <v>900000</v>
      </c>
      <c r="H4309" s="434"/>
      <c r="I4309" s="476">
        <f t="shared" si="1311"/>
        <v>900000</v>
      </c>
      <c r="J4309" s="243">
        <f t="shared" si="1296"/>
        <v>1</v>
      </c>
      <c r="K4309" s="244"/>
      <c r="L4309" s="435"/>
      <c r="M4309" s="436">
        <v>900000</v>
      </c>
      <c r="N4309" s="330">
        <f t="shared" si="1312"/>
        <v>900000</v>
      </c>
      <c r="O4309" s="424">
        <f t="shared" si="1313"/>
        <v>0</v>
      </c>
      <c r="P4309" s="244"/>
      <c r="Q4309" s="435"/>
      <c r="R4309" s="436">
        <v>900000</v>
      </c>
      <c r="S4309" s="429">
        <f t="shared" si="1314"/>
        <v>900000</v>
      </c>
      <c r="T4309" s="315">
        <f t="shared" si="1315"/>
        <v>0</v>
      </c>
      <c r="U4309" s="436"/>
      <c r="V4309" s="436"/>
      <c r="W4309" s="253"/>
      <c r="X4309" s="313">
        <f t="shared" si="1297"/>
        <v>0</v>
      </c>
    </row>
    <row r="4310" spans="2:24" ht="18.75">
      <c r="B4310" s="175"/>
      <c r="C4310" s="178">
        <v>5203</v>
      </c>
      <c r="D4310" s="179" t="s">
        <v>938</v>
      </c>
      <c r="E4310" s="813"/>
      <c r="F4310" s="473"/>
      <c r="G4310" s="434">
        <v>200000</v>
      </c>
      <c r="H4310" s="434"/>
      <c r="I4310" s="476">
        <f t="shared" si="1311"/>
        <v>200000</v>
      </c>
      <c r="J4310" s="243">
        <f t="shared" si="1296"/>
        <v>1</v>
      </c>
      <c r="K4310" s="244"/>
      <c r="L4310" s="435"/>
      <c r="M4310" s="436">
        <v>200000</v>
      </c>
      <c r="N4310" s="330">
        <f t="shared" si="1312"/>
        <v>200000</v>
      </c>
      <c r="O4310" s="424">
        <f t="shared" si="1313"/>
        <v>0</v>
      </c>
      <c r="P4310" s="244"/>
      <c r="Q4310" s="435"/>
      <c r="R4310" s="436">
        <v>200000</v>
      </c>
      <c r="S4310" s="429">
        <f t="shared" si="1314"/>
        <v>200000</v>
      </c>
      <c r="T4310" s="315">
        <f t="shared" si="1315"/>
        <v>0</v>
      </c>
      <c r="U4310" s="436"/>
      <c r="V4310" s="436"/>
      <c r="W4310" s="253"/>
      <c r="X4310" s="313">
        <f t="shared" si="1297"/>
        <v>0</v>
      </c>
    </row>
    <row r="4311" spans="2:24" ht="18.75">
      <c r="B4311" s="175"/>
      <c r="C4311" s="178">
        <v>5204</v>
      </c>
      <c r="D4311" s="179" t="s">
        <v>939</v>
      </c>
      <c r="E4311" s="813"/>
      <c r="F4311" s="473"/>
      <c r="G4311" s="434">
        <v>400000</v>
      </c>
      <c r="H4311" s="434"/>
      <c r="I4311" s="476">
        <f t="shared" si="1311"/>
        <v>400000</v>
      </c>
      <c r="J4311" s="243">
        <f t="shared" si="1296"/>
        <v>1</v>
      </c>
      <c r="K4311" s="244"/>
      <c r="L4311" s="435"/>
      <c r="M4311" s="436">
        <v>400000</v>
      </c>
      <c r="N4311" s="330">
        <f t="shared" si="1312"/>
        <v>400000</v>
      </c>
      <c r="O4311" s="424">
        <f t="shared" si="1313"/>
        <v>0</v>
      </c>
      <c r="P4311" s="244"/>
      <c r="Q4311" s="435"/>
      <c r="R4311" s="436">
        <v>400000</v>
      </c>
      <c r="S4311" s="429">
        <f t="shared" si="1314"/>
        <v>400000</v>
      </c>
      <c r="T4311" s="315">
        <f t="shared" si="1315"/>
        <v>0</v>
      </c>
      <c r="U4311" s="436"/>
      <c r="V4311" s="436"/>
      <c r="W4311" s="253"/>
      <c r="X4311" s="313">
        <f t="shared" si="1297"/>
        <v>0</v>
      </c>
    </row>
    <row r="4312" spans="2:24" ht="18.75">
      <c r="B4312" s="175"/>
      <c r="C4312" s="178">
        <v>5205</v>
      </c>
      <c r="D4312" s="179" t="s">
        <v>940</v>
      </c>
      <c r="E4312" s="813"/>
      <c r="F4312" s="473"/>
      <c r="G4312" s="434"/>
      <c r="H4312" s="434"/>
      <c r="I4312" s="476">
        <f t="shared" si="1311"/>
        <v>0</v>
      </c>
      <c r="J4312" s="243" t="str">
        <f t="shared" si="1296"/>
        <v/>
      </c>
      <c r="K4312" s="244"/>
      <c r="L4312" s="435"/>
      <c r="M4312" s="436"/>
      <c r="N4312" s="330">
        <f t="shared" si="1312"/>
        <v>0</v>
      </c>
      <c r="O4312" s="424">
        <f t="shared" si="1313"/>
        <v>0</v>
      </c>
      <c r="P4312" s="244"/>
      <c r="Q4312" s="435"/>
      <c r="R4312" s="436"/>
      <c r="S4312" s="429">
        <f t="shared" si="1314"/>
        <v>0</v>
      </c>
      <c r="T4312" s="315">
        <f t="shared" si="1315"/>
        <v>0</v>
      </c>
      <c r="U4312" s="436"/>
      <c r="V4312" s="436"/>
      <c r="W4312" s="253"/>
      <c r="X4312" s="313">
        <f t="shared" si="1297"/>
        <v>0</v>
      </c>
    </row>
    <row r="4313" spans="2:24" ht="18.75">
      <c r="B4313" s="175"/>
      <c r="C4313" s="178">
        <v>5206</v>
      </c>
      <c r="D4313" s="179" t="s">
        <v>941</v>
      </c>
      <c r="E4313" s="813"/>
      <c r="F4313" s="473"/>
      <c r="G4313" s="434">
        <v>400000</v>
      </c>
      <c r="H4313" s="434"/>
      <c r="I4313" s="476">
        <f t="shared" si="1311"/>
        <v>400000</v>
      </c>
      <c r="J4313" s="243">
        <f t="shared" si="1296"/>
        <v>1</v>
      </c>
      <c r="K4313" s="244"/>
      <c r="L4313" s="435"/>
      <c r="M4313" s="436">
        <v>400000</v>
      </c>
      <c r="N4313" s="330">
        <f t="shared" si="1312"/>
        <v>400000</v>
      </c>
      <c r="O4313" s="424">
        <f t="shared" si="1313"/>
        <v>0</v>
      </c>
      <c r="P4313" s="244"/>
      <c r="Q4313" s="435"/>
      <c r="R4313" s="436">
        <v>400000</v>
      </c>
      <c r="S4313" s="429">
        <f t="shared" si="1314"/>
        <v>400000</v>
      </c>
      <c r="T4313" s="315">
        <f t="shared" si="1315"/>
        <v>0</v>
      </c>
      <c r="U4313" s="436"/>
      <c r="V4313" s="436"/>
      <c r="W4313" s="253"/>
      <c r="X4313" s="313">
        <f t="shared" si="1297"/>
        <v>0</v>
      </c>
    </row>
    <row r="4314" spans="2:24" ht="18.75">
      <c r="B4314" s="175"/>
      <c r="C4314" s="180">
        <v>5219</v>
      </c>
      <c r="D4314" s="181" t="s">
        <v>942</v>
      </c>
      <c r="E4314" s="813"/>
      <c r="F4314" s="473"/>
      <c r="G4314" s="434"/>
      <c r="H4314" s="434"/>
      <c r="I4314" s="476">
        <f t="shared" si="1311"/>
        <v>0</v>
      </c>
      <c r="J4314" s="243" t="str">
        <f t="shared" ref="J4314:J4333" si="1316">(IF($E4314&lt;&gt;0,$J$2,IF($I4314&lt;&gt;0,$J$2,"")))</f>
        <v/>
      </c>
      <c r="K4314" s="244"/>
      <c r="L4314" s="435"/>
      <c r="M4314" s="436"/>
      <c r="N4314" s="330">
        <f t="shared" si="1312"/>
        <v>0</v>
      </c>
      <c r="O4314" s="424">
        <f t="shared" si="1313"/>
        <v>0</v>
      </c>
      <c r="P4314" s="244"/>
      <c r="Q4314" s="435"/>
      <c r="R4314" s="436"/>
      <c r="S4314" s="429">
        <f t="shared" si="1314"/>
        <v>0</v>
      </c>
      <c r="T4314" s="315">
        <f t="shared" si="1315"/>
        <v>0</v>
      </c>
      <c r="U4314" s="436"/>
      <c r="V4314" s="436"/>
      <c r="W4314" s="253"/>
      <c r="X4314" s="313">
        <f t="shared" ref="X4314:X4327" si="1317">T4314-U4314-V4314-W4314</f>
        <v>0</v>
      </c>
    </row>
    <row r="4315" spans="2:24" ht="18.75">
      <c r="B4315" s="801">
        <v>5300</v>
      </c>
      <c r="C4315" s="971" t="s">
        <v>943</v>
      </c>
      <c r="D4315" s="971"/>
      <c r="E4315" s="802"/>
      <c r="F4315" s="805">
        <f>SUM(F4316:F4317)</f>
        <v>0</v>
      </c>
      <c r="G4315" s="806">
        <f>SUM(G4316:G4317)</f>
        <v>41000</v>
      </c>
      <c r="H4315" s="806">
        <f>SUM(H4316:H4317)</f>
        <v>0</v>
      </c>
      <c r="I4315" s="806">
        <f>SUM(I4316:I4317)</f>
        <v>41000</v>
      </c>
      <c r="J4315" s="243">
        <f t="shared" si="1316"/>
        <v>1</v>
      </c>
      <c r="K4315" s="244"/>
      <c r="L4315" s="326">
        <f>SUM(L4316:L4317)</f>
        <v>0</v>
      </c>
      <c r="M4315" s="327">
        <f>SUM(M4316:M4317)</f>
        <v>41000</v>
      </c>
      <c r="N4315" s="432">
        <f>SUM(N4316:N4317)</f>
        <v>41000</v>
      </c>
      <c r="O4315" s="433">
        <f>SUM(O4316:O4317)</f>
        <v>0</v>
      </c>
      <c r="P4315" s="244"/>
      <c r="Q4315" s="326">
        <f t="shared" ref="Q4315:W4315" si="1318">SUM(Q4316:Q4317)</f>
        <v>0</v>
      </c>
      <c r="R4315" s="327">
        <f t="shared" si="1318"/>
        <v>41000</v>
      </c>
      <c r="S4315" s="327">
        <f t="shared" si="1318"/>
        <v>41000</v>
      </c>
      <c r="T4315" s="327">
        <f t="shared" si="1318"/>
        <v>0</v>
      </c>
      <c r="U4315" s="327">
        <f t="shared" si="1318"/>
        <v>0</v>
      </c>
      <c r="V4315" s="327">
        <f t="shared" si="1318"/>
        <v>0</v>
      </c>
      <c r="W4315" s="433">
        <f t="shared" si="1318"/>
        <v>0</v>
      </c>
      <c r="X4315" s="313">
        <f t="shared" si="1317"/>
        <v>0</v>
      </c>
    </row>
    <row r="4316" spans="2:24" ht="18.75">
      <c r="B4316" s="175"/>
      <c r="C4316" s="176">
        <v>5301</v>
      </c>
      <c r="D4316" s="177" t="s">
        <v>1462</v>
      </c>
      <c r="E4316" s="813"/>
      <c r="F4316" s="473"/>
      <c r="G4316" s="434"/>
      <c r="H4316" s="434"/>
      <c r="I4316" s="476">
        <f>F4316+G4316+H4316</f>
        <v>0</v>
      </c>
      <c r="J4316" s="243" t="str">
        <f t="shared" si="1316"/>
        <v/>
      </c>
      <c r="K4316" s="244"/>
      <c r="L4316" s="435"/>
      <c r="M4316" s="436"/>
      <c r="N4316" s="330">
        <f>I4316</f>
        <v>0</v>
      </c>
      <c r="O4316" s="424">
        <f>L4316+M4316-N4316</f>
        <v>0</v>
      </c>
      <c r="P4316" s="244"/>
      <c r="Q4316" s="435"/>
      <c r="R4316" s="436"/>
      <c r="S4316" s="429">
        <f>+IF(+(L4316+M4316)&gt;=I4316,+M4316,+(+I4316-L4316))</f>
        <v>0</v>
      </c>
      <c r="T4316" s="315">
        <f>Q4316+R4316-S4316</f>
        <v>0</v>
      </c>
      <c r="U4316" s="436"/>
      <c r="V4316" s="436"/>
      <c r="W4316" s="253"/>
      <c r="X4316" s="313">
        <f t="shared" si="1317"/>
        <v>0</v>
      </c>
    </row>
    <row r="4317" spans="2:24" ht="18.75">
      <c r="B4317" s="175"/>
      <c r="C4317" s="180">
        <v>5309</v>
      </c>
      <c r="D4317" s="181" t="s">
        <v>944</v>
      </c>
      <c r="E4317" s="813"/>
      <c r="F4317" s="473"/>
      <c r="G4317" s="434">
        <v>41000</v>
      </c>
      <c r="H4317" s="434"/>
      <c r="I4317" s="476">
        <f>F4317+G4317+H4317</f>
        <v>41000</v>
      </c>
      <c r="J4317" s="243">
        <f t="shared" si="1316"/>
        <v>1</v>
      </c>
      <c r="K4317" s="244"/>
      <c r="L4317" s="435"/>
      <c r="M4317" s="436">
        <v>41000</v>
      </c>
      <c r="N4317" s="330">
        <f>I4317</f>
        <v>41000</v>
      </c>
      <c r="O4317" s="424">
        <f>L4317+M4317-N4317</f>
        <v>0</v>
      </c>
      <c r="P4317" s="244"/>
      <c r="Q4317" s="435"/>
      <c r="R4317" s="436">
        <v>41000</v>
      </c>
      <c r="S4317" s="429">
        <f>+IF(+(L4317+M4317)&gt;=I4317,+M4317,+(+I4317-L4317))</f>
        <v>41000</v>
      </c>
      <c r="T4317" s="315">
        <f>Q4317+R4317-S4317</f>
        <v>0</v>
      </c>
      <c r="U4317" s="436"/>
      <c r="V4317" s="436"/>
      <c r="W4317" s="253"/>
      <c r="X4317" s="313">
        <f t="shared" si="1317"/>
        <v>0</v>
      </c>
    </row>
    <row r="4318" spans="2:24" ht="18.75">
      <c r="B4318" s="801">
        <v>5400</v>
      </c>
      <c r="C4318" s="980" t="s">
        <v>1031</v>
      </c>
      <c r="D4318" s="980"/>
      <c r="E4318" s="802"/>
      <c r="F4318" s="803"/>
      <c r="G4318" s="804"/>
      <c r="H4318" s="804"/>
      <c r="I4318" s="800">
        <f>F4318+G4318+H4318</f>
        <v>0</v>
      </c>
      <c r="J4318" s="243" t="str">
        <f t="shared" si="1316"/>
        <v/>
      </c>
      <c r="K4318" s="244"/>
      <c r="L4318" s="430"/>
      <c r="M4318" s="431"/>
      <c r="N4318" s="327">
        <f>I4318</f>
        <v>0</v>
      </c>
      <c r="O4318" s="424">
        <f>L4318+M4318-N4318</f>
        <v>0</v>
      </c>
      <c r="P4318" s="244"/>
      <c r="Q4318" s="430"/>
      <c r="R4318" s="431"/>
      <c r="S4318" s="429">
        <f>+IF(+(L4318+M4318)&gt;=I4318,+M4318,+(+I4318-L4318))</f>
        <v>0</v>
      </c>
      <c r="T4318" s="315">
        <f>Q4318+R4318-S4318</f>
        <v>0</v>
      </c>
      <c r="U4318" s="431"/>
      <c r="V4318" s="431"/>
      <c r="W4318" s="253"/>
      <c r="X4318" s="313">
        <f t="shared" si="1317"/>
        <v>0</v>
      </c>
    </row>
    <row r="4319" spans="2:24" ht="18.75">
      <c r="B4319" s="794">
        <v>5500</v>
      </c>
      <c r="C4319" s="966" t="s">
        <v>1032</v>
      </c>
      <c r="D4319" s="966"/>
      <c r="E4319" s="795"/>
      <c r="F4319" s="796">
        <f>SUM(F4320:F4323)</f>
        <v>0</v>
      </c>
      <c r="G4319" s="797">
        <f>SUM(G4320:G4323)</f>
        <v>0</v>
      </c>
      <c r="H4319" s="797">
        <f>SUM(H4320:H4323)</f>
        <v>0</v>
      </c>
      <c r="I4319" s="797">
        <f>SUM(I4320:I4323)</f>
        <v>0</v>
      </c>
      <c r="J4319" s="243" t="str">
        <f t="shared" si="1316"/>
        <v/>
      </c>
      <c r="K4319" s="244"/>
      <c r="L4319" s="316">
        <f>SUM(L4320:L4323)</f>
        <v>0</v>
      </c>
      <c r="M4319" s="317">
        <f>SUM(M4320:M4323)</f>
        <v>0</v>
      </c>
      <c r="N4319" s="425">
        <f>SUM(N4320:N4323)</f>
        <v>0</v>
      </c>
      <c r="O4319" s="426">
        <f>SUM(O4320:O4323)</f>
        <v>0</v>
      </c>
      <c r="P4319" s="244"/>
      <c r="Q4319" s="316">
        <f t="shared" ref="Q4319:W4319" si="1319">SUM(Q4320:Q4323)</f>
        <v>0</v>
      </c>
      <c r="R4319" s="317">
        <f t="shared" si="1319"/>
        <v>0</v>
      </c>
      <c r="S4319" s="317">
        <f t="shared" si="1319"/>
        <v>0</v>
      </c>
      <c r="T4319" s="317">
        <f t="shared" si="1319"/>
        <v>0</v>
      </c>
      <c r="U4319" s="317">
        <f t="shared" si="1319"/>
        <v>0</v>
      </c>
      <c r="V4319" s="317">
        <f t="shared" si="1319"/>
        <v>0</v>
      </c>
      <c r="W4319" s="426">
        <f t="shared" si="1319"/>
        <v>0</v>
      </c>
      <c r="X4319" s="313">
        <f t="shared" si="1317"/>
        <v>0</v>
      </c>
    </row>
    <row r="4320" spans="2:24" ht="18.75">
      <c r="B4320" s="173"/>
      <c r="C4320" s="144">
        <v>5501</v>
      </c>
      <c r="D4320" s="163" t="s">
        <v>1033</v>
      </c>
      <c r="E4320" s="812"/>
      <c r="F4320" s="449"/>
      <c r="G4320" s="245"/>
      <c r="H4320" s="245"/>
      <c r="I4320" s="476">
        <f>F4320+G4320+H4320</f>
        <v>0</v>
      </c>
      <c r="J4320" s="243" t="str">
        <f t="shared" si="1316"/>
        <v/>
      </c>
      <c r="K4320" s="244"/>
      <c r="L4320" s="423"/>
      <c r="M4320" s="252"/>
      <c r="N4320" s="315">
        <f>I4320</f>
        <v>0</v>
      </c>
      <c r="O4320" s="424">
        <f>L4320+M4320-N4320</f>
        <v>0</v>
      </c>
      <c r="P4320" s="244"/>
      <c r="Q4320" s="423"/>
      <c r="R4320" s="252"/>
      <c r="S4320" s="429">
        <f>+IF(+(L4320+M4320)&gt;=I4320,+M4320,+(+I4320-L4320))</f>
        <v>0</v>
      </c>
      <c r="T4320" s="315">
        <f>Q4320+R4320-S4320</f>
        <v>0</v>
      </c>
      <c r="U4320" s="252"/>
      <c r="V4320" s="252"/>
      <c r="W4320" s="253"/>
      <c r="X4320" s="313">
        <f t="shared" si="1317"/>
        <v>0</v>
      </c>
    </row>
    <row r="4321" spans="2:24" ht="18.75">
      <c r="B4321" s="173"/>
      <c r="C4321" s="137">
        <v>5502</v>
      </c>
      <c r="D4321" s="145" t="s">
        <v>1034</v>
      </c>
      <c r="E4321" s="812"/>
      <c r="F4321" s="449"/>
      <c r="G4321" s="245"/>
      <c r="H4321" s="245"/>
      <c r="I4321" s="476">
        <f>F4321+G4321+H4321</f>
        <v>0</v>
      </c>
      <c r="J4321" s="243" t="str">
        <f t="shared" si="1316"/>
        <v/>
      </c>
      <c r="K4321" s="244"/>
      <c r="L4321" s="423"/>
      <c r="M4321" s="252"/>
      <c r="N4321" s="315">
        <f>I4321</f>
        <v>0</v>
      </c>
      <c r="O4321" s="424">
        <f>L4321+M4321-N4321</f>
        <v>0</v>
      </c>
      <c r="P4321" s="244"/>
      <c r="Q4321" s="423"/>
      <c r="R4321" s="252"/>
      <c r="S4321" s="429">
        <f>+IF(+(L4321+M4321)&gt;=I4321,+M4321,+(+I4321-L4321))</f>
        <v>0</v>
      </c>
      <c r="T4321" s="315">
        <f>Q4321+R4321-S4321</f>
        <v>0</v>
      </c>
      <c r="U4321" s="252"/>
      <c r="V4321" s="252"/>
      <c r="W4321" s="253"/>
      <c r="X4321" s="313">
        <f t="shared" si="1317"/>
        <v>0</v>
      </c>
    </row>
    <row r="4322" spans="2:24" ht="18.75">
      <c r="B4322" s="173"/>
      <c r="C4322" s="137">
        <v>5503</v>
      </c>
      <c r="D4322" s="139" t="s">
        <v>1035</v>
      </c>
      <c r="E4322" s="812"/>
      <c r="F4322" s="449"/>
      <c r="G4322" s="245"/>
      <c r="H4322" s="245"/>
      <c r="I4322" s="476">
        <f>F4322+G4322+H4322</f>
        <v>0</v>
      </c>
      <c r="J4322" s="243" t="str">
        <f t="shared" si="1316"/>
        <v/>
      </c>
      <c r="K4322" s="244"/>
      <c r="L4322" s="423"/>
      <c r="M4322" s="252"/>
      <c r="N4322" s="315">
        <f>I4322</f>
        <v>0</v>
      </c>
      <c r="O4322" s="424">
        <f>L4322+M4322-N4322</f>
        <v>0</v>
      </c>
      <c r="P4322" s="244"/>
      <c r="Q4322" s="423"/>
      <c r="R4322" s="252"/>
      <c r="S4322" s="429">
        <f>+IF(+(L4322+M4322)&gt;=I4322,+M4322,+(+I4322-L4322))</f>
        <v>0</v>
      </c>
      <c r="T4322" s="315">
        <f>Q4322+R4322-S4322</f>
        <v>0</v>
      </c>
      <c r="U4322" s="252"/>
      <c r="V4322" s="252"/>
      <c r="W4322" s="253"/>
      <c r="X4322" s="313">
        <f t="shared" si="1317"/>
        <v>0</v>
      </c>
    </row>
    <row r="4323" spans="2:24" ht="18.75">
      <c r="B4323" s="173"/>
      <c r="C4323" s="137">
        <v>5504</v>
      </c>
      <c r="D4323" s="145" t="s">
        <v>1036</v>
      </c>
      <c r="E4323" s="812"/>
      <c r="F4323" s="449"/>
      <c r="G4323" s="245"/>
      <c r="H4323" s="245"/>
      <c r="I4323" s="476">
        <f>F4323+G4323+H4323</f>
        <v>0</v>
      </c>
      <c r="J4323" s="243" t="str">
        <f t="shared" si="1316"/>
        <v/>
      </c>
      <c r="K4323" s="244"/>
      <c r="L4323" s="423"/>
      <c r="M4323" s="252"/>
      <c r="N4323" s="315">
        <f>I4323</f>
        <v>0</v>
      </c>
      <c r="O4323" s="424">
        <f>L4323+M4323-N4323</f>
        <v>0</v>
      </c>
      <c r="P4323" s="244"/>
      <c r="Q4323" s="423"/>
      <c r="R4323" s="252"/>
      <c r="S4323" s="429">
        <f>+IF(+(L4323+M4323)&gt;=I4323,+M4323,+(+I4323-L4323))</f>
        <v>0</v>
      </c>
      <c r="T4323" s="315">
        <f>Q4323+R4323-S4323</f>
        <v>0</v>
      </c>
      <c r="U4323" s="252"/>
      <c r="V4323" s="252"/>
      <c r="W4323" s="253"/>
      <c r="X4323" s="313">
        <f t="shared" si="1317"/>
        <v>0</v>
      </c>
    </row>
    <row r="4324" spans="2:24" ht="18.75">
      <c r="B4324" s="794">
        <v>5700</v>
      </c>
      <c r="C4324" s="981" t="s">
        <v>1037</v>
      </c>
      <c r="D4324" s="982"/>
      <c r="E4324" s="802"/>
      <c r="F4324" s="781">
        <v>0</v>
      </c>
      <c r="G4324" s="781">
        <v>0</v>
      </c>
      <c r="H4324" s="781">
        <v>0</v>
      </c>
      <c r="I4324" s="806">
        <f>SUM(I4325:I4327)</f>
        <v>0</v>
      </c>
      <c r="J4324" s="243" t="str">
        <f t="shared" si="1316"/>
        <v/>
      </c>
      <c r="K4324" s="244"/>
      <c r="L4324" s="326">
        <f>SUM(L4325:L4327)</f>
        <v>0</v>
      </c>
      <c r="M4324" s="327">
        <f>SUM(M4325:M4327)</f>
        <v>0</v>
      </c>
      <c r="N4324" s="432">
        <f>SUM(N4325:N4326)</f>
        <v>0</v>
      </c>
      <c r="O4324" s="433">
        <f>SUM(O4325:O4327)</f>
        <v>0</v>
      </c>
      <c r="P4324" s="244"/>
      <c r="Q4324" s="326">
        <f>SUM(Q4325:Q4327)</f>
        <v>0</v>
      </c>
      <c r="R4324" s="327">
        <f>SUM(R4325:R4327)</f>
        <v>0</v>
      </c>
      <c r="S4324" s="327">
        <f>SUM(S4325:S4327)</f>
        <v>0</v>
      </c>
      <c r="T4324" s="327">
        <f>SUM(T4325:T4327)</f>
        <v>0</v>
      </c>
      <c r="U4324" s="327">
        <f>SUM(U4325:U4327)</f>
        <v>0</v>
      </c>
      <c r="V4324" s="327">
        <f>SUM(V4325:V4326)</f>
        <v>0</v>
      </c>
      <c r="W4324" s="433">
        <f>SUM(W4325:W4327)</f>
        <v>0</v>
      </c>
      <c r="X4324" s="313">
        <f t="shared" si="1317"/>
        <v>0</v>
      </c>
    </row>
    <row r="4325" spans="2:24" ht="18.75">
      <c r="B4325" s="175"/>
      <c r="C4325" s="176">
        <v>5701</v>
      </c>
      <c r="D4325" s="177" t="s">
        <v>1038</v>
      </c>
      <c r="E4325" s="813"/>
      <c r="F4325" s="700">
        <v>0</v>
      </c>
      <c r="G4325" s="700">
        <v>0</v>
      </c>
      <c r="H4325" s="700">
        <v>0</v>
      </c>
      <c r="I4325" s="476">
        <f>F4325+G4325+H4325</f>
        <v>0</v>
      </c>
      <c r="J4325" s="243" t="str">
        <f t="shared" si="1316"/>
        <v/>
      </c>
      <c r="K4325" s="244"/>
      <c r="L4325" s="435"/>
      <c r="M4325" s="436"/>
      <c r="N4325" s="330">
        <f>I4325</f>
        <v>0</v>
      </c>
      <c r="O4325" s="424">
        <f>L4325+M4325-N4325</f>
        <v>0</v>
      </c>
      <c r="P4325" s="244"/>
      <c r="Q4325" s="435"/>
      <c r="R4325" s="436"/>
      <c r="S4325" s="429">
        <f>+IF(+(L4325+M4325)&gt;=I4325,+M4325,+(+I4325-L4325))</f>
        <v>0</v>
      </c>
      <c r="T4325" s="315">
        <f>Q4325+R4325-S4325</f>
        <v>0</v>
      </c>
      <c r="U4325" s="436"/>
      <c r="V4325" s="436"/>
      <c r="W4325" s="253"/>
      <c r="X4325" s="313">
        <f t="shared" si="1317"/>
        <v>0</v>
      </c>
    </row>
    <row r="4326" spans="2:24" ht="18.75">
      <c r="B4326" s="175"/>
      <c r="C4326" s="180">
        <v>5702</v>
      </c>
      <c r="D4326" s="181" t="s">
        <v>1039</v>
      </c>
      <c r="E4326" s="813"/>
      <c r="F4326" s="700">
        <v>0</v>
      </c>
      <c r="G4326" s="700">
        <v>0</v>
      </c>
      <c r="H4326" s="700">
        <v>0</v>
      </c>
      <c r="I4326" s="476">
        <f>F4326+G4326+H4326</f>
        <v>0</v>
      </c>
      <c r="J4326" s="243" t="str">
        <f t="shared" si="1316"/>
        <v/>
      </c>
      <c r="K4326" s="244"/>
      <c r="L4326" s="435"/>
      <c r="M4326" s="436"/>
      <c r="N4326" s="330">
        <f>I4326</f>
        <v>0</v>
      </c>
      <c r="O4326" s="424">
        <f>L4326+M4326-N4326</f>
        <v>0</v>
      </c>
      <c r="P4326" s="244"/>
      <c r="Q4326" s="435"/>
      <c r="R4326" s="436"/>
      <c r="S4326" s="429">
        <f>+IF(+(L4326+M4326)&gt;=I4326,+M4326,+(+I4326-L4326))</f>
        <v>0</v>
      </c>
      <c r="T4326" s="315">
        <f>Q4326+R4326-S4326</f>
        <v>0</v>
      </c>
      <c r="U4326" s="436"/>
      <c r="V4326" s="436"/>
      <c r="W4326" s="253"/>
      <c r="X4326" s="313">
        <f t="shared" si="1317"/>
        <v>0</v>
      </c>
    </row>
    <row r="4327" spans="2:24" ht="18.75">
      <c r="B4327" s="136"/>
      <c r="C4327" s="182">
        <v>4071</v>
      </c>
      <c r="D4327" s="464" t="s">
        <v>1040</v>
      </c>
      <c r="E4327" s="812"/>
      <c r="F4327" s="700">
        <v>0</v>
      </c>
      <c r="G4327" s="700">
        <v>0</v>
      </c>
      <c r="H4327" s="700">
        <v>0</v>
      </c>
      <c r="I4327" s="476">
        <f>F4327+G4327+H4327</f>
        <v>0</v>
      </c>
      <c r="J4327" s="243" t="str">
        <f t="shared" si="1316"/>
        <v/>
      </c>
      <c r="K4327" s="244"/>
      <c r="L4327" s="821"/>
      <c r="M4327" s="775"/>
      <c r="N4327" s="775"/>
      <c r="O4327" s="822"/>
      <c r="P4327" s="244"/>
      <c r="Q4327" s="771"/>
      <c r="R4327" s="775"/>
      <c r="S4327" s="775"/>
      <c r="T4327" s="775"/>
      <c r="U4327" s="775"/>
      <c r="V4327" s="775"/>
      <c r="W4327" s="819"/>
      <c r="X4327" s="313">
        <f t="shared" si="1317"/>
        <v>0</v>
      </c>
    </row>
    <row r="4328" spans="2:24">
      <c r="B4328" s="173"/>
      <c r="C4328" s="183"/>
      <c r="D4328" s="334"/>
      <c r="E4328" s="814"/>
      <c r="F4328" s="248"/>
      <c r="G4328" s="248"/>
      <c r="H4328" s="248"/>
      <c r="I4328" s="249"/>
      <c r="J4328" s="243" t="str">
        <f t="shared" si="1316"/>
        <v/>
      </c>
      <c r="K4328" s="244"/>
      <c r="L4328" s="437"/>
      <c r="M4328" s="438"/>
      <c r="N4328" s="323"/>
      <c r="O4328" s="324"/>
      <c r="P4328" s="244"/>
      <c r="Q4328" s="437"/>
      <c r="R4328" s="438"/>
      <c r="S4328" s="323"/>
      <c r="T4328" s="323"/>
      <c r="U4328" s="438"/>
      <c r="V4328" s="323"/>
      <c r="W4328" s="324"/>
      <c r="X4328" s="324"/>
    </row>
    <row r="4329" spans="2:24" ht="18.75">
      <c r="B4329" s="807">
        <v>98</v>
      </c>
      <c r="C4329" s="964" t="s">
        <v>1041</v>
      </c>
      <c r="D4329" s="958"/>
      <c r="E4329" s="795"/>
      <c r="F4329" s="798"/>
      <c r="G4329" s="799"/>
      <c r="H4329" s="799"/>
      <c r="I4329" s="800">
        <f>F4329+G4329+H4329</f>
        <v>0</v>
      </c>
      <c r="J4329" s="243" t="str">
        <f t="shared" si="1316"/>
        <v/>
      </c>
      <c r="K4329" s="244"/>
      <c r="L4329" s="428"/>
      <c r="M4329" s="254"/>
      <c r="N4329" s="317">
        <f>I4329</f>
        <v>0</v>
      </c>
      <c r="O4329" s="424">
        <f>L4329+M4329-N4329</f>
        <v>0</v>
      </c>
      <c r="P4329" s="244"/>
      <c r="Q4329" s="428"/>
      <c r="R4329" s="254"/>
      <c r="S4329" s="429">
        <f>+IF(+(L4329+M4329)&gt;=I4329,+M4329,+(+I4329-L4329))</f>
        <v>0</v>
      </c>
      <c r="T4329" s="315">
        <f>Q4329+R4329-S4329</f>
        <v>0</v>
      </c>
      <c r="U4329" s="254"/>
      <c r="V4329" s="254"/>
      <c r="W4329" s="253"/>
      <c r="X4329" s="313">
        <f>T4329-U4329-V4329-W4329</f>
        <v>0</v>
      </c>
    </row>
    <row r="4330" spans="2:24">
      <c r="B4330" s="184"/>
      <c r="C4330" s="335" t="s">
        <v>1042</v>
      </c>
      <c r="D4330" s="336"/>
      <c r="E4330" s="395"/>
      <c r="F4330" s="395"/>
      <c r="G4330" s="395"/>
      <c r="H4330" s="395"/>
      <c r="I4330" s="337"/>
      <c r="J4330" s="243" t="str">
        <f t="shared" si="1316"/>
        <v/>
      </c>
      <c r="K4330" s="244"/>
      <c r="L4330" s="338"/>
      <c r="M4330" s="339"/>
      <c r="N4330" s="339"/>
      <c r="O4330" s="340"/>
      <c r="P4330" s="244"/>
      <c r="Q4330" s="338"/>
      <c r="R4330" s="339"/>
      <c r="S4330" s="339"/>
      <c r="T4330" s="339"/>
      <c r="U4330" s="339"/>
      <c r="V4330" s="339"/>
      <c r="W4330" s="340"/>
      <c r="X4330" s="340"/>
    </row>
    <row r="4331" spans="2:24">
      <c r="B4331" s="184"/>
      <c r="C4331" s="341" t="s">
        <v>1043</v>
      </c>
      <c r="D4331" s="334"/>
      <c r="E4331" s="384"/>
      <c r="F4331" s="384"/>
      <c r="G4331" s="384"/>
      <c r="H4331" s="384"/>
      <c r="I4331" s="307"/>
      <c r="J4331" s="243" t="str">
        <f t="shared" si="1316"/>
        <v/>
      </c>
      <c r="K4331" s="244"/>
      <c r="L4331" s="342"/>
      <c r="M4331" s="343"/>
      <c r="N4331" s="343"/>
      <c r="O4331" s="344"/>
      <c r="P4331" s="244"/>
      <c r="Q4331" s="342"/>
      <c r="R4331" s="343"/>
      <c r="S4331" s="343"/>
      <c r="T4331" s="343"/>
      <c r="U4331" s="343"/>
      <c r="V4331" s="343"/>
      <c r="W4331" s="344"/>
      <c r="X4331" s="344"/>
    </row>
    <row r="4332" spans="2:24">
      <c r="B4332" s="185"/>
      <c r="C4332" s="345" t="s">
        <v>1716</v>
      </c>
      <c r="D4332" s="346"/>
      <c r="E4332" s="396"/>
      <c r="F4332" s="396"/>
      <c r="G4332" s="396"/>
      <c r="H4332" s="396"/>
      <c r="I4332" s="309"/>
      <c r="J4332" s="243" t="str">
        <f t="shared" si="1316"/>
        <v/>
      </c>
      <c r="K4332" s="244"/>
      <c r="L4332" s="347"/>
      <c r="M4332" s="348"/>
      <c r="N4332" s="348"/>
      <c r="O4332" s="349"/>
      <c r="P4332" s="244"/>
      <c r="Q4332" s="347"/>
      <c r="R4332" s="348"/>
      <c r="S4332" s="348"/>
      <c r="T4332" s="348"/>
      <c r="U4332" s="348"/>
      <c r="V4332" s="348"/>
      <c r="W4332" s="349"/>
      <c r="X4332" s="349"/>
    </row>
    <row r="4333" spans="2:24" ht="18.75">
      <c r="B4333" s="715"/>
      <c r="C4333" s="716" t="s">
        <v>1263</v>
      </c>
      <c r="D4333" s="717" t="s">
        <v>1044</v>
      </c>
      <c r="E4333" s="808"/>
      <c r="F4333" s="808">
        <f>SUM(F4218,F4221,F4227,F4235,F4236,F4254,F4258,F4264,F4267,F4268,F4269,F4270,F4271,F4280,F4286,F4287,F4288,F4289,F4296,F4300,F4301,F4302,F4303,F4306,F4307,F4315,F4318,F4319,F4324)+F4329</f>
        <v>0</v>
      </c>
      <c r="G4333" s="808">
        <f>SUM(G4218,G4221,G4227,G4235,G4236,G4254,G4258,G4264,G4267,G4268,G4269,G4270,G4271,G4280,G4286,G4287,G4288,G4289,G4296,G4300,G4301,G4302,G4303,G4306,G4307,G4315,G4318,G4319,G4324)+G4329</f>
        <v>13739000</v>
      </c>
      <c r="H4333" s="808">
        <f>SUM(H4218,H4221,H4227,H4235,H4236,H4254,H4258,H4264,H4267,H4268,H4269,H4270,H4271,H4280,H4286,H4287,H4288,H4289,H4296,H4300,H4301,H4302,H4303,H4306,H4307,H4315,H4318,H4319,H4324)+H4329</f>
        <v>0</v>
      </c>
      <c r="I4333" s="808">
        <f>SUM(I4218,I4221,I4227,I4235,I4236,I4254,I4258,I4264,I4267,I4268,I4269,I4270,I4271,I4280,I4286,I4287,I4288,I4289,I4296,I4300,I4301,I4302,I4303,I4306,I4307,I4315,I4318,I4319,I4324)+I4329</f>
        <v>13739000</v>
      </c>
      <c r="J4333" s="243">
        <f t="shared" si="1316"/>
        <v>1</v>
      </c>
      <c r="K4333" s="439" t="str">
        <f>LEFT(C4215,1)</f>
        <v>6</v>
      </c>
      <c r="L4333" s="276">
        <f>SUM(L4218,L4221,L4227,L4235,L4236,L4254,L4258,L4264,L4267,L4268,L4269,L4270,L4271,L4280,L4286,L4287,L4288,L4289,L4296,L4300,L4301,L4302,L4303,L4306,L4307,L4315,L4318,L4319,L4324)+L4329</f>
        <v>0</v>
      </c>
      <c r="M4333" s="276">
        <f>SUM(M4218,M4221,M4227,M4235,M4236,M4254,M4258,M4264,M4267,M4268,M4269,M4270,M4271,M4280,M4286,M4287,M4288,M4289,M4296,M4300,M4301,M4302,M4303,M4306,M4307,M4315,M4318,M4319,M4324)+M4329</f>
        <v>13739000</v>
      </c>
      <c r="N4333" s="276">
        <f>SUM(N4218,N4221,N4227,N4235,N4236,N4254,N4258,N4264,N4267,N4268,N4269,N4270,N4271,N4280,N4286,N4287,N4288,N4289,N4296,N4300,N4301,N4302,N4303,N4306,N4307,N4315,N4318,N4319,N4324)+N4329</f>
        <v>13739000</v>
      </c>
      <c r="O4333" s="276">
        <f>SUM(O4218,O4221,O4227,O4235,O4236,O4254,O4258,O4264,O4267,O4268,O4269,O4270,O4271,O4280,O4286,O4287,O4288,O4289,O4296,O4300,O4301,O4302,O4303,O4306,O4307,O4315,O4318,O4319,O4324)+O4329</f>
        <v>0</v>
      </c>
      <c r="P4333" s="222"/>
      <c r="Q4333" s="276">
        <f t="shared" ref="Q4333:W4333" si="1320">SUM(Q4218,Q4221,Q4227,Q4235,Q4236,Q4254,Q4258,Q4264,Q4267,Q4268,Q4269,Q4270,Q4271,Q4280,Q4286,Q4287,Q4288,Q4289,Q4296,Q4300,Q4301,Q4302,Q4303,Q4306,Q4307,Q4315,Q4318,Q4319,Q4324)+Q4329</f>
        <v>0</v>
      </c>
      <c r="R4333" s="276">
        <f t="shared" si="1320"/>
        <v>6472000</v>
      </c>
      <c r="S4333" s="276">
        <f t="shared" si="1320"/>
        <v>6472000</v>
      </c>
      <c r="T4333" s="276">
        <f t="shared" si="1320"/>
        <v>0</v>
      </c>
      <c r="U4333" s="276">
        <f t="shared" si="1320"/>
        <v>0</v>
      </c>
      <c r="V4333" s="276">
        <f t="shared" si="1320"/>
        <v>0</v>
      </c>
      <c r="W4333" s="276">
        <f t="shared" si="1320"/>
        <v>0</v>
      </c>
      <c r="X4333" s="313">
        <f>T4333-U4333-V4333-W4333</f>
        <v>0</v>
      </c>
    </row>
    <row r="4334" spans="2:24">
      <c r="B4334" s="660" t="s">
        <v>32</v>
      </c>
      <c r="C4334" s="186"/>
      <c r="I4334" s="219"/>
      <c r="J4334" s="221">
        <f>J4333</f>
        <v>1</v>
      </c>
      <c r="P4334"/>
    </row>
    <row r="4335" spans="2:24">
      <c r="B4335" s="392"/>
      <c r="C4335" s="392"/>
      <c r="D4335" s="393"/>
      <c r="E4335" s="392"/>
      <c r="F4335" s="392"/>
      <c r="G4335" s="392"/>
      <c r="H4335" s="392"/>
      <c r="I4335" s="394"/>
      <c r="J4335" s="221">
        <f>J4333</f>
        <v>1</v>
      </c>
      <c r="L4335" s="392"/>
      <c r="M4335" s="392"/>
      <c r="N4335" s="394"/>
      <c r="O4335" s="394"/>
      <c r="P4335" s="394"/>
      <c r="Q4335" s="392"/>
      <c r="R4335" s="392"/>
      <c r="S4335" s="394"/>
      <c r="T4335" s="394"/>
      <c r="U4335" s="392"/>
      <c r="V4335" s="394"/>
      <c r="W4335" s="394"/>
      <c r="X4335" s="394"/>
    </row>
    <row r="4336" spans="2:24" ht="18.75">
      <c r="B4336" s="402"/>
      <c r="C4336" s="402"/>
      <c r="D4336" s="402"/>
      <c r="E4336" s="402"/>
      <c r="F4336" s="402"/>
      <c r="G4336" s="402"/>
      <c r="H4336" s="402"/>
      <c r="I4336" s="484"/>
      <c r="J4336" s="440">
        <f>(IF(E4333&lt;&gt;0,$G$2,IF(I4333&lt;&gt;0,$G$2,"")))</f>
        <v>0</v>
      </c>
    </row>
    <row r="4337" spans="2:24" ht="18.75">
      <c r="B4337" s="402"/>
      <c r="C4337" s="402"/>
      <c r="D4337" s="474"/>
      <c r="E4337" s="402"/>
      <c r="F4337" s="402"/>
      <c r="G4337" s="402"/>
      <c r="H4337" s="402"/>
      <c r="I4337" s="484"/>
      <c r="J4337" s="440" t="str">
        <f>(IF(E4334&lt;&gt;0,$G$2,IF(I4334&lt;&gt;0,$G$2,"")))</f>
        <v/>
      </c>
    </row>
    <row r="4338" spans="2:24">
      <c r="E4338" s="278"/>
      <c r="F4338" s="278"/>
      <c r="G4338" s="278"/>
      <c r="H4338" s="278"/>
      <c r="I4338" s="282"/>
      <c r="J4338" s="221">
        <f>(IF($E4471&lt;&gt;0,$J$2,IF($I4471&lt;&gt;0,$J$2,"")))</f>
        <v>1</v>
      </c>
      <c r="L4338" s="278"/>
      <c r="M4338" s="278"/>
      <c r="N4338" s="282"/>
      <c r="O4338" s="282"/>
      <c r="P4338" s="282"/>
      <c r="Q4338" s="278"/>
      <c r="R4338" s="278"/>
      <c r="S4338" s="282"/>
      <c r="T4338" s="282"/>
      <c r="U4338" s="278"/>
      <c r="V4338" s="282"/>
      <c r="W4338" s="282"/>
    </row>
    <row r="4339" spans="2:24">
      <c r="C4339" s="227"/>
      <c r="D4339" s="228"/>
      <c r="E4339" s="278"/>
      <c r="F4339" s="278"/>
      <c r="G4339" s="278"/>
      <c r="H4339" s="278"/>
      <c r="I4339" s="282"/>
      <c r="J4339" s="221">
        <f>(IF($E4471&lt;&gt;0,$J$2,IF($I4471&lt;&gt;0,$J$2,"")))</f>
        <v>1</v>
      </c>
      <c r="L4339" s="278"/>
      <c r="M4339" s="278"/>
      <c r="N4339" s="282"/>
      <c r="O4339" s="282"/>
      <c r="P4339" s="282"/>
      <c r="Q4339" s="278"/>
      <c r="R4339" s="278"/>
      <c r="S4339" s="282"/>
      <c r="T4339" s="282"/>
      <c r="U4339" s="278"/>
      <c r="V4339" s="282"/>
      <c r="W4339" s="282"/>
    </row>
    <row r="4340" spans="2:24">
      <c r="B4340" s="896" t="str">
        <f>$B$7</f>
        <v>БЮДЖЕТ - НАЧАЛЕН ПЛАН
ПО ПЪЛНА ЕДИННА БЮДЖЕТНА КЛАСИФИКАЦИЯ</v>
      </c>
      <c r="C4340" s="897"/>
      <c r="D4340" s="897"/>
      <c r="E4340" s="278"/>
      <c r="F4340" s="278"/>
      <c r="G4340" s="278"/>
      <c r="H4340" s="278"/>
      <c r="I4340" s="282"/>
      <c r="J4340" s="221">
        <f>(IF($E4471&lt;&gt;0,$J$2,IF($I4471&lt;&gt;0,$J$2,"")))</f>
        <v>1</v>
      </c>
      <c r="L4340" s="278"/>
      <c r="M4340" s="278"/>
      <c r="N4340" s="282"/>
      <c r="O4340" s="282"/>
      <c r="P4340" s="282"/>
      <c r="Q4340" s="278"/>
      <c r="R4340" s="278"/>
      <c r="S4340" s="282"/>
      <c r="T4340" s="282"/>
      <c r="U4340" s="278"/>
      <c r="V4340" s="282"/>
      <c r="W4340" s="282"/>
    </row>
    <row r="4341" spans="2:24">
      <c r="C4341" s="227"/>
      <c r="D4341" s="228"/>
      <c r="E4341" s="279" t="s">
        <v>1684</v>
      </c>
      <c r="F4341" s="279" t="s">
        <v>1550</v>
      </c>
      <c r="G4341" s="278"/>
      <c r="H4341" s="278"/>
      <c r="I4341" s="282"/>
      <c r="J4341" s="221">
        <f>(IF($E4471&lt;&gt;0,$J$2,IF($I4471&lt;&gt;0,$J$2,"")))</f>
        <v>1</v>
      </c>
      <c r="L4341" s="278"/>
      <c r="M4341" s="278"/>
      <c r="N4341" s="282"/>
      <c r="O4341" s="282"/>
      <c r="P4341" s="282"/>
      <c r="Q4341" s="278"/>
      <c r="R4341" s="278"/>
      <c r="S4341" s="282"/>
      <c r="T4341" s="282"/>
      <c r="U4341" s="278"/>
      <c r="V4341" s="282"/>
      <c r="W4341" s="282"/>
    </row>
    <row r="4342" spans="2:24" ht="18.75">
      <c r="B4342" s="898" t="str">
        <f>$B$9</f>
        <v>Несебър</v>
      </c>
      <c r="C4342" s="899"/>
      <c r="D4342" s="900"/>
      <c r="E4342" s="686">
        <f>$E$9</f>
        <v>43831</v>
      </c>
      <c r="F4342" s="687">
        <f>$F$9</f>
        <v>44196</v>
      </c>
      <c r="G4342" s="278"/>
      <c r="H4342" s="278"/>
      <c r="I4342" s="282"/>
      <c r="J4342" s="221">
        <f>(IF($E4471&lt;&gt;0,$J$2,IF($I4471&lt;&gt;0,$J$2,"")))</f>
        <v>1</v>
      </c>
      <c r="L4342" s="278"/>
      <c r="M4342" s="278"/>
      <c r="N4342" s="282"/>
      <c r="O4342" s="282"/>
      <c r="P4342" s="282"/>
      <c r="Q4342" s="278"/>
      <c r="R4342" s="278"/>
      <c r="S4342" s="282"/>
      <c r="T4342" s="282"/>
      <c r="U4342" s="278"/>
      <c r="V4342" s="282"/>
      <c r="W4342" s="282"/>
    </row>
    <row r="4343" spans="2:24">
      <c r="B4343" s="230" t="str">
        <f>$B$10</f>
        <v>(наименование на разпоредителя с бюджет)</v>
      </c>
      <c r="E4343" s="278"/>
      <c r="F4343" s="280">
        <f>$F$10</f>
        <v>0</v>
      </c>
      <c r="G4343" s="278"/>
      <c r="H4343" s="278"/>
      <c r="I4343" s="282"/>
      <c r="J4343" s="221">
        <f>(IF($E4471&lt;&gt;0,$J$2,IF($I4471&lt;&gt;0,$J$2,"")))</f>
        <v>1</v>
      </c>
      <c r="L4343" s="278"/>
      <c r="M4343" s="278"/>
      <c r="N4343" s="282"/>
      <c r="O4343" s="282"/>
      <c r="P4343" s="282"/>
      <c r="Q4343" s="278"/>
      <c r="R4343" s="278"/>
      <c r="S4343" s="282"/>
      <c r="T4343" s="282"/>
      <c r="U4343" s="278"/>
      <c r="V4343" s="282"/>
      <c r="W4343" s="282"/>
    </row>
    <row r="4344" spans="2:24">
      <c r="B4344" s="230"/>
      <c r="E4344" s="281"/>
      <c r="F4344" s="278"/>
      <c r="G4344" s="278"/>
      <c r="H4344" s="278"/>
      <c r="I4344" s="282"/>
      <c r="J4344" s="221">
        <f>(IF($E4471&lt;&gt;0,$J$2,IF($I4471&lt;&gt;0,$J$2,"")))</f>
        <v>1</v>
      </c>
      <c r="L4344" s="278"/>
      <c r="M4344" s="278"/>
      <c r="N4344" s="282"/>
      <c r="O4344" s="282"/>
      <c r="P4344" s="282"/>
      <c r="Q4344" s="278"/>
      <c r="R4344" s="278"/>
      <c r="S4344" s="282"/>
      <c r="T4344" s="282"/>
      <c r="U4344" s="278"/>
      <c r="V4344" s="282"/>
      <c r="W4344" s="282"/>
    </row>
    <row r="4345" spans="2:24" ht="19.5">
      <c r="B4345" s="901" t="str">
        <f>$B$12</f>
        <v>Несебър</v>
      </c>
      <c r="C4345" s="902"/>
      <c r="D4345" s="903"/>
      <c r="E4345" s="229" t="s">
        <v>1685</v>
      </c>
      <c r="F4345" s="688" t="str">
        <f>$F$12</f>
        <v>5206</v>
      </c>
      <c r="G4345" s="278"/>
      <c r="H4345" s="278"/>
      <c r="I4345" s="282"/>
      <c r="J4345" s="221">
        <f>(IF($E4471&lt;&gt;0,$J$2,IF($I4471&lt;&gt;0,$J$2,"")))</f>
        <v>1</v>
      </c>
      <c r="L4345" s="278"/>
      <c r="M4345" s="278"/>
      <c r="N4345" s="282"/>
      <c r="O4345" s="282"/>
      <c r="P4345" s="282"/>
      <c r="Q4345" s="278"/>
      <c r="R4345" s="278"/>
      <c r="S4345" s="282"/>
      <c r="T4345" s="282"/>
      <c r="U4345" s="278"/>
      <c r="V4345" s="282"/>
      <c r="W4345" s="282"/>
    </row>
    <row r="4346" spans="2:24">
      <c r="B4346" s="689" t="str">
        <f>$B$13</f>
        <v>(наименование на първостепенния разпоредител с бюджет)</v>
      </c>
      <c r="E4346" s="281" t="s">
        <v>1686</v>
      </c>
      <c r="F4346" s="278"/>
      <c r="G4346" s="278"/>
      <c r="H4346" s="278"/>
      <c r="I4346" s="282"/>
      <c r="J4346" s="221">
        <f>(IF($E4471&lt;&gt;0,$J$2,IF($I4471&lt;&gt;0,$J$2,"")))</f>
        <v>1</v>
      </c>
      <c r="L4346" s="278"/>
      <c r="M4346" s="278"/>
      <c r="N4346" s="282"/>
      <c r="O4346" s="282"/>
      <c r="P4346" s="282"/>
      <c r="Q4346" s="278"/>
      <c r="R4346" s="278"/>
      <c r="S4346" s="282"/>
      <c r="T4346" s="282"/>
      <c r="U4346" s="278"/>
      <c r="V4346" s="282"/>
      <c r="W4346" s="282"/>
    </row>
    <row r="4347" spans="2:24" ht="18.75">
      <c r="B4347" s="230"/>
      <c r="D4347" s="441"/>
      <c r="E4347" s="277"/>
      <c r="F4347" s="277"/>
      <c r="G4347" s="277"/>
      <c r="H4347" s="277"/>
      <c r="I4347" s="384"/>
      <c r="J4347" s="221">
        <f>(IF($E4471&lt;&gt;0,$J$2,IF($I4471&lt;&gt;0,$J$2,"")))</f>
        <v>1</v>
      </c>
      <c r="L4347" s="278"/>
      <c r="M4347" s="278"/>
      <c r="N4347" s="282"/>
      <c r="O4347" s="282"/>
      <c r="P4347" s="282"/>
      <c r="Q4347" s="278"/>
      <c r="R4347" s="278"/>
      <c r="S4347" s="282"/>
      <c r="T4347" s="282"/>
      <c r="U4347" s="278"/>
      <c r="V4347" s="282"/>
      <c r="W4347" s="282"/>
    </row>
    <row r="4348" spans="2:24">
      <c r="C4348" s="227"/>
      <c r="D4348" s="228"/>
      <c r="E4348" s="278"/>
      <c r="F4348" s="281"/>
      <c r="G4348" s="281"/>
      <c r="H4348" s="281"/>
      <c r="I4348" s="284" t="s">
        <v>1687</v>
      </c>
      <c r="J4348" s="221">
        <f>(IF($E4471&lt;&gt;0,$J$2,IF($I4471&lt;&gt;0,$J$2,"")))</f>
        <v>1</v>
      </c>
      <c r="L4348" s="283" t="s">
        <v>93</v>
      </c>
      <c r="M4348" s="278"/>
      <c r="N4348" s="282"/>
      <c r="O4348" s="284" t="s">
        <v>1687</v>
      </c>
      <c r="P4348" s="282"/>
      <c r="Q4348" s="283" t="s">
        <v>94</v>
      </c>
      <c r="R4348" s="278"/>
      <c r="S4348" s="282"/>
      <c r="T4348" s="284" t="s">
        <v>1687</v>
      </c>
      <c r="U4348" s="278"/>
      <c r="V4348" s="282"/>
      <c r="W4348" s="284" t="s">
        <v>1687</v>
      </c>
    </row>
    <row r="4349" spans="2:24" ht="18.75">
      <c r="B4349" s="782"/>
      <c r="C4349" s="783"/>
      <c r="D4349" s="784" t="s">
        <v>1075</v>
      </c>
      <c r="E4349" s="785"/>
      <c r="F4349" s="973" t="s">
        <v>1486</v>
      </c>
      <c r="G4349" s="974"/>
      <c r="H4349" s="975"/>
      <c r="I4349" s="976"/>
      <c r="J4349" s="221">
        <f>(IF($E4471&lt;&gt;0,$J$2,IF($I4471&lt;&gt;0,$J$2,"")))</f>
        <v>1</v>
      </c>
      <c r="L4349" s="920" t="s">
        <v>1804</v>
      </c>
      <c r="M4349" s="920" t="s">
        <v>1805</v>
      </c>
      <c r="N4349" s="922" t="s">
        <v>1806</v>
      </c>
      <c r="O4349" s="922" t="s">
        <v>95</v>
      </c>
      <c r="P4349" s="222"/>
      <c r="Q4349" s="922" t="s">
        <v>1807</v>
      </c>
      <c r="R4349" s="922" t="s">
        <v>1808</v>
      </c>
      <c r="S4349" s="922" t="s">
        <v>1776</v>
      </c>
      <c r="T4349" s="922" t="s">
        <v>96</v>
      </c>
      <c r="U4349" s="409" t="s">
        <v>97</v>
      </c>
      <c r="V4349" s="410"/>
      <c r="W4349" s="411"/>
      <c r="X4349" s="291"/>
    </row>
    <row r="4350" spans="2:24" ht="31.5">
      <c r="B4350" s="786" t="s">
        <v>1601</v>
      </c>
      <c r="C4350" s="787" t="s">
        <v>1688</v>
      </c>
      <c r="D4350" s="788" t="s">
        <v>1076</v>
      </c>
      <c r="E4350" s="789"/>
      <c r="F4350" s="713" t="s">
        <v>1487</v>
      </c>
      <c r="G4350" s="713" t="s">
        <v>1488</v>
      </c>
      <c r="H4350" s="713" t="s">
        <v>1485</v>
      </c>
      <c r="I4350" s="713" t="s">
        <v>1069</v>
      </c>
      <c r="J4350" s="221">
        <f>(IF($E4471&lt;&gt;0,$J$2,IF($I4471&lt;&gt;0,$J$2,"")))</f>
        <v>1</v>
      </c>
      <c r="L4350" s="961"/>
      <c r="M4350" s="972"/>
      <c r="N4350" s="961"/>
      <c r="O4350" s="972"/>
      <c r="P4350" s="222"/>
      <c r="Q4350" s="957"/>
      <c r="R4350" s="957"/>
      <c r="S4350" s="957"/>
      <c r="T4350" s="957"/>
      <c r="U4350" s="412">
        <v>2020</v>
      </c>
      <c r="V4350" s="412">
        <v>2021</v>
      </c>
      <c r="W4350" s="412" t="s">
        <v>1809</v>
      </c>
      <c r="X4350" s="413" t="s">
        <v>98</v>
      </c>
    </row>
    <row r="4351" spans="2:24" ht="18.75">
      <c r="B4351" s="612"/>
      <c r="C4351" s="397"/>
      <c r="D4351" s="295" t="s">
        <v>1265</v>
      </c>
      <c r="E4351" s="809"/>
      <c r="F4351" s="296"/>
      <c r="G4351" s="296"/>
      <c r="H4351" s="296"/>
      <c r="I4351" s="483"/>
      <c r="J4351" s="221">
        <f>(IF($E4471&lt;&gt;0,$J$2,IF($I4471&lt;&gt;0,$J$2,"")))</f>
        <v>1</v>
      </c>
      <c r="L4351" s="297" t="s">
        <v>99</v>
      </c>
      <c r="M4351" s="297" t="s">
        <v>100</v>
      </c>
      <c r="N4351" s="298" t="s">
        <v>101</v>
      </c>
      <c r="O4351" s="298" t="s">
        <v>102</v>
      </c>
      <c r="P4351" s="222"/>
      <c r="Q4351" s="610" t="s">
        <v>103</v>
      </c>
      <c r="R4351" s="610" t="s">
        <v>104</v>
      </c>
      <c r="S4351" s="610" t="s">
        <v>105</v>
      </c>
      <c r="T4351" s="610" t="s">
        <v>106</v>
      </c>
      <c r="U4351" s="610" t="s">
        <v>1046</v>
      </c>
      <c r="V4351" s="610" t="s">
        <v>1047</v>
      </c>
      <c r="W4351" s="610" t="s">
        <v>1048</v>
      </c>
      <c r="X4351" s="414" t="s">
        <v>1049</v>
      </c>
    </row>
    <row r="4352" spans="2:24" ht="131.25">
      <c r="B4352" s="236"/>
      <c r="C4352" s="617" t="e">
        <f>VLOOKUP(D4352,OP_LIST2,2,FALSE)</f>
        <v>#N/A</v>
      </c>
      <c r="D4352" s="618" t="s">
        <v>958</v>
      </c>
      <c r="E4352" s="810"/>
      <c r="F4352" s="368"/>
      <c r="G4352" s="368"/>
      <c r="H4352" s="368"/>
      <c r="I4352" s="303"/>
      <c r="J4352" s="221">
        <f>(IF($E4471&lt;&gt;0,$J$2,IF($I4471&lt;&gt;0,$J$2,"")))</f>
        <v>1</v>
      </c>
      <c r="L4352" s="415" t="s">
        <v>1050</v>
      </c>
      <c r="M4352" s="415" t="s">
        <v>1050</v>
      </c>
      <c r="N4352" s="415" t="s">
        <v>1051</v>
      </c>
      <c r="O4352" s="415" t="s">
        <v>1052</v>
      </c>
      <c r="P4352" s="222"/>
      <c r="Q4352" s="415" t="s">
        <v>1050</v>
      </c>
      <c r="R4352" s="415" t="s">
        <v>1050</v>
      </c>
      <c r="S4352" s="415" t="s">
        <v>1077</v>
      </c>
      <c r="T4352" s="415" t="s">
        <v>1054</v>
      </c>
      <c r="U4352" s="415" t="s">
        <v>1050</v>
      </c>
      <c r="V4352" s="415" t="s">
        <v>1050</v>
      </c>
      <c r="W4352" s="415" t="s">
        <v>1050</v>
      </c>
      <c r="X4352" s="306" t="s">
        <v>1055</v>
      </c>
    </row>
    <row r="4353" spans="2:24" ht="18.75">
      <c r="B4353" s="616"/>
      <c r="C4353" s="619">
        <f>VLOOKUP(D4354,EBK_DEIN2,2,FALSE)</f>
        <v>6627</v>
      </c>
      <c r="D4353" s="611" t="s">
        <v>1465</v>
      </c>
      <c r="E4353" s="811"/>
      <c r="F4353" s="368"/>
      <c r="G4353" s="368"/>
      <c r="H4353" s="368"/>
      <c r="I4353" s="303"/>
      <c r="J4353" s="221">
        <f>(IF($E4471&lt;&gt;0,$J$2,IF($I4471&lt;&gt;0,$J$2,"")))</f>
        <v>1</v>
      </c>
      <c r="L4353" s="416"/>
      <c r="M4353" s="416"/>
      <c r="N4353" s="344"/>
      <c r="O4353" s="417"/>
      <c r="P4353" s="222"/>
      <c r="Q4353" s="416"/>
      <c r="R4353" s="416"/>
      <c r="S4353" s="344"/>
      <c r="T4353" s="417"/>
      <c r="U4353" s="416"/>
      <c r="V4353" s="344"/>
      <c r="W4353" s="417"/>
      <c r="X4353" s="418"/>
    </row>
    <row r="4354" spans="2:24" ht="18.75">
      <c r="B4354" s="419"/>
      <c r="C4354" s="238"/>
      <c r="D4354" s="523" t="s">
        <v>803</v>
      </c>
      <c r="E4354" s="811"/>
      <c r="F4354" s="368"/>
      <c r="G4354" s="368"/>
      <c r="H4354" s="368"/>
      <c r="I4354" s="303"/>
      <c r="J4354" s="221">
        <f>(IF($E4471&lt;&gt;0,$J$2,IF($I4471&lt;&gt;0,$J$2,"")))</f>
        <v>1</v>
      </c>
      <c r="L4354" s="416"/>
      <c r="M4354" s="416"/>
      <c r="N4354" s="344"/>
      <c r="O4354" s="420">
        <f>SUMIF(O4357:O4358,"&lt;0")+SUMIF(O4360:O4364,"&lt;0")+SUMIF(O4366:O4373,"&lt;0")+SUMIF(O4375:O4391,"&lt;0")+SUMIF(O4397:O4401,"&lt;0")+SUMIF(O4403:O4408,"&lt;0")+SUMIF(O4411:O4417,"&lt;0")+SUMIF(O4424:O4425,"&lt;0")+SUMIF(O4428:O4433,"&lt;0")+SUMIF(O4435:O4440,"&lt;0")+SUMIF(O4444,"&lt;0")+SUMIF(O4446:O4452,"&lt;0")+SUMIF(O4454:O4456,"&lt;0")+SUMIF(O4458:O4461,"&lt;0")+SUMIF(O4463:O4464,"&lt;0")+SUMIF(O4467,"&lt;0")</f>
        <v>0</v>
      </c>
      <c r="P4354" s="222"/>
      <c r="Q4354" s="416"/>
      <c r="R4354" s="416"/>
      <c r="S4354" s="344"/>
      <c r="T4354" s="420">
        <f>SUMIF(T4357:T4358,"&lt;0")+SUMIF(T4360:T4364,"&lt;0")+SUMIF(T4366:T4373,"&lt;0")+SUMIF(T4375:T4391,"&lt;0")+SUMIF(T4397:T4401,"&lt;0")+SUMIF(T4403:T4408,"&lt;0")+SUMIF(T4411:T4417,"&lt;0")+SUMIF(T4424:T4425,"&lt;0")+SUMIF(T4428:T4433,"&lt;0")+SUMIF(T4435:T4440,"&lt;0")+SUMIF(T4444,"&lt;0")+SUMIF(T4446:T4452,"&lt;0")+SUMIF(T4454:T4456,"&lt;0")+SUMIF(T4458:T4461,"&lt;0")+SUMIF(T4463:T4464,"&lt;0")+SUMIF(T4467,"&lt;0")</f>
        <v>0</v>
      </c>
      <c r="U4354" s="416"/>
      <c r="V4354" s="344"/>
      <c r="W4354" s="417"/>
      <c r="X4354" s="308"/>
    </row>
    <row r="4355" spans="2:24" ht="18.75">
      <c r="B4355" s="354"/>
      <c r="C4355" s="238"/>
      <c r="D4355" s="292" t="s">
        <v>1078</v>
      </c>
      <c r="E4355" s="811"/>
      <c r="F4355" s="368"/>
      <c r="G4355" s="368"/>
      <c r="H4355" s="368"/>
      <c r="I4355" s="303"/>
      <c r="J4355" s="221">
        <f>(IF($E4471&lt;&gt;0,$J$2,IF($I4471&lt;&gt;0,$J$2,"")))</f>
        <v>1</v>
      </c>
      <c r="L4355" s="416"/>
      <c r="M4355" s="416"/>
      <c r="N4355" s="344"/>
      <c r="O4355" s="417"/>
      <c r="P4355" s="222"/>
      <c r="Q4355" s="416"/>
      <c r="R4355" s="416"/>
      <c r="S4355" s="344"/>
      <c r="T4355" s="417"/>
      <c r="U4355" s="416"/>
      <c r="V4355" s="344"/>
      <c r="W4355" s="417"/>
      <c r="X4355" s="310"/>
    </row>
    <row r="4356" spans="2:24" ht="18.75">
      <c r="B4356" s="790">
        <v>100</v>
      </c>
      <c r="C4356" s="977" t="s">
        <v>1266</v>
      </c>
      <c r="D4356" s="978"/>
      <c r="E4356" s="791"/>
      <c r="F4356" s="792">
        <f>SUM(F4357:F4358)</f>
        <v>0</v>
      </c>
      <c r="G4356" s="793">
        <f>SUM(G4357:G4358)</f>
        <v>480000</v>
      </c>
      <c r="H4356" s="793">
        <f>SUM(H4357:H4358)</f>
        <v>0</v>
      </c>
      <c r="I4356" s="793">
        <f>SUM(I4357:I4358)</f>
        <v>480000</v>
      </c>
      <c r="J4356" s="243">
        <f t="shared" ref="J4356:J4387" si="1321">(IF($E4356&lt;&gt;0,$J$2,IF($I4356&lt;&gt;0,$J$2,"")))</f>
        <v>1</v>
      </c>
      <c r="K4356" s="244"/>
      <c r="L4356" s="311">
        <f>SUM(L4357:L4358)</f>
        <v>0</v>
      </c>
      <c r="M4356" s="312">
        <f>SUM(M4357:M4358)</f>
        <v>480000</v>
      </c>
      <c r="N4356" s="421">
        <f>SUM(N4357:N4358)</f>
        <v>480000</v>
      </c>
      <c r="O4356" s="422">
        <f>SUM(O4357:O4358)</f>
        <v>0</v>
      </c>
      <c r="P4356" s="244"/>
      <c r="Q4356" s="815"/>
      <c r="R4356" s="816"/>
      <c r="S4356" s="817"/>
      <c r="T4356" s="816"/>
      <c r="U4356" s="816"/>
      <c r="V4356" s="816"/>
      <c r="W4356" s="818"/>
      <c r="X4356" s="313">
        <f t="shared" ref="X4356:X4387" si="1322">T4356-U4356-V4356-W4356</f>
        <v>0</v>
      </c>
    </row>
    <row r="4357" spans="2:24" ht="18.75">
      <c r="B4357" s="140"/>
      <c r="C4357" s="144">
        <v>101</v>
      </c>
      <c r="D4357" s="138" t="s">
        <v>1267</v>
      </c>
      <c r="E4357" s="812"/>
      <c r="F4357" s="449"/>
      <c r="G4357" s="245">
        <v>480000</v>
      </c>
      <c r="H4357" s="245"/>
      <c r="I4357" s="476">
        <f>F4357+G4357+H4357</f>
        <v>480000</v>
      </c>
      <c r="J4357" s="243">
        <f t="shared" si="1321"/>
        <v>1</v>
      </c>
      <c r="K4357" s="244"/>
      <c r="L4357" s="423"/>
      <c r="M4357" s="252">
        <v>480000</v>
      </c>
      <c r="N4357" s="315">
        <f>I4357</f>
        <v>480000</v>
      </c>
      <c r="O4357" s="424">
        <f>L4357+M4357-N4357</f>
        <v>0</v>
      </c>
      <c r="P4357" s="244"/>
      <c r="Q4357" s="771"/>
      <c r="R4357" s="775"/>
      <c r="S4357" s="775"/>
      <c r="T4357" s="775"/>
      <c r="U4357" s="775"/>
      <c r="V4357" s="775"/>
      <c r="W4357" s="819"/>
      <c r="X4357" s="313">
        <f t="shared" si="1322"/>
        <v>0</v>
      </c>
    </row>
    <row r="4358" spans="2:24" ht="18.75">
      <c r="B4358" s="140"/>
      <c r="C4358" s="137">
        <v>102</v>
      </c>
      <c r="D4358" s="139" t="s">
        <v>1268</v>
      </c>
      <c r="E4358" s="812"/>
      <c r="F4358" s="449"/>
      <c r="G4358" s="245"/>
      <c r="H4358" s="245"/>
      <c r="I4358" s="476">
        <f>F4358+G4358+H4358</f>
        <v>0</v>
      </c>
      <c r="J4358" s="243" t="str">
        <f t="shared" si="1321"/>
        <v/>
      </c>
      <c r="K4358" s="244"/>
      <c r="L4358" s="423"/>
      <c r="M4358" s="252"/>
      <c r="N4358" s="315">
        <f>I4358</f>
        <v>0</v>
      </c>
      <c r="O4358" s="424">
        <f>L4358+M4358-N4358</f>
        <v>0</v>
      </c>
      <c r="P4358" s="244"/>
      <c r="Q4358" s="771"/>
      <c r="R4358" s="775"/>
      <c r="S4358" s="775"/>
      <c r="T4358" s="775"/>
      <c r="U4358" s="775"/>
      <c r="V4358" s="775"/>
      <c r="W4358" s="819"/>
      <c r="X4358" s="313">
        <f t="shared" si="1322"/>
        <v>0</v>
      </c>
    </row>
    <row r="4359" spans="2:24" ht="18.75">
      <c r="B4359" s="794">
        <v>200</v>
      </c>
      <c r="C4359" s="959" t="s">
        <v>1269</v>
      </c>
      <c r="D4359" s="959"/>
      <c r="E4359" s="795"/>
      <c r="F4359" s="796">
        <f>SUM(F4360:F4364)</f>
        <v>0</v>
      </c>
      <c r="G4359" s="797">
        <f>SUM(G4360:G4364)</f>
        <v>15000</v>
      </c>
      <c r="H4359" s="797">
        <f>SUM(H4360:H4364)</f>
        <v>0</v>
      </c>
      <c r="I4359" s="797">
        <f>SUM(I4360:I4364)</f>
        <v>15000</v>
      </c>
      <c r="J4359" s="243">
        <f t="shared" si="1321"/>
        <v>1</v>
      </c>
      <c r="K4359" s="244"/>
      <c r="L4359" s="316">
        <f>SUM(L4360:L4364)</f>
        <v>0</v>
      </c>
      <c r="M4359" s="317">
        <f>SUM(M4360:M4364)</f>
        <v>15000</v>
      </c>
      <c r="N4359" s="425">
        <f>SUM(N4360:N4364)</f>
        <v>15000</v>
      </c>
      <c r="O4359" s="426">
        <f>SUM(O4360:O4364)</f>
        <v>0</v>
      </c>
      <c r="P4359" s="244"/>
      <c r="Q4359" s="773"/>
      <c r="R4359" s="774"/>
      <c r="S4359" s="774"/>
      <c r="T4359" s="774"/>
      <c r="U4359" s="774"/>
      <c r="V4359" s="774"/>
      <c r="W4359" s="820"/>
      <c r="X4359" s="313">
        <f t="shared" si="1322"/>
        <v>0</v>
      </c>
    </row>
    <row r="4360" spans="2:24" ht="18.75">
      <c r="B4360" s="143"/>
      <c r="C4360" s="144">
        <v>201</v>
      </c>
      <c r="D4360" s="138" t="s">
        <v>1270</v>
      </c>
      <c r="E4360" s="812"/>
      <c r="F4360" s="449"/>
      <c r="G4360" s="245"/>
      <c r="H4360" s="245"/>
      <c r="I4360" s="476">
        <f>F4360+G4360+H4360</f>
        <v>0</v>
      </c>
      <c r="J4360" s="243" t="str">
        <f t="shared" si="1321"/>
        <v/>
      </c>
      <c r="K4360" s="244"/>
      <c r="L4360" s="423"/>
      <c r="M4360" s="252"/>
      <c r="N4360" s="315">
        <f>I4360</f>
        <v>0</v>
      </c>
      <c r="O4360" s="424">
        <f>L4360+M4360-N4360</f>
        <v>0</v>
      </c>
      <c r="P4360" s="244"/>
      <c r="Q4360" s="771"/>
      <c r="R4360" s="775"/>
      <c r="S4360" s="775"/>
      <c r="T4360" s="775"/>
      <c r="U4360" s="775"/>
      <c r="V4360" s="775"/>
      <c r="W4360" s="819"/>
      <c r="X4360" s="313">
        <f t="shared" si="1322"/>
        <v>0</v>
      </c>
    </row>
    <row r="4361" spans="2:24" ht="18.75">
      <c r="B4361" s="136"/>
      <c r="C4361" s="137">
        <v>202</v>
      </c>
      <c r="D4361" s="145" t="s">
        <v>1271</v>
      </c>
      <c r="E4361" s="812"/>
      <c r="F4361" s="449"/>
      <c r="G4361" s="245"/>
      <c r="H4361" s="245"/>
      <c r="I4361" s="476">
        <f>F4361+G4361+H4361</f>
        <v>0</v>
      </c>
      <c r="J4361" s="243" t="str">
        <f t="shared" si="1321"/>
        <v/>
      </c>
      <c r="K4361" s="244"/>
      <c r="L4361" s="423"/>
      <c r="M4361" s="252"/>
      <c r="N4361" s="315">
        <f>I4361</f>
        <v>0</v>
      </c>
      <c r="O4361" s="424">
        <f>L4361+M4361-N4361</f>
        <v>0</v>
      </c>
      <c r="P4361" s="244"/>
      <c r="Q4361" s="771"/>
      <c r="R4361" s="775"/>
      <c r="S4361" s="775"/>
      <c r="T4361" s="775"/>
      <c r="U4361" s="775"/>
      <c r="V4361" s="775"/>
      <c r="W4361" s="819"/>
      <c r="X4361" s="313">
        <f t="shared" si="1322"/>
        <v>0</v>
      </c>
    </row>
    <row r="4362" spans="2:24" ht="31.5">
      <c r="B4362" s="152"/>
      <c r="C4362" s="137">
        <v>205</v>
      </c>
      <c r="D4362" s="145" t="s">
        <v>915</v>
      </c>
      <c r="E4362" s="812"/>
      <c r="F4362" s="449"/>
      <c r="G4362" s="245">
        <v>15000</v>
      </c>
      <c r="H4362" s="245"/>
      <c r="I4362" s="476">
        <f>F4362+G4362+H4362</f>
        <v>15000</v>
      </c>
      <c r="J4362" s="243">
        <f t="shared" si="1321"/>
        <v>1</v>
      </c>
      <c r="K4362" s="244"/>
      <c r="L4362" s="423"/>
      <c r="M4362" s="252">
        <v>15000</v>
      </c>
      <c r="N4362" s="315">
        <f>I4362</f>
        <v>15000</v>
      </c>
      <c r="O4362" s="424">
        <f>L4362+M4362-N4362</f>
        <v>0</v>
      </c>
      <c r="P4362" s="244"/>
      <c r="Q4362" s="771"/>
      <c r="R4362" s="775"/>
      <c r="S4362" s="775"/>
      <c r="T4362" s="775"/>
      <c r="U4362" s="775"/>
      <c r="V4362" s="775"/>
      <c r="W4362" s="819"/>
      <c r="X4362" s="313">
        <f t="shared" si="1322"/>
        <v>0</v>
      </c>
    </row>
    <row r="4363" spans="2:24" ht="18.75">
      <c r="B4363" s="152"/>
      <c r="C4363" s="137">
        <v>208</v>
      </c>
      <c r="D4363" s="159" t="s">
        <v>916</v>
      </c>
      <c r="E4363" s="812"/>
      <c r="F4363" s="449"/>
      <c r="G4363" s="245"/>
      <c r="H4363" s="245"/>
      <c r="I4363" s="476">
        <f>F4363+G4363+H4363</f>
        <v>0</v>
      </c>
      <c r="J4363" s="243" t="str">
        <f t="shared" si="1321"/>
        <v/>
      </c>
      <c r="K4363" s="244"/>
      <c r="L4363" s="423"/>
      <c r="M4363" s="252"/>
      <c r="N4363" s="315">
        <f>I4363</f>
        <v>0</v>
      </c>
      <c r="O4363" s="424">
        <f>L4363+M4363-N4363</f>
        <v>0</v>
      </c>
      <c r="P4363" s="244"/>
      <c r="Q4363" s="771"/>
      <c r="R4363" s="775"/>
      <c r="S4363" s="775"/>
      <c r="T4363" s="775"/>
      <c r="U4363" s="775"/>
      <c r="V4363" s="775"/>
      <c r="W4363" s="819"/>
      <c r="X4363" s="313">
        <f t="shared" si="1322"/>
        <v>0</v>
      </c>
    </row>
    <row r="4364" spans="2:24" ht="18.75">
      <c r="B4364" s="143"/>
      <c r="C4364" s="142">
        <v>209</v>
      </c>
      <c r="D4364" s="148" t="s">
        <v>917</v>
      </c>
      <c r="E4364" s="812"/>
      <c r="F4364" s="449"/>
      <c r="G4364" s="245"/>
      <c r="H4364" s="245"/>
      <c r="I4364" s="476">
        <f>F4364+G4364+H4364</f>
        <v>0</v>
      </c>
      <c r="J4364" s="243" t="str">
        <f t="shared" si="1321"/>
        <v/>
      </c>
      <c r="K4364" s="244"/>
      <c r="L4364" s="423"/>
      <c r="M4364" s="252"/>
      <c r="N4364" s="315">
        <f>I4364</f>
        <v>0</v>
      </c>
      <c r="O4364" s="424">
        <f>L4364+M4364-N4364</f>
        <v>0</v>
      </c>
      <c r="P4364" s="244"/>
      <c r="Q4364" s="771"/>
      <c r="R4364" s="775"/>
      <c r="S4364" s="775"/>
      <c r="T4364" s="775"/>
      <c r="U4364" s="775"/>
      <c r="V4364" s="775"/>
      <c r="W4364" s="819"/>
      <c r="X4364" s="313">
        <f t="shared" si="1322"/>
        <v>0</v>
      </c>
    </row>
    <row r="4365" spans="2:24" ht="18.75">
      <c r="B4365" s="794">
        <v>500</v>
      </c>
      <c r="C4365" s="960" t="s">
        <v>209</v>
      </c>
      <c r="D4365" s="960"/>
      <c r="E4365" s="795"/>
      <c r="F4365" s="796">
        <f>SUM(F4366:F4372)</f>
        <v>0</v>
      </c>
      <c r="G4365" s="797">
        <f>SUM(G4366:G4372)</f>
        <v>112000</v>
      </c>
      <c r="H4365" s="797">
        <f>SUM(H4366:H4372)</f>
        <v>0</v>
      </c>
      <c r="I4365" s="797">
        <f>SUM(I4366:I4372)</f>
        <v>112000</v>
      </c>
      <c r="J4365" s="243">
        <f t="shared" si="1321"/>
        <v>1</v>
      </c>
      <c r="K4365" s="244"/>
      <c r="L4365" s="316">
        <f>SUM(L4366:L4372)</f>
        <v>0</v>
      </c>
      <c r="M4365" s="317">
        <f>SUM(M4366:M4372)</f>
        <v>112000</v>
      </c>
      <c r="N4365" s="425">
        <f>SUM(N4366:N4372)</f>
        <v>112000</v>
      </c>
      <c r="O4365" s="426">
        <f>SUM(O4366:O4372)</f>
        <v>0</v>
      </c>
      <c r="P4365" s="244"/>
      <c r="Q4365" s="773"/>
      <c r="R4365" s="774"/>
      <c r="S4365" s="775"/>
      <c r="T4365" s="774"/>
      <c r="U4365" s="774"/>
      <c r="V4365" s="774"/>
      <c r="W4365" s="820"/>
      <c r="X4365" s="313">
        <f t="shared" si="1322"/>
        <v>0</v>
      </c>
    </row>
    <row r="4366" spans="2:24" ht="18.75">
      <c r="B4366" s="143"/>
      <c r="C4366" s="160">
        <v>551</v>
      </c>
      <c r="D4366" s="456" t="s">
        <v>210</v>
      </c>
      <c r="E4366" s="812"/>
      <c r="F4366" s="449"/>
      <c r="G4366" s="245">
        <v>60000</v>
      </c>
      <c r="H4366" s="245"/>
      <c r="I4366" s="476">
        <f t="shared" ref="I4366:I4373" si="1323">F4366+G4366+H4366</f>
        <v>60000</v>
      </c>
      <c r="J4366" s="243">
        <f t="shared" si="1321"/>
        <v>1</v>
      </c>
      <c r="K4366" s="244"/>
      <c r="L4366" s="423"/>
      <c r="M4366" s="252">
        <v>60000</v>
      </c>
      <c r="N4366" s="315">
        <f t="shared" ref="N4366:N4373" si="1324">I4366</f>
        <v>60000</v>
      </c>
      <c r="O4366" s="424">
        <f t="shared" ref="O4366:O4373" si="1325">L4366+M4366-N4366</f>
        <v>0</v>
      </c>
      <c r="P4366" s="244"/>
      <c r="Q4366" s="771"/>
      <c r="R4366" s="775"/>
      <c r="S4366" s="775"/>
      <c r="T4366" s="775"/>
      <c r="U4366" s="775"/>
      <c r="V4366" s="775"/>
      <c r="W4366" s="819"/>
      <c r="X4366" s="313">
        <f t="shared" si="1322"/>
        <v>0</v>
      </c>
    </row>
    <row r="4367" spans="2:24" ht="18.75">
      <c r="B4367" s="143"/>
      <c r="C4367" s="161">
        <v>552</v>
      </c>
      <c r="D4367" s="457" t="s">
        <v>211</v>
      </c>
      <c r="E4367" s="812"/>
      <c r="F4367" s="449"/>
      <c r="G4367" s="245"/>
      <c r="H4367" s="245"/>
      <c r="I4367" s="476">
        <f t="shared" si="1323"/>
        <v>0</v>
      </c>
      <c r="J4367" s="243" t="str">
        <f t="shared" si="1321"/>
        <v/>
      </c>
      <c r="K4367" s="244"/>
      <c r="L4367" s="423"/>
      <c r="M4367" s="252"/>
      <c r="N4367" s="315">
        <f t="shared" si="1324"/>
        <v>0</v>
      </c>
      <c r="O4367" s="424">
        <f t="shared" si="1325"/>
        <v>0</v>
      </c>
      <c r="P4367" s="244"/>
      <c r="Q4367" s="771"/>
      <c r="R4367" s="775"/>
      <c r="S4367" s="775"/>
      <c r="T4367" s="775"/>
      <c r="U4367" s="775"/>
      <c r="V4367" s="775"/>
      <c r="W4367" s="819"/>
      <c r="X4367" s="313">
        <f t="shared" si="1322"/>
        <v>0</v>
      </c>
    </row>
    <row r="4368" spans="2:24" ht="18.75">
      <c r="B4368" s="143"/>
      <c r="C4368" s="161">
        <v>558</v>
      </c>
      <c r="D4368" s="457" t="s">
        <v>1704</v>
      </c>
      <c r="E4368" s="812"/>
      <c r="F4368" s="700">
        <v>0</v>
      </c>
      <c r="G4368" s="700">
        <v>0</v>
      </c>
      <c r="H4368" s="700">
        <v>0</v>
      </c>
      <c r="I4368" s="476">
        <f t="shared" si="1323"/>
        <v>0</v>
      </c>
      <c r="J4368" s="243" t="str">
        <f t="shared" si="1321"/>
        <v/>
      </c>
      <c r="K4368" s="244"/>
      <c r="L4368" s="423"/>
      <c r="M4368" s="252"/>
      <c r="N4368" s="315">
        <f t="shared" si="1324"/>
        <v>0</v>
      </c>
      <c r="O4368" s="424">
        <f t="shared" si="1325"/>
        <v>0</v>
      </c>
      <c r="P4368" s="244"/>
      <c r="Q4368" s="771"/>
      <c r="R4368" s="775"/>
      <c r="S4368" s="775"/>
      <c r="T4368" s="775"/>
      <c r="U4368" s="775"/>
      <c r="V4368" s="775"/>
      <c r="W4368" s="819"/>
      <c r="X4368" s="313">
        <f t="shared" si="1322"/>
        <v>0</v>
      </c>
    </row>
    <row r="4369" spans="2:24" ht="18.75">
      <c r="B4369" s="143"/>
      <c r="C4369" s="161">
        <v>560</v>
      </c>
      <c r="D4369" s="458" t="s">
        <v>212</v>
      </c>
      <c r="E4369" s="812"/>
      <c r="F4369" s="449"/>
      <c r="G4369" s="245">
        <v>27000</v>
      </c>
      <c r="H4369" s="245"/>
      <c r="I4369" s="476">
        <f t="shared" si="1323"/>
        <v>27000</v>
      </c>
      <c r="J4369" s="243">
        <f t="shared" si="1321"/>
        <v>1</v>
      </c>
      <c r="K4369" s="244"/>
      <c r="L4369" s="423"/>
      <c r="M4369" s="252">
        <v>27000</v>
      </c>
      <c r="N4369" s="315">
        <f t="shared" si="1324"/>
        <v>27000</v>
      </c>
      <c r="O4369" s="424">
        <f t="shared" si="1325"/>
        <v>0</v>
      </c>
      <c r="P4369" s="244"/>
      <c r="Q4369" s="771"/>
      <c r="R4369" s="775"/>
      <c r="S4369" s="775"/>
      <c r="T4369" s="775"/>
      <c r="U4369" s="775"/>
      <c r="V4369" s="775"/>
      <c r="W4369" s="819"/>
      <c r="X4369" s="313">
        <f t="shared" si="1322"/>
        <v>0</v>
      </c>
    </row>
    <row r="4370" spans="2:24" ht="18.75">
      <c r="B4370" s="143"/>
      <c r="C4370" s="161">
        <v>580</v>
      </c>
      <c r="D4370" s="457" t="s">
        <v>213</v>
      </c>
      <c r="E4370" s="812"/>
      <c r="F4370" s="449"/>
      <c r="G4370" s="245">
        <v>25000</v>
      </c>
      <c r="H4370" s="245"/>
      <c r="I4370" s="476">
        <f t="shared" si="1323"/>
        <v>25000</v>
      </c>
      <c r="J4370" s="243">
        <f t="shared" si="1321"/>
        <v>1</v>
      </c>
      <c r="K4370" s="244"/>
      <c r="L4370" s="423"/>
      <c r="M4370" s="252">
        <v>25000</v>
      </c>
      <c r="N4370" s="315">
        <f t="shared" si="1324"/>
        <v>25000</v>
      </c>
      <c r="O4370" s="424">
        <f t="shared" si="1325"/>
        <v>0</v>
      </c>
      <c r="P4370" s="244"/>
      <c r="Q4370" s="771"/>
      <c r="R4370" s="775"/>
      <c r="S4370" s="775"/>
      <c r="T4370" s="775"/>
      <c r="U4370" s="775"/>
      <c r="V4370" s="775"/>
      <c r="W4370" s="819"/>
      <c r="X4370" s="313">
        <f t="shared" si="1322"/>
        <v>0</v>
      </c>
    </row>
    <row r="4371" spans="2:24" ht="18.75">
      <c r="B4371" s="143"/>
      <c r="C4371" s="161">
        <v>588</v>
      </c>
      <c r="D4371" s="457" t="s">
        <v>1709</v>
      </c>
      <c r="E4371" s="812"/>
      <c r="F4371" s="700">
        <v>0</v>
      </c>
      <c r="G4371" s="700">
        <v>0</v>
      </c>
      <c r="H4371" s="700">
        <v>0</v>
      </c>
      <c r="I4371" s="476">
        <f t="shared" si="1323"/>
        <v>0</v>
      </c>
      <c r="J4371" s="243" t="str">
        <f t="shared" si="1321"/>
        <v/>
      </c>
      <c r="K4371" s="244"/>
      <c r="L4371" s="423"/>
      <c r="M4371" s="252"/>
      <c r="N4371" s="315">
        <f t="shared" si="1324"/>
        <v>0</v>
      </c>
      <c r="O4371" s="424">
        <f t="shared" si="1325"/>
        <v>0</v>
      </c>
      <c r="P4371" s="244"/>
      <c r="Q4371" s="771"/>
      <c r="R4371" s="775"/>
      <c r="S4371" s="775"/>
      <c r="T4371" s="775"/>
      <c r="U4371" s="775"/>
      <c r="V4371" s="775"/>
      <c r="W4371" s="819"/>
      <c r="X4371" s="313">
        <f t="shared" si="1322"/>
        <v>0</v>
      </c>
    </row>
    <row r="4372" spans="2:24" ht="31.5">
      <c r="B4372" s="143"/>
      <c r="C4372" s="162">
        <v>590</v>
      </c>
      <c r="D4372" s="459" t="s">
        <v>214</v>
      </c>
      <c r="E4372" s="812"/>
      <c r="F4372" s="449"/>
      <c r="G4372" s="245"/>
      <c r="H4372" s="245"/>
      <c r="I4372" s="476">
        <f t="shared" si="1323"/>
        <v>0</v>
      </c>
      <c r="J4372" s="243" t="str">
        <f t="shared" si="1321"/>
        <v/>
      </c>
      <c r="K4372" s="244"/>
      <c r="L4372" s="423"/>
      <c r="M4372" s="252"/>
      <c r="N4372" s="315">
        <f t="shared" si="1324"/>
        <v>0</v>
      </c>
      <c r="O4372" s="424">
        <f t="shared" si="1325"/>
        <v>0</v>
      </c>
      <c r="P4372" s="244"/>
      <c r="Q4372" s="771"/>
      <c r="R4372" s="775"/>
      <c r="S4372" s="775"/>
      <c r="T4372" s="775"/>
      <c r="U4372" s="775"/>
      <c r="V4372" s="775"/>
      <c r="W4372" s="819"/>
      <c r="X4372" s="313">
        <f t="shared" si="1322"/>
        <v>0</v>
      </c>
    </row>
    <row r="4373" spans="2:24" ht="18.75">
      <c r="B4373" s="794">
        <v>800</v>
      </c>
      <c r="C4373" s="960" t="s">
        <v>1079</v>
      </c>
      <c r="D4373" s="960"/>
      <c r="E4373" s="795"/>
      <c r="F4373" s="798"/>
      <c r="G4373" s="799"/>
      <c r="H4373" s="799"/>
      <c r="I4373" s="800">
        <f t="shared" si="1323"/>
        <v>0</v>
      </c>
      <c r="J4373" s="243" t="str">
        <f t="shared" si="1321"/>
        <v/>
      </c>
      <c r="K4373" s="244"/>
      <c r="L4373" s="428"/>
      <c r="M4373" s="254"/>
      <c r="N4373" s="315">
        <f t="shared" si="1324"/>
        <v>0</v>
      </c>
      <c r="O4373" s="424">
        <f t="shared" si="1325"/>
        <v>0</v>
      </c>
      <c r="P4373" s="244"/>
      <c r="Q4373" s="773"/>
      <c r="R4373" s="774"/>
      <c r="S4373" s="775"/>
      <c r="T4373" s="775"/>
      <c r="U4373" s="774"/>
      <c r="V4373" s="775"/>
      <c r="W4373" s="819"/>
      <c r="X4373" s="313">
        <f t="shared" si="1322"/>
        <v>0</v>
      </c>
    </row>
    <row r="4374" spans="2:24" ht="18.75">
      <c r="B4374" s="794">
        <v>1000</v>
      </c>
      <c r="C4374" s="962" t="s">
        <v>216</v>
      </c>
      <c r="D4374" s="962"/>
      <c r="E4374" s="795"/>
      <c r="F4374" s="796">
        <f>SUM(F4375:F4391)</f>
        <v>0</v>
      </c>
      <c r="G4374" s="797">
        <f>SUM(G4375:G4391)</f>
        <v>1037000</v>
      </c>
      <c r="H4374" s="797">
        <f>SUM(H4375:H4391)</f>
        <v>0</v>
      </c>
      <c r="I4374" s="797">
        <f>SUM(I4375:I4391)</f>
        <v>1037000</v>
      </c>
      <c r="J4374" s="243">
        <f t="shared" si="1321"/>
        <v>1</v>
      </c>
      <c r="K4374" s="244"/>
      <c r="L4374" s="316">
        <f>SUM(L4375:L4391)</f>
        <v>0</v>
      </c>
      <c r="M4374" s="317">
        <f>SUM(M4375:M4391)</f>
        <v>1037000</v>
      </c>
      <c r="N4374" s="425">
        <f>SUM(N4375:N4391)</f>
        <v>1037000</v>
      </c>
      <c r="O4374" s="426">
        <f>SUM(O4375:O4391)</f>
        <v>0</v>
      </c>
      <c r="P4374" s="244"/>
      <c r="Q4374" s="316">
        <f t="shared" ref="Q4374:W4374" si="1326">SUM(Q4375:Q4391)</f>
        <v>0</v>
      </c>
      <c r="R4374" s="317">
        <f t="shared" si="1326"/>
        <v>1035000</v>
      </c>
      <c r="S4374" s="317">
        <f t="shared" si="1326"/>
        <v>1035000</v>
      </c>
      <c r="T4374" s="317">
        <f t="shared" si="1326"/>
        <v>0</v>
      </c>
      <c r="U4374" s="317">
        <f t="shared" si="1326"/>
        <v>0</v>
      </c>
      <c r="V4374" s="317">
        <f t="shared" si="1326"/>
        <v>0</v>
      </c>
      <c r="W4374" s="426">
        <f t="shared" si="1326"/>
        <v>0</v>
      </c>
      <c r="X4374" s="313">
        <f t="shared" si="1322"/>
        <v>0</v>
      </c>
    </row>
    <row r="4375" spans="2:24" ht="18.75">
      <c r="B4375" s="136"/>
      <c r="C4375" s="144">
        <v>1011</v>
      </c>
      <c r="D4375" s="163" t="s">
        <v>217</v>
      </c>
      <c r="E4375" s="812"/>
      <c r="F4375" s="449"/>
      <c r="G4375" s="245"/>
      <c r="H4375" s="245"/>
      <c r="I4375" s="476">
        <f t="shared" ref="I4375:I4391" si="1327">F4375+G4375+H4375</f>
        <v>0</v>
      </c>
      <c r="J4375" s="243" t="str">
        <f t="shared" si="1321"/>
        <v/>
      </c>
      <c r="K4375" s="244"/>
      <c r="L4375" s="423"/>
      <c r="M4375" s="252"/>
      <c r="N4375" s="315">
        <f t="shared" ref="N4375:N4391" si="1328">I4375</f>
        <v>0</v>
      </c>
      <c r="O4375" s="424">
        <f t="shared" ref="O4375:O4391" si="1329">L4375+M4375-N4375</f>
        <v>0</v>
      </c>
      <c r="P4375" s="244"/>
      <c r="Q4375" s="423"/>
      <c r="R4375" s="252"/>
      <c r="S4375" s="429">
        <f t="shared" ref="S4375:S4382" si="1330">+IF(+(L4375+M4375)&gt;=I4375,+M4375,+(+I4375-L4375))</f>
        <v>0</v>
      </c>
      <c r="T4375" s="315">
        <f t="shared" ref="T4375:T4382" si="1331">Q4375+R4375-S4375</f>
        <v>0</v>
      </c>
      <c r="U4375" s="252"/>
      <c r="V4375" s="252"/>
      <c r="W4375" s="253"/>
      <c r="X4375" s="313">
        <f t="shared" si="1322"/>
        <v>0</v>
      </c>
    </row>
    <row r="4376" spans="2:24" ht="18.75">
      <c r="B4376" s="136"/>
      <c r="C4376" s="137">
        <v>1012</v>
      </c>
      <c r="D4376" s="145" t="s">
        <v>218</v>
      </c>
      <c r="E4376" s="812"/>
      <c r="F4376" s="449"/>
      <c r="G4376" s="245"/>
      <c r="H4376" s="245"/>
      <c r="I4376" s="476">
        <f t="shared" si="1327"/>
        <v>0</v>
      </c>
      <c r="J4376" s="243" t="str">
        <f t="shared" si="1321"/>
        <v/>
      </c>
      <c r="K4376" s="244"/>
      <c r="L4376" s="423"/>
      <c r="M4376" s="252"/>
      <c r="N4376" s="315">
        <f t="shared" si="1328"/>
        <v>0</v>
      </c>
      <c r="O4376" s="424">
        <f t="shared" si="1329"/>
        <v>0</v>
      </c>
      <c r="P4376" s="244"/>
      <c r="Q4376" s="423"/>
      <c r="R4376" s="252"/>
      <c r="S4376" s="429">
        <f t="shared" si="1330"/>
        <v>0</v>
      </c>
      <c r="T4376" s="315">
        <f t="shared" si="1331"/>
        <v>0</v>
      </c>
      <c r="U4376" s="252"/>
      <c r="V4376" s="252"/>
      <c r="W4376" s="253"/>
      <c r="X4376" s="313">
        <f t="shared" si="1322"/>
        <v>0</v>
      </c>
    </row>
    <row r="4377" spans="2:24" ht="18.75">
      <c r="B4377" s="136"/>
      <c r="C4377" s="137">
        <v>1013</v>
      </c>
      <c r="D4377" s="145" t="s">
        <v>219</v>
      </c>
      <c r="E4377" s="812"/>
      <c r="F4377" s="449"/>
      <c r="G4377" s="245">
        <v>15000</v>
      </c>
      <c r="H4377" s="245"/>
      <c r="I4377" s="476">
        <f t="shared" si="1327"/>
        <v>15000</v>
      </c>
      <c r="J4377" s="243">
        <f t="shared" si="1321"/>
        <v>1</v>
      </c>
      <c r="K4377" s="244"/>
      <c r="L4377" s="423"/>
      <c r="M4377" s="252">
        <v>15000</v>
      </c>
      <c r="N4377" s="315">
        <f t="shared" si="1328"/>
        <v>15000</v>
      </c>
      <c r="O4377" s="424">
        <f t="shared" si="1329"/>
        <v>0</v>
      </c>
      <c r="P4377" s="244"/>
      <c r="Q4377" s="423"/>
      <c r="R4377" s="252">
        <v>15000</v>
      </c>
      <c r="S4377" s="429">
        <f t="shared" si="1330"/>
        <v>15000</v>
      </c>
      <c r="T4377" s="315">
        <f t="shared" si="1331"/>
        <v>0</v>
      </c>
      <c r="U4377" s="252"/>
      <c r="V4377" s="252"/>
      <c r="W4377" s="253"/>
      <c r="X4377" s="313">
        <f t="shared" si="1322"/>
        <v>0</v>
      </c>
    </row>
    <row r="4378" spans="2:24" ht="18.75">
      <c r="B4378" s="136"/>
      <c r="C4378" s="137">
        <v>1014</v>
      </c>
      <c r="D4378" s="145" t="s">
        <v>220</v>
      </c>
      <c r="E4378" s="812"/>
      <c r="F4378" s="449"/>
      <c r="G4378" s="245"/>
      <c r="H4378" s="245"/>
      <c r="I4378" s="476">
        <f t="shared" si="1327"/>
        <v>0</v>
      </c>
      <c r="J4378" s="243" t="str">
        <f t="shared" si="1321"/>
        <v/>
      </c>
      <c r="K4378" s="244"/>
      <c r="L4378" s="423"/>
      <c r="M4378" s="252"/>
      <c r="N4378" s="315">
        <f t="shared" si="1328"/>
        <v>0</v>
      </c>
      <c r="O4378" s="424">
        <f t="shared" si="1329"/>
        <v>0</v>
      </c>
      <c r="P4378" s="244"/>
      <c r="Q4378" s="423"/>
      <c r="R4378" s="252"/>
      <c r="S4378" s="429">
        <f t="shared" si="1330"/>
        <v>0</v>
      </c>
      <c r="T4378" s="315">
        <f t="shared" si="1331"/>
        <v>0</v>
      </c>
      <c r="U4378" s="252"/>
      <c r="V4378" s="252"/>
      <c r="W4378" s="253"/>
      <c r="X4378" s="313">
        <f t="shared" si="1322"/>
        <v>0</v>
      </c>
    </row>
    <row r="4379" spans="2:24" ht="18.75">
      <c r="B4379" s="136"/>
      <c r="C4379" s="137">
        <v>1015</v>
      </c>
      <c r="D4379" s="145" t="s">
        <v>221</v>
      </c>
      <c r="E4379" s="812"/>
      <c r="F4379" s="449"/>
      <c r="G4379" s="245">
        <v>100000</v>
      </c>
      <c r="H4379" s="245"/>
      <c r="I4379" s="476">
        <f t="shared" si="1327"/>
        <v>100000</v>
      </c>
      <c r="J4379" s="243">
        <f t="shared" si="1321"/>
        <v>1</v>
      </c>
      <c r="K4379" s="244"/>
      <c r="L4379" s="423"/>
      <c r="M4379" s="252">
        <v>100000</v>
      </c>
      <c r="N4379" s="315">
        <f t="shared" si="1328"/>
        <v>100000</v>
      </c>
      <c r="O4379" s="424">
        <f t="shared" si="1329"/>
        <v>0</v>
      </c>
      <c r="P4379" s="244"/>
      <c r="Q4379" s="423"/>
      <c r="R4379" s="252">
        <v>100000</v>
      </c>
      <c r="S4379" s="429">
        <f t="shared" si="1330"/>
        <v>100000</v>
      </c>
      <c r="T4379" s="315">
        <f t="shared" si="1331"/>
        <v>0</v>
      </c>
      <c r="U4379" s="252"/>
      <c r="V4379" s="252"/>
      <c r="W4379" s="253"/>
      <c r="X4379" s="313">
        <f t="shared" si="1322"/>
        <v>0</v>
      </c>
    </row>
    <row r="4380" spans="2:24" ht="18.75">
      <c r="B4380" s="136"/>
      <c r="C4380" s="137">
        <v>1016</v>
      </c>
      <c r="D4380" s="145" t="s">
        <v>222</v>
      </c>
      <c r="E4380" s="812"/>
      <c r="F4380" s="449"/>
      <c r="G4380" s="245">
        <v>550000</v>
      </c>
      <c r="H4380" s="245"/>
      <c r="I4380" s="476">
        <f t="shared" si="1327"/>
        <v>550000</v>
      </c>
      <c r="J4380" s="243">
        <f t="shared" si="1321"/>
        <v>1</v>
      </c>
      <c r="K4380" s="244"/>
      <c r="L4380" s="423"/>
      <c r="M4380" s="252">
        <v>550000</v>
      </c>
      <c r="N4380" s="315">
        <f t="shared" si="1328"/>
        <v>550000</v>
      </c>
      <c r="O4380" s="424">
        <f t="shared" si="1329"/>
        <v>0</v>
      </c>
      <c r="P4380" s="244"/>
      <c r="Q4380" s="423"/>
      <c r="R4380" s="252">
        <v>550000</v>
      </c>
      <c r="S4380" s="429">
        <f t="shared" si="1330"/>
        <v>550000</v>
      </c>
      <c r="T4380" s="315">
        <f t="shared" si="1331"/>
        <v>0</v>
      </c>
      <c r="U4380" s="252"/>
      <c r="V4380" s="252"/>
      <c r="W4380" s="253"/>
      <c r="X4380" s="313">
        <f t="shared" si="1322"/>
        <v>0</v>
      </c>
    </row>
    <row r="4381" spans="2:24" ht="18.75">
      <c r="B4381" s="140"/>
      <c r="C4381" s="164">
        <v>1020</v>
      </c>
      <c r="D4381" s="165" t="s">
        <v>223</v>
      </c>
      <c r="E4381" s="812"/>
      <c r="F4381" s="449"/>
      <c r="G4381" s="245">
        <v>50000</v>
      </c>
      <c r="H4381" s="245"/>
      <c r="I4381" s="476">
        <f t="shared" si="1327"/>
        <v>50000</v>
      </c>
      <c r="J4381" s="243">
        <f t="shared" si="1321"/>
        <v>1</v>
      </c>
      <c r="K4381" s="244"/>
      <c r="L4381" s="423"/>
      <c r="M4381" s="252">
        <v>50000</v>
      </c>
      <c r="N4381" s="315">
        <f t="shared" si="1328"/>
        <v>50000</v>
      </c>
      <c r="O4381" s="424">
        <f t="shared" si="1329"/>
        <v>0</v>
      </c>
      <c r="P4381" s="244"/>
      <c r="Q4381" s="423"/>
      <c r="R4381" s="252">
        <v>50000</v>
      </c>
      <c r="S4381" s="429">
        <f t="shared" si="1330"/>
        <v>50000</v>
      </c>
      <c r="T4381" s="315">
        <f t="shared" si="1331"/>
        <v>0</v>
      </c>
      <c r="U4381" s="252"/>
      <c r="V4381" s="252"/>
      <c r="W4381" s="253"/>
      <c r="X4381" s="313">
        <f t="shared" si="1322"/>
        <v>0</v>
      </c>
    </row>
    <row r="4382" spans="2:24" ht="18.75">
      <c r="B4382" s="136"/>
      <c r="C4382" s="137">
        <v>1030</v>
      </c>
      <c r="D4382" s="145" t="s">
        <v>224</v>
      </c>
      <c r="E4382" s="812"/>
      <c r="F4382" s="449"/>
      <c r="G4382" s="245">
        <v>300000</v>
      </c>
      <c r="H4382" s="245"/>
      <c r="I4382" s="476">
        <f t="shared" si="1327"/>
        <v>300000</v>
      </c>
      <c r="J4382" s="243">
        <f t="shared" si="1321"/>
        <v>1</v>
      </c>
      <c r="K4382" s="244"/>
      <c r="L4382" s="423"/>
      <c r="M4382" s="252">
        <v>300000</v>
      </c>
      <c r="N4382" s="315">
        <f t="shared" si="1328"/>
        <v>300000</v>
      </c>
      <c r="O4382" s="424">
        <f t="shared" si="1329"/>
        <v>0</v>
      </c>
      <c r="P4382" s="244"/>
      <c r="Q4382" s="423"/>
      <c r="R4382" s="252">
        <v>300000</v>
      </c>
      <c r="S4382" s="429">
        <f t="shared" si="1330"/>
        <v>300000</v>
      </c>
      <c r="T4382" s="315">
        <f t="shared" si="1331"/>
        <v>0</v>
      </c>
      <c r="U4382" s="252"/>
      <c r="V4382" s="252"/>
      <c r="W4382" s="253"/>
      <c r="X4382" s="313">
        <f t="shared" si="1322"/>
        <v>0</v>
      </c>
    </row>
    <row r="4383" spans="2:24" ht="18.75">
      <c r="B4383" s="136"/>
      <c r="C4383" s="164">
        <v>1051</v>
      </c>
      <c r="D4383" s="167" t="s">
        <v>225</v>
      </c>
      <c r="E4383" s="812"/>
      <c r="F4383" s="449"/>
      <c r="G4383" s="245">
        <v>2000</v>
      </c>
      <c r="H4383" s="245"/>
      <c r="I4383" s="476">
        <f t="shared" si="1327"/>
        <v>2000</v>
      </c>
      <c r="J4383" s="243">
        <f t="shared" si="1321"/>
        <v>1</v>
      </c>
      <c r="K4383" s="244"/>
      <c r="L4383" s="423"/>
      <c r="M4383" s="252">
        <v>2000</v>
      </c>
      <c r="N4383" s="315">
        <f t="shared" si="1328"/>
        <v>2000</v>
      </c>
      <c r="O4383" s="424">
        <f t="shared" si="1329"/>
        <v>0</v>
      </c>
      <c r="P4383" s="244"/>
      <c r="Q4383" s="771"/>
      <c r="R4383" s="775"/>
      <c r="S4383" s="775"/>
      <c r="T4383" s="775"/>
      <c r="U4383" s="775"/>
      <c r="V4383" s="775"/>
      <c r="W4383" s="819"/>
      <c r="X4383" s="313">
        <f t="shared" si="1322"/>
        <v>0</v>
      </c>
    </row>
    <row r="4384" spans="2:24" ht="18.75">
      <c r="B4384" s="136"/>
      <c r="C4384" s="137">
        <v>1052</v>
      </c>
      <c r="D4384" s="145" t="s">
        <v>226</v>
      </c>
      <c r="E4384" s="812"/>
      <c r="F4384" s="449"/>
      <c r="G4384" s="245"/>
      <c r="H4384" s="245"/>
      <c r="I4384" s="476">
        <f t="shared" si="1327"/>
        <v>0</v>
      </c>
      <c r="J4384" s="243" t="str">
        <f t="shared" si="1321"/>
        <v/>
      </c>
      <c r="K4384" s="244"/>
      <c r="L4384" s="423"/>
      <c r="M4384" s="252"/>
      <c r="N4384" s="315">
        <f t="shared" si="1328"/>
        <v>0</v>
      </c>
      <c r="O4384" s="424">
        <f t="shared" si="1329"/>
        <v>0</v>
      </c>
      <c r="P4384" s="244"/>
      <c r="Q4384" s="771"/>
      <c r="R4384" s="775"/>
      <c r="S4384" s="775"/>
      <c r="T4384" s="775"/>
      <c r="U4384" s="775"/>
      <c r="V4384" s="775"/>
      <c r="W4384" s="819"/>
      <c r="X4384" s="313">
        <f t="shared" si="1322"/>
        <v>0</v>
      </c>
    </row>
    <row r="4385" spans="2:24" ht="18.75">
      <c r="B4385" s="136"/>
      <c r="C4385" s="168">
        <v>1053</v>
      </c>
      <c r="D4385" s="169" t="s">
        <v>1710</v>
      </c>
      <c r="E4385" s="812"/>
      <c r="F4385" s="449"/>
      <c r="G4385" s="245"/>
      <c r="H4385" s="245"/>
      <c r="I4385" s="476">
        <f t="shared" si="1327"/>
        <v>0</v>
      </c>
      <c r="J4385" s="243" t="str">
        <f t="shared" si="1321"/>
        <v/>
      </c>
      <c r="K4385" s="244"/>
      <c r="L4385" s="423"/>
      <c r="M4385" s="252"/>
      <c r="N4385" s="315">
        <f t="shared" si="1328"/>
        <v>0</v>
      </c>
      <c r="O4385" s="424">
        <f t="shared" si="1329"/>
        <v>0</v>
      </c>
      <c r="P4385" s="244"/>
      <c r="Q4385" s="771"/>
      <c r="R4385" s="775"/>
      <c r="S4385" s="775"/>
      <c r="T4385" s="775"/>
      <c r="U4385" s="775"/>
      <c r="V4385" s="775"/>
      <c r="W4385" s="819"/>
      <c r="X4385" s="313">
        <f t="shared" si="1322"/>
        <v>0</v>
      </c>
    </row>
    <row r="4386" spans="2:24" ht="18.75">
      <c r="B4386" s="136"/>
      <c r="C4386" s="137">
        <v>1062</v>
      </c>
      <c r="D4386" s="139" t="s">
        <v>227</v>
      </c>
      <c r="E4386" s="812"/>
      <c r="F4386" s="449"/>
      <c r="G4386" s="245">
        <v>20000</v>
      </c>
      <c r="H4386" s="245"/>
      <c r="I4386" s="476">
        <f t="shared" si="1327"/>
        <v>20000</v>
      </c>
      <c r="J4386" s="243">
        <f t="shared" si="1321"/>
        <v>1</v>
      </c>
      <c r="K4386" s="244"/>
      <c r="L4386" s="423"/>
      <c r="M4386" s="252">
        <v>20000</v>
      </c>
      <c r="N4386" s="315">
        <f t="shared" si="1328"/>
        <v>20000</v>
      </c>
      <c r="O4386" s="424">
        <f t="shared" si="1329"/>
        <v>0</v>
      </c>
      <c r="P4386" s="244"/>
      <c r="Q4386" s="423"/>
      <c r="R4386" s="252">
        <v>20000</v>
      </c>
      <c r="S4386" s="429">
        <f>+IF(+(L4386+M4386)&gt;=I4386,+M4386,+(+I4386-L4386))</f>
        <v>20000</v>
      </c>
      <c r="T4386" s="315">
        <f>Q4386+R4386-S4386</f>
        <v>0</v>
      </c>
      <c r="U4386" s="252"/>
      <c r="V4386" s="252"/>
      <c r="W4386" s="253"/>
      <c r="X4386" s="313">
        <f t="shared" si="1322"/>
        <v>0</v>
      </c>
    </row>
    <row r="4387" spans="2:24" ht="18.75">
      <c r="B4387" s="136"/>
      <c r="C4387" s="137">
        <v>1063</v>
      </c>
      <c r="D4387" s="139" t="s">
        <v>228</v>
      </c>
      <c r="E4387" s="812"/>
      <c r="F4387" s="449"/>
      <c r="G4387" s="245"/>
      <c r="H4387" s="245"/>
      <c r="I4387" s="476">
        <f t="shared" si="1327"/>
        <v>0</v>
      </c>
      <c r="J4387" s="243" t="str">
        <f t="shared" si="1321"/>
        <v/>
      </c>
      <c r="K4387" s="244"/>
      <c r="L4387" s="423"/>
      <c r="M4387" s="252"/>
      <c r="N4387" s="315">
        <f t="shared" si="1328"/>
        <v>0</v>
      </c>
      <c r="O4387" s="424">
        <f t="shared" si="1329"/>
        <v>0</v>
      </c>
      <c r="P4387" s="244"/>
      <c r="Q4387" s="771"/>
      <c r="R4387" s="775"/>
      <c r="S4387" s="775"/>
      <c r="T4387" s="775"/>
      <c r="U4387" s="775"/>
      <c r="V4387" s="775"/>
      <c r="W4387" s="819"/>
      <c r="X4387" s="313">
        <f t="shared" si="1322"/>
        <v>0</v>
      </c>
    </row>
    <row r="4388" spans="2:24" ht="18.75">
      <c r="B4388" s="136"/>
      <c r="C4388" s="168">
        <v>1069</v>
      </c>
      <c r="D4388" s="170" t="s">
        <v>229</v>
      </c>
      <c r="E4388" s="812"/>
      <c r="F4388" s="449"/>
      <c r="G4388" s="245"/>
      <c r="H4388" s="245"/>
      <c r="I4388" s="476">
        <f t="shared" si="1327"/>
        <v>0</v>
      </c>
      <c r="J4388" s="243" t="str">
        <f t="shared" ref="J4388:J4419" si="1332">(IF($E4388&lt;&gt;0,$J$2,IF($I4388&lt;&gt;0,$J$2,"")))</f>
        <v/>
      </c>
      <c r="K4388" s="244"/>
      <c r="L4388" s="423"/>
      <c r="M4388" s="252"/>
      <c r="N4388" s="315">
        <f t="shared" si="1328"/>
        <v>0</v>
      </c>
      <c r="O4388" s="424">
        <f t="shared" si="1329"/>
        <v>0</v>
      </c>
      <c r="P4388" s="244"/>
      <c r="Q4388" s="423"/>
      <c r="R4388" s="252"/>
      <c r="S4388" s="429">
        <f>+IF(+(L4388+M4388)&gt;=I4388,+M4388,+(+I4388-L4388))</f>
        <v>0</v>
      </c>
      <c r="T4388" s="315">
        <f>Q4388+R4388-S4388</f>
        <v>0</v>
      </c>
      <c r="U4388" s="252"/>
      <c r="V4388" s="252"/>
      <c r="W4388" s="253"/>
      <c r="X4388" s="313">
        <f t="shared" ref="X4388:X4419" si="1333">T4388-U4388-V4388-W4388</f>
        <v>0</v>
      </c>
    </row>
    <row r="4389" spans="2:24" ht="31.5">
      <c r="B4389" s="140"/>
      <c r="C4389" s="137">
        <v>1091</v>
      </c>
      <c r="D4389" s="145" t="s">
        <v>230</v>
      </c>
      <c r="E4389" s="812"/>
      <c r="F4389" s="449"/>
      <c r="G4389" s="245"/>
      <c r="H4389" s="245"/>
      <c r="I4389" s="476">
        <f t="shared" si="1327"/>
        <v>0</v>
      </c>
      <c r="J4389" s="243" t="str">
        <f t="shared" si="1332"/>
        <v/>
      </c>
      <c r="K4389" s="244"/>
      <c r="L4389" s="423"/>
      <c r="M4389" s="252"/>
      <c r="N4389" s="315">
        <f t="shared" si="1328"/>
        <v>0</v>
      </c>
      <c r="O4389" s="424">
        <f t="shared" si="1329"/>
        <v>0</v>
      </c>
      <c r="P4389" s="244"/>
      <c r="Q4389" s="423"/>
      <c r="R4389" s="252"/>
      <c r="S4389" s="429">
        <f>+IF(+(L4389+M4389)&gt;=I4389,+M4389,+(+I4389-L4389))</f>
        <v>0</v>
      </c>
      <c r="T4389" s="315">
        <f>Q4389+R4389-S4389</f>
        <v>0</v>
      </c>
      <c r="U4389" s="252"/>
      <c r="V4389" s="252"/>
      <c r="W4389" s="253"/>
      <c r="X4389" s="313">
        <f t="shared" si="1333"/>
        <v>0</v>
      </c>
    </row>
    <row r="4390" spans="2:24" ht="18.75">
      <c r="B4390" s="136"/>
      <c r="C4390" s="137">
        <v>1092</v>
      </c>
      <c r="D4390" s="145" t="s">
        <v>359</v>
      </c>
      <c r="E4390" s="812"/>
      <c r="F4390" s="449"/>
      <c r="G4390" s="245"/>
      <c r="H4390" s="245"/>
      <c r="I4390" s="476">
        <f t="shared" si="1327"/>
        <v>0</v>
      </c>
      <c r="J4390" s="243" t="str">
        <f t="shared" si="1332"/>
        <v/>
      </c>
      <c r="K4390" s="244"/>
      <c r="L4390" s="423"/>
      <c r="M4390" s="252"/>
      <c r="N4390" s="315">
        <f t="shared" si="1328"/>
        <v>0</v>
      </c>
      <c r="O4390" s="424">
        <f t="shared" si="1329"/>
        <v>0</v>
      </c>
      <c r="P4390" s="244"/>
      <c r="Q4390" s="771"/>
      <c r="R4390" s="775"/>
      <c r="S4390" s="775"/>
      <c r="T4390" s="775"/>
      <c r="U4390" s="775"/>
      <c r="V4390" s="775"/>
      <c r="W4390" s="819"/>
      <c r="X4390" s="313">
        <f t="shared" si="1333"/>
        <v>0</v>
      </c>
    </row>
    <row r="4391" spans="2:24" ht="18.75">
      <c r="B4391" s="136"/>
      <c r="C4391" s="142">
        <v>1098</v>
      </c>
      <c r="D4391" s="146" t="s">
        <v>231</v>
      </c>
      <c r="E4391" s="812"/>
      <c r="F4391" s="449"/>
      <c r="G4391" s="245"/>
      <c r="H4391" s="245"/>
      <c r="I4391" s="476">
        <f t="shared" si="1327"/>
        <v>0</v>
      </c>
      <c r="J4391" s="243" t="str">
        <f t="shared" si="1332"/>
        <v/>
      </c>
      <c r="K4391" s="244"/>
      <c r="L4391" s="423"/>
      <c r="M4391" s="252"/>
      <c r="N4391" s="315">
        <f t="shared" si="1328"/>
        <v>0</v>
      </c>
      <c r="O4391" s="424">
        <f t="shared" si="1329"/>
        <v>0</v>
      </c>
      <c r="P4391" s="244"/>
      <c r="Q4391" s="423"/>
      <c r="R4391" s="252"/>
      <c r="S4391" s="429">
        <f>+IF(+(L4391+M4391)&gt;=I4391,+M4391,+(+I4391-L4391))</f>
        <v>0</v>
      </c>
      <c r="T4391" s="315">
        <f>Q4391+R4391-S4391</f>
        <v>0</v>
      </c>
      <c r="U4391" s="252"/>
      <c r="V4391" s="252"/>
      <c r="W4391" s="253"/>
      <c r="X4391" s="313">
        <f t="shared" si="1333"/>
        <v>0</v>
      </c>
    </row>
    <row r="4392" spans="2:24" ht="18.75">
      <c r="B4392" s="794">
        <v>1900</v>
      </c>
      <c r="C4392" s="958" t="s">
        <v>293</v>
      </c>
      <c r="D4392" s="958"/>
      <c r="E4392" s="795"/>
      <c r="F4392" s="796">
        <f>SUM(F4393:F4395)</f>
        <v>0</v>
      </c>
      <c r="G4392" s="797">
        <f>SUM(G4393:G4395)</f>
        <v>12000</v>
      </c>
      <c r="H4392" s="797">
        <f>SUM(H4393:H4395)</f>
        <v>0</v>
      </c>
      <c r="I4392" s="797">
        <f>SUM(I4393:I4395)</f>
        <v>12000</v>
      </c>
      <c r="J4392" s="243">
        <f t="shared" si="1332"/>
        <v>1</v>
      </c>
      <c r="K4392" s="244"/>
      <c r="L4392" s="316">
        <f>SUM(L4393:L4395)</f>
        <v>0</v>
      </c>
      <c r="M4392" s="317">
        <f>SUM(M4393:M4395)</f>
        <v>12000</v>
      </c>
      <c r="N4392" s="425">
        <f>SUM(N4393:N4395)</f>
        <v>12000</v>
      </c>
      <c r="O4392" s="426">
        <f>SUM(O4393:O4395)</f>
        <v>0</v>
      </c>
      <c r="P4392" s="244"/>
      <c r="Q4392" s="773"/>
      <c r="R4392" s="774"/>
      <c r="S4392" s="774"/>
      <c r="T4392" s="774"/>
      <c r="U4392" s="774"/>
      <c r="V4392" s="774"/>
      <c r="W4392" s="820"/>
      <c r="X4392" s="313">
        <f t="shared" si="1333"/>
        <v>0</v>
      </c>
    </row>
    <row r="4393" spans="2:24" ht="18.75">
      <c r="B4393" s="136"/>
      <c r="C4393" s="144">
        <v>1901</v>
      </c>
      <c r="D4393" s="138" t="s">
        <v>294</v>
      </c>
      <c r="E4393" s="812"/>
      <c r="F4393" s="449"/>
      <c r="G4393" s="245">
        <v>10000</v>
      </c>
      <c r="H4393" s="245"/>
      <c r="I4393" s="476">
        <f>F4393+G4393+H4393</f>
        <v>10000</v>
      </c>
      <c r="J4393" s="243">
        <f t="shared" si="1332"/>
        <v>1</v>
      </c>
      <c r="K4393" s="244"/>
      <c r="L4393" s="423"/>
      <c r="M4393" s="252">
        <v>10000</v>
      </c>
      <c r="N4393" s="315">
        <f>I4393</f>
        <v>10000</v>
      </c>
      <c r="O4393" s="424">
        <f>L4393+M4393-N4393</f>
        <v>0</v>
      </c>
      <c r="P4393" s="244"/>
      <c r="Q4393" s="771"/>
      <c r="R4393" s="775"/>
      <c r="S4393" s="775"/>
      <c r="T4393" s="775"/>
      <c r="U4393" s="775"/>
      <c r="V4393" s="775"/>
      <c r="W4393" s="819"/>
      <c r="X4393" s="313">
        <f t="shared" si="1333"/>
        <v>0</v>
      </c>
    </row>
    <row r="4394" spans="2:24" ht="18.75">
      <c r="B4394" s="136"/>
      <c r="C4394" s="137">
        <v>1981</v>
      </c>
      <c r="D4394" s="139" t="s">
        <v>295</v>
      </c>
      <c r="E4394" s="812"/>
      <c r="F4394" s="449"/>
      <c r="G4394" s="245">
        <v>2000</v>
      </c>
      <c r="H4394" s="245"/>
      <c r="I4394" s="476">
        <f>F4394+G4394+H4394</f>
        <v>2000</v>
      </c>
      <c r="J4394" s="243">
        <f t="shared" si="1332"/>
        <v>1</v>
      </c>
      <c r="K4394" s="244"/>
      <c r="L4394" s="423"/>
      <c r="M4394" s="252">
        <v>2000</v>
      </c>
      <c r="N4394" s="315">
        <f>I4394</f>
        <v>2000</v>
      </c>
      <c r="O4394" s="424">
        <f>L4394+M4394-N4394</f>
        <v>0</v>
      </c>
      <c r="P4394" s="244"/>
      <c r="Q4394" s="771"/>
      <c r="R4394" s="775"/>
      <c r="S4394" s="775"/>
      <c r="T4394" s="775"/>
      <c r="U4394" s="775"/>
      <c r="V4394" s="775"/>
      <c r="W4394" s="819"/>
      <c r="X4394" s="313">
        <f t="shared" si="1333"/>
        <v>0</v>
      </c>
    </row>
    <row r="4395" spans="2:24" ht="18.75">
      <c r="B4395" s="136"/>
      <c r="C4395" s="142">
        <v>1991</v>
      </c>
      <c r="D4395" s="141" t="s">
        <v>296</v>
      </c>
      <c r="E4395" s="812"/>
      <c r="F4395" s="449"/>
      <c r="G4395" s="245"/>
      <c r="H4395" s="245"/>
      <c r="I4395" s="476">
        <f>F4395+G4395+H4395</f>
        <v>0</v>
      </c>
      <c r="J4395" s="243" t="str">
        <f t="shared" si="1332"/>
        <v/>
      </c>
      <c r="K4395" s="244"/>
      <c r="L4395" s="423"/>
      <c r="M4395" s="252"/>
      <c r="N4395" s="315">
        <f>I4395</f>
        <v>0</v>
      </c>
      <c r="O4395" s="424">
        <f>L4395+M4395-N4395</f>
        <v>0</v>
      </c>
      <c r="P4395" s="244"/>
      <c r="Q4395" s="771"/>
      <c r="R4395" s="775"/>
      <c r="S4395" s="775"/>
      <c r="T4395" s="775"/>
      <c r="U4395" s="775"/>
      <c r="V4395" s="775"/>
      <c r="W4395" s="819"/>
      <c r="X4395" s="313">
        <f t="shared" si="1333"/>
        <v>0</v>
      </c>
    </row>
    <row r="4396" spans="2:24" ht="18.75">
      <c r="B4396" s="794">
        <v>2100</v>
      </c>
      <c r="C4396" s="958" t="s">
        <v>1088</v>
      </c>
      <c r="D4396" s="958"/>
      <c r="E4396" s="795"/>
      <c r="F4396" s="796">
        <f>SUM(F4397:F4401)</f>
        <v>0</v>
      </c>
      <c r="G4396" s="797">
        <f>SUM(G4397:G4401)</f>
        <v>0</v>
      </c>
      <c r="H4396" s="797">
        <f>SUM(H4397:H4401)</f>
        <v>0</v>
      </c>
      <c r="I4396" s="797">
        <f>SUM(I4397:I4401)</f>
        <v>0</v>
      </c>
      <c r="J4396" s="243" t="str">
        <f t="shared" si="1332"/>
        <v/>
      </c>
      <c r="K4396" s="244"/>
      <c r="L4396" s="316">
        <f>SUM(L4397:L4401)</f>
        <v>0</v>
      </c>
      <c r="M4396" s="317">
        <f>SUM(M4397:M4401)</f>
        <v>0</v>
      </c>
      <c r="N4396" s="425">
        <f>SUM(N4397:N4401)</f>
        <v>0</v>
      </c>
      <c r="O4396" s="426">
        <f>SUM(O4397:O4401)</f>
        <v>0</v>
      </c>
      <c r="P4396" s="244"/>
      <c r="Q4396" s="773"/>
      <c r="R4396" s="774"/>
      <c r="S4396" s="774"/>
      <c r="T4396" s="774"/>
      <c r="U4396" s="774"/>
      <c r="V4396" s="774"/>
      <c r="W4396" s="820"/>
      <c r="X4396" s="313">
        <f t="shared" si="1333"/>
        <v>0</v>
      </c>
    </row>
    <row r="4397" spans="2:24" ht="18.75">
      <c r="B4397" s="136"/>
      <c r="C4397" s="144">
        <v>2110</v>
      </c>
      <c r="D4397" s="147" t="s">
        <v>232</v>
      </c>
      <c r="E4397" s="812"/>
      <c r="F4397" s="449"/>
      <c r="G4397" s="245"/>
      <c r="H4397" s="245"/>
      <c r="I4397" s="476">
        <f>F4397+G4397+H4397</f>
        <v>0</v>
      </c>
      <c r="J4397" s="243" t="str">
        <f t="shared" si="1332"/>
        <v/>
      </c>
      <c r="K4397" s="244"/>
      <c r="L4397" s="423"/>
      <c r="M4397" s="252"/>
      <c r="N4397" s="315">
        <f>I4397</f>
        <v>0</v>
      </c>
      <c r="O4397" s="424">
        <f>L4397+M4397-N4397</f>
        <v>0</v>
      </c>
      <c r="P4397" s="244"/>
      <c r="Q4397" s="771"/>
      <c r="R4397" s="775"/>
      <c r="S4397" s="775"/>
      <c r="T4397" s="775"/>
      <c r="U4397" s="775"/>
      <c r="V4397" s="775"/>
      <c r="W4397" s="819"/>
      <c r="X4397" s="313">
        <f t="shared" si="1333"/>
        <v>0</v>
      </c>
    </row>
    <row r="4398" spans="2:24" ht="18.75">
      <c r="B4398" s="171"/>
      <c r="C4398" s="137">
        <v>2120</v>
      </c>
      <c r="D4398" s="159" t="s">
        <v>233</v>
      </c>
      <c r="E4398" s="812"/>
      <c r="F4398" s="449"/>
      <c r="G4398" s="245"/>
      <c r="H4398" s="245"/>
      <c r="I4398" s="476">
        <f>F4398+G4398+H4398</f>
        <v>0</v>
      </c>
      <c r="J4398" s="243" t="str">
        <f t="shared" si="1332"/>
        <v/>
      </c>
      <c r="K4398" s="244"/>
      <c r="L4398" s="423"/>
      <c r="M4398" s="252"/>
      <c r="N4398" s="315">
        <f>I4398</f>
        <v>0</v>
      </c>
      <c r="O4398" s="424">
        <f>L4398+M4398-N4398</f>
        <v>0</v>
      </c>
      <c r="P4398" s="244"/>
      <c r="Q4398" s="771"/>
      <c r="R4398" s="775"/>
      <c r="S4398" s="775"/>
      <c r="T4398" s="775"/>
      <c r="U4398" s="775"/>
      <c r="V4398" s="775"/>
      <c r="W4398" s="819"/>
      <c r="X4398" s="313">
        <f t="shared" si="1333"/>
        <v>0</v>
      </c>
    </row>
    <row r="4399" spans="2:24" ht="18.75">
      <c r="B4399" s="171"/>
      <c r="C4399" s="137">
        <v>2125</v>
      </c>
      <c r="D4399" s="156" t="s">
        <v>1080</v>
      </c>
      <c r="E4399" s="812"/>
      <c r="F4399" s="700">
        <v>0</v>
      </c>
      <c r="G4399" s="700">
        <v>0</v>
      </c>
      <c r="H4399" s="700">
        <v>0</v>
      </c>
      <c r="I4399" s="476">
        <f>F4399+G4399+H4399</f>
        <v>0</v>
      </c>
      <c r="J4399" s="243" t="str">
        <f t="shared" si="1332"/>
        <v/>
      </c>
      <c r="K4399" s="244"/>
      <c r="L4399" s="423"/>
      <c r="M4399" s="252"/>
      <c r="N4399" s="315">
        <f>I4399</f>
        <v>0</v>
      </c>
      <c r="O4399" s="424">
        <f>L4399+M4399-N4399</f>
        <v>0</v>
      </c>
      <c r="P4399" s="244"/>
      <c r="Q4399" s="771"/>
      <c r="R4399" s="775"/>
      <c r="S4399" s="775"/>
      <c r="T4399" s="775"/>
      <c r="U4399" s="775"/>
      <c r="V4399" s="775"/>
      <c r="W4399" s="819"/>
      <c r="X4399" s="313">
        <f t="shared" si="1333"/>
        <v>0</v>
      </c>
    </row>
    <row r="4400" spans="2:24" ht="18.75">
      <c r="B4400" s="143"/>
      <c r="C4400" s="137">
        <v>2140</v>
      </c>
      <c r="D4400" s="159" t="s">
        <v>235</v>
      </c>
      <c r="E4400" s="812"/>
      <c r="F4400" s="700">
        <v>0</v>
      </c>
      <c r="G4400" s="700">
        <v>0</v>
      </c>
      <c r="H4400" s="700">
        <v>0</v>
      </c>
      <c r="I4400" s="476">
        <f>F4400+G4400+H4400</f>
        <v>0</v>
      </c>
      <c r="J4400" s="243" t="str">
        <f t="shared" si="1332"/>
        <v/>
      </c>
      <c r="K4400" s="244"/>
      <c r="L4400" s="423"/>
      <c r="M4400" s="252"/>
      <c r="N4400" s="315">
        <f>I4400</f>
        <v>0</v>
      </c>
      <c r="O4400" s="424">
        <f>L4400+M4400-N4400</f>
        <v>0</v>
      </c>
      <c r="P4400" s="244"/>
      <c r="Q4400" s="771"/>
      <c r="R4400" s="775"/>
      <c r="S4400" s="775"/>
      <c r="T4400" s="775"/>
      <c r="U4400" s="775"/>
      <c r="V4400" s="775"/>
      <c r="W4400" s="819"/>
      <c r="X4400" s="313">
        <f t="shared" si="1333"/>
        <v>0</v>
      </c>
    </row>
    <row r="4401" spans="2:24" ht="18.75">
      <c r="B4401" s="136"/>
      <c r="C4401" s="142">
        <v>2190</v>
      </c>
      <c r="D4401" s="512" t="s">
        <v>236</v>
      </c>
      <c r="E4401" s="812"/>
      <c r="F4401" s="449"/>
      <c r="G4401" s="245"/>
      <c r="H4401" s="245"/>
      <c r="I4401" s="476">
        <f>F4401+G4401+H4401</f>
        <v>0</v>
      </c>
      <c r="J4401" s="243" t="str">
        <f t="shared" si="1332"/>
        <v/>
      </c>
      <c r="K4401" s="244"/>
      <c r="L4401" s="423"/>
      <c r="M4401" s="252"/>
      <c r="N4401" s="315">
        <f>I4401</f>
        <v>0</v>
      </c>
      <c r="O4401" s="424">
        <f>L4401+M4401-N4401</f>
        <v>0</v>
      </c>
      <c r="P4401" s="244"/>
      <c r="Q4401" s="771"/>
      <c r="R4401" s="775"/>
      <c r="S4401" s="775"/>
      <c r="T4401" s="775"/>
      <c r="U4401" s="775"/>
      <c r="V4401" s="775"/>
      <c r="W4401" s="819"/>
      <c r="X4401" s="313">
        <f t="shared" si="1333"/>
        <v>0</v>
      </c>
    </row>
    <row r="4402" spans="2:24" ht="18.75">
      <c r="B4402" s="794">
        <v>2200</v>
      </c>
      <c r="C4402" s="958" t="s">
        <v>237</v>
      </c>
      <c r="D4402" s="958"/>
      <c r="E4402" s="795"/>
      <c r="F4402" s="796">
        <f>SUM(F4403:F4404)</f>
        <v>0</v>
      </c>
      <c r="G4402" s="797">
        <f>SUM(G4403:G4404)</f>
        <v>0</v>
      </c>
      <c r="H4402" s="797">
        <f>SUM(H4403:H4404)</f>
        <v>0</v>
      </c>
      <c r="I4402" s="797">
        <f>SUM(I4403:I4404)</f>
        <v>0</v>
      </c>
      <c r="J4402" s="243" t="str">
        <f t="shared" si="1332"/>
        <v/>
      </c>
      <c r="K4402" s="244"/>
      <c r="L4402" s="316">
        <f>SUM(L4403:L4404)</f>
        <v>0</v>
      </c>
      <c r="M4402" s="317">
        <f>SUM(M4403:M4404)</f>
        <v>0</v>
      </c>
      <c r="N4402" s="425">
        <f>SUM(N4403:N4404)</f>
        <v>0</v>
      </c>
      <c r="O4402" s="426">
        <f>SUM(O4403:O4404)</f>
        <v>0</v>
      </c>
      <c r="P4402" s="244"/>
      <c r="Q4402" s="773"/>
      <c r="R4402" s="774"/>
      <c r="S4402" s="774"/>
      <c r="T4402" s="774"/>
      <c r="U4402" s="774"/>
      <c r="V4402" s="774"/>
      <c r="W4402" s="820"/>
      <c r="X4402" s="313">
        <f t="shared" si="1333"/>
        <v>0</v>
      </c>
    </row>
    <row r="4403" spans="2:24" ht="18.75">
      <c r="B4403" s="136"/>
      <c r="C4403" s="137">
        <v>2221</v>
      </c>
      <c r="D4403" s="139" t="s">
        <v>1461</v>
      </c>
      <c r="E4403" s="812"/>
      <c r="F4403" s="449"/>
      <c r="G4403" s="245"/>
      <c r="H4403" s="245"/>
      <c r="I4403" s="476">
        <f t="shared" ref="I4403:I4408" si="1334">F4403+G4403+H4403</f>
        <v>0</v>
      </c>
      <c r="J4403" s="243" t="str">
        <f t="shared" si="1332"/>
        <v/>
      </c>
      <c r="K4403" s="244"/>
      <c r="L4403" s="423"/>
      <c r="M4403" s="252"/>
      <c r="N4403" s="315">
        <f t="shared" ref="N4403:N4408" si="1335">I4403</f>
        <v>0</v>
      </c>
      <c r="O4403" s="424">
        <f t="shared" ref="O4403:O4408" si="1336">L4403+M4403-N4403</f>
        <v>0</v>
      </c>
      <c r="P4403" s="244"/>
      <c r="Q4403" s="771"/>
      <c r="R4403" s="775"/>
      <c r="S4403" s="775"/>
      <c r="T4403" s="775"/>
      <c r="U4403" s="775"/>
      <c r="V4403" s="775"/>
      <c r="W4403" s="819"/>
      <c r="X4403" s="313">
        <f t="shared" si="1333"/>
        <v>0</v>
      </c>
    </row>
    <row r="4404" spans="2:24" ht="18.75">
      <c r="B4404" s="136"/>
      <c r="C4404" s="142">
        <v>2224</v>
      </c>
      <c r="D4404" s="141" t="s">
        <v>238</v>
      </c>
      <c r="E4404" s="812"/>
      <c r="F4404" s="449"/>
      <c r="G4404" s="245"/>
      <c r="H4404" s="245"/>
      <c r="I4404" s="476">
        <f t="shared" si="1334"/>
        <v>0</v>
      </c>
      <c r="J4404" s="243" t="str">
        <f t="shared" si="1332"/>
        <v/>
      </c>
      <c r="K4404" s="244"/>
      <c r="L4404" s="423"/>
      <c r="M4404" s="252"/>
      <c r="N4404" s="315">
        <f t="shared" si="1335"/>
        <v>0</v>
      </c>
      <c r="O4404" s="424">
        <f t="shared" si="1336"/>
        <v>0</v>
      </c>
      <c r="P4404" s="244"/>
      <c r="Q4404" s="771"/>
      <c r="R4404" s="775"/>
      <c r="S4404" s="775"/>
      <c r="T4404" s="775"/>
      <c r="U4404" s="775"/>
      <c r="V4404" s="775"/>
      <c r="W4404" s="819"/>
      <c r="X4404" s="313">
        <f t="shared" si="1333"/>
        <v>0</v>
      </c>
    </row>
    <row r="4405" spans="2:24" ht="18.75">
      <c r="B4405" s="794">
        <v>2500</v>
      </c>
      <c r="C4405" s="963" t="s">
        <v>239</v>
      </c>
      <c r="D4405" s="963"/>
      <c r="E4405" s="795"/>
      <c r="F4405" s="798"/>
      <c r="G4405" s="799"/>
      <c r="H4405" s="799"/>
      <c r="I4405" s="800">
        <f t="shared" si="1334"/>
        <v>0</v>
      </c>
      <c r="J4405" s="243" t="str">
        <f t="shared" si="1332"/>
        <v/>
      </c>
      <c r="K4405" s="244"/>
      <c r="L4405" s="428"/>
      <c r="M4405" s="254"/>
      <c r="N4405" s="315">
        <f t="shared" si="1335"/>
        <v>0</v>
      </c>
      <c r="O4405" s="424">
        <f t="shared" si="1336"/>
        <v>0</v>
      </c>
      <c r="P4405" s="244"/>
      <c r="Q4405" s="773"/>
      <c r="R4405" s="774"/>
      <c r="S4405" s="775"/>
      <c r="T4405" s="775"/>
      <c r="U4405" s="774"/>
      <c r="V4405" s="775"/>
      <c r="W4405" s="819"/>
      <c r="X4405" s="313">
        <f t="shared" si="1333"/>
        <v>0</v>
      </c>
    </row>
    <row r="4406" spans="2:24" ht="18.75">
      <c r="B4406" s="794">
        <v>2600</v>
      </c>
      <c r="C4406" s="969" t="s">
        <v>240</v>
      </c>
      <c r="D4406" s="979"/>
      <c r="E4406" s="795"/>
      <c r="F4406" s="798"/>
      <c r="G4406" s="799"/>
      <c r="H4406" s="799"/>
      <c r="I4406" s="800">
        <f t="shared" si="1334"/>
        <v>0</v>
      </c>
      <c r="J4406" s="243" t="str">
        <f t="shared" si="1332"/>
        <v/>
      </c>
      <c r="K4406" s="244"/>
      <c r="L4406" s="428"/>
      <c r="M4406" s="254"/>
      <c r="N4406" s="315">
        <f t="shared" si="1335"/>
        <v>0</v>
      </c>
      <c r="O4406" s="424">
        <f t="shared" si="1336"/>
        <v>0</v>
      </c>
      <c r="P4406" s="244"/>
      <c r="Q4406" s="773"/>
      <c r="R4406" s="774"/>
      <c r="S4406" s="775"/>
      <c r="T4406" s="775"/>
      <c r="U4406" s="774"/>
      <c r="V4406" s="775"/>
      <c r="W4406" s="819"/>
      <c r="X4406" s="313">
        <f t="shared" si="1333"/>
        <v>0</v>
      </c>
    </row>
    <row r="4407" spans="2:24" ht="18.75">
      <c r="B4407" s="794">
        <v>2700</v>
      </c>
      <c r="C4407" s="969" t="s">
        <v>241</v>
      </c>
      <c r="D4407" s="979"/>
      <c r="E4407" s="795"/>
      <c r="F4407" s="798"/>
      <c r="G4407" s="799"/>
      <c r="H4407" s="799"/>
      <c r="I4407" s="800">
        <f t="shared" si="1334"/>
        <v>0</v>
      </c>
      <c r="J4407" s="243" t="str">
        <f t="shared" si="1332"/>
        <v/>
      </c>
      <c r="K4407" s="244"/>
      <c r="L4407" s="428"/>
      <c r="M4407" s="254"/>
      <c r="N4407" s="315">
        <f t="shared" si="1335"/>
        <v>0</v>
      </c>
      <c r="O4407" s="424">
        <f t="shared" si="1336"/>
        <v>0</v>
      </c>
      <c r="P4407" s="244"/>
      <c r="Q4407" s="773"/>
      <c r="R4407" s="774"/>
      <c r="S4407" s="775"/>
      <c r="T4407" s="775"/>
      <c r="U4407" s="774"/>
      <c r="V4407" s="775"/>
      <c r="W4407" s="819"/>
      <c r="X4407" s="313">
        <f t="shared" si="1333"/>
        <v>0</v>
      </c>
    </row>
    <row r="4408" spans="2:24" ht="18.75">
      <c r="B4408" s="794">
        <v>2800</v>
      </c>
      <c r="C4408" s="969" t="s">
        <v>1711</v>
      </c>
      <c r="D4408" s="979"/>
      <c r="E4408" s="795"/>
      <c r="F4408" s="798"/>
      <c r="G4408" s="799"/>
      <c r="H4408" s="799"/>
      <c r="I4408" s="800">
        <f t="shared" si="1334"/>
        <v>0</v>
      </c>
      <c r="J4408" s="243" t="str">
        <f t="shared" si="1332"/>
        <v/>
      </c>
      <c r="K4408" s="244"/>
      <c r="L4408" s="428"/>
      <c r="M4408" s="254"/>
      <c r="N4408" s="315">
        <f t="shared" si="1335"/>
        <v>0</v>
      </c>
      <c r="O4408" s="424">
        <f t="shared" si="1336"/>
        <v>0</v>
      </c>
      <c r="P4408" s="244"/>
      <c r="Q4408" s="773"/>
      <c r="R4408" s="774"/>
      <c r="S4408" s="775"/>
      <c r="T4408" s="775"/>
      <c r="U4408" s="774"/>
      <c r="V4408" s="775"/>
      <c r="W4408" s="819"/>
      <c r="X4408" s="313">
        <f t="shared" si="1333"/>
        <v>0</v>
      </c>
    </row>
    <row r="4409" spans="2:24" ht="18.75">
      <c r="B4409" s="794">
        <v>2900</v>
      </c>
      <c r="C4409" s="966" t="s">
        <v>242</v>
      </c>
      <c r="D4409" s="983"/>
      <c r="E4409" s="795"/>
      <c r="F4409" s="796">
        <f>SUM(F4410:F4417)</f>
        <v>0</v>
      </c>
      <c r="G4409" s="797">
        <f>SUM(G4410:G4417)</f>
        <v>0</v>
      </c>
      <c r="H4409" s="797">
        <f>SUM(H4410:H4417)</f>
        <v>0</v>
      </c>
      <c r="I4409" s="797">
        <f>SUM(I4410:I4417)</f>
        <v>0</v>
      </c>
      <c r="J4409" s="243" t="str">
        <f t="shared" si="1332"/>
        <v/>
      </c>
      <c r="K4409" s="244"/>
      <c r="L4409" s="316">
        <f>SUM(L4410:L4417)</f>
        <v>0</v>
      </c>
      <c r="M4409" s="317">
        <f>SUM(M4410:M4417)</f>
        <v>0</v>
      </c>
      <c r="N4409" s="425">
        <f>SUM(N4410:N4417)</f>
        <v>0</v>
      </c>
      <c r="O4409" s="426">
        <f>SUM(O4410:O4417)</f>
        <v>0</v>
      </c>
      <c r="P4409" s="244"/>
      <c r="Q4409" s="773"/>
      <c r="R4409" s="774"/>
      <c r="S4409" s="774"/>
      <c r="T4409" s="774"/>
      <c r="U4409" s="774"/>
      <c r="V4409" s="774"/>
      <c r="W4409" s="820"/>
      <c r="X4409" s="313">
        <f t="shared" si="1333"/>
        <v>0</v>
      </c>
    </row>
    <row r="4410" spans="2:24" ht="18.75">
      <c r="B4410" s="172"/>
      <c r="C4410" s="144">
        <v>2910</v>
      </c>
      <c r="D4410" s="319" t="s">
        <v>1751</v>
      </c>
      <c r="E4410" s="812"/>
      <c r="F4410" s="449"/>
      <c r="G4410" s="245"/>
      <c r="H4410" s="245"/>
      <c r="I4410" s="476">
        <f t="shared" ref="I4410:I4417" si="1337">F4410+G4410+H4410</f>
        <v>0</v>
      </c>
      <c r="J4410" s="243" t="str">
        <f t="shared" si="1332"/>
        <v/>
      </c>
      <c r="K4410" s="244"/>
      <c r="L4410" s="423"/>
      <c r="M4410" s="252"/>
      <c r="N4410" s="315">
        <f t="shared" ref="N4410:N4417" si="1338">I4410</f>
        <v>0</v>
      </c>
      <c r="O4410" s="424">
        <f t="shared" ref="O4410:O4417" si="1339">L4410+M4410-N4410</f>
        <v>0</v>
      </c>
      <c r="P4410" s="244"/>
      <c r="Q4410" s="771"/>
      <c r="R4410" s="775"/>
      <c r="S4410" s="775"/>
      <c r="T4410" s="775"/>
      <c r="U4410" s="775"/>
      <c r="V4410" s="775"/>
      <c r="W4410" s="819"/>
      <c r="X4410" s="313">
        <f t="shared" si="1333"/>
        <v>0</v>
      </c>
    </row>
    <row r="4411" spans="2:24" ht="18.75">
      <c r="B4411" s="172"/>
      <c r="C4411" s="144">
        <v>2920</v>
      </c>
      <c r="D4411" s="319" t="s">
        <v>243</v>
      </c>
      <c r="E4411" s="812"/>
      <c r="F4411" s="449"/>
      <c r="G4411" s="245"/>
      <c r="H4411" s="245"/>
      <c r="I4411" s="476">
        <f t="shared" si="1337"/>
        <v>0</v>
      </c>
      <c r="J4411" s="243" t="str">
        <f t="shared" si="1332"/>
        <v/>
      </c>
      <c r="K4411" s="244"/>
      <c r="L4411" s="423"/>
      <c r="M4411" s="252"/>
      <c r="N4411" s="315">
        <f t="shared" si="1338"/>
        <v>0</v>
      </c>
      <c r="O4411" s="424">
        <f t="shared" si="1339"/>
        <v>0</v>
      </c>
      <c r="P4411" s="244"/>
      <c r="Q4411" s="771"/>
      <c r="R4411" s="775"/>
      <c r="S4411" s="775"/>
      <c r="T4411" s="775"/>
      <c r="U4411" s="775"/>
      <c r="V4411" s="775"/>
      <c r="W4411" s="819"/>
      <c r="X4411" s="313">
        <f t="shared" si="1333"/>
        <v>0</v>
      </c>
    </row>
    <row r="4412" spans="2:24" ht="31.5">
      <c r="B4412" s="172"/>
      <c r="C4412" s="168">
        <v>2969</v>
      </c>
      <c r="D4412" s="320" t="s">
        <v>244</v>
      </c>
      <c r="E4412" s="812"/>
      <c r="F4412" s="449"/>
      <c r="G4412" s="245"/>
      <c r="H4412" s="245"/>
      <c r="I4412" s="476">
        <f t="shared" si="1337"/>
        <v>0</v>
      </c>
      <c r="J4412" s="243" t="str">
        <f t="shared" si="1332"/>
        <v/>
      </c>
      <c r="K4412" s="244"/>
      <c r="L4412" s="423"/>
      <c r="M4412" s="252"/>
      <c r="N4412" s="315">
        <f t="shared" si="1338"/>
        <v>0</v>
      </c>
      <c r="O4412" s="424">
        <f t="shared" si="1339"/>
        <v>0</v>
      </c>
      <c r="P4412" s="244"/>
      <c r="Q4412" s="771"/>
      <c r="R4412" s="775"/>
      <c r="S4412" s="775"/>
      <c r="T4412" s="775"/>
      <c r="U4412" s="775"/>
      <c r="V4412" s="775"/>
      <c r="W4412" s="819"/>
      <c r="X4412" s="313">
        <f t="shared" si="1333"/>
        <v>0</v>
      </c>
    </row>
    <row r="4413" spans="2:24" ht="31.5">
      <c r="B4413" s="172"/>
      <c r="C4413" s="168">
        <v>2970</v>
      </c>
      <c r="D4413" s="320" t="s">
        <v>245</v>
      </c>
      <c r="E4413" s="812"/>
      <c r="F4413" s="449"/>
      <c r="G4413" s="245"/>
      <c r="H4413" s="245"/>
      <c r="I4413" s="476">
        <f t="shared" si="1337"/>
        <v>0</v>
      </c>
      <c r="J4413" s="243" t="str">
        <f t="shared" si="1332"/>
        <v/>
      </c>
      <c r="K4413" s="244"/>
      <c r="L4413" s="423"/>
      <c r="M4413" s="252"/>
      <c r="N4413" s="315">
        <f t="shared" si="1338"/>
        <v>0</v>
      </c>
      <c r="O4413" s="424">
        <f t="shared" si="1339"/>
        <v>0</v>
      </c>
      <c r="P4413" s="244"/>
      <c r="Q4413" s="771"/>
      <c r="R4413" s="775"/>
      <c r="S4413" s="775"/>
      <c r="T4413" s="775"/>
      <c r="U4413" s="775"/>
      <c r="V4413" s="775"/>
      <c r="W4413" s="819"/>
      <c r="X4413" s="313">
        <f t="shared" si="1333"/>
        <v>0</v>
      </c>
    </row>
    <row r="4414" spans="2:24" ht="18.75">
      <c r="B4414" s="172"/>
      <c r="C4414" s="166">
        <v>2989</v>
      </c>
      <c r="D4414" s="321" t="s">
        <v>246</v>
      </c>
      <c r="E4414" s="812"/>
      <c r="F4414" s="449"/>
      <c r="G4414" s="245"/>
      <c r="H4414" s="245"/>
      <c r="I4414" s="476">
        <f t="shared" si="1337"/>
        <v>0</v>
      </c>
      <c r="J4414" s="243" t="str">
        <f t="shared" si="1332"/>
        <v/>
      </c>
      <c r="K4414" s="244"/>
      <c r="L4414" s="423"/>
      <c r="M4414" s="252"/>
      <c r="N4414" s="315">
        <f t="shared" si="1338"/>
        <v>0</v>
      </c>
      <c r="O4414" s="424">
        <f t="shared" si="1339"/>
        <v>0</v>
      </c>
      <c r="P4414" s="244"/>
      <c r="Q4414" s="771"/>
      <c r="R4414" s="775"/>
      <c r="S4414" s="775"/>
      <c r="T4414" s="775"/>
      <c r="U4414" s="775"/>
      <c r="V4414" s="775"/>
      <c r="W4414" s="819"/>
      <c r="X4414" s="313">
        <f t="shared" si="1333"/>
        <v>0</v>
      </c>
    </row>
    <row r="4415" spans="2:24" ht="31.5">
      <c r="B4415" s="136"/>
      <c r="C4415" s="137">
        <v>2990</v>
      </c>
      <c r="D4415" s="322" t="s">
        <v>1732</v>
      </c>
      <c r="E4415" s="812"/>
      <c r="F4415" s="449"/>
      <c r="G4415" s="245"/>
      <c r="H4415" s="245"/>
      <c r="I4415" s="476">
        <f t="shared" si="1337"/>
        <v>0</v>
      </c>
      <c r="J4415" s="243" t="str">
        <f t="shared" si="1332"/>
        <v/>
      </c>
      <c r="K4415" s="244"/>
      <c r="L4415" s="423"/>
      <c r="M4415" s="252"/>
      <c r="N4415" s="315">
        <f t="shared" si="1338"/>
        <v>0</v>
      </c>
      <c r="O4415" s="424">
        <f t="shared" si="1339"/>
        <v>0</v>
      </c>
      <c r="P4415" s="244"/>
      <c r="Q4415" s="771"/>
      <c r="R4415" s="775"/>
      <c r="S4415" s="775"/>
      <c r="T4415" s="775"/>
      <c r="U4415" s="775"/>
      <c r="V4415" s="775"/>
      <c r="W4415" s="819"/>
      <c r="X4415" s="313">
        <f t="shared" si="1333"/>
        <v>0</v>
      </c>
    </row>
    <row r="4416" spans="2:24" ht="18.75">
      <c r="B4416" s="136"/>
      <c r="C4416" s="137">
        <v>2991</v>
      </c>
      <c r="D4416" s="322" t="s">
        <v>247</v>
      </c>
      <c r="E4416" s="812"/>
      <c r="F4416" s="449"/>
      <c r="G4416" s="245"/>
      <c r="H4416" s="245"/>
      <c r="I4416" s="476">
        <f t="shared" si="1337"/>
        <v>0</v>
      </c>
      <c r="J4416" s="243" t="str">
        <f t="shared" si="1332"/>
        <v/>
      </c>
      <c r="K4416" s="244"/>
      <c r="L4416" s="423"/>
      <c r="M4416" s="252"/>
      <c r="N4416" s="315">
        <f t="shared" si="1338"/>
        <v>0</v>
      </c>
      <c r="O4416" s="424">
        <f t="shared" si="1339"/>
        <v>0</v>
      </c>
      <c r="P4416" s="244"/>
      <c r="Q4416" s="771"/>
      <c r="R4416" s="775"/>
      <c r="S4416" s="775"/>
      <c r="T4416" s="775"/>
      <c r="U4416" s="775"/>
      <c r="V4416" s="775"/>
      <c r="W4416" s="819"/>
      <c r="X4416" s="313">
        <f t="shared" si="1333"/>
        <v>0</v>
      </c>
    </row>
    <row r="4417" spans="2:24" ht="18.75">
      <c r="B4417" s="136"/>
      <c r="C4417" s="142">
        <v>2992</v>
      </c>
      <c r="D4417" s="154" t="s">
        <v>248</v>
      </c>
      <c r="E4417" s="812"/>
      <c r="F4417" s="449"/>
      <c r="G4417" s="245"/>
      <c r="H4417" s="245"/>
      <c r="I4417" s="476">
        <f t="shared" si="1337"/>
        <v>0</v>
      </c>
      <c r="J4417" s="243" t="str">
        <f t="shared" si="1332"/>
        <v/>
      </c>
      <c r="K4417" s="244"/>
      <c r="L4417" s="423"/>
      <c r="M4417" s="252"/>
      <c r="N4417" s="315">
        <f t="shared" si="1338"/>
        <v>0</v>
      </c>
      <c r="O4417" s="424">
        <f t="shared" si="1339"/>
        <v>0</v>
      </c>
      <c r="P4417" s="244"/>
      <c r="Q4417" s="771"/>
      <c r="R4417" s="775"/>
      <c r="S4417" s="775"/>
      <c r="T4417" s="775"/>
      <c r="U4417" s="775"/>
      <c r="V4417" s="775"/>
      <c r="W4417" s="819"/>
      <c r="X4417" s="313">
        <f t="shared" si="1333"/>
        <v>0</v>
      </c>
    </row>
    <row r="4418" spans="2:24" ht="18.75">
      <c r="B4418" s="794">
        <v>3300</v>
      </c>
      <c r="C4418" s="966" t="s">
        <v>1773</v>
      </c>
      <c r="D4418" s="966"/>
      <c r="E4418" s="795"/>
      <c r="F4418" s="781">
        <v>0</v>
      </c>
      <c r="G4418" s="781">
        <v>0</v>
      </c>
      <c r="H4418" s="781">
        <v>0</v>
      </c>
      <c r="I4418" s="797">
        <f>SUM(I4419:I4423)</f>
        <v>0</v>
      </c>
      <c r="J4418" s="243" t="str">
        <f t="shared" si="1332"/>
        <v/>
      </c>
      <c r="K4418" s="244"/>
      <c r="L4418" s="773"/>
      <c r="M4418" s="774"/>
      <c r="N4418" s="774"/>
      <c r="O4418" s="820"/>
      <c r="P4418" s="244"/>
      <c r="Q4418" s="773"/>
      <c r="R4418" s="774"/>
      <c r="S4418" s="774"/>
      <c r="T4418" s="774"/>
      <c r="U4418" s="774"/>
      <c r="V4418" s="774"/>
      <c r="W4418" s="820"/>
      <c r="X4418" s="313">
        <f t="shared" si="1333"/>
        <v>0</v>
      </c>
    </row>
    <row r="4419" spans="2:24" ht="18.75">
      <c r="B4419" s="143"/>
      <c r="C4419" s="144">
        <v>3301</v>
      </c>
      <c r="D4419" s="460" t="s">
        <v>249</v>
      </c>
      <c r="E4419" s="812"/>
      <c r="F4419" s="700">
        <v>0</v>
      </c>
      <c r="G4419" s="700">
        <v>0</v>
      </c>
      <c r="H4419" s="700">
        <v>0</v>
      </c>
      <c r="I4419" s="476">
        <f t="shared" ref="I4419:I4426" si="1340">F4419+G4419+H4419</f>
        <v>0</v>
      </c>
      <c r="J4419" s="243" t="str">
        <f t="shared" si="1332"/>
        <v/>
      </c>
      <c r="K4419" s="244"/>
      <c r="L4419" s="771"/>
      <c r="M4419" s="775"/>
      <c r="N4419" s="775"/>
      <c r="O4419" s="819"/>
      <c r="P4419" s="244"/>
      <c r="Q4419" s="771"/>
      <c r="R4419" s="775"/>
      <c r="S4419" s="775"/>
      <c r="T4419" s="775"/>
      <c r="U4419" s="775"/>
      <c r="V4419" s="775"/>
      <c r="W4419" s="819"/>
      <c r="X4419" s="313">
        <f t="shared" si="1333"/>
        <v>0</v>
      </c>
    </row>
    <row r="4420" spans="2:24" ht="18.75">
      <c r="B4420" s="143"/>
      <c r="C4420" s="168">
        <v>3302</v>
      </c>
      <c r="D4420" s="461" t="s">
        <v>1081</v>
      </c>
      <c r="E4420" s="812"/>
      <c r="F4420" s="700">
        <v>0</v>
      </c>
      <c r="G4420" s="700">
        <v>0</v>
      </c>
      <c r="H4420" s="700">
        <v>0</v>
      </c>
      <c r="I4420" s="476">
        <f t="shared" si="1340"/>
        <v>0</v>
      </c>
      <c r="J4420" s="243" t="str">
        <f t="shared" ref="J4420:J4451" si="1341">(IF($E4420&lt;&gt;0,$J$2,IF($I4420&lt;&gt;0,$J$2,"")))</f>
        <v/>
      </c>
      <c r="K4420" s="244"/>
      <c r="L4420" s="771"/>
      <c r="M4420" s="775"/>
      <c r="N4420" s="775"/>
      <c r="O4420" s="819"/>
      <c r="P4420" s="244"/>
      <c r="Q4420" s="771"/>
      <c r="R4420" s="775"/>
      <c r="S4420" s="775"/>
      <c r="T4420" s="775"/>
      <c r="U4420" s="775"/>
      <c r="V4420" s="775"/>
      <c r="W4420" s="819"/>
      <c r="X4420" s="313">
        <f t="shared" ref="X4420:X4451" si="1342">T4420-U4420-V4420-W4420</f>
        <v>0</v>
      </c>
    </row>
    <row r="4421" spans="2:24" ht="18.75">
      <c r="B4421" s="143"/>
      <c r="C4421" s="168">
        <v>3303</v>
      </c>
      <c r="D4421" s="461" t="s">
        <v>251</v>
      </c>
      <c r="E4421" s="812"/>
      <c r="F4421" s="700">
        <v>0</v>
      </c>
      <c r="G4421" s="700">
        <v>0</v>
      </c>
      <c r="H4421" s="700">
        <v>0</v>
      </c>
      <c r="I4421" s="476">
        <f t="shared" si="1340"/>
        <v>0</v>
      </c>
      <c r="J4421" s="243" t="str">
        <f t="shared" si="1341"/>
        <v/>
      </c>
      <c r="K4421" s="244"/>
      <c r="L4421" s="771"/>
      <c r="M4421" s="775"/>
      <c r="N4421" s="775"/>
      <c r="O4421" s="819"/>
      <c r="P4421" s="244"/>
      <c r="Q4421" s="771"/>
      <c r="R4421" s="775"/>
      <c r="S4421" s="775"/>
      <c r="T4421" s="775"/>
      <c r="U4421" s="775"/>
      <c r="V4421" s="775"/>
      <c r="W4421" s="819"/>
      <c r="X4421" s="313">
        <f t="shared" si="1342"/>
        <v>0</v>
      </c>
    </row>
    <row r="4422" spans="2:24" ht="18.75">
      <c r="B4422" s="143"/>
      <c r="C4422" s="166">
        <v>3304</v>
      </c>
      <c r="D4422" s="462" t="s">
        <v>252</v>
      </c>
      <c r="E4422" s="812"/>
      <c r="F4422" s="700">
        <v>0</v>
      </c>
      <c r="G4422" s="700">
        <v>0</v>
      </c>
      <c r="H4422" s="700">
        <v>0</v>
      </c>
      <c r="I4422" s="476">
        <f t="shared" si="1340"/>
        <v>0</v>
      </c>
      <c r="J4422" s="243" t="str">
        <f t="shared" si="1341"/>
        <v/>
      </c>
      <c r="K4422" s="244"/>
      <c r="L4422" s="771"/>
      <c r="M4422" s="775"/>
      <c r="N4422" s="775"/>
      <c r="O4422" s="819"/>
      <c r="P4422" s="244"/>
      <c r="Q4422" s="771"/>
      <c r="R4422" s="775"/>
      <c r="S4422" s="775"/>
      <c r="T4422" s="775"/>
      <c r="U4422" s="775"/>
      <c r="V4422" s="775"/>
      <c r="W4422" s="819"/>
      <c r="X4422" s="313">
        <f t="shared" si="1342"/>
        <v>0</v>
      </c>
    </row>
    <row r="4423" spans="2:24" ht="31.5">
      <c r="B4423" s="143"/>
      <c r="C4423" s="142">
        <v>3306</v>
      </c>
      <c r="D4423" s="463" t="s">
        <v>1712</v>
      </c>
      <c r="E4423" s="812"/>
      <c r="F4423" s="700">
        <v>0</v>
      </c>
      <c r="G4423" s="700">
        <v>0</v>
      </c>
      <c r="H4423" s="700">
        <v>0</v>
      </c>
      <c r="I4423" s="476">
        <f t="shared" si="1340"/>
        <v>0</v>
      </c>
      <c r="J4423" s="243" t="str">
        <f t="shared" si="1341"/>
        <v/>
      </c>
      <c r="K4423" s="244"/>
      <c r="L4423" s="771"/>
      <c r="M4423" s="775"/>
      <c r="N4423" s="775"/>
      <c r="O4423" s="819"/>
      <c r="P4423" s="244"/>
      <c r="Q4423" s="771"/>
      <c r="R4423" s="775"/>
      <c r="S4423" s="775"/>
      <c r="T4423" s="775"/>
      <c r="U4423" s="775"/>
      <c r="V4423" s="775"/>
      <c r="W4423" s="819"/>
      <c r="X4423" s="313">
        <f t="shared" si="1342"/>
        <v>0</v>
      </c>
    </row>
    <row r="4424" spans="2:24" ht="18.75">
      <c r="B4424" s="794">
        <v>3900</v>
      </c>
      <c r="C4424" s="963" t="s">
        <v>253</v>
      </c>
      <c r="D4424" s="967"/>
      <c r="E4424" s="795"/>
      <c r="F4424" s="781">
        <v>0</v>
      </c>
      <c r="G4424" s="781">
        <v>0</v>
      </c>
      <c r="H4424" s="781">
        <v>0</v>
      </c>
      <c r="I4424" s="800">
        <f t="shared" si="1340"/>
        <v>0</v>
      </c>
      <c r="J4424" s="243" t="str">
        <f t="shared" si="1341"/>
        <v/>
      </c>
      <c r="K4424" s="244"/>
      <c r="L4424" s="428"/>
      <c r="M4424" s="254"/>
      <c r="N4424" s="317">
        <f>I4424</f>
        <v>0</v>
      </c>
      <c r="O4424" s="424">
        <f>L4424+M4424-N4424</f>
        <v>0</v>
      </c>
      <c r="P4424" s="244"/>
      <c r="Q4424" s="428"/>
      <c r="R4424" s="254"/>
      <c r="S4424" s="429">
        <f>+IF(+(L4424+M4424)&gt;=I4424,+M4424,+(+I4424-L4424))</f>
        <v>0</v>
      </c>
      <c r="T4424" s="315">
        <f>Q4424+R4424-S4424</f>
        <v>0</v>
      </c>
      <c r="U4424" s="254"/>
      <c r="V4424" s="254"/>
      <c r="W4424" s="253"/>
      <c r="X4424" s="313">
        <f t="shared" si="1342"/>
        <v>0</v>
      </c>
    </row>
    <row r="4425" spans="2:24" ht="18.75">
      <c r="B4425" s="794">
        <v>4000</v>
      </c>
      <c r="C4425" s="968" t="s">
        <v>254</v>
      </c>
      <c r="D4425" s="968"/>
      <c r="E4425" s="795"/>
      <c r="F4425" s="798"/>
      <c r="G4425" s="799"/>
      <c r="H4425" s="799"/>
      <c r="I4425" s="800">
        <f t="shared" si="1340"/>
        <v>0</v>
      </c>
      <c r="J4425" s="243" t="str">
        <f t="shared" si="1341"/>
        <v/>
      </c>
      <c r="K4425" s="244"/>
      <c r="L4425" s="428"/>
      <c r="M4425" s="254"/>
      <c r="N4425" s="317">
        <f>I4425</f>
        <v>0</v>
      </c>
      <c r="O4425" s="424">
        <f>L4425+M4425-N4425</f>
        <v>0</v>
      </c>
      <c r="P4425" s="244"/>
      <c r="Q4425" s="773"/>
      <c r="R4425" s="774"/>
      <c r="S4425" s="774"/>
      <c r="T4425" s="775"/>
      <c r="U4425" s="774"/>
      <c r="V4425" s="774"/>
      <c r="W4425" s="819"/>
      <c r="X4425" s="313">
        <f t="shared" si="1342"/>
        <v>0</v>
      </c>
    </row>
    <row r="4426" spans="2:24" ht="18.75">
      <c r="B4426" s="794">
        <v>4100</v>
      </c>
      <c r="C4426" s="968" t="s">
        <v>255</v>
      </c>
      <c r="D4426" s="968"/>
      <c r="E4426" s="795"/>
      <c r="F4426" s="781">
        <v>0</v>
      </c>
      <c r="G4426" s="781">
        <v>0</v>
      </c>
      <c r="H4426" s="781">
        <v>0</v>
      </c>
      <c r="I4426" s="800">
        <f t="shared" si="1340"/>
        <v>0</v>
      </c>
      <c r="J4426" s="243" t="str">
        <f t="shared" si="1341"/>
        <v/>
      </c>
      <c r="K4426" s="244"/>
      <c r="L4426" s="773"/>
      <c r="M4426" s="774"/>
      <c r="N4426" s="774"/>
      <c r="O4426" s="820"/>
      <c r="P4426" s="244"/>
      <c r="Q4426" s="773"/>
      <c r="R4426" s="774"/>
      <c r="S4426" s="774"/>
      <c r="T4426" s="774"/>
      <c r="U4426" s="774"/>
      <c r="V4426" s="774"/>
      <c r="W4426" s="820"/>
      <c r="X4426" s="313">
        <f t="shared" si="1342"/>
        <v>0</v>
      </c>
    </row>
    <row r="4427" spans="2:24" ht="18.75">
      <c r="B4427" s="794">
        <v>4200</v>
      </c>
      <c r="C4427" s="966" t="s">
        <v>256</v>
      </c>
      <c r="D4427" s="983"/>
      <c r="E4427" s="795"/>
      <c r="F4427" s="796">
        <f>SUM(F4428:F4433)</f>
        <v>0</v>
      </c>
      <c r="G4427" s="797">
        <f>SUM(G4428:G4433)</f>
        <v>0</v>
      </c>
      <c r="H4427" s="797">
        <f>SUM(H4428:H4433)</f>
        <v>0</v>
      </c>
      <c r="I4427" s="797">
        <f>SUM(I4428:I4433)</f>
        <v>0</v>
      </c>
      <c r="J4427" s="243" t="str">
        <f t="shared" si="1341"/>
        <v/>
      </c>
      <c r="K4427" s="244"/>
      <c r="L4427" s="316">
        <f>SUM(L4428:L4433)</f>
        <v>0</v>
      </c>
      <c r="M4427" s="317">
        <f>SUM(M4428:M4433)</f>
        <v>0</v>
      </c>
      <c r="N4427" s="425">
        <f>SUM(N4428:N4433)</f>
        <v>0</v>
      </c>
      <c r="O4427" s="426">
        <f>SUM(O4428:O4433)</f>
        <v>0</v>
      </c>
      <c r="P4427" s="244"/>
      <c r="Q4427" s="316">
        <f t="shared" ref="Q4427:W4427" si="1343">SUM(Q4428:Q4433)</f>
        <v>0</v>
      </c>
      <c r="R4427" s="317">
        <f t="shared" si="1343"/>
        <v>0</v>
      </c>
      <c r="S4427" s="317">
        <f t="shared" si="1343"/>
        <v>0</v>
      </c>
      <c r="T4427" s="317">
        <f t="shared" si="1343"/>
        <v>0</v>
      </c>
      <c r="U4427" s="317">
        <f t="shared" si="1343"/>
        <v>0</v>
      </c>
      <c r="V4427" s="317">
        <f t="shared" si="1343"/>
        <v>0</v>
      </c>
      <c r="W4427" s="426">
        <f t="shared" si="1343"/>
        <v>0</v>
      </c>
      <c r="X4427" s="313">
        <f t="shared" si="1342"/>
        <v>0</v>
      </c>
    </row>
    <row r="4428" spans="2:24" ht="18.75">
      <c r="B4428" s="173"/>
      <c r="C4428" s="144">
        <v>4201</v>
      </c>
      <c r="D4428" s="138" t="s">
        <v>257</v>
      </c>
      <c r="E4428" s="812"/>
      <c r="F4428" s="449"/>
      <c r="G4428" s="245"/>
      <c r="H4428" s="245"/>
      <c r="I4428" s="476">
        <f t="shared" ref="I4428:I4433" si="1344">F4428+G4428+H4428</f>
        <v>0</v>
      </c>
      <c r="J4428" s="243" t="str">
        <f t="shared" si="1341"/>
        <v/>
      </c>
      <c r="K4428" s="244"/>
      <c r="L4428" s="423"/>
      <c r="M4428" s="252"/>
      <c r="N4428" s="315">
        <f t="shared" ref="N4428:N4433" si="1345">I4428</f>
        <v>0</v>
      </c>
      <c r="O4428" s="424">
        <f t="shared" ref="O4428:O4433" si="1346">L4428+M4428-N4428</f>
        <v>0</v>
      </c>
      <c r="P4428" s="244"/>
      <c r="Q4428" s="423"/>
      <c r="R4428" s="252"/>
      <c r="S4428" s="429">
        <f t="shared" ref="S4428:S4433" si="1347">+IF(+(L4428+M4428)&gt;=I4428,+M4428,+(+I4428-L4428))</f>
        <v>0</v>
      </c>
      <c r="T4428" s="315">
        <f t="shared" ref="T4428:T4433" si="1348">Q4428+R4428-S4428</f>
        <v>0</v>
      </c>
      <c r="U4428" s="252"/>
      <c r="V4428" s="252"/>
      <c r="W4428" s="253"/>
      <c r="X4428" s="313">
        <f t="shared" si="1342"/>
        <v>0</v>
      </c>
    </row>
    <row r="4429" spans="2:24" ht="18.75">
      <c r="B4429" s="173"/>
      <c r="C4429" s="137">
        <v>4202</v>
      </c>
      <c r="D4429" s="139" t="s">
        <v>258</v>
      </c>
      <c r="E4429" s="812"/>
      <c r="F4429" s="449"/>
      <c r="G4429" s="245"/>
      <c r="H4429" s="245"/>
      <c r="I4429" s="476">
        <f t="shared" si="1344"/>
        <v>0</v>
      </c>
      <c r="J4429" s="243" t="str">
        <f t="shared" si="1341"/>
        <v/>
      </c>
      <c r="K4429" s="244"/>
      <c r="L4429" s="423"/>
      <c r="M4429" s="252"/>
      <c r="N4429" s="315">
        <f t="shared" si="1345"/>
        <v>0</v>
      </c>
      <c r="O4429" s="424">
        <f t="shared" si="1346"/>
        <v>0</v>
      </c>
      <c r="P4429" s="244"/>
      <c r="Q4429" s="423"/>
      <c r="R4429" s="252"/>
      <c r="S4429" s="429">
        <f t="shared" si="1347"/>
        <v>0</v>
      </c>
      <c r="T4429" s="315">
        <f t="shared" si="1348"/>
        <v>0</v>
      </c>
      <c r="U4429" s="252"/>
      <c r="V4429" s="252"/>
      <c r="W4429" s="253"/>
      <c r="X4429" s="313">
        <f t="shared" si="1342"/>
        <v>0</v>
      </c>
    </row>
    <row r="4430" spans="2:24" ht="18.75">
      <c r="B4430" s="173"/>
      <c r="C4430" s="137">
        <v>4214</v>
      </c>
      <c r="D4430" s="139" t="s">
        <v>259</v>
      </c>
      <c r="E4430" s="812"/>
      <c r="F4430" s="449"/>
      <c r="G4430" s="245"/>
      <c r="H4430" s="245"/>
      <c r="I4430" s="476">
        <f t="shared" si="1344"/>
        <v>0</v>
      </c>
      <c r="J4430" s="243" t="str">
        <f t="shared" si="1341"/>
        <v/>
      </c>
      <c r="K4430" s="244"/>
      <c r="L4430" s="423"/>
      <c r="M4430" s="252"/>
      <c r="N4430" s="315">
        <f t="shared" si="1345"/>
        <v>0</v>
      </c>
      <c r="O4430" s="424">
        <f t="shared" si="1346"/>
        <v>0</v>
      </c>
      <c r="P4430" s="244"/>
      <c r="Q4430" s="423"/>
      <c r="R4430" s="252"/>
      <c r="S4430" s="429">
        <f t="shared" si="1347"/>
        <v>0</v>
      </c>
      <c r="T4430" s="315">
        <f t="shared" si="1348"/>
        <v>0</v>
      </c>
      <c r="U4430" s="252"/>
      <c r="V4430" s="252"/>
      <c r="W4430" s="253"/>
      <c r="X4430" s="313">
        <f t="shared" si="1342"/>
        <v>0</v>
      </c>
    </row>
    <row r="4431" spans="2:24" ht="18.75">
      <c r="B4431" s="173"/>
      <c r="C4431" s="137">
        <v>4217</v>
      </c>
      <c r="D4431" s="139" t="s">
        <v>260</v>
      </c>
      <c r="E4431" s="812"/>
      <c r="F4431" s="449"/>
      <c r="G4431" s="245"/>
      <c r="H4431" s="245"/>
      <c r="I4431" s="476">
        <f t="shared" si="1344"/>
        <v>0</v>
      </c>
      <c r="J4431" s="243" t="str">
        <f t="shared" si="1341"/>
        <v/>
      </c>
      <c r="K4431" s="244"/>
      <c r="L4431" s="423"/>
      <c r="M4431" s="252"/>
      <c r="N4431" s="315">
        <f t="shared" si="1345"/>
        <v>0</v>
      </c>
      <c r="O4431" s="424">
        <f t="shared" si="1346"/>
        <v>0</v>
      </c>
      <c r="P4431" s="244"/>
      <c r="Q4431" s="423"/>
      <c r="R4431" s="252"/>
      <c r="S4431" s="429">
        <f t="shared" si="1347"/>
        <v>0</v>
      </c>
      <c r="T4431" s="315">
        <f t="shared" si="1348"/>
        <v>0</v>
      </c>
      <c r="U4431" s="252"/>
      <c r="V4431" s="252"/>
      <c r="W4431" s="253"/>
      <c r="X4431" s="313">
        <f t="shared" si="1342"/>
        <v>0</v>
      </c>
    </row>
    <row r="4432" spans="2:24" ht="18.75">
      <c r="B4432" s="173"/>
      <c r="C4432" s="137">
        <v>4218</v>
      </c>
      <c r="D4432" s="145" t="s">
        <v>261</v>
      </c>
      <c r="E4432" s="812"/>
      <c r="F4432" s="449"/>
      <c r="G4432" s="245"/>
      <c r="H4432" s="245"/>
      <c r="I4432" s="476">
        <f t="shared" si="1344"/>
        <v>0</v>
      </c>
      <c r="J4432" s="243" t="str">
        <f t="shared" si="1341"/>
        <v/>
      </c>
      <c r="K4432" s="244"/>
      <c r="L4432" s="423"/>
      <c r="M4432" s="252"/>
      <c r="N4432" s="315">
        <f t="shared" si="1345"/>
        <v>0</v>
      </c>
      <c r="O4432" s="424">
        <f t="shared" si="1346"/>
        <v>0</v>
      </c>
      <c r="P4432" s="244"/>
      <c r="Q4432" s="423"/>
      <c r="R4432" s="252"/>
      <c r="S4432" s="429">
        <f t="shared" si="1347"/>
        <v>0</v>
      </c>
      <c r="T4432" s="315">
        <f t="shared" si="1348"/>
        <v>0</v>
      </c>
      <c r="U4432" s="252"/>
      <c r="V4432" s="252"/>
      <c r="W4432" s="253"/>
      <c r="X4432" s="313">
        <f t="shared" si="1342"/>
        <v>0</v>
      </c>
    </row>
    <row r="4433" spans="2:24" ht="18.75">
      <c r="B4433" s="173"/>
      <c r="C4433" s="137">
        <v>4219</v>
      </c>
      <c r="D4433" s="156" t="s">
        <v>262</v>
      </c>
      <c r="E4433" s="812"/>
      <c r="F4433" s="449"/>
      <c r="G4433" s="245"/>
      <c r="H4433" s="245"/>
      <c r="I4433" s="476">
        <f t="shared" si="1344"/>
        <v>0</v>
      </c>
      <c r="J4433" s="243" t="str">
        <f t="shared" si="1341"/>
        <v/>
      </c>
      <c r="K4433" s="244"/>
      <c r="L4433" s="423"/>
      <c r="M4433" s="252"/>
      <c r="N4433" s="315">
        <f t="shared" si="1345"/>
        <v>0</v>
      </c>
      <c r="O4433" s="424">
        <f t="shared" si="1346"/>
        <v>0</v>
      </c>
      <c r="P4433" s="244"/>
      <c r="Q4433" s="423"/>
      <c r="R4433" s="252"/>
      <c r="S4433" s="429">
        <f t="shared" si="1347"/>
        <v>0</v>
      </c>
      <c r="T4433" s="315">
        <f t="shared" si="1348"/>
        <v>0</v>
      </c>
      <c r="U4433" s="252"/>
      <c r="V4433" s="252"/>
      <c r="W4433" s="253"/>
      <c r="X4433" s="313">
        <f t="shared" si="1342"/>
        <v>0</v>
      </c>
    </row>
    <row r="4434" spans="2:24" ht="18.75">
      <c r="B4434" s="794">
        <v>4300</v>
      </c>
      <c r="C4434" s="958" t="s">
        <v>1713</v>
      </c>
      <c r="D4434" s="958"/>
      <c r="E4434" s="795"/>
      <c r="F4434" s="796">
        <f>SUM(F4435:F4437)</f>
        <v>0</v>
      </c>
      <c r="G4434" s="797">
        <f>SUM(G4435:G4437)</f>
        <v>0</v>
      </c>
      <c r="H4434" s="797">
        <f>SUM(H4435:H4437)</f>
        <v>0</v>
      </c>
      <c r="I4434" s="797">
        <f>SUM(I4435:I4437)</f>
        <v>0</v>
      </c>
      <c r="J4434" s="243" t="str">
        <f t="shared" si="1341"/>
        <v/>
      </c>
      <c r="K4434" s="244"/>
      <c r="L4434" s="316">
        <f>SUM(L4435:L4437)</f>
        <v>0</v>
      </c>
      <c r="M4434" s="317">
        <f>SUM(M4435:M4437)</f>
        <v>0</v>
      </c>
      <c r="N4434" s="425">
        <f>SUM(N4435:N4437)</f>
        <v>0</v>
      </c>
      <c r="O4434" s="426">
        <f>SUM(O4435:O4437)</f>
        <v>0</v>
      </c>
      <c r="P4434" s="244"/>
      <c r="Q4434" s="316">
        <f t="shared" ref="Q4434:W4434" si="1349">SUM(Q4435:Q4437)</f>
        <v>0</v>
      </c>
      <c r="R4434" s="317">
        <f t="shared" si="1349"/>
        <v>0</v>
      </c>
      <c r="S4434" s="317">
        <f t="shared" si="1349"/>
        <v>0</v>
      </c>
      <c r="T4434" s="317">
        <f t="shared" si="1349"/>
        <v>0</v>
      </c>
      <c r="U4434" s="317">
        <f t="shared" si="1349"/>
        <v>0</v>
      </c>
      <c r="V4434" s="317">
        <f t="shared" si="1349"/>
        <v>0</v>
      </c>
      <c r="W4434" s="426">
        <f t="shared" si="1349"/>
        <v>0</v>
      </c>
      <c r="X4434" s="313">
        <f t="shared" si="1342"/>
        <v>0</v>
      </c>
    </row>
    <row r="4435" spans="2:24" ht="18.75">
      <c r="B4435" s="173"/>
      <c r="C4435" s="144">
        <v>4301</v>
      </c>
      <c r="D4435" s="163" t="s">
        <v>263</v>
      </c>
      <c r="E4435" s="812"/>
      <c r="F4435" s="449"/>
      <c r="G4435" s="245"/>
      <c r="H4435" s="245"/>
      <c r="I4435" s="476">
        <f t="shared" ref="I4435:I4440" si="1350">F4435+G4435+H4435</f>
        <v>0</v>
      </c>
      <c r="J4435" s="243" t="str">
        <f t="shared" si="1341"/>
        <v/>
      </c>
      <c r="K4435" s="244"/>
      <c r="L4435" s="423"/>
      <c r="M4435" s="252"/>
      <c r="N4435" s="315">
        <f t="shared" ref="N4435:N4440" si="1351">I4435</f>
        <v>0</v>
      </c>
      <c r="O4435" s="424">
        <f t="shared" ref="O4435:O4440" si="1352">L4435+M4435-N4435</f>
        <v>0</v>
      </c>
      <c r="P4435" s="244"/>
      <c r="Q4435" s="423"/>
      <c r="R4435" s="252"/>
      <c r="S4435" s="429">
        <f t="shared" ref="S4435:S4440" si="1353">+IF(+(L4435+M4435)&gt;=I4435,+M4435,+(+I4435-L4435))</f>
        <v>0</v>
      </c>
      <c r="T4435" s="315">
        <f t="shared" ref="T4435:T4440" si="1354">Q4435+R4435-S4435</f>
        <v>0</v>
      </c>
      <c r="U4435" s="252"/>
      <c r="V4435" s="252"/>
      <c r="W4435" s="253"/>
      <c r="X4435" s="313">
        <f t="shared" si="1342"/>
        <v>0</v>
      </c>
    </row>
    <row r="4436" spans="2:24" ht="18.75">
      <c r="B4436" s="173"/>
      <c r="C4436" s="137">
        <v>4302</v>
      </c>
      <c r="D4436" s="139" t="s">
        <v>1082</v>
      </c>
      <c r="E4436" s="812"/>
      <c r="F4436" s="449"/>
      <c r="G4436" s="245"/>
      <c r="H4436" s="245"/>
      <c r="I4436" s="476">
        <f t="shared" si="1350"/>
        <v>0</v>
      </c>
      <c r="J4436" s="243" t="str">
        <f t="shared" si="1341"/>
        <v/>
      </c>
      <c r="K4436" s="244"/>
      <c r="L4436" s="423"/>
      <c r="M4436" s="252"/>
      <c r="N4436" s="315">
        <f t="shared" si="1351"/>
        <v>0</v>
      </c>
      <c r="O4436" s="424">
        <f t="shared" si="1352"/>
        <v>0</v>
      </c>
      <c r="P4436" s="244"/>
      <c r="Q4436" s="423"/>
      <c r="R4436" s="252"/>
      <c r="S4436" s="429">
        <f t="shared" si="1353"/>
        <v>0</v>
      </c>
      <c r="T4436" s="315">
        <f t="shared" si="1354"/>
        <v>0</v>
      </c>
      <c r="U4436" s="252"/>
      <c r="V4436" s="252"/>
      <c r="W4436" s="253"/>
      <c r="X4436" s="313">
        <f t="shared" si="1342"/>
        <v>0</v>
      </c>
    </row>
    <row r="4437" spans="2:24" ht="18.75">
      <c r="B4437" s="173"/>
      <c r="C4437" s="142">
        <v>4309</v>
      </c>
      <c r="D4437" s="148" t="s">
        <v>265</v>
      </c>
      <c r="E4437" s="812"/>
      <c r="F4437" s="449"/>
      <c r="G4437" s="245"/>
      <c r="H4437" s="245"/>
      <c r="I4437" s="476">
        <f t="shared" si="1350"/>
        <v>0</v>
      </c>
      <c r="J4437" s="243" t="str">
        <f t="shared" si="1341"/>
        <v/>
      </c>
      <c r="K4437" s="244"/>
      <c r="L4437" s="423"/>
      <c r="M4437" s="252"/>
      <c r="N4437" s="315">
        <f t="shared" si="1351"/>
        <v>0</v>
      </c>
      <c r="O4437" s="424">
        <f t="shared" si="1352"/>
        <v>0</v>
      </c>
      <c r="P4437" s="244"/>
      <c r="Q4437" s="423"/>
      <c r="R4437" s="252"/>
      <c r="S4437" s="429">
        <f t="shared" si="1353"/>
        <v>0</v>
      </c>
      <c r="T4437" s="315">
        <f t="shared" si="1354"/>
        <v>0</v>
      </c>
      <c r="U4437" s="252"/>
      <c r="V4437" s="252"/>
      <c r="W4437" s="253"/>
      <c r="X4437" s="313">
        <f t="shared" si="1342"/>
        <v>0</v>
      </c>
    </row>
    <row r="4438" spans="2:24" ht="18.75">
      <c r="B4438" s="794">
        <v>4400</v>
      </c>
      <c r="C4438" s="963" t="s">
        <v>1714</v>
      </c>
      <c r="D4438" s="963"/>
      <c r="E4438" s="795"/>
      <c r="F4438" s="798"/>
      <c r="G4438" s="799"/>
      <c r="H4438" s="799"/>
      <c r="I4438" s="800">
        <f t="shared" si="1350"/>
        <v>0</v>
      </c>
      <c r="J4438" s="243" t="str">
        <f t="shared" si="1341"/>
        <v/>
      </c>
      <c r="K4438" s="244"/>
      <c r="L4438" s="428"/>
      <c r="M4438" s="254"/>
      <c r="N4438" s="317">
        <f t="shared" si="1351"/>
        <v>0</v>
      </c>
      <c r="O4438" s="424">
        <f t="shared" si="1352"/>
        <v>0</v>
      </c>
      <c r="P4438" s="244"/>
      <c r="Q4438" s="428"/>
      <c r="R4438" s="254"/>
      <c r="S4438" s="429">
        <f t="shared" si="1353"/>
        <v>0</v>
      </c>
      <c r="T4438" s="315">
        <f t="shared" si="1354"/>
        <v>0</v>
      </c>
      <c r="U4438" s="254"/>
      <c r="V4438" s="254"/>
      <c r="W4438" s="253"/>
      <c r="X4438" s="313">
        <f t="shared" si="1342"/>
        <v>0</v>
      </c>
    </row>
    <row r="4439" spans="2:24" ht="18.75">
      <c r="B4439" s="794">
        <v>4500</v>
      </c>
      <c r="C4439" s="968" t="s">
        <v>1715</v>
      </c>
      <c r="D4439" s="968"/>
      <c r="E4439" s="795"/>
      <c r="F4439" s="798"/>
      <c r="G4439" s="799"/>
      <c r="H4439" s="799"/>
      <c r="I4439" s="800">
        <f t="shared" si="1350"/>
        <v>0</v>
      </c>
      <c r="J4439" s="243" t="str">
        <f t="shared" si="1341"/>
        <v/>
      </c>
      <c r="K4439" s="244"/>
      <c r="L4439" s="428"/>
      <c r="M4439" s="254"/>
      <c r="N4439" s="317">
        <f t="shared" si="1351"/>
        <v>0</v>
      </c>
      <c r="O4439" s="424">
        <f t="shared" si="1352"/>
        <v>0</v>
      </c>
      <c r="P4439" s="244"/>
      <c r="Q4439" s="428"/>
      <c r="R4439" s="254"/>
      <c r="S4439" s="429">
        <f t="shared" si="1353"/>
        <v>0</v>
      </c>
      <c r="T4439" s="315">
        <f t="shared" si="1354"/>
        <v>0</v>
      </c>
      <c r="U4439" s="254"/>
      <c r="V4439" s="254"/>
      <c r="W4439" s="253"/>
      <c r="X4439" s="313">
        <f t="shared" si="1342"/>
        <v>0</v>
      </c>
    </row>
    <row r="4440" spans="2:24" ht="18.75">
      <c r="B4440" s="794">
        <v>4600</v>
      </c>
      <c r="C4440" s="969" t="s">
        <v>266</v>
      </c>
      <c r="D4440" s="970"/>
      <c r="E4440" s="795"/>
      <c r="F4440" s="798"/>
      <c r="G4440" s="799"/>
      <c r="H4440" s="799"/>
      <c r="I4440" s="800">
        <f t="shared" si="1350"/>
        <v>0</v>
      </c>
      <c r="J4440" s="243" t="str">
        <f t="shared" si="1341"/>
        <v/>
      </c>
      <c r="K4440" s="244"/>
      <c r="L4440" s="428"/>
      <c r="M4440" s="254"/>
      <c r="N4440" s="317">
        <f t="shared" si="1351"/>
        <v>0</v>
      </c>
      <c r="O4440" s="424">
        <f t="shared" si="1352"/>
        <v>0</v>
      </c>
      <c r="P4440" s="244"/>
      <c r="Q4440" s="428"/>
      <c r="R4440" s="254"/>
      <c r="S4440" s="429">
        <f t="shared" si="1353"/>
        <v>0</v>
      </c>
      <c r="T4440" s="315">
        <f t="shared" si="1354"/>
        <v>0</v>
      </c>
      <c r="U4440" s="254"/>
      <c r="V4440" s="254"/>
      <c r="W4440" s="253"/>
      <c r="X4440" s="313">
        <f t="shared" si="1342"/>
        <v>0</v>
      </c>
    </row>
    <row r="4441" spans="2:24" ht="18.75">
      <c r="B4441" s="794">
        <v>4900</v>
      </c>
      <c r="C4441" s="966" t="s">
        <v>297</v>
      </c>
      <c r="D4441" s="966"/>
      <c r="E4441" s="795"/>
      <c r="F4441" s="796">
        <f>+F4442+F4443</f>
        <v>0</v>
      </c>
      <c r="G4441" s="797">
        <f>+G4442+G4443</f>
        <v>0</v>
      </c>
      <c r="H4441" s="797">
        <f>+H4442+H4443</f>
        <v>0</v>
      </c>
      <c r="I4441" s="797">
        <f>+I4442+I4443</f>
        <v>0</v>
      </c>
      <c r="J4441" s="243" t="str">
        <f t="shared" si="1341"/>
        <v/>
      </c>
      <c r="K4441" s="244"/>
      <c r="L4441" s="773"/>
      <c r="M4441" s="774"/>
      <c r="N4441" s="774"/>
      <c r="O4441" s="820"/>
      <c r="P4441" s="244"/>
      <c r="Q4441" s="773"/>
      <c r="R4441" s="774"/>
      <c r="S4441" s="774"/>
      <c r="T4441" s="774"/>
      <c r="U4441" s="774"/>
      <c r="V4441" s="774"/>
      <c r="W4441" s="820"/>
      <c r="X4441" s="313">
        <f t="shared" si="1342"/>
        <v>0</v>
      </c>
    </row>
    <row r="4442" spans="2:24" ht="18.75">
      <c r="B4442" s="173"/>
      <c r="C4442" s="144">
        <v>4901</v>
      </c>
      <c r="D4442" s="174" t="s">
        <v>298</v>
      </c>
      <c r="E4442" s="812"/>
      <c r="F4442" s="449"/>
      <c r="G4442" s="245"/>
      <c r="H4442" s="245"/>
      <c r="I4442" s="476">
        <f>F4442+G4442+H4442</f>
        <v>0</v>
      </c>
      <c r="J4442" s="243" t="str">
        <f t="shared" si="1341"/>
        <v/>
      </c>
      <c r="K4442" s="244"/>
      <c r="L4442" s="771"/>
      <c r="M4442" s="775"/>
      <c r="N4442" s="775"/>
      <c r="O4442" s="819"/>
      <c r="P4442" s="244"/>
      <c r="Q4442" s="771"/>
      <c r="R4442" s="775"/>
      <c r="S4442" s="775"/>
      <c r="T4442" s="775"/>
      <c r="U4442" s="775"/>
      <c r="V4442" s="775"/>
      <c r="W4442" s="819"/>
      <c r="X4442" s="313">
        <f t="shared" si="1342"/>
        <v>0</v>
      </c>
    </row>
    <row r="4443" spans="2:24" ht="18.75">
      <c r="B4443" s="173"/>
      <c r="C4443" s="142">
        <v>4902</v>
      </c>
      <c r="D4443" s="148" t="s">
        <v>299</v>
      </c>
      <c r="E4443" s="812"/>
      <c r="F4443" s="449"/>
      <c r="G4443" s="245"/>
      <c r="H4443" s="245"/>
      <c r="I4443" s="476">
        <f>F4443+G4443+H4443</f>
        <v>0</v>
      </c>
      <c r="J4443" s="243" t="str">
        <f t="shared" si="1341"/>
        <v/>
      </c>
      <c r="K4443" s="244"/>
      <c r="L4443" s="771"/>
      <c r="M4443" s="775"/>
      <c r="N4443" s="775"/>
      <c r="O4443" s="819"/>
      <c r="P4443" s="244"/>
      <c r="Q4443" s="771"/>
      <c r="R4443" s="775"/>
      <c r="S4443" s="775"/>
      <c r="T4443" s="775"/>
      <c r="U4443" s="775"/>
      <c r="V4443" s="775"/>
      <c r="W4443" s="819"/>
      <c r="X4443" s="313">
        <f t="shared" si="1342"/>
        <v>0</v>
      </c>
    </row>
    <row r="4444" spans="2:24" ht="18.75">
      <c r="B4444" s="801">
        <v>5100</v>
      </c>
      <c r="C4444" s="980" t="s">
        <v>267</v>
      </c>
      <c r="D4444" s="980"/>
      <c r="E4444" s="802"/>
      <c r="F4444" s="803"/>
      <c r="G4444" s="804"/>
      <c r="H4444" s="804"/>
      <c r="I4444" s="800">
        <f>F4444+G4444+H4444</f>
        <v>0</v>
      </c>
      <c r="J4444" s="243" t="str">
        <f t="shared" si="1341"/>
        <v/>
      </c>
      <c r="K4444" s="244"/>
      <c r="L4444" s="430"/>
      <c r="M4444" s="431"/>
      <c r="N4444" s="327">
        <f>I4444</f>
        <v>0</v>
      </c>
      <c r="O4444" s="424">
        <f>L4444+M4444-N4444</f>
        <v>0</v>
      </c>
      <c r="P4444" s="244"/>
      <c r="Q4444" s="430"/>
      <c r="R4444" s="431"/>
      <c r="S4444" s="429">
        <f>+IF(+(L4444+M4444)&gt;=I4444,+M4444,+(+I4444-L4444))</f>
        <v>0</v>
      </c>
      <c r="T4444" s="315">
        <f>Q4444+R4444-S4444</f>
        <v>0</v>
      </c>
      <c r="U4444" s="431"/>
      <c r="V4444" s="431"/>
      <c r="W4444" s="253"/>
      <c r="X4444" s="313">
        <f t="shared" si="1342"/>
        <v>0</v>
      </c>
    </row>
    <row r="4445" spans="2:24" ht="18.75">
      <c r="B4445" s="801">
        <v>5200</v>
      </c>
      <c r="C4445" s="965" t="s">
        <v>268</v>
      </c>
      <c r="D4445" s="965"/>
      <c r="E4445" s="802"/>
      <c r="F4445" s="805">
        <f>SUM(F4446:F4452)</f>
        <v>0</v>
      </c>
      <c r="G4445" s="806">
        <f>SUM(G4446:G4452)</f>
        <v>0</v>
      </c>
      <c r="H4445" s="806">
        <f>SUM(H4446:H4452)</f>
        <v>0</v>
      </c>
      <c r="I4445" s="806">
        <f>SUM(I4446:I4452)</f>
        <v>0</v>
      </c>
      <c r="J4445" s="243" t="str">
        <f t="shared" si="1341"/>
        <v/>
      </c>
      <c r="K4445" s="244"/>
      <c r="L4445" s="326">
        <f>SUM(L4446:L4452)</f>
        <v>0</v>
      </c>
      <c r="M4445" s="327">
        <f>SUM(M4446:M4452)</f>
        <v>0</v>
      </c>
      <c r="N4445" s="432">
        <f>SUM(N4446:N4452)</f>
        <v>0</v>
      </c>
      <c r="O4445" s="433">
        <f>SUM(O4446:O4452)</f>
        <v>0</v>
      </c>
      <c r="P4445" s="244"/>
      <c r="Q4445" s="326">
        <f t="shared" ref="Q4445:W4445" si="1355">SUM(Q4446:Q4452)</f>
        <v>0</v>
      </c>
      <c r="R4445" s="327">
        <f t="shared" si="1355"/>
        <v>0</v>
      </c>
      <c r="S4445" s="327">
        <f t="shared" si="1355"/>
        <v>0</v>
      </c>
      <c r="T4445" s="327">
        <f t="shared" si="1355"/>
        <v>0</v>
      </c>
      <c r="U4445" s="327">
        <f t="shared" si="1355"/>
        <v>0</v>
      </c>
      <c r="V4445" s="327">
        <f t="shared" si="1355"/>
        <v>0</v>
      </c>
      <c r="W4445" s="433">
        <f t="shared" si="1355"/>
        <v>0</v>
      </c>
      <c r="X4445" s="313">
        <f t="shared" si="1342"/>
        <v>0</v>
      </c>
    </row>
    <row r="4446" spans="2:24" ht="18.75">
      <c r="B4446" s="175"/>
      <c r="C4446" s="176">
        <v>5201</v>
      </c>
      <c r="D4446" s="177" t="s">
        <v>269</v>
      </c>
      <c r="E4446" s="813"/>
      <c r="F4446" s="473"/>
      <c r="G4446" s="434"/>
      <c r="H4446" s="434"/>
      <c r="I4446" s="476">
        <f t="shared" ref="I4446:I4452" si="1356">F4446+G4446+H4446</f>
        <v>0</v>
      </c>
      <c r="J4446" s="243" t="str">
        <f t="shared" si="1341"/>
        <v/>
      </c>
      <c r="K4446" s="244"/>
      <c r="L4446" s="435"/>
      <c r="M4446" s="436"/>
      <c r="N4446" s="330">
        <f t="shared" ref="N4446:N4452" si="1357">I4446</f>
        <v>0</v>
      </c>
      <c r="O4446" s="424">
        <f t="shared" ref="O4446:O4452" si="1358">L4446+M4446-N4446</f>
        <v>0</v>
      </c>
      <c r="P4446" s="244"/>
      <c r="Q4446" s="435"/>
      <c r="R4446" s="436"/>
      <c r="S4446" s="429">
        <f t="shared" ref="S4446:S4452" si="1359">+IF(+(L4446+M4446)&gt;=I4446,+M4446,+(+I4446-L4446))</f>
        <v>0</v>
      </c>
      <c r="T4446" s="315">
        <f t="shared" ref="T4446:T4452" si="1360">Q4446+R4446-S4446</f>
        <v>0</v>
      </c>
      <c r="U4446" s="436"/>
      <c r="V4446" s="436"/>
      <c r="W4446" s="253"/>
      <c r="X4446" s="313">
        <f t="shared" si="1342"/>
        <v>0</v>
      </c>
    </row>
    <row r="4447" spans="2:24" ht="18.75">
      <c r="B4447" s="175"/>
      <c r="C4447" s="178">
        <v>5202</v>
      </c>
      <c r="D4447" s="179" t="s">
        <v>270</v>
      </c>
      <c r="E4447" s="813"/>
      <c r="F4447" s="473"/>
      <c r="G4447" s="434"/>
      <c r="H4447" s="434"/>
      <c r="I4447" s="476">
        <f t="shared" si="1356"/>
        <v>0</v>
      </c>
      <c r="J4447" s="243" t="str">
        <f t="shared" si="1341"/>
        <v/>
      </c>
      <c r="K4447" s="244"/>
      <c r="L4447" s="435"/>
      <c r="M4447" s="436"/>
      <c r="N4447" s="330">
        <f t="shared" si="1357"/>
        <v>0</v>
      </c>
      <c r="O4447" s="424">
        <f t="shared" si="1358"/>
        <v>0</v>
      </c>
      <c r="P4447" s="244"/>
      <c r="Q4447" s="435"/>
      <c r="R4447" s="436"/>
      <c r="S4447" s="429">
        <f t="shared" si="1359"/>
        <v>0</v>
      </c>
      <c r="T4447" s="315">
        <f t="shared" si="1360"/>
        <v>0</v>
      </c>
      <c r="U4447" s="436"/>
      <c r="V4447" s="436"/>
      <c r="W4447" s="253"/>
      <c r="X4447" s="313">
        <f t="shared" si="1342"/>
        <v>0</v>
      </c>
    </row>
    <row r="4448" spans="2:24" ht="18.75">
      <c r="B4448" s="175"/>
      <c r="C4448" s="178">
        <v>5203</v>
      </c>
      <c r="D4448" s="179" t="s">
        <v>938</v>
      </c>
      <c r="E4448" s="813"/>
      <c r="F4448" s="473"/>
      <c r="G4448" s="434"/>
      <c r="H4448" s="434"/>
      <c r="I4448" s="476">
        <f t="shared" si="1356"/>
        <v>0</v>
      </c>
      <c r="J4448" s="243" t="str">
        <f t="shared" si="1341"/>
        <v/>
      </c>
      <c r="K4448" s="244"/>
      <c r="L4448" s="435"/>
      <c r="M4448" s="436"/>
      <c r="N4448" s="330">
        <f t="shared" si="1357"/>
        <v>0</v>
      </c>
      <c r="O4448" s="424">
        <f t="shared" si="1358"/>
        <v>0</v>
      </c>
      <c r="P4448" s="244"/>
      <c r="Q4448" s="435"/>
      <c r="R4448" s="436"/>
      <c r="S4448" s="429">
        <f t="shared" si="1359"/>
        <v>0</v>
      </c>
      <c r="T4448" s="315">
        <f t="shared" si="1360"/>
        <v>0</v>
      </c>
      <c r="U4448" s="436"/>
      <c r="V4448" s="436"/>
      <c r="W4448" s="253"/>
      <c r="X4448" s="313">
        <f t="shared" si="1342"/>
        <v>0</v>
      </c>
    </row>
    <row r="4449" spans="2:24" ht="18.75">
      <c r="B4449" s="175"/>
      <c r="C4449" s="178">
        <v>5204</v>
      </c>
      <c r="D4449" s="179" t="s">
        <v>939</v>
      </c>
      <c r="E4449" s="813"/>
      <c r="F4449" s="473"/>
      <c r="G4449" s="434"/>
      <c r="H4449" s="434"/>
      <c r="I4449" s="476">
        <f t="shared" si="1356"/>
        <v>0</v>
      </c>
      <c r="J4449" s="243" t="str">
        <f t="shared" si="1341"/>
        <v/>
      </c>
      <c r="K4449" s="244"/>
      <c r="L4449" s="435"/>
      <c r="M4449" s="436"/>
      <c r="N4449" s="330">
        <f t="shared" si="1357"/>
        <v>0</v>
      </c>
      <c r="O4449" s="424">
        <f t="shared" si="1358"/>
        <v>0</v>
      </c>
      <c r="P4449" s="244"/>
      <c r="Q4449" s="435"/>
      <c r="R4449" s="436"/>
      <c r="S4449" s="429">
        <f t="shared" si="1359"/>
        <v>0</v>
      </c>
      <c r="T4449" s="315">
        <f t="shared" si="1360"/>
        <v>0</v>
      </c>
      <c r="U4449" s="436"/>
      <c r="V4449" s="436"/>
      <c r="W4449" s="253"/>
      <c r="X4449" s="313">
        <f t="shared" si="1342"/>
        <v>0</v>
      </c>
    </row>
    <row r="4450" spans="2:24" ht="18.75">
      <c r="B4450" s="175"/>
      <c r="C4450" s="178">
        <v>5205</v>
      </c>
      <c r="D4450" s="179" t="s">
        <v>940</v>
      </c>
      <c r="E4450" s="813"/>
      <c r="F4450" s="473"/>
      <c r="G4450" s="434"/>
      <c r="H4450" s="434"/>
      <c r="I4450" s="476">
        <f t="shared" si="1356"/>
        <v>0</v>
      </c>
      <c r="J4450" s="243" t="str">
        <f t="shared" si="1341"/>
        <v/>
      </c>
      <c r="K4450" s="244"/>
      <c r="L4450" s="435"/>
      <c r="M4450" s="436"/>
      <c r="N4450" s="330">
        <f t="shared" si="1357"/>
        <v>0</v>
      </c>
      <c r="O4450" s="424">
        <f t="shared" si="1358"/>
        <v>0</v>
      </c>
      <c r="P4450" s="244"/>
      <c r="Q4450" s="435"/>
      <c r="R4450" s="436"/>
      <c r="S4450" s="429">
        <f t="shared" si="1359"/>
        <v>0</v>
      </c>
      <c r="T4450" s="315">
        <f t="shared" si="1360"/>
        <v>0</v>
      </c>
      <c r="U4450" s="436"/>
      <c r="V4450" s="436"/>
      <c r="W4450" s="253"/>
      <c r="X4450" s="313">
        <f t="shared" si="1342"/>
        <v>0</v>
      </c>
    </row>
    <row r="4451" spans="2:24" ht="18.75">
      <c r="B4451" s="175"/>
      <c r="C4451" s="178">
        <v>5206</v>
      </c>
      <c r="D4451" s="179" t="s">
        <v>941</v>
      </c>
      <c r="E4451" s="813"/>
      <c r="F4451" s="473"/>
      <c r="G4451" s="434"/>
      <c r="H4451" s="434"/>
      <c r="I4451" s="476">
        <f t="shared" si="1356"/>
        <v>0</v>
      </c>
      <c r="J4451" s="243" t="str">
        <f t="shared" si="1341"/>
        <v/>
      </c>
      <c r="K4451" s="244"/>
      <c r="L4451" s="435"/>
      <c r="M4451" s="436"/>
      <c r="N4451" s="330">
        <f t="shared" si="1357"/>
        <v>0</v>
      </c>
      <c r="O4451" s="424">
        <f t="shared" si="1358"/>
        <v>0</v>
      </c>
      <c r="P4451" s="244"/>
      <c r="Q4451" s="435"/>
      <c r="R4451" s="436"/>
      <c r="S4451" s="429">
        <f t="shared" si="1359"/>
        <v>0</v>
      </c>
      <c r="T4451" s="315">
        <f t="shared" si="1360"/>
        <v>0</v>
      </c>
      <c r="U4451" s="436"/>
      <c r="V4451" s="436"/>
      <c r="W4451" s="253"/>
      <c r="X4451" s="313">
        <f t="shared" si="1342"/>
        <v>0</v>
      </c>
    </row>
    <row r="4452" spans="2:24" ht="18.75">
      <c r="B4452" s="175"/>
      <c r="C4452" s="180">
        <v>5219</v>
      </c>
      <c r="D4452" s="181" t="s">
        <v>942</v>
      </c>
      <c r="E4452" s="813"/>
      <c r="F4452" s="473"/>
      <c r="G4452" s="434"/>
      <c r="H4452" s="434"/>
      <c r="I4452" s="476">
        <f t="shared" si="1356"/>
        <v>0</v>
      </c>
      <c r="J4452" s="243" t="str">
        <f t="shared" ref="J4452:J4471" si="1361">(IF($E4452&lt;&gt;0,$J$2,IF($I4452&lt;&gt;0,$J$2,"")))</f>
        <v/>
      </c>
      <c r="K4452" s="244"/>
      <c r="L4452" s="435"/>
      <c r="M4452" s="436"/>
      <c r="N4452" s="330">
        <f t="shared" si="1357"/>
        <v>0</v>
      </c>
      <c r="O4452" s="424">
        <f t="shared" si="1358"/>
        <v>0</v>
      </c>
      <c r="P4452" s="244"/>
      <c r="Q4452" s="435"/>
      <c r="R4452" s="436"/>
      <c r="S4452" s="429">
        <f t="shared" si="1359"/>
        <v>0</v>
      </c>
      <c r="T4452" s="315">
        <f t="shared" si="1360"/>
        <v>0</v>
      </c>
      <c r="U4452" s="436"/>
      <c r="V4452" s="436"/>
      <c r="W4452" s="253"/>
      <c r="X4452" s="313">
        <f t="shared" ref="X4452:X4465" si="1362">T4452-U4452-V4452-W4452</f>
        <v>0</v>
      </c>
    </row>
    <row r="4453" spans="2:24" ht="18.75">
      <c r="B4453" s="801">
        <v>5300</v>
      </c>
      <c r="C4453" s="971" t="s">
        <v>943</v>
      </c>
      <c r="D4453" s="971"/>
      <c r="E4453" s="802"/>
      <c r="F4453" s="805">
        <f>SUM(F4454:F4455)</f>
        <v>0</v>
      </c>
      <c r="G4453" s="806">
        <f>SUM(G4454:G4455)</f>
        <v>0</v>
      </c>
      <c r="H4453" s="806">
        <f>SUM(H4454:H4455)</f>
        <v>0</v>
      </c>
      <c r="I4453" s="806">
        <f>SUM(I4454:I4455)</f>
        <v>0</v>
      </c>
      <c r="J4453" s="243" t="str">
        <f t="shared" si="1361"/>
        <v/>
      </c>
      <c r="K4453" s="244"/>
      <c r="L4453" s="326">
        <f>SUM(L4454:L4455)</f>
        <v>0</v>
      </c>
      <c r="M4453" s="327">
        <f>SUM(M4454:M4455)</f>
        <v>0</v>
      </c>
      <c r="N4453" s="432">
        <f>SUM(N4454:N4455)</f>
        <v>0</v>
      </c>
      <c r="O4453" s="433">
        <f>SUM(O4454:O4455)</f>
        <v>0</v>
      </c>
      <c r="P4453" s="244"/>
      <c r="Q4453" s="326">
        <f t="shared" ref="Q4453:W4453" si="1363">SUM(Q4454:Q4455)</f>
        <v>0</v>
      </c>
      <c r="R4453" s="327">
        <f t="shared" si="1363"/>
        <v>0</v>
      </c>
      <c r="S4453" s="327">
        <f t="shared" si="1363"/>
        <v>0</v>
      </c>
      <c r="T4453" s="327">
        <f t="shared" si="1363"/>
        <v>0</v>
      </c>
      <c r="U4453" s="327">
        <f t="shared" si="1363"/>
        <v>0</v>
      </c>
      <c r="V4453" s="327">
        <f t="shared" si="1363"/>
        <v>0</v>
      </c>
      <c r="W4453" s="433">
        <f t="shared" si="1363"/>
        <v>0</v>
      </c>
      <c r="X4453" s="313">
        <f t="shared" si="1362"/>
        <v>0</v>
      </c>
    </row>
    <row r="4454" spans="2:24" ht="18.75">
      <c r="B4454" s="175"/>
      <c r="C4454" s="176">
        <v>5301</v>
      </c>
      <c r="D4454" s="177" t="s">
        <v>1462</v>
      </c>
      <c r="E4454" s="813"/>
      <c r="F4454" s="473"/>
      <c r="G4454" s="434"/>
      <c r="H4454" s="434"/>
      <c r="I4454" s="476">
        <f>F4454+G4454+H4454</f>
        <v>0</v>
      </c>
      <c r="J4454" s="243" t="str">
        <f t="shared" si="1361"/>
        <v/>
      </c>
      <c r="K4454" s="244"/>
      <c r="L4454" s="435"/>
      <c r="M4454" s="436"/>
      <c r="N4454" s="330">
        <f>I4454</f>
        <v>0</v>
      </c>
      <c r="O4454" s="424">
        <f>L4454+M4454-N4454</f>
        <v>0</v>
      </c>
      <c r="P4454" s="244"/>
      <c r="Q4454" s="435"/>
      <c r="R4454" s="436"/>
      <c r="S4454" s="429">
        <f>+IF(+(L4454+M4454)&gt;=I4454,+M4454,+(+I4454-L4454))</f>
        <v>0</v>
      </c>
      <c r="T4454" s="315">
        <f>Q4454+R4454-S4454</f>
        <v>0</v>
      </c>
      <c r="U4454" s="436"/>
      <c r="V4454" s="436"/>
      <c r="W4454" s="253"/>
      <c r="X4454" s="313">
        <f t="shared" si="1362"/>
        <v>0</v>
      </c>
    </row>
    <row r="4455" spans="2:24" ht="18.75">
      <c r="B4455" s="175"/>
      <c r="C4455" s="180">
        <v>5309</v>
      </c>
      <c r="D4455" s="181" t="s">
        <v>944</v>
      </c>
      <c r="E4455" s="813"/>
      <c r="F4455" s="473"/>
      <c r="G4455" s="434"/>
      <c r="H4455" s="434"/>
      <c r="I4455" s="476">
        <f>F4455+G4455+H4455</f>
        <v>0</v>
      </c>
      <c r="J4455" s="243" t="str">
        <f t="shared" si="1361"/>
        <v/>
      </c>
      <c r="K4455" s="244"/>
      <c r="L4455" s="435"/>
      <c r="M4455" s="436"/>
      <c r="N4455" s="330">
        <f>I4455</f>
        <v>0</v>
      </c>
      <c r="O4455" s="424">
        <f>L4455+M4455-N4455</f>
        <v>0</v>
      </c>
      <c r="P4455" s="244"/>
      <c r="Q4455" s="435"/>
      <c r="R4455" s="436"/>
      <c r="S4455" s="429">
        <f>+IF(+(L4455+M4455)&gt;=I4455,+M4455,+(+I4455-L4455))</f>
        <v>0</v>
      </c>
      <c r="T4455" s="315">
        <f>Q4455+R4455-S4455</f>
        <v>0</v>
      </c>
      <c r="U4455" s="436"/>
      <c r="V4455" s="436"/>
      <c r="W4455" s="253"/>
      <c r="X4455" s="313">
        <f t="shared" si="1362"/>
        <v>0</v>
      </c>
    </row>
    <row r="4456" spans="2:24" ht="18.75">
      <c r="B4456" s="801">
        <v>5400</v>
      </c>
      <c r="C4456" s="980" t="s">
        <v>1031</v>
      </c>
      <c r="D4456" s="980"/>
      <c r="E4456" s="802"/>
      <c r="F4456" s="803"/>
      <c r="G4456" s="804"/>
      <c r="H4456" s="804"/>
      <c r="I4456" s="800">
        <f>F4456+G4456+H4456</f>
        <v>0</v>
      </c>
      <c r="J4456" s="243" t="str">
        <f t="shared" si="1361"/>
        <v/>
      </c>
      <c r="K4456" s="244"/>
      <c r="L4456" s="430"/>
      <c r="M4456" s="431"/>
      <c r="N4456" s="327">
        <f>I4456</f>
        <v>0</v>
      </c>
      <c r="O4456" s="424">
        <f>L4456+M4456-N4456</f>
        <v>0</v>
      </c>
      <c r="P4456" s="244"/>
      <c r="Q4456" s="430"/>
      <c r="R4456" s="431"/>
      <c r="S4456" s="429">
        <f>+IF(+(L4456+M4456)&gt;=I4456,+M4456,+(+I4456-L4456))</f>
        <v>0</v>
      </c>
      <c r="T4456" s="315">
        <f>Q4456+R4456-S4456</f>
        <v>0</v>
      </c>
      <c r="U4456" s="431"/>
      <c r="V4456" s="431"/>
      <c r="W4456" s="253"/>
      <c r="X4456" s="313">
        <f t="shared" si="1362"/>
        <v>0</v>
      </c>
    </row>
    <row r="4457" spans="2:24" ht="18.75">
      <c r="B4457" s="794">
        <v>5500</v>
      </c>
      <c r="C4457" s="966" t="s">
        <v>1032</v>
      </c>
      <c r="D4457" s="966"/>
      <c r="E4457" s="795"/>
      <c r="F4457" s="796">
        <f>SUM(F4458:F4461)</f>
        <v>0</v>
      </c>
      <c r="G4457" s="797">
        <f>SUM(G4458:G4461)</f>
        <v>0</v>
      </c>
      <c r="H4457" s="797">
        <f>SUM(H4458:H4461)</f>
        <v>0</v>
      </c>
      <c r="I4457" s="797">
        <f>SUM(I4458:I4461)</f>
        <v>0</v>
      </c>
      <c r="J4457" s="243" t="str">
        <f t="shared" si="1361"/>
        <v/>
      </c>
      <c r="K4457" s="244"/>
      <c r="L4457" s="316">
        <f>SUM(L4458:L4461)</f>
        <v>0</v>
      </c>
      <c r="M4457" s="317">
        <f>SUM(M4458:M4461)</f>
        <v>0</v>
      </c>
      <c r="N4457" s="425">
        <f>SUM(N4458:N4461)</f>
        <v>0</v>
      </c>
      <c r="O4457" s="426">
        <f>SUM(O4458:O4461)</f>
        <v>0</v>
      </c>
      <c r="P4457" s="244"/>
      <c r="Q4457" s="316">
        <f t="shared" ref="Q4457:W4457" si="1364">SUM(Q4458:Q4461)</f>
        <v>0</v>
      </c>
      <c r="R4457" s="317">
        <f t="shared" si="1364"/>
        <v>0</v>
      </c>
      <c r="S4457" s="317">
        <f t="shared" si="1364"/>
        <v>0</v>
      </c>
      <c r="T4457" s="317">
        <f t="shared" si="1364"/>
        <v>0</v>
      </c>
      <c r="U4457" s="317">
        <f t="shared" si="1364"/>
        <v>0</v>
      </c>
      <c r="V4457" s="317">
        <f t="shared" si="1364"/>
        <v>0</v>
      </c>
      <c r="W4457" s="426">
        <f t="shared" si="1364"/>
        <v>0</v>
      </c>
      <c r="X4457" s="313">
        <f t="shared" si="1362"/>
        <v>0</v>
      </c>
    </row>
    <row r="4458" spans="2:24" ht="18.75">
      <c r="B4458" s="173"/>
      <c r="C4458" s="144">
        <v>5501</v>
      </c>
      <c r="D4458" s="163" t="s">
        <v>1033</v>
      </c>
      <c r="E4458" s="812"/>
      <c r="F4458" s="449"/>
      <c r="G4458" s="245"/>
      <c r="H4458" s="245"/>
      <c r="I4458" s="476">
        <f>F4458+G4458+H4458</f>
        <v>0</v>
      </c>
      <c r="J4458" s="243" t="str">
        <f t="shared" si="1361"/>
        <v/>
      </c>
      <c r="K4458" s="244"/>
      <c r="L4458" s="423"/>
      <c r="M4458" s="252"/>
      <c r="N4458" s="315">
        <f>I4458</f>
        <v>0</v>
      </c>
      <c r="O4458" s="424">
        <f>L4458+M4458-N4458</f>
        <v>0</v>
      </c>
      <c r="P4458" s="244"/>
      <c r="Q4458" s="423"/>
      <c r="R4458" s="252"/>
      <c r="S4458" s="429">
        <f>+IF(+(L4458+M4458)&gt;=I4458,+M4458,+(+I4458-L4458))</f>
        <v>0</v>
      </c>
      <c r="T4458" s="315">
        <f>Q4458+R4458-S4458</f>
        <v>0</v>
      </c>
      <c r="U4458" s="252"/>
      <c r="V4458" s="252"/>
      <c r="W4458" s="253"/>
      <c r="X4458" s="313">
        <f t="shared" si="1362"/>
        <v>0</v>
      </c>
    </row>
    <row r="4459" spans="2:24" ht="18.75">
      <c r="B4459" s="173"/>
      <c r="C4459" s="137">
        <v>5502</v>
      </c>
      <c r="D4459" s="145" t="s">
        <v>1034</v>
      </c>
      <c r="E4459" s="812"/>
      <c r="F4459" s="449"/>
      <c r="G4459" s="245"/>
      <c r="H4459" s="245"/>
      <c r="I4459" s="476">
        <f>F4459+G4459+H4459</f>
        <v>0</v>
      </c>
      <c r="J4459" s="243" t="str">
        <f t="shared" si="1361"/>
        <v/>
      </c>
      <c r="K4459" s="244"/>
      <c r="L4459" s="423"/>
      <c r="M4459" s="252"/>
      <c r="N4459" s="315">
        <f>I4459</f>
        <v>0</v>
      </c>
      <c r="O4459" s="424">
        <f>L4459+M4459-N4459</f>
        <v>0</v>
      </c>
      <c r="P4459" s="244"/>
      <c r="Q4459" s="423"/>
      <c r="R4459" s="252"/>
      <c r="S4459" s="429">
        <f>+IF(+(L4459+M4459)&gt;=I4459,+M4459,+(+I4459-L4459))</f>
        <v>0</v>
      </c>
      <c r="T4459" s="315">
        <f>Q4459+R4459-S4459</f>
        <v>0</v>
      </c>
      <c r="U4459" s="252"/>
      <c r="V4459" s="252"/>
      <c r="W4459" s="253"/>
      <c r="X4459" s="313">
        <f t="shared" si="1362"/>
        <v>0</v>
      </c>
    </row>
    <row r="4460" spans="2:24" ht="18.75">
      <c r="B4460" s="173"/>
      <c r="C4460" s="137">
        <v>5503</v>
      </c>
      <c r="D4460" s="139" t="s">
        <v>1035</v>
      </c>
      <c r="E4460" s="812"/>
      <c r="F4460" s="449"/>
      <c r="G4460" s="245"/>
      <c r="H4460" s="245"/>
      <c r="I4460" s="476">
        <f>F4460+G4460+H4460</f>
        <v>0</v>
      </c>
      <c r="J4460" s="243" t="str">
        <f t="shared" si="1361"/>
        <v/>
      </c>
      <c r="K4460" s="244"/>
      <c r="L4460" s="423"/>
      <c r="M4460" s="252"/>
      <c r="N4460" s="315">
        <f>I4460</f>
        <v>0</v>
      </c>
      <c r="O4460" s="424">
        <f>L4460+M4460-N4460</f>
        <v>0</v>
      </c>
      <c r="P4460" s="244"/>
      <c r="Q4460" s="423"/>
      <c r="R4460" s="252"/>
      <c r="S4460" s="429">
        <f>+IF(+(L4460+M4460)&gt;=I4460,+M4460,+(+I4460-L4460))</f>
        <v>0</v>
      </c>
      <c r="T4460" s="315">
        <f>Q4460+R4460-S4460</f>
        <v>0</v>
      </c>
      <c r="U4460" s="252"/>
      <c r="V4460" s="252"/>
      <c r="W4460" s="253"/>
      <c r="X4460" s="313">
        <f t="shared" si="1362"/>
        <v>0</v>
      </c>
    </row>
    <row r="4461" spans="2:24" ht="18.75">
      <c r="B4461" s="173"/>
      <c r="C4461" s="137">
        <v>5504</v>
      </c>
      <c r="D4461" s="145" t="s">
        <v>1036</v>
      </c>
      <c r="E4461" s="812"/>
      <c r="F4461" s="449"/>
      <c r="G4461" s="245"/>
      <c r="H4461" s="245"/>
      <c r="I4461" s="476">
        <f>F4461+G4461+H4461</f>
        <v>0</v>
      </c>
      <c r="J4461" s="243" t="str">
        <f t="shared" si="1361"/>
        <v/>
      </c>
      <c r="K4461" s="244"/>
      <c r="L4461" s="423"/>
      <c r="M4461" s="252"/>
      <c r="N4461" s="315">
        <f>I4461</f>
        <v>0</v>
      </c>
      <c r="O4461" s="424">
        <f>L4461+M4461-N4461</f>
        <v>0</v>
      </c>
      <c r="P4461" s="244"/>
      <c r="Q4461" s="423"/>
      <c r="R4461" s="252"/>
      <c r="S4461" s="429">
        <f>+IF(+(L4461+M4461)&gt;=I4461,+M4461,+(+I4461-L4461))</f>
        <v>0</v>
      </c>
      <c r="T4461" s="315">
        <f>Q4461+R4461-S4461</f>
        <v>0</v>
      </c>
      <c r="U4461" s="252"/>
      <c r="V4461" s="252"/>
      <c r="W4461" s="253"/>
      <c r="X4461" s="313">
        <f t="shared" si="1362"/>
        <v>0</v>
      </c>
    </row>
    <row r="4462" spans="2:24" ht="18.75">
      <c r="B4462" s="794">
        <v>5700</v>
      </c>
      <c r="C4462" s="981" t="s">
        <v>1037</v>
      </c>
      <c r="D4462" s="982"/>
      <c r="E4462" s="802"/>
      <c r="F4462" s="781">
        <v>0</v>
      </c>
      <c r="G4462" s="781">
        <v>0</v>
      </c>
      <c r="H4462" s="781">
        <v>0</v>
      </c>
      <c r="I4462" s="806">
        <f>SUM(I4463:I4465)</f>
        <v>0</v>
      </c>
      <c r="J4462" s="243" t="str">
        <f t="shared" si="1361"/>
        <v/>
      </c>
      <c r="K4462" s="244"/>
      <c r="L4462" s="326">
        <f>SUM(L4463:L4465)</f>
        <v>0</v>
      </c>
      <c r="M4462" s="327">
        <f>SUM(M4463:M4465)</f>
        <v>0</v>
      </c>
      <c r="N4462" s="432">
        <f>SUM(N4463:N4464)</f>
        <v>0</v>
      </c>
      <c r="O4462" s="433">
        <f>SUM(O4463:O4465)</f>
        <v>0</v>
      </c>
      <c r="P4462" s="244"/>
      <c r="Q4462" s="326">
        <f>SUM(Q4463:Q4465)</f>
        <v>0</v>
      </c>
      <c r="R4462" s="327">
        <f>SUM(R4463:R4465)</f>
        <v>0</v>
      </c>
      <c r="S4462" s="327">
        <f>SUM(S4463:S4465)</f>
        <v>0</v>
      </c>
      <c r="T4462" s="327">
        <f>SUM(T4463:T4465)</f>
        <v>0</v>
      </c>
      <c r="U4462" s="327">
        <f>SUM(U4463:U4465)</f>
        <v>0</v>
      </c>
      <c r="V4462" s="327">
        <f>SUM(V4463:V4464)</f>
        <v>0</v>
      </c>
      <c r="W4462" s="433">
        <f>SUM(W4463:W4465)</f>
        <v>0</v>
      </c>
      <c r="X4462" s="313">
        <f t="shared" si="1362"/>
        <v>0</v>
      </c>
    </row>
    <row r="4463" spans="2:24" ht="18.75">
      <c r="B4463" s="175"/>
      <c r="C4463" s="176">
        <v>5701</v>
      </c>
      <c r="D4463" s="177" t="s">
        <v>1038</v>
      </c>
      <c r="E4463" s="813"/>
      <c r="F4463" s="700">
        <v>0</v>
      </c>
      <c r="G4463" s="700">
        <v>0</v>
      </c>
      <c r="H4463" s="700">
        <v>0</v>
      </c>
      <c r="I4463" s="476">
        <f>F4463+G4463+H4463</f>
        <v>0</v>
      </c>
      <c r="J4463" s="243" t="str">
        <f t="shared" si="1361"/>
        <v/>
      </c>
      <c r="K4463" s="244"/>
      <c r="L4463" s="435"/>
      <c r="M4463" s="436"/>
      <c r="N4463" s="330">
        <f>I4463</f>
        <v>0</v>
      </c>
      <c r="O4463" s="424">
        <f>L4463+M4463-N4463</f>
        <v>0</v>
      </c>
      <c r="P4463" s="244"/>
      <c r="Q4463" s="435"/>
      <c r="R4463" s="436"/>
      <c r="S4463" s="429">
        <f>+IF(+(L4463+M4463)&gt;=I4463,+M4463,+(+I4463-L4463))</f>
        <v>0</v>
      </c>
      <c r="T4463" s="315">
        <f>Q4463+R4463-S4463</f>
        <v>0</v>
      </c>
      <c r="U4463" s="436"/>
      <c r="V4463" s="436"/>
      <c r="W4463" s="253"/>
      <c r="X4463" s="313">
        <f t="shared" si="1362"/>
        <v>0</v>
      </c>
    </row>
    <row r="4464" spans="2:24" ht="18.75">
      <c r="B4464" s="175"/>
      <c r="C4464" s="180">
        <v>5702</v>
      </c>
      <c r="D4464" s="181" t="s">
        <v>1039</v>
      </c>
      <c r="E4464" s="813"/>
      <c r="F4464" s="700">
        <v>0</v>
      </c>
      <c r="G4464" s="700">
        <v>0</v>
      </c>
      <c r="H4464" s="700">
        <v>0</v>
      </c>
      <c r="I4464" s="476">
        <f>F4464+G4464+H4464</f>
        <v>0</v>
      </c>
      <c r="J4464" s="243" t="str">
        <f t="shared" si="1361"/>
        <v/>
      </c>
      <c r="K4464" s="244"/>
      <c r="L4464" s="435"/>
      <c r="M4464" s="436"/>
      <c r="N4464" s="330">
        <f>I4464</f>
        <v>0</v>
      </c>
      <c r="O4464" s="424">
        <f>L4464+M4464-N4464</f>
        <v>0</v>
      </c>
      <c r="P4464" s="244"/>
      <c r="Q4464" s="435"/>
      <c r="R4464" s="436"/>
      <c r="S4464" s="429">
        <f>+IF(+(L4464+M4464)&gt;=I4464,+M4464,+(+I4464-L4464))</f>
        <v>0</v>
      </c>
      <c r="T4464" s="315">
        <f>Q4464+R4464-S4464</f>
        <v>0</v>
      </c>
      <c r="U4464" s="436"/>
      <c r="V4464" s="436"/>
      <c r="W4464" s="253"/>
      <c r="X4464" s="313">
        <f t="shared" si="1362"/>
        <v>0</v>
      </c>
    </row>
    <row r="4465" spans="2:24" ht="18.75">
      <c r="B4465" s="136"/>
      <c r="C4465" s="182">
        <v>4071</v>
      </c>
      <c r="D4465" s="464" t="s">
        <v>1040</v>
      </c>
      <c r="E4465" s="812"/>
      <c r="F4465" s="700">
        <v>0</v>
      </c>
      <c r="G4465" s="700">
        <v>0</v>
      </c>
      <c r="H4465" s="700">
        <v>0</v>
      </c>
      <c r="I4465" s="476">
        <f>F4465+G4465+H4465</f>
        <v>0</v>
      </c>
      <c r="J4465" s="243" t="str">
        <f t="shared" si="1361"/>
        <v/>
      </c>
      <c r="K4465" s="244"/>
      <c r="L4465" s="821"/>
      <c r="M4465" s="775"/>
      <c r="N4465" s="775"/>
      <c r="O4465" s="822"/>
      <c r="P4465" s="244"/>
      <c r="Q4465" s="771"/>
      <c r="R4465" s="775"/>
      <c r="S4465" s="775"/>
      <c r="T4465" s="775"/>
      <c r="U4465" s="775"/>
      <c r="V4465" s="775"/>
      <c r="W4465" s="819"/>
      <c r="X4465" s="313">
        <f t="shared" si="1362"/>
        <v>0</v>
      </c>
    </row>
    <row r="4466" spans="2:24">
      <c r="B4466" s="173"/>
      <c r="C4466" s="183"/>
      <c r="D4466" s="334"/>
      <c r="E4466" s="814"/>
      <c r="F4466" s="248"/>
      <c r="G4466" s="248"/>
      <c r="H4466" s="248"/>
      <c r="I4466" s="249"/>
      <c r="J4466" s="243" t="str">
        <f t="shared" si="1361"/>
        <v/>
      </c>
      <c r="K4466" s="244"/>
      <c r="L4466" s="437"/>
      <c r="M4466" s="438"/>
      <c r="N4466" s="323"/>
      <c r="O4466" s="324"/>
      <c r="P4466" s="244"/>
      <c r="Q4466" s="437"/>
      <c r="R4466" s="438"/>
      <c r="S4466" s="323"/>
      <c r="T4466" s="323"/>
      <c r="U4466" s="438"/>
      <c r="V4466" s="323"/>
      <c r="W4466" s="324"/>
      <c r="X4466" s="324"/>
    </row>
    <row r="4467" spans="2:24" ht="18.75">
      <c r="B4467" s="807">
        <v>98</v>
      </c>
      <c r="C4467" s="964" t="s">
        <v>1041</v>
      </c>
      <c r="D4467" s="958"/>
      <c r="E4467" s="795"/>
      <c r="F4467" s="798"/>
      <c r="G4467" s="799"/>
      <c r="H4467" s="799"/>
      <c r="I4467" s="800">
        <f>F4467+G4467+H4467</f>
        <v>0</v>
      </c>
      <c r="J4467" s="243" t="str">
        <f t="shared" si="1361"/>
        <v/>
      </c>
      <c r="K4467" s="244"/>
      <c r="L4467" s="428"/>
      <c r="M4467" s="254"/>
      <c r="N4467" s="317">
        <f>I4467</f>
        <v>0</v>
      </c>
      <c r="O4467" s="424">
        <f>L4467+M4467-N4467</f>
        <v>0</v>
      </c>
      <c r="P4467" s="244"/>
      <c r="Q4467" s="428"/>
      <c r="R4467" s="254"/>
      <c r="S4467" s="429">
        <f>+IF(+(L4467+M4467)&gt;=I4467,+M4467,+(+I4467-L4467))</f>
        <v>0</v>
      </c>
      <c r="T4467" s="315">
        <f>Q4467+R4467-S4467</f>
        <v>0</v>
      </c>
      <c r="U4467" s="254"/>
      <c r="V4467" s="254"/>
      <c r="W4467" s="253"/>
      <c r="X4467" s="313">
        <f>T4467-U4467-V4467-W4467</f>
        <v>0</v>
      </c>
    </row>
    <row r="4468" spans="2:24">
      <c r="B4468" s="184"/>
      <c r="C4468" s="335" t="s">
        <v>1042</v>
      </c>
      <c r="D4468" s="336"/>
      <c r="E4468" s="395"/>
      <c r="F4468" s="395"/>
      <c r="G4468" s="395"/>
      <c r="H4468" s="395"/>
      <c r="I4468" s="337"/>
      <c r="J4468" s="243" t="str">
        <f t="shared" si="1361"/>
        <v/>
      </c>
      <c r="K4468" s="244"/>
      <c r="L4468" s="338"/>
      <c r="M4468" s="339"/>
      <c r="N4468" s="339"/>
      <c r="O4468" s="340"/>
      <c r="P4468" s="244"/>
      <c r="Q4468" s="338"/>
      <c r="R4468" s="339"/>
      <c r="S4468" s="339"/>
      <c r="T4468" s="339"/>
      <c r="U4468" s="339"/>
      <c r="V4468" s="339"/>
      <c r="W4468" s="340"/>
      <c r="X4468" s="340"/>
    </row>
    <row r="4469" spans="2:24">
      <c r="B4469" s="184"/>
      <c r="C4469" s="341" t="s">
        <v>1043</v>
      </c>
      <c r="D4469" s="334"/>
      <c r="E4469" s="384"/>
      <c r="F4469" s="384"/>
      <c r="G4469" s="384"/>
      <c r="H4469" s="384"/>
      <c r="I4469" s="307"/>
      <c r="J4469" s="243" t="str">
        <f t="shared" si="1361"/>
        <v/>
      </c>
      <c r="K4469" s="244"/>
      <c r="L4469" s="342"/>
      <c r="M4469" s="343"/>
      <c r="N4469" s="343"/>
      <c r="O4469" s="344"/>
      <c r="P4469" s="244"/>
      <c r="Q4469" s="342"/>
      <c r="R4469" s="343"/>
      <c r="S4469" s="343"/>
      <c r="T4469" s="343"/>
      <c r="U4469" s="343"/>
      <c r="V4469" s="343"/>
      <c r="W4469" s="344"/>
      <c r="X4469" s="344"/>
    </row>
    <row r="4470" spans="2:24">
      <c r="B4470" s="185"/>
      <c r="C4470" s="345" t="s">
        <v>1716</v>
      </c>
      <c r="D4470" s="346"/>
      <c r="E4470" s="396"/>
      <c r="F4470" s="396"/>
      <c r="G4470" s="396"/>
      <c r="H4470" s="396"/>
      <c r="I4470" s="309"/>
      <c r="J4470" s="243" t="str">
        <f t="shared" si="1361"/>
        <v/>
      </c>
      <c r="K4470" s="244"/>
      <c r="L4470" s="347"/>
      <c r="M4470" s="348"/>
      <c r="N4470" s="348"/>
      <c r="O4470" s="349"/>
      <c r="P4470" s="244"/>
      <c r="Q4470" s="347"/>
      <c r="R4470" s="348"/>
      <c r="S4470" s="348"/>
      <c r="T4470" s="348"/>
      <c r="U4470" s="348"/>
      <c r="V4470" s="348"/>
      <c r="W4470" s="349"/>
      <c r="X4470" s="349"/>
    </row>
    <row r="4471" spans="2:24" ht="18.75">
      <c r="B4471" s="715"/>
      <c r="C4471" s="716" t="s">
        <v>1263</v>
      </c>
      <c r="D4471" s="717" t="s">
        <v>1044</v>
      </c>
      <c r="E4471" s="808"/>
      <c r="F4471" s="808">
        <f>SUM(F4356,F4359,F4365,F4373,F4374,F4392,F4396,F4402,F4405,F4406,F4407,F4408,F4409,F4418,F4424,F4425,F4426,F4427,F4434,F4438,F4439,F4440,F4441,F4444,F4445,F4453,F4456,F4457,F4462)+F4467</f>
        <v>0</v>
      </c>
      <c r="G4471" s="808">
        <f>SUM(G4356,G4359,G4365,G4373,G4374,G4392,G4396,G4402,G4405,G4406,G4407,G4408,G4409,G4418,G4424,G4425,G4426,G4427,G4434,G4438,G4439,G4440,G4441,G4444,G4445,G4453,G4456,G4457,G4462)+G4467</f>
        <v>1656000</v>
      </c>
      <c r="H4471" s="808">
        <f>SUM(H4356,H4359,H4365,H4373,H4374,H4392,H4396,H4402,H4405,H4406,H4407,H4408,H4409,H4418,H4424,H4425,H4426,H4427,H4434,H4438,H4439,H4440,H4441,H4444,H4445,H4453,H4456,H4457,H4462)+H4467</f>
        <v>0</v>
      </c>
      <c r="I4471" s="808">
        <f>SUM(I4356,I4359,I4365,I4373,I4374,I4392,I4396,I4402,I4405,I4406,I4407,I4408,I4409,I4418,I4424,I4425,I4426,I4427,I4434,I4438,I4439,I4440,I4441,I4444,I4445,I4453,I4456,I4457,I4462)+I4467</f>
        <v>1656000</v>
      </c>
      <c r="J4471" s="243">
        <f t="shared" si="1361"/>
        <v>1</v>
      </c>
      <c r="K4471" s="439" t="str">
        <f>LEFT(C4353,1)</f>
        <v>6</v>
      </c>
      <c r="L4471" s="276">
        <f>SUM(L4356,L4359,L4365,L4373,L4374,L4392,L4396,L4402,L4405,L4406,L4407,L4408,L4409,L4418,L4424,L4425,L4426,L4427,L4434,L4438,L4439,L4440,L4441,L4444,L4445,L4453,L4456,L4457,L4462)+L4467</f>
        <v>0</v>
      </c>
      <c r="M4471" s="276">
        <f>SUM(M4356,M4359,M4365,M4373,M4374,M4392,M4396,M4402,M4405,M4406,M4407,M4408,M4409,M4418,M4424,M4425,M4426,M4427,M4434,M4438,M4439,M4440,M4441,M4444,M4445,M4453,M4456,M4457,M4462)+M4467</f>
        <v>1656000</v>
      </c>
      <c r="N4471" s="276">
        <f>SUM(N4356,N4359,N4365,N4373,N4374,N4392,N4396,N4402,N4405,N4406,N4407,N4408,N4409,N4418,N4424,N4425,N4426,N4427,N4434,N4438,N4439,N4440,N4441,N4444,N4445,N4453,N4456,N4457,N4462)+N4467</f>
        <v>1656000</v>
      </c>
      <c r="O4471" s="276">
        <f>SUM(O4356,O4359,O4365,O4373,O4374,O4392,O4396,O4402,O4405,O4406,O4407,O4408,O4409,O4418,O4424,O4425,O4426,O4427,O4434,O4438,O4439,O4440,O4441,O4444,O4445,O4453,O4456,O4457,O4462)+O4467</f>
        <v>0</v>
      </c>
      <c r="P4471" s="222"/>
      <c r="Q4471" s="276">
        <f t="shared" ref="Q4471:W4471" si="1365">SUM(Q4356,Q4359,Q4365,Q4373,Q4374,Q4392,Q4396,Q4402,Q4405,Q4406,Q4407,Q4408,Q4409,Q4418,Q4424,Q4425,Q4426,Q4427,Q4434,Q4438,Q4439,Q4440,Q4441,Q4444,Q4445,Q4453,Q4456,Q4457,Q4462)+Q4467</f>
        <v>0</v>
      </c>
      <c r="R4471" s="276">
        <f t="shared" si="1365"/>
        <v>1035000</v>
      </c>
      <c r="S4471" s="276">
        <f t="shared" si="1365"/>
        <v>1035000</v>
      </c>
      <c r="T4471" s="276">
        <f t="shared" si="1365"/>
        <v>0</v>
      </c>
      <c r="U4471" s="276">
        <f t="shared" si="1365"/>
        <v>0</v>
      </c>
      <c r="V4471" s="276">
        <f t="shared" si="1365"/>
        <v>0</v>
      </c>
      <c r="W4471" s="276">
        <f t="shared" si="1365"/>
        <v>0</v>
      </c>
      <c r="X4471" s="313">
        <f>T4471-U4471-V4471-W4471</f>
        <v>0</v>
      </c>
    </row>
    <row r="4472" spans="2:24">
      <c r="B4472" s="660" t="s">
        <v>32</v>
      </c>
      <c r="C4472" s="186"/>
      <c r="I4472" s="219"/>
      <c r="J4472" s="221">
        <f>J4471</f>
        <v>1</v>
      </c>
      <c r="P4472"/>
    </row>
    <row r="4473" spans="2:24">
      <c r="B4473" s="392"/>
      <c r="C4473" s="392"/>
      <c r="D4473" s="393"/>
      <c r="E4473" s="392"/>
      <c r="F4473" s="392"/>
      <c r="G4473" s="392"/>
      <c r="H4473" s="392"/>
      <c r="I4473" s="394"/>
      <c r="J4473" s="221">
        <f>J4471</f>
        <v>1</v>
      </c>
      <c r="L4473" s="392"/>
      <c r="M4473" s="392"/>
      <c r="N4473" s="394"/>
      <c r="O4473" s="394"/>
      <c r="P4473" s="394"/>
      <c r="Q4473" s="392"/>
      <c r="R4473" s="392"/>
      <c r="S4473" s="394"/>
      <c r="T4473" s="394"/>
      <c r="U4473" s="392"/>
      <c r="V4473" s="394"/>
      <c r="W4473" s="394"/>
      <c r="X4473" s="394"/>
    </row>
    <row r="4474" spans="2:24" ht="18.75">
      <c r="B4474" s="402"/>
      <c r="C4474" s="402"/>
      <c r="D4474" s="402"/>
      <c r="E4474" s="402"/>
      <c r="F4474" s="402"/>
      <c r="G4474" s="402"/>
      <c r="H4474" s="402"/>
      <c r="I4474" s="484"/>
      <c r="J4474" s="440">
        <f>(IF(E4471&lt;&gt;0,$G$2,IF(I4471&lt;&gt;0,$G$2,"")))</f>
        <v>0</v>
      </c>
    </row>
    <row r="4475" spans="2:24" ht="18.75">
      <c r="B4475" s="402"/>
      <c r="C4475" s="402"/>
      <c r="D4475" s="474"/>
      <c r="E4475" s="402"/>
      <c r="F4475" s="402"/>
      <c r="G4475" s="402"/>
      <c r="H4475" s="402"/>
      <c r="I4475" s="484"/>
      <c r="J4475" s="440" t="str">
        <f>(IF(E4472&lt;&gt;0,$G$2,IF(I4472&lt;&gt;0,$G$2,"")))</f>
        <v/>
      </c>
    </row>
    <row r="4476" spans="2:24">
      <c r="E4476" s="278"/>
      <c r="F4476" s="278"/>
      <c r="G4476" s="278"/>
      <c r="H4476" s="278"/>
      <c r="I4476" s="282"/>
      <c r="J4476" s="221">
        <f>(IF($E4609&lt;&gt;0,$J$2,IF($I4609&lt;&gt;0,$J$2,"")))</f>
        <v>1</v>
      </c>
      <c r="L4476" s="278"/>
      <c r="M4476" s="278"/>
      <c r="N4476" s="282"/>
      <c r="O4476" s="282"/>
      <c r="P4476" s="282"/>
      <c r="Q4476" s="278"/>
      <c r="R4476" s="278"/>
      <c r="S4476" s="282"/>
      <c r="T4476" s="282"/>
      <c r="U4476" s="278"/>
      <c r="V4476" s="282"/>
      <c r="W4476" s="282"/>
    </row>
    <row r="4477" spans="2:24">
      <c r="C4477" s="227"/>
      <c r="D4477" s="228"/>
      <c r="E4477" s="278"/>
      <c r="F4477" s="278"/>
      <c r="G4477" s="278"/>
      <c r="H4477" s="278"/>
      <c r="I4477" s="282"/>
      <c r="J4477" s="221">
        <f>(IF($E4609&lt;&gt;0,$J$2,IF($I4609&lt;&gt;0,$J$2,"")))</f>
        <v>1</v>
      </c>
      <c r="L4477" s="278"/>
      <c r="M4477" s="278"/>
      <c r="N4477" s="282"/>
      <c r="O4477" s="282"/>
      <c r="P4477" s="282"/>
      <c r="Q4477" s="278"/>
      <c r="R4477" s="278"/>
      <c r="S4477" s="282"/>
      <c r="T4477" s="282"/>
      <c r="U4477" s="278"/>
      <c r="V4477" s="282"/>
      <c r="W4477" s="282"/>
    </row>
    <row r="4478" spans="2:24">
      <c r="B4478" s="896" t="str">
        <f>$B$7</f>
        <v>БЮДЖЕТ - НАЧАЛЕН ПЛАН
ПО ПЪЛНА ЕДИННА БЮДЖЕТНА КЛАСИФИКАЦИЯ</v>
      </c>
      <c r="C4478" s="897"/>
      <c r="D4478" s="897"/>
      <c r="E4478" s="278"/>
      <c r="F4478" s="278"/>
      <c r="G4478" s="278"/>
      <c r="H4478" s="278"/>
      <c r="I4478" s="282"/>
      <c r="J4478" s="221">
        <f>(IF($E4609&lt;&gt;0,$J$2,IF($I4609&lt;&gt;0,$J$2,"")))</f>
        <v>1</v>
      </c>
      <c r="L4478" s="278"/>
      <c r="M4478" s="278"/>
      <c r="N4478" s="282"/>
      <c r="O4478" s="282"/>
      <c r="P4478" s="282"/>
      <c r="Q4478" s="278"/>
      <c r="R4478" s="278"/>
      <c r="S4478" s="282"/>
      <c r="T4478" s="282"/>
      <c r="U4478" s="278"/>
      <c r="V4478" s="282"/>
      <c r="W4478" s="282"/>
    </row>
    <row r="4479" spans="2:24">
      <c r="C4479" s="227"/>
      <c r="D4479" s="228"/>
      <c r="E4479" s="279" t="s">
        <v>1684</v>
      </c>
      <c r="F4479" s="279" t="s">
        <v>1550</v>
      </c>
      <c r="G4479" s="278"/>
      <c r="H4479" s="278"/>
      <c r="I4479" s="282"/>
      <c r="J4479" s="221">
        <f>(IF($E4609&lt;&gt;0,$J$2,IF($I4609&lt;&gt;0,$J$2,"")))</f>
        <v>1</v>
      </c>
      <c r="L4479" s="278"/>
      <c r="M4479" s="278"/>
      <c r="N4479" s="282"/>
      <c r="O4479" s="282"/>
      <c r="P4479" s="282"/>
      <c r="Q4479" s="278"/>
      <c r="R4479" s="278"/>
      <c r="S4479" s="282"/>
      <c r="T4479" s="282"/>
      <c r="U4479" s="278"/>
      <c r="V4479" s="282"/>
      <c r="W4479" s="282"/>
    </row>
    <row r="4480" spans="2:24" ht="18.75">
      <c r="B4480" s="898" t="str">
        <f>$B$9</f>
        <v>Несебър</v>
      </c>
      <c r="C4480" s="899"/>
      <c r="D4480" s="900"/>
      <c r="E4480" s="686">
        <f>$E$9</f>
        <v>43831</v>
      </c>
      <c r="F4480" s="687">
        <f>$F$9</f>
        <v>44196</v>
      </c>
      <c r="G4480" s="278"/>
      <c r="H4480" s="278"/>
      <c r="I4480" s="282"/>
      <c r="J4480" s="221">
        <f>(IF($E4609&lt;&gt;0,$J$2,IF($I4609&lt;&gt;0,$J$2,"")))</f>
        <v>1</v>
      </c>
      <c r="L4480" s="278"/>
      <c r="M4480" s="278"/>
      <c r="N4480" s="282"/>
      <c r="O4480" s="282"/>
      <c r="P4480" s="282"/>
      <c r="Q4480" s="278"/>
      <c r="R4480" s="278"/>
      <c r="S4480" s="282"/>
      <c r="T4480" s="282"/>
      <c r="U4480" s="278"/>
      <c r="V4480" s="282"/>
      <c r="W4480" s="282"/>
    </row>
    <row r="4481" spans="2:24">
      <c r="B4481" s="230" t="str">
        <f>$B$10</f>
        <v>(наименование на разпоредителя с бюджет)</v>
      </c>
      <c r="E4481" s="278"/>
      <c r="F4481" s="280">
        <f>$F$10</f>
        <v>0</v>
      </c>
      <c r="G4481" s="278"/>
      <c r="H4481" s="278"/>
      <c r="I4481" s="282"/>
      <c r="J4481" s="221">
        <f>(IF($E4609&lt;&gt;0,$J$2,IF($I4609&lt;&gt;0,$J$2,"")))</f>
        <v>1</v>
      </c>
      <c r="L4481" s="278"/>
      <c r="M4481" s="278"/>
      <c r="N4481" s="282"/>
      <c r="O4481" s="282"/>
      <c r="P4481" s="282"/>
      <c r="Q4481" s="278"/>
      <c r="R4481" s="278"/>
      <c r="S4481" s="282"/>
      <c r="T4481" s="282"/>
      <c r="U4481" s="278"/>
      <c r="V4481" s="282"/>
      <c r="W4481" s="282"/>
    </row>
    <row r="4482" spans="2:24">
      <c r="B4482" s="230"/>
      <c r="E4482" s="281"/>
      <c r="F4482" s="278"/>
      <c r="G4482" s="278"/>
      <c r="H4482" s="278"/>
      <c r="I4482" s="282"/>
      <c r="J4482" s="221">
        <f>(IF($E4609&lt;&gt;0,$J$2,IF($I4609&lt;&gt;0,$J$2,"")))</f>
        <v>1</v>
      </c>
      <c r="L4482" s="278"/>
      <c r="M4482" s="278"/>
      <c r="N4482" s="282"/>
      <c r="O4482" s="282"/>
      <c r="P4482" s="282"/>
      <c r="Q4482" s="278"/>
      <c r="R4482" s="278"/>
      <c r="S4482" s="282"/>
      <c r="T4482" s="282"/>
      <c r="U4482" s="278"/>
      <c r="V4482" s="282"/>
      <c r="W4482" s="282"/>
    </row>
    <row r="4483" spans="2:24" ht="19.5">
      <c r="B4483" s="901" t="str">
        <f>$B$12</f>
        <v>Несебър</v>
      </c>
      <c r="C4483" s="902"/>
      <c r="D4483" s="903"/>
      <c r="E4483" s="229" t="s">
        <v>1685</v>
      </c>
      <c r="F4483" s="688" t="str">
        <f>$F$12</f>
        <v>5206</v>
      </c>
      <c r="G4483" s="278"/>
      <c r="H4483" s="278"/>
      <c r="I4483" s="282"/>
      <c r="J4483" s="221">
        <f>(IF($E4609&lt;&gt;0,$J$2,IF($I4609&lt;&gt;0,$J$2,"")))</f>
        <v>1</v>
      </c>
      <c r="L4483" s="278"/>
      <c r="M4483" s="278"/>
      <c r="N4483" s="282"/>
      <c r="O4483" s="282"/>
      <c r="P4483" s="282"/>
      <c r="Q4483" s="278"/>
      <c r="R4483" s="278"/>
      <c r="S4483" s="282"/>
      <c r="T4483" s="282"/>
      <c r="U4483" s="278"/>
      <c r="V4483" s="282"/>
      <c r="W4483" s="282"/>
    </row>
    <row r="4484" spans="2:24">
      <c r="B4484" s="689" t="str">
        <f>$B$13</f>
        <v>(наименование на първостепенния разпоредител с бюджет)</v>
      </c>
      <c r="E4484" s="281" t="s">
        <v>1686</v>
      </c>
      <c r="F4484" s="278"/>
      <c r="G4484" s="278"/>
      <c r="H4484" s="278"/>
      <c r="I4484" s="282"/>
      <c r="J4484" s="221">
        <f>(IF($E4609&lt;&gt;0,$J$2,IF($I4609&lt;&gt;0,$J$2,"")))</f>
        <v>1</v>
      </c>
      <c r="L4484" s="278"/>
      <c r="M4484" s="278"/>
      <c r="N4484" s="282"/>
      <c r="O4484" s="282"/>
      <c r="P4484" s="282"/>
      <c r="Q4484" s="278"/>
      <c r="R4484" s="278"/>
      <c r="S4484" s="282"/>
      <c r="T4484" s="282"/>
      <c r="U4484" s="278"/>
      <c r="V4484" s="282"/>
      <c r="W4484" s="282"/>
    </row>
    <row r="4485" spans="2:24" ht="18.75">
      <c r="B4485" s="230"/>
      <c r="D4485" s="441"/>
      <c r="E4485" s="277"/>
      <c r="F4485" s="277"/>
      <c r="G4485" s="277"/>
      <c r="H4485" s="277"/>
      <c r="I4485" s="384"/>
      <c r="J4485" s="221">
        <f>(IF($E4609&lt;&gt;0,$J$2,IF($I4609&lt;&gt;0,$J$2,"")))</f>
        <v>1</v>
      </c>
      <c r="L4485" s="278"/>
      <c r="M4485" s="278"/>
      <c r="N4485" s="282"/>
      <c r="O4485" s="282"/>
      <c r="P4485" s="282"/>
      <c r="Q4485" s="278"/>
      <c r="R4485" s="278"/>
      <c r="S4485" s="282"/>
      <c r="T4485" s="282"/>
      <c r="U4485" s="278"/>
      <c r="V4485" s="282"/>
      <c r="W4485" s="282"/>
    </row>
    <row r="4486" spans="2:24">
      <c r="C4486" s="227"/>
      <c r="D4486" s="228"/>
      <c r="E4486" s="278"/>
      <c r="F4486" s="281"/>
      <c r="G4486" s="281"/>
      <c r="H4486" s="281"/>
      <c r="I4486" s="284" t="s">
        <v>1687</v>
      </c>
      <c r="J4486" s="221">
        <f>(IF($E4609&lt;&gt;0,$J$2,IF($I4609&lt;&gt;0,$J$2,"")))</f>
        <v>1</v>
      </c>
      <c r="L4486" s="283" t="s">
        <v>93</v>
      </c>
      <c r="M4486" s="278"/>
      <c r="N4486" s="282"/>
      <c r="O4486" s="284" t="s">
        <v>1687</v>
      </c>
      <c r="P4486" s="282"/>
      <c r="Q4486" s="283" t="s">
        <v>94</v>
      </c>
      <c r="R4486" s="278"/>
      <c r="S4486" s="282"/>
      <c r="T4486" s="284" t="s">
        <v>1687</v>
      </c>
      <c r="U4486" s="278"/>
      <c r="V4486" s="282"/>
      <c r="W4486" s="284" t="s">
        <v>1687</v>
      </c>
    </row>
    <row r="4487" spans="2:24" ht="18.75">
      <c r="B4487" s="782"/>
      <c r="C4487" s="783"/>
      <c r="D4487" s="784" t="s">
        <v>1075</v>
      </c>
      <c r="E4487" s="785"/>
      <c r="F4487" s="973" t="s">
        <v>1486</v>
      </c>
      <c r="G4487" s="974"/>
      <c r="H4487" s="975"/>
      <c r="I4487" s="976"/>
      <c r="J4487" s="221">
        <f>(IF($E4609&lt;&gt;0,$J$2,IF($I4609&lt;&gt;0,$J$2,"")))</f>
        <v>1</v>
      </c>
      <c r="L4487" s="920" t="s">
        <v>1804</v>
      </c>
      <c r="M4487" s="920" t="s">
        <v>1805</v>
      </c>
      <c r="N4487" s="922" t="s">
        <v>1806</v>
      </c>
      <c r="O4487" s="922" t="s">
        <v>95</v>
      </c>
      <c r="P4487" s="222"/>
      <c r="Q4487" s="922" t="s">
        <v>1807</v>
      </c>
      <c r="R4487" s="922" t="s">
        <v>1808</v>
      </c>
      <c r="S4487" s="922" t="s">
        <v>1776</v>
      </c>
      <c r="T4487" s="922" t="s">
        <v>96</v>
      </c>
      <c r="U4487" s="409" t="s">
        <v>97</v>
      </c>
      <c r="V4487" s="410"/>
      <c r="W4487" s="411"/>
      <c r="X4487" s="291"/>
    </row>
    <row r="4488" spans="2:24" ht="31.5">
      <c r="B4488" s="786" t="s">
        <v>1601</v>
      </c>
      <c r="C4488" s="787" t="s">
        <v>1688</v>
      </c>
      <c r="D4488" s="788" t="s">
        <v>1076</v>
      </c>
      <c r="E4488" s="789"/>
      <c r="F4488" s="713" t="s">
        <v>1487</v>
      </c>
      <c r="G4488" s="713" t="s">
        <v>1488</v>
      </c>
      <c r="H4488" s="713" t="s">
        <v>1485</v>
      </c>
      <c r="I4488" s="713" t="s">
        <v>1069</v>
      </c>
      <c r="J4488" s="221">
        <f>(IF($E4609&lt;&gt;0,$J$2,IF($I4609&lt;&gt;0,$J$2,"")))</f>
        <v>1</v>
      </c>
      <c r="L4488" s="961"/>
      <c r="M4488" s="972"/>
      <c r="N4488" s="961"/>
      <c r="O4488" s="972"/>
      <c r="P4488" s="222"/>
      <c r="Q4488" s="957"/>
      <c r="R4488" s="957"/>
      <c r="S4488" s="957"/>
      <c r="T4488" s="957"/>
      <c r="U4488" s="412">
        <v>2020</v>
      </c>
      <c r="V4488" s="412">
        <v>2021</v>
      </c>
      <c r="W4488" s="412" t="s">
        <v>1809</v>
      </c>
      <c r="X4488" s="413" t="s">
        <v>98</v>
      </c>
    </row>
    <row r="4489" spans="2:24" ht="18.75">
      <c r="B4489" s="612"/>
      <c r="C4489" s="397"/>
      <c r="D4489" s="295" t="s">
        <v>1265</v>
      </c>
      <c r="E4489" s="809"/>
      <c r="F4489" s="296"/>
      <c r="G4489" s="296"/>
      <c r="H4489" s="296"/>
      <c r="I4489" s="483"/>
      <c r="J4489" s="221">
        <f>(IF($E4609&lt;&gt;0,$J$2,IF($I4609&lt;&gt;0,$J$2,"")))</f>
        <v>1</v>
      </c>
      <c r="L4489" s="297" t="s">
        <v>99</v>
      </c>
      <c r="M4489" s="297" t="s">
        <v>100</v>
      </c>
      <c r="N4489" s="298" t="s">
        <v>101</v>
      </c>
      <c r="O4489" s="298" t="s">
        <v>102</v>
      </c>
      <c r="P4489" s="222"/>
      <c r="Q4489" s="610" t="s">
        <v>103</v>
      </c>
      <c r="R4489" s="610" t="s">
        <v>104</v>
      </c>
      <c r="S4489" s="610" t="s">
        <v>105</v>
      </c>
      <c r="T4489" s="610" t="s">
        <v>106</v>
      </c>
      <c r="U4489" s="610" t="s">
        <v>1046</v>
      </c>
      <c r="V4489" s="610" t="s">
        <v>1047</v>
      </c>
      <c r="W4489" s="610" t="s">
        <v>1048</v>
      </c>
      <c r="X4489" s="414" t="s">
        <v>1049</v>
      </c>
    </row>
    <row r="4490" spans="2:24" ht="131.25">
      <c r="B4490" s="236"/>
      <c r="C4490" s="617" t="e">
        <f>VLOOKUP(D4490,OP_LIST2,2,FALSE)</f>
        <v>#N/A</v>
      </c>
      <c r="D4490" s="618" t="s">
        <v>958</v>
      </c>
      <c r="E4490" s="810"/>
      <c r="F4490" s="368"/>
      <c r="G4490" s="368"/>
      <c r="H4490" s="368"/>
      <c r="I4490" s="303"/>
      <c r="J4490" s="221">
        <f>(IF($E4609&lt;&gt;0,$J$2,IF($I4609&lt;&gt;0,$J$2,"")))</f>
        <v>1</v>
      </c>
      <c r="L4490" s="415" t="s">
        <v>1050</v>
      </c>
      <c r="M4490" s="415" t="s">
        <v>1050</v>
      </c>
      <c r="N4490" s="415" t="s">
        <v>1051</v>
      </c>
      <c r="O4490" s="415" t="s">
        <v>1052</v>
      </c>
      <c r="P4490" s="222"/>
      <c r="Q4490" s="415" t="s">
        <v>1050</v>
      </c>
      <c r="R4490" s="415" t="s">
        <v>1050</v>
      </c>
      <c r="S4490" s="415" t="s">
        <v>1077</v>
      </c>
      <c r="T4490" s="415" t="s">
        <v>1054</v>
      </c>
      <c r="U4490" s="415" t="s">
        <v>1050</v>
      </c>
      <c r="V4490" s="415" t="s">
        <v>1050</v>
      </c>
      <c r="W4490" s="415" t="s">
        <v>1050</v>
      </c>
      <c r="X4490" s="306" t="s">
        <v>1055</v>
      </c>
    </row>
    <row r="4491" spans="2:24" ht="18.75">
      <c r="B4491" s="616"/>
      <c r="C4491" s="619">
        <f>VLOOKUP(D4492,EBK_DEIN2,2,FALSE)</f>
        <v>6629</v>
      </c>
      <c r="D4491" s="611" t="s">
        <v>1465</v>
      </c>
      <c r="E4491" s="811"/>
      <c r="F4491" s="368"/>
      <c r="G4491" s="368"/>
      <c r="H4491" s="368"/>
      <c r="I4491" s="303"/>
      <c r="J4491" s="221">
        <f>(IF($E4609&lt;&gt;0,$J$2,IF($I4609&lt;&gt;0,$J$2,"")))</f>
        <v>1</v>
      </c>
      <c r="L4491" s="416"/>
      <c r="M4491" s="416"/>
      <c r="N4491" s="344"/>
      <c r="O4491" s="417"/>
      <c r="P4491" s="222"/>
      <c r="Q4491" s="416"/>
      <c r="R4491" s="416"/>
      <c r="S4491" s="344"/>
      <c r="T4491" s="417"/>
      <c r="U4491" s="416"/>
      <c r="V4491" s="344"/>
      <c r="W4491" s="417"/>
      <c r="X4491" s="418"/>
    </row>
    <row r="4492" spans="2:24" ht="18.75">
      <c r="B4492" s="419"/>
      <c r="C4492" s="238"/>
      <c r="D4492" s="523" t="s">
        <v>805</v>
      </c>
      <c r="E4492" s="811"/>
      <c r="F4492" s="368"/>
      <c r="G4492" s="368"/>
      <c r="H4492" s="368"/>
      <c r="I4492" s="303"/>
      <c r="J4492" s="221">
        <f>(IF($E4609&lt;&gt;0,$J$2,IF($I4609&lt;&gt;0,$J$2,"")))</f>
        <v>1</v>
      </c>
      <c r="L4492" s="416"/>
      <c r="M4492" s="416"/>
      <c r="N4492" s="344"/>
      <c r="O4492" s="420">
        <f>SUMIF(O4495:O4496,"&lt;0")+SUMIF(O4498:O4502,"&lt;0")+SUMIF(O4504:O4511,"&lt;0")+SUMIF(O4513:O4529,"&lt;0")+SUMIF(O4535:O4539,"&lt;0")+SUMIF(O4541:O4546,"&lt;0")+SUMIF(O4549:O4555,"&lt;0")+SUMIF(O4562:O4563,"&lt;0")+SUMIF(O4566:O4571,"&lt;0")+SUMIF(O4573:O4578,"&lt;0")+SUMIF(O4582,"&lt;0")+SUMIF(O4584:O4590,"&lt;0")+SUMIF(O4592:O4594,"&lt;0")+SUMIF(O4596:O4599,"&lt;0")+SUMIF(O4601:O4602,"&lt;0")+SUMIF(O4605,"&lt;0")</f>
        <v>0</v>
      </c>
      <c r="P4492" s="222"/>
      <c r="Q4492" s="416"/>
      <c r="R4492" s="416"/>
      <c r="S4492" s="344"/>
      <c r="T4492" s="420">
        <f>SUMIF(T4495:T4496,"&lt;0")+SUMIF(T4498:T4502,"&lt;0")+SUMIF(T4504:T4511,"&lt;0")+SUMIF(T4513:T4529,"&lt;0")+SUMIF(T4535:T4539,"&lt;0")+SUMIF(T4541:T4546,"&lt;0")+SUMIF(T4549:T4555,"&lt;0")+SUMIF(T4562:T4563,"&lt;0")+SUMIF(T4566:T4571,"&lt;0")+SUMIF(T4573:T4578,"&lt;0")+SUMIF(T4582,"&lt;0")+SUMIF(T4584:T4590,"&lt;0")+SUMIF(T4592:T4594,"&lt;0")+SUMIF(T4596:T4599,"&lt;0")+SUMIF(T4601:T4602,"&lt;0")+SUMIF(T4605,"&lt;0")</f>
        <v>0</v>
      </c>
      <c r="U4492" s="416"/>
      <c r="V4492" s="344"/>
      <c r="W4492" s="417"/>
      <c r="X4492" s="308"/>
    </row>
    <row r="4493" spans="2:24" ht="18.75">
      <c r="B4493" s="354"/>
      <c r="C4493" s="238"/>
      <c r="D4493" s="292" t="s">
        <v>1078</v>
      </c>
      <c r="E4493" s="811"/>
      <c r="F4493" s="368"/>
      <c r="G4493" s="368"/>
      <c r="H4493" s="368"/>
      <c r="I4493" s="303"/>
      <c r="J4493" s="221">
        <f>(IF($E4609&lt;&gt;0,$J$2,IF($I4609&lt;&gt;0,$J$2,"")))</f>
        <v>1</v>
      </c>
      <c r="L4493" s="416"/>
      <c r="M4493" s="416"/>
      <c r="N4493" s="344"/>
      <c r="O4493" s="417"/>
      <c r="P4493" s="222"/>
      <c r="Q4493" s="416"/>
      <c r="R4493" s="416"/>
      <c r="S4493" s="344"/>
      <c r="T4493" s="417"/>
      <c r="U4493" s="416"/>
      <c r="V4493" s="344"/>
      <c r="W4493" s="417"/>
      <c r="X4493" s="310"/>
    </row>
    <row r="4494" spans="2:24" ht="18.75">
      <c r="B4494" s="790">
        <v>100</v>
      </c>
      <c r="C4494" s="977" t="s">
        <v>1266</v>
      </c>
      <c r="D4494" s="978"/>
      <c r="E4494" s="791"/>
      <c r="F4494" s="792">
        <f>SUM(F4495:F4496)</f>
        <v>0</v>
      </c>
      <c r="G4494" s="793">
        <f>SUM(G4495:G4496)</f>
        <v>110000</v>
      </c>
      <c r="H4494" s="793">
        <f>SUM(H4495:H4496)</f>
        <v>0</v>
      </c>
      <c r="I4494" s="793">
        <f>SUM(I4495:I4496)</f>
        <v>110000</v>
      </c>
      <c r="J4494" s="243">
        <f t="shared" ref="J4494:J4525" si="1366">(IF($E4494&lt;&gt;0,$J$2,IF($I4494&lt;&gt;0,$J$2,"")))</f>
        <v>1</v>
      </c>
      <c r="K4494" s="244"/>
      <c r="L4494" s="311">
        <f>SUM(L4495:L4496)</f>
        <v>0</v>
      </c>
      <c r="M4494" s="312">
        <f>SUM(M4495:M4496)</f>
        <v>110000</v>
      </c>
      <c r="N4494" s="421">
        <f>SUM(N4495:N4496)</f>
        <v>110000</v>
      </c>
      <c r="O4494" s="422">
        <f>SUM(O4495:O4496)</f>
        <v>0</v>
      </c>
      <c r="P4494" s="244"/>
      <c r="Q4494" s="815"/>
      <c r="R4494" s="816"/>
      <c r="S4494" s="817"/>
      <c r="T4494" s="816"/>
      <c r="U4494" s="816"/>
      <c r="V4494" s="816"/>
      <c r="W4494" s="818"/>
      <c r="X4494" s="313">
        <f t="shared" ref="X4494:X4525" si="1367">T4494-U4494-V4494-W4494</f>
        <v>0</v>
      </c>
    </row>
    <row r="4495" spans="2:24" ht="18.75">
      <c r="B4495" s="140"/>
      <c r="C4495" s="144">
        <v>101</v>
      </c>
      <c r="D4495" s="138" t="s">
        <v>1267</v>
      </c>
      <c r="E4495" s="812"/>
      <c r="F4495" s="449"/>
      <c r="G4495" s="245">
        <v>110000</v>
      </c>
      <c r="H4495" s="245"/>
      <c r="I4495" s="476">
        <f>F4495+G4495+H4495</f>
        <v>110000</v>
      </c>
      <c r="J4495" s="243">
        <f t="shared" si="1366"/>
        <v>1</v>
      </c>
      <c r="K4495" s="244"/>
      <c r="L4495" s="423"/>
      <c r="M4495" s="252">
        <v>110000</v>
      </c>
      <c r="N4495" s="315">
        <f>I4495</f>
        <v>110000</v>
      </c>
      <c r="O4495" s="424">
        <f>L4495+M4495-N4495</f>
        <v>0</v>
      </c>
      <c r="P4495" s="244"/>
      <c r="Q4495" s="771"/>
      <c r="R4495" s="775"/>
      <c r="S4495" s="775"/>
      <c r="T4495" s="775"/>
      <c r="U4495" s="775"/>
      <c r="V4495" s="775"/>
      <c r="W4495" s="819"/>
      <c r="X4495" s="313">
        <f t="shared" si="1367"/>
        <v>0</v>
      </c>
    </row>
    <row r="4496" spans="2:24" ht="18.75">
      <c r="B4496" s="140"/>
      <c r="C4496" s="137">
        <v>102</v>
      </c>
      <c r="D4496" s="139" t="s">
        <v>1268</v>
      </c>
      <c r="E4496" s="812"/>
      <c r="F4496" s="449"/>
      <c r="G4496" s="245"/>
      <c r="H4496" s="245"/>
      <c r="I4496" s="476">
        <f>F4496+G4496+H4496</f>
        <v>0</v>
      </c>
      <c r="J4496" s="243" t="str">
        <f t="shared" si="1366"/>
        <v/>
      </c>
      <c r="K4496" s="244"/>
      <c r="L4496" s="423"/>
      <c r="M4496" s="252"/>
      <c r="N4496" s="315">
        <f>I4496</f>
        <v>0</v>
      </c>
      <c r="O4496" s="424">
        <f>L4496+M4496-N4496</f>
        <v>0</v>
      </c>
      <c r="P4496" s="244"/>
      <c r="Q4496" s="771"/>
      <c r="R4496" s="775"/>
      <c r="S4496" s="775"/>
      <c r="T4496" s="775"/>
      <c r="U4496" s="775"/>
      <c r="V4496" s="775"/>
      <c r="W4496" s="819"/>
      <c r="X4496" s="313">
        <f t="shared" si="1367"/>
        <v>0</v>
      </c>
    </row>
    <row r="4497" spans="2:24" ht="18.75">
      <c r="B4497" s="794">
        <v>200</v>
      </c>
      <c r="C4497" s="959" t="s">
        <v>1269</v>
      </c>
      <c r="D4497" s="959"/>
      <c r="E4497" s="795"/>
      <c r="F4497" s="796">
        <f>SUM(F4498:F4502)</f>
        <v>0</v>
      </c>
      <c r="G4497" s="797">
        <f>SUM(G4498:G4502)</f>
        <v>12000</v>
      </c>
      <c r="H4497" s="797">
        <f>SUM(H4498:H4502)</f>
        <v>0</v>
      </c>
      <c r="I4497" s="797">
        <f>SUM(I4498:I4502)</f>
        <v>12000</v>
      </c>
      <c r="J4497" s="243">
        <f t="shared" si="1366"/>
        <v>1</v>
      </c>
      <c r="K4497" s="244"/>
      <c r="L4497" s="316">
        <f>SUM(L4498:L4502)</f>
        <v>0</v>
      </c>
      <c r="M4497" s="317">
        <f>SUM(M4498:M4502)</f>
        <v>12000</v>
      </c>
      <c r="N4497" s="425">
        <f>SUM(N4498:N4502)</f>
        <v>12000</v>
      </c>
      <c r="O4497" s="426">
        <f>SUM(O4498:O4502)</f>
        <v>0</v>
      </c>
      <c r="P4497" s="244"/>
      <c r="Q4497" s="773"/>
      <c r="R4497" s="774"/>
      <c r="S4497" s="774"/>
      <c r="T4497" s="774"/>
      <c r="U4497" s="774"/>
      <c r="V4497" s="774"/>
      <c r="W4497" s="820"/>
      <c r="X4497" s="313">
        <f t="shared" si="1367"/>
        <v>0</v>
      </c>
    </row>
    <row r="4498" spans="2:24" ht="18.75">
      <c r="B4498" s="143"/>
      <c r="C4498" s="144">
        <v>201</v>
      </c>
      <c r="D4498" s="138" t="s">
        <v>1270</v>
      </c>
      <c r="E4498" s="812"/>
      <c r="F4498" s="449"/>
      <c r="G4498" s="245"/>
      <c r="H4498" s="245"/>
      <c r="I4498" s="476">
        <f>F4498+G4498+H4498</f>
        <v>0</v>
      </c>
      <c r="J4498" s="243" t="str">
        <f t="shared" si="1366"/>
        <v/>
      </c>
      <c r="K4498" s="244"/>
      <c r="L4498" s="423"/>
      <c r="M4498" s="252"/>
      <c r="N4498" s="315">
        <f>I4498</f>
        <v>0</v>
      </c>
      <c r="O4498" s="424">
        <f>L4498+M4498-N4498</f>
        <v>0</v>
      </c>
      <c r="P4498" s="244"/>
      <c r="Q4498" s="771"/>
      <c r="R4498" s="775"/>
      <c r="S4498" s="775"/>
      <c r="T4498" s="775"/>
      <c r="U4498" s="775"/>
      <c r="V4498" s="775"/>
      <c r="W4498" s="819"/>
      <c r="X4498" s="313">
        <f t="shared" si="1367"/>
        <v>0</v>
      </c>
    </row>
    <row r="4499" spans="2:24" ht="18.75">
      <c r="B4499" s="136"/>
      <c r="C4499" s="137">
        <v>202</v>
      </c>
      <c r="D4499" s="145" t="s">
        <v>1271</v>
      </c>
      <c r="E4499" s="812"/>
      <c r="F4499" s="449"/>
      <c r="G4499" s="245">
        <v>6000</v>
      </c>
      <c r="H4499" s="245"/>
      <c r="I4499" s="476">
        <f>F4499+G4499+H4499</f>
        <v>6000</v>
      </c>
      <c r="J4499" s="243">
        <f t="shared" si="1366"/>
        <v>1</v>
      </c>
      <c r="K4499" s="244"/>
      <c r="L4499" s="423"/>
      <c r="M4499" s="252">
        <v>6000</v>
      </c>
      <c r="N4499" s="315">
        <f>I4499</f>
        <v>6000</v>
      </c>
      <c r="O4499" s="424">
        <f>L4499+M4499-N4499</f>
        <v>0</v>
      </c>
      <c r="P4499" s="244"/>
      <c r="Q4499" s="771"/>
      <c r="R4499" s="775"/>
      <c r="S4499" s="775"/>
      <c r="T4499" s="775"/>
      <c r="U4499" s="775"/>
      <c r="V4499" s="775"/>
      <c r="W4499" s="819"/>
      <c r="X4499" s="313">
        <f t="shared" si="1367"/>
        <v>0</v>
      </c>
    </row>
    <row r="4500" spans="2:24" ht="31.5">
      <c r="B4500" s="152"/>
      <c r="C4500" s="137">
        <v>205</v>
      </c>
      <c r="D4500" s="145" t="s">
        <v>915</v>
      </c>
      <c r="E4500" s="812"/>
      <c r="F4500" s="449"/>
      <c r="G4500" s="245">
        <v>3300</v>
      </c>
      <c r="H4500" s="245"/>
      <c r="I4500" s="476">
        <f>F4500+G4500+H4500</f>
        <v>3300</v>
      </c>
      <c r="J4500" s="243">
        <f t="shared" si="1366"/>
        <v>1</v>
      </c>
      <c r="K4500" s="244"/>
      <c r="L4500" s="423"/>
      <c r="M4500" s="252">
        <v>3300</v>
      </c>
      <c r="N4500" s="315">
        <f>I4500</f>
        <v>3300</v>
      </c>
      <c r="O4500" s="424">
        <f>L4500+M4500-N4500</f>
        <v>0</v>
      </c>
      <c r="P4500" s="244"/>
      <c r="Q4500" s="771"/>
      <c r="R4500" s="775"/>
      <c r="S4500" s="775"/>
      <c r="T4500" s="775"/>
      <c r="U4500" s="775"/>
      <c r="V4500" s="775"/>
      <c r="W4500" s="819"/>
      <c r="X4500" s="313">
        <f t="shared" si="1367"/>
        <v>0</v>
      </c>
    </row>
    <row r="4501" spans="2:24" ht="18.75">
      <c r="B4501" s="152"/>
      <c r="C4501" s="137">
        <v>208</v>
      </c>
      <c r="D4501" s="159" t="s">
        <v>916</v>
      </c>
      <c r="E4501" s="812"/>
      <c r="F4501" s="449"/>
      <c r="G4501" s="245">
        <v>2700</v>
      </c>
      <c r="H4501" s="245"/>
      <c r="I4501" s="476">
        <f>F4501+G4501+H4501</f>
        <v>2700</v>
      </c>
      <c r="J4501" s="243">
        <f t="shared" si="1366"/>
        <v>1</v>
      </c>
      <c r="K4501" s="244"/>
      <c r="L4501" s="423"/>
      <c r="M4501" s="252">
        <v>2700</v>
      </c>
      <c r="N4501" s="315">
        <f>I4501</f>
        <v>2700</v>
      </c>
      <c r="O4501" s="424">
        <f>L4501+M4501-N4501</f>
        <v>0</v>
      </c>
      <c r="P4501" s="244"/>
      <c r="Q4501" s="771"/>
      <c r="R4501" s="775"/>
      <c r="S4501" s="775"/>
      <c r="T4501" s="775"/>
      <c r="U4501" s="775"/>
      <c r="V4501" s="775"/>
      <c r="W4501" s="819"/>
      <c r="X4501" s="313">
        <f t="shared" si="1367"/>
        <v>0</v>
      </c>
    </row>
    <row r="4502" spans="2:24" ht="18.75">
      <c r="B4502" s="143"/>
      <c r="C4502" s="142">
        <v>209</v>
      </c>
      <c r="D4502" s="148" t="s">
        <v>917</v>
      </c>
      <c r="E4502" s="812"/>
      <c r="F4502" s="449"/>
      <c r="G4502" s="245"/>
      <c r="H4502" s="245"/>
      <c r="I4502" s="476">
        <f>F4502+G4502+H4502</f>
        <v>0</v>
      </c>
      <c r="J4502" s="243" t="str">
        <f t="shared" si="1366"/>
        <v/>
      </c>
      <c r="K4502" s="244"/>
      <c r="L4502" s="423"/>
      <c r="M4502" s="252"/>
      <c r="N4502" s="315">
        <f>I4502</f>
        <v>0</v>
      </c>
      <c r="O4502" s="424">
        <f>L4502+M4502-N4502</f>
        <v>0</v>
      </c>
      <c r="P4502" s="244"/>
      <c r="Q4502" s="771"/>
      <c r="R4502" s="775"/>
      <c r="S4502" s="775"/>
      <c r="T4502" s="775"/>
      <c r="U4502" s="775"/>
      <c r="V4502" s="775"/>
      <c r="W4502" s="819"/>
      <c r="X4502" s="313">
        <f t="shared" si="1367"/>
        <v>0</v>
      </c>
    </row>
    <row r="4503" spans="2:24" ht="18.75">
      <c r="B4503" s="794">
        <v>500</v>
      </c>
      <c r="C4503" s="960" t="s">
        <v>209</v>
      </c>
      <c r="D4503" s="960"/>
      <c r="E4503" s="795"/>
      <c r="F4503" s="796">
        <f>SUM(F4504:F4510)</f>
        <v>0</v>
      </c>
      <c r="G4503" s="797">
        <f>SUM(G4504:G4510)</f>
        <v>23900</v>
      </c>
      <c r="H4503" s="797">
        <f>SUM(H4504:H4510)</f>
        <v>0</v>
      </c>
      <c r="I4503" s="797">
        <f>SUM(I4504:I4510)</f>
        <v>23900</v>
      </c>
      <c r="J4503" s="243">
        <f t="shared" si="1366"/>
        <v>1</v>
      </c>
      <c r="K4503" s="244"/>
      <c r="L4503" s="316">
        <f>SUM(L4504:L4510)</f>
        <v>0</v>
      </c>
      <c r="M4503" s="317">
        <f>SUM(M4504:M4510)</f>
        <v>23900</v>
      </c>
      <c r="N4503" s="425">
        <f>SUM(N4504:N4510)</f>
        <v>23900</v>
      </c>
      <c r="O4503" s="426">
        <f>SUM(O4504:O4510)</f>
        <v>0</v>
      </c>
      <c r="P4503" s="244"/>
      <c r="Q4503" s="773"/>
      <c r="R4503" s="774"/>
      <c r="S4503" s="775"/>
      <c r="T4503" s="774"/>
      <c r="U4503" s="774"/>
      <c r="V4503" s="774"/>
      <c r="W4503" s="820"/>
      <c r="X4503" s="313">
        <f t="shared" si="1367"/>
        <v>0</v>
      </c>
    </row>
    <row r="4504" spans="2:24" ht="18.75">
      <c r="B4504" s="143"/>
      <c r="C4504" s="160">
        <v>551</v>
      </c>
      <c r="D4504" s="456" t="s">
        <v>210</v>
      </c>
      <c r="E4504" s="812"/>
      <c r="F4504" s="449"/>
      <c r="G4504" s="245">
        <v>15500</v>
      </c>
      <c r="H4504" s="245"/>
      <c r="I4504" s="476">
        <f t="shared" ref="I4504:I4511" si="1368">F4504+G4504+H4504</f>
        <v>15500</v>
      </c>
      <c r="J4504" s="243">
        <f t="shared" si="1366"/>
        <v>1</v>
      </c>
      <c r="K4504" s="244"/>
      <c r="L4504" s="423"/>
      <c r="M4504" s="252">
        <v>15500</v>
      </c>
      <c r="N4504" s="315">
        <f t="shared" ref="N4504:N4511" si="1369">I4504</f>
        <v>15500</v>
      </c>
      <c r="O4504" s="424">
        <f t="shared" ref="O4504:O4511" si="1370">L4504+M4504-N4504</f>
        <v>0</v>
      </c>
      <c r="P4504" s="244"/>
      <c r="Q4504" s="771"/>
      <c r="R4504" s="775"/>
      <c r="S4504" s="775"/>
      <c r="T4504" s="775"/>
      <c r="U4504" s="775"/>
      <c r="V4504" s="775"/>
      <c r="W4504" s="819"/>
      <c r="X4504" s="313">
        <f t="shared" si="1367"/>
        <v>0</v>
      </c>
    </row>
    <row r="4505" spans="2:24" ht="18.75">
      <c r="B4505" s="143"/>
      <c r="C4505" s="161">
        <v>552</v>
      </c>
      <c r="D4505" s="457" t="s">
        <v>211</v>
      </c>
      <c r="E4505" s="812"/>
      <c r="F4505" s="449"/>
      <c r="G4505" s="245"/>
      <c r="H4505" s="245"/>
      <c r="I4505" s="476">
        <f t="shared" si="1368"/>
        <v>0</v>
      </c>
      <c r="J4505" s="243" t="str">
        <f t="shared" si="1366"/>
        <v/>
      </c>
      <c r="K4505" s="244"/>
      <c r="L4505" s="423"/>
      <c r="M4505" s="252"/>
      <c r="N4505" s="315">
        <f t="shared" si="1369"/>
        <v>0</v>
      </c>
      <c r="O4505" s="424">
        <f t="shared" si="1370"/>
        <v>0</v>
      </c>
      <c r="P4505" s="244"/>
      <c r="Q4505" s="771"/>
      <c r="R4505" s="775"/>
      <c r="S4505" s="775"/>
      <c r="T4505" s="775"/>
      <c r="U4505" s="775"/>
      <c r="V4505" s="775"/>
      <c r="W4505" s="819"/>
      <c r="X4505" s="313">
        <f t="shared" si="1367"/>
        <v>0</v>
      </c>
    </row>
    <row r="4506" spans="2:24" ht="18.75">
      <c r="B4506" s="143"/>
      <c r="C4506" s="161">
        <v>558</v>
      </c>
      <c r="D4506" s="457" t="s">
        <v>1704</v>
      </c>
      <c r="E4506" s="812"/>
      <c r="F4506" s="700">
        <v>0</v>
      </c>
      <c r="G4506" s="700">
        <v>0</v>
      </c>
      <c r="H4506" s="700">
        <v>0</v>
      </c>
      <c r="I4506" s="476">
        <f t="shared" si="1368"/>
        <v>0</v>
      </c>
      <c r="J4506" s="243" t="str">
        <f t="shared" si="1366"/>
        <v/>
      </c>
      <c r="K4506" s="244"/>
      <c r="L4506" s="423"/>
      <c r="M4506" s="252"/>
      <c r="N4506" s="315">
        <f t="shared" si="1369"/>
        <v>0</v>
      </c>
      <c r="O4506" s="424">
        <f t="shared" si="1370"/>
        <v>0</v>
      </c>
      <c r="P4506" s="244"/>
      <c r="Q4506" s="771"/>
      <c r="R4506" s="775"/>
      <c r="S4506" s="775"/>
      <c r="T4506" s="775"/>
      <c r="U4506" s="775"/>
      <c r="V4506" s="775"/>
      <c r="W4506" s="819"/>
      <c r="X4506" s="313">
        <f t="shared" si="1367"/>
        <v>0</v>
      </c>
    </row>
    <row r="4507" spans="2:24" ht="18.75">
      <c r="B4507" s="143"/>
      <c r="C4507" s="161">
        <v>560</v>
      </c>
      <c r="D4507" s="458" t="s">
        <v>212</v>
      </c>
      <c r="E4507" s="812"/>
      <c r="F4507" s="449"/>
      <c r="G4507" s="245">
        <v>6300</v>
      </c>
      <c r="H4507" s="245"/>
      <c r="I4507" s="476">
        <f t="shared" si="1368"/>
        <v>6300</v>
      </c>
      <c r="J4507" s="243">
        <f t="shared" si="1366"/>
        <v>1</v>
      </c>
      <c r="K4507" s="244"/>
      <c r="L4507" s="423"/>
      <c r="M4507" s="252">
        <v>6300</v>
      </c>
      <c r="N4507" s="315">
        <f t="shared" si="1369"/>
        <v>6300</v>
      </c>
      <c r="O4507" s="424">
        <f t="shared" si="1370"/>
        <v>0</v>
      </c>
      <c r="P4507" s="244"/>
      <c r="Q4507" s="771"/>
      <c r="R4507" s="775"/>
      <c r="S4507" s="775"/>
      <c r="T4507" s="775"/>
      <c r="U4507" s="775"/>
      <c r="V4507" s="775"/>
      <c r="W4507" s="819"/>
      <c r="X4507" s="313">
        <f t="shared" si="1367"/>
        <v>0</v>
      </c>
    </row>
    <row r="4508" spans="2:24" ht="18.75">
      <c r="B4508" s="143"/>
      <c r="C4508" s="161">
        <v>580</v>
      </c>
      <c r="D4508" s="457" t="s">
        <v>213</v>
      </c>
      <c r="E4508" s="812"/>
      <c r="F4508" s="449"/>
      <c r="G4508" s="245">
        <v>2100</v>
      </c>
      <c r="H4508" s="245"/>
      <c r="I4508" s="476">
        <f t="shared" si="1368"/>
        <v>2100</v>
      </c>
      <c r="J4508" s="243">
        <f t="shared" si="1366"/>
        <v>1</v>
      </c>
      <c r="K4508" s="244"/>
      <c r="L4508" s="423"/>
      <c r="M4508" s="252">
        <v>2100</v>
      </c>
      <c r="N4508" s="315">
        <f t="shared" si="1369"/>
        <v>2100</v>
      </c>
      <c r="O4508" s="424">
        <f t="shared" si="1370"/>
        <v>0</v>
      </c>
      <c r="P4508" s="244"/>
      <c r="Q4508" s="771"/>
      <c r="R4508" s="775"/>
      <c r="S4508" s="775"/>
      <c r="T4508" s="775"/>
      <c r="U4508" s="775"/>
      <c r="V4508" s="775"/>
      <c r="W4508" s="819"/>
      <c r="X4508" s="313">
        <f t="shared" si="1367"/>
        <v>0</v>
      </c>
    </row>
    <row r="4509" spans="2:24" ht="18.75">
      <c r="B4509" s="143"/>
      <c r="C4509" s="161">
        <v>588</v>
      </c>
      <c r="D4509" s="457" t="s">
        <v>1709</v>
      </c>
      <c r="E4509" s="812"/>
      <c r="F4509" s="700">
        <v>0</v>
      </c>
      <c r="G4509" s="700">
        <v>0</v>
      </c>
      <c r="H4509" s="700">
        <v>0</v>
      </c>
      <c r="I4509" s="476">
        <f t="shared" si="1368"/>
        <v>0</v>
      </c>
      <c r="J4509" s="243" t="str">
        <f t="shared" si="1366"/>
        <v/>
      </c>
      <c r="K4509" s="244"/>
      <c r="L4509" s="423"/>
      <c r="M4509" s="252"/>
      <c r="N4509" s="315">
        <f t="shared" si="1369"/>
        <v>0</v>
      </c>
      <c r="O4509" s="424">
        <f t="shared" si="1370"/>
        <v>0</v>
      </c>
      <c r="P4509" s="244"/>
      <c r="Q4509" s="771"/>
      <c r="R4509" s="775"/>
      <c r="S4509" s="775"/>
      <c r="T4509" s="775"/>
      <c r="U4509" s="775"/>
      <c r="V4509" s="775"/>
      <c r="W4509" s="819"/>
      <c r="X4509" s="313">
        <f t="shared" si="1367"/>
        <v>0</v>
      </c>
    </row>
    <row r="4510" spans="2:24" ht="31.5">
      <c r="B4510" s="143"/>
      <c r="C4510" s="162">
        <v>590</v>
      </c>
      <c r="D4510" s="459" t="s">
        <v>214</v>
      </c>
      <c r="E4510" s="812"/>
      <c r="F4510" s="449"/>
      <c r="G4510" s="245"/>
      <c r="H4510" s="245"/>
      <c r="I4510" s="476">
        <f t="shared" si="1368"/>
        <v>0</v>
      </c>
      <c r="J4510" s="243" t="str">
        <f t="shared" si="1366"/>
        <v/>
      </c>
      <c r="K4510" s="244"/>
      <c r="L4510" s="423"/>
      <c r="M4510" s="252"/>
      <c r="N4510" s="315">
        <f t="shared" si="1369"/>
        <v>0</v>
      </c>
      <c r="O4510" s="424">
        <f t="shared" si="1370"/>
        <v>0</v>
      </c>
      <c r="P4510" s="244"/>
      <c r="Q4510" s="771"/>
      <c r="R4510" s="775"/>
      <c r="S4510" s="775"/>
      <c r="T4510" s="775"/>
      <c r="U4510" s="775"/>
      <c r="V4510" s="775"/>
      <c r="W4510" s="819"/>
      <c r="X4510" s="313">
        <f t="shared" si="1367"/>
        <v>0</v>
      </c>
    </row>
    <row r="4511" spans="2:24" ht="18.75">
      <c r="B4511" s="794">
        <v>800</v>
      </c>
      <c r="C4511" s="960" t="s">
        <v>1079</v>
      </c>
      <c r="D4511" s="960"/>
      <c r="E4511" s="795"/>
      <c r="F4511" s="798"/>
      <c r="G4511" s="799"/>
      <c r="H4511" s="799"/>
      <c r="I4511" s="800">
        <f t="shared" si="1368"/>
        <v>0</v>
      </c>
      <c r="J4511" s="243" t="str">
        <f t="shared" si="1366"/>
        <v/>
      </c>
      <c r="K4511" s="244"/>
      <c r="L4511" s="428"/>
      <c r="M4511" s="254"/>
      <c r="N4511" s="315">
        <f t="shared" si="1369"/>
        <v>0</v>
      </c>
      <c r="O4511" s="424">
        <f t="shared" si="1370"/>
        <v>0</v>
      </c>
      <c r="P4511" s="244"/>
      <c r="Q4511" s="773"/>
      <c r="R4511" s="774"/>
      <c r="S4511" s="775"/>
      <c r="T4511" s="775"/>
      <c r="U4511" s="774"/>
      <c r="V4511" s="775"/>
      <c r="W4511" s="819"/>
      <c r="X4511" s="313">
        <f t="shared" si="1367"/>
        <v>0</v>
      </c>
    </row>
    <row r="4512" spans="2:24" ht="18.75">
      <c r="B4512" s="794">
        <v>1000</v>
      </c>
      <c r="C4512" s="962" t="s">
        <v>216</v>
      </c>
      <c r="D4512" s="962"/>
      <c r="E4512" s="795"/>
      <c r="F4512" s="796">
        <f>SUM(F4513:F4529)</f>
        <v>0</v>
      </c>
      <c r="G4512" s="797">
        <f>SUM(G4513:G4529)</f>
        <v>148500</v>
      </c>
      <c r="H4512" s="797">
        <f>SUM(H4513:H4529)</f>
        <v>0</v>
      </c>
      <c r="I4512" s="797">
        <f>SUM(I4513:I4529)</f>
        <v>148500</v>
      </c>
      <c r="J4512" s="243">
        <f t="shared" si="1366"/>
        <v>1</v>
      </c>
      <c r="K4512" s="244"/>
      <c r="L4512" s="316">
        <f>SUM(L4513:L4529)</f>
        <v>0</v>
      </c>
      <c r="M4512" s="317">
        <f>SUM(M4513:M4529)</f>
        <v>148500</v>
      </c>
      <c r="N4512" s="425">
        <f>SUM(N4513:N4529)</f>
        <v>148500</v>
      </c>
      <c r="O4512" s="426">
        <f>SUM(O4513:O4529)</f>
        <v>0</v>
      </c>
      <c r="P4512" s="244"/>
      <c r="Q4512" s="316">
        <f t="shared" ref="Q4512:W4512" si="1371">SUM(Q4513:Q4529)</f>
        <v>0</v>
      </c>
      <c r="R4512" s="317">
        <f t="shared" si="1371"/>
        <v>148500</v>
      </c>
      <c r="S4512" s="317">
        <f t="shared" si="1371"/>
        <v>148500</v>
      </c>
      <c r="T4512" s="317">
        <f t="shared" si="1371"/>
        <v>0</v>
      </c>
      <c r="U4512" s="317">
        <f t="shared" si="1371"/>
        <v>0</v>
      </c>
      <c r="V4512" s="317">
        <f t="shared" si="1371"/>
        <v>0</v>
      </c>
      <c r="W4512" s="426">
        <f t="shared" si="1371"/>
        <v>0</v>
      </c>
      <c r="X4512" s="313">
        <f t="shared" si="1367"/>
        <v>0</v>
      </c>
    </row>
    <row r="4513" spans="2:24" ht="18.75">
      <c r="B4513" s="136"/>
      <c r="C4513" s="144">
        <v>1011</v>
      </c>
      <c r="D4513" s="163" t="s">
        <v>217</v>
      </c>
      <c r="E4513" s="812"/>
      <c r="F4513" s="449"/>
      <c r="G4513" s="245"/>
      <c r="H4513" s="245"/>
      <c r="I4513" s="476">
        <f t="shared" ref="I4513:I4529" si="1372">F4513+G4513+H4513</f>
        <v>0</v>
      </c>
      <c r="J4513" s="243" t="str">
        <f t="shared" si="1366"/>
        <v/>
      </c>
      <c r="K4513" s="244"/>
      <c r="L4513" s="423"/>
      <c r="M4513" s="252"/>
      <c r="N4513" s="315">
        <f t="shared" ref="N4513:N4529" si="1373">I4513</f>
        <v>0</v>
      </c>
      <c r="O4513" s="424">
        <f t="shared" ref="O4513:O4529" si="1374">L4513+M4513-N4513</f>
        <v>0</v>
      </c>
      <c r="P4513" s="244"/>
      <c r="Q4513" s="423"/>
      <c r="R4513" s="252"/>
      <c r="S4513" s="429">
        <f t="shared" ref="S4513:S4520" si="1375">+IF(+(L4513+M4513)&gt;=I4513,+M4513,+(+I4513-L4513))</f>
        <v>0</v>
      </c>
      <c r="T4513" s="315">
        <f t="shared" ref="T4513:T4520" si="1376">Q4513+R4513-S4513</f>
        <v>0</v>
      </c>
      <c r="U4513" s="252"/>
      <c r="V4513" s="252"/>
      <c r="W4513" s="253"/>
      <c r="X4513" s="313">
        <f t="shared" si="1367"/>
        <v>0</v>
      </c>
    </row>
    <row r="4514" spans="2:24" ht="18.75">
      <c r="B4514" s="136"/>
      <c r="C4514" s="137">
        <v>1012</v>
      </c>
      <c r="D4514" s="145" t="s">
        <v>218</v>
      </c>
      <c r="E4514" s="812"/>
      <c r="F4514" s="449"/>
      <c r="G4514" s="245"/>
      <c r="H4514" s="245"/>
      <c r="I4514" s="476">
        <f t="shared" si="1372"/>
        <v>0</v>
      </c>
      <c r="J4514" s="243" t="str">
        <f t="shared" si="1366"/>
        <v/>
      </c>
      <c r="K4514" s="244"/>
      <c r="L4514" s="423"/>
      <c r="M4514" s="252"/>
      <c r="N4514" s="315">
        <f t="shared" si="1373"/>
        <v>0</v>
      </c>
      <c r="O4514" s="424">
        <f t="shared" si="1374"/>
        <v>0</v>
      </c>
      <c r="P4514" s="244"/>
      <c r="Q4514" s="423"/>
      <c r="R4514" s="252"/>
      <c r="S4514" s="429">
        <f t="shared" si="1375"/>
        <v>0</v>
      </c>
      <c r="T4514" s="315">
        <f t="shared" si="1376"/>
        <v>0</v>
      </c>
      <c r="U4514" s="252"/>
      <c r="V4514" s="252"/>
      <c r="W4514" s="253"/>
      <c r="X4514" s="313">
        <f t="shared" si="1367"/>
        <v>0</v>
      </c>
    </row>
    <row r="4515" spans="2:24" ht="18.75">
      <c r="B4515" s="136"/>
      <c r="C4515" s="137">
        <v>1013</v>
      </c>
      <c r="D4515" s="145" t="s">
        <v>219</v>
      </c>
      <c r="E4515" s="812"/>
      <c r="F4515" s="449"/>
      <c r="G4515" s="245"/>
      <c r="H4515" s="245"/>
      <c r="I4515" s="476">
        <f t="shared" si="1372"/>
        <v>0</v>
      </c>
      <c r="J4515" s="243" t="str">
        <f t="shared" si="1366"/>
        <v/>
      </c>
      <c r="K4515" s="244"/>
      <c r="L4515" s="423"/>
      <c r="M4515" s="252"/>
      <c r="N4515" s="315">
        <f t="shared" si="1373"/>
        <v>0</v>
      </c>
      <c r="O4515" s="424">
        <f t="shared" si="1374"/>
        <v>0</v>
      </c>
      <c r="P4515" s="244"/>
      <c r="Q4515" s="423"/>
      <c r="R4515" s="252"/>
      <c r="S4515" s="429">
        <f t="shared" si="1375"/>
        <v>0</v>
      </c>
      <c r="T4515" s="315">
        <f t="shared" si="1376"/>
        <v>0</v>
      </c>
      <c r="U4515" s="252"/>
      <c r="V4515" s="252"/>
      <c r="W4515" s="253"/>
      <c r="X4515" s="313">
        <f t="shared" si="1367"/>
        <v>0</v>
      </c>
    </row>
    <row r="4516" spans="2:24" ht="18.75">
      <c r="B4516" s="136"/>
      <c r="C4516" s="137">
        <v>1014</v>
      </c>
      <c r="D4516" s="145" t="s">
        <v>220</v>
      </c>
      <c r="E4516" s="812"/>
      <c r="F4516" s="449"/>
      <c r="G4516" s="245"/>
      <c r="H4516" s="245"/>
      <c r="I4516" s="476">
        <f t="shared" si="1372"/>
        <v>0</v>
      </c>
      <c r="J4516" s="243" t="str">
        <f t="shared" si="1366"/>
        <v/>
      </c>
      <c r="K4516" s="244"/>
      <c r="L4516" s="423"/>
      <c r="M4516" s="252"/>
      <c r="N4516" s="315">
        <f t="shared" si="1373"/>
        <v>0</v>
      </c>
      <c r="O4516" s="424">
        <f t="shared" si="1374"/>
        <v>0</v>
      </c>
      <c r="P4516" s="244"/>
      <c r="Q4516" s="423"/>
      <c r="R4516" s="252"/>
      <c r="S4516" s="429">
        <f t="shared" si="1375"/>
        <v>0</v>
      </c>
      <c r="T4516" s="315">
        <f t="shared" si="1376"/>
        <v>0</v>
      </c>
      <c r="U4516" s="252"/>
      <c r="V4516" s="252"/>
      <c r="W4516" s="253"/>
      <c r="X4516" s="313">
        <f t="shared" si="1367"/>
        <v>0</v>
      </c>
    </row>
    <row r="4517" spans="2:24" ht="18.75">
      <c r="B4517" s="136"/>
      <c r="C4517" s="137">
        <v>1015</v>
      </c>
      <c r="D4517" s="145" t="s">
        <v>221</v>
      </c>
      <c r="E4517" s="812"/>
      <c r="F4517" s="449"/>
      <c r="G4517" s="245">
        <v>45000</v>
      </c>
      <c r="H4517" s="245"/>
      <c r="I4517" s="476">
        <f t="shared" si="1372"/>
        <v>45000</v>
      </c>
      <c r="J4517" s="243">
        <f t="shared" si="1366"/>
        <v>1</v>
      </c>
      <c r="K4517" s="244"/>
      <c r="L4517" s="423"/>
      <c r="M4517" s="252">
        <v>45000</v>
      </c>
      <c r="N4517" s="315">
        <f t="shared" si="1373"/>
        <v>45000</v>
      </c>
      <c r="O4517" s="424">
        <f t="shared" si="1374"/>
        <v>0</v>
      </c>
      <c r="P4517" s="244"/>
      <c r="Q4517" s="423"/>
      <c r="R4517" s="252">
        <v>45000</v>
      </c>
      <c r="S4517" s="429">
        <f t="shared" si="1375"/>
        <v>45000</v>
      </c>
      <c r="T4517" s="315">
        <f t="shared" si="1376"/>
        <v>0</v>
      </c>
      <c r="U4517" s="252"/>
      <c r="V4517" s="252"/>
      <c r="W4517" s="253"/>
      <c r="X4517" s="313">
        <f t="shared" si="1367"/>
        <v>0</v>
      </c>
    </row>
    <row r="4518" spans="2:24" ht="18.75">
      <c r="B4518" s="136"/>
      <c r="C4518" s="137">
        <v>1016</v>
      </c>
      <c r="D4518" s="145" t="s">
        <v>222</v>
      </c>
      <c r="E4518" s="812"/>
      <c r="F4518" s="449"/>
      <c r="G4518" s="245">
        <v>45000</v>
      </c>
      <c r="H4518" s="245"/>
      <c r="I4518" s="476">
        <f t="shared" si="1372"/>
        <v>45000</v>
      </c>
      <c r="J4518" s="243">
        <f t="shared" si="1366"/>
        <v>1</v>
      </c>
      <c r="K4518" s="244"/>
      <c r="L4518" s="423"/>
      <c r="M4518" s="252">
        <v>45000</v>
      </c>
      <c r="N4518" s="315">
        <f t="shared" si="1373"/>
        <v>45000</v>
      </c>
      <c r="O4518" s="424">
        <f t="shared" si="1374"/>
        <v>0</v>
      </c>
      <c r="P4518" s="244"/>
      <c r="Q4518" s="423"/>
      <c r="R4518" s="252">
        <v>45000</v>
      </c>
      <c r="S4518" s="429">
        <f t="shared" si="1375"/>
        <v>45000</v>
      </c>
      <c r="T4518" s="315">
        <f t="shared" si="1376"/>
        <v>0</v>
      </c>
      <c r="U4518" s="252"/>
      <c r="V4518" s="252"/>
      <c r="W4518" s="253"/>
      <c r="X4518" s="313">
        <f t="shared" si="1367"/>
        <v>0</v>
      </c>
    </row>
    <row r="4519" spans="2:24" ht="18.75">
      <c r="B4519" s="140"/>
      <c r="C4519" s="164">
        <v>1020</v>
      </c>
      <c r="D4519" s="165" t="s">
        <v>223</v>
      </c>
      <c r="E4519" s="812"/>
      <c r="F4519" s="449"/>
      <c r="G4519" s="245">
        <v>53000</v>
      </c>
      <c r="H4519" s="245"/>
      <c r="I4519" s="476">
        <f t="shared" si="1372"/>
        <v>53000</v>
      </c>
      <c r="J4519" s="243">
        <f t="shared" si="1366"/>
        <v>1</v>
      </c>
      <c r="K4519" s="244"/>
      <c r="L4519" s="423"/>
      <c r="M4519" s="252">
        <v>53000</v>
      </c>
      <c r="N4519" s="315">
        <f t="shared" si="1373"/>
        <v>53000</v>
      </c>
      <c r="O4519" s="424">
        <f t="shared" si="1374"/>
        <v>0</v>
      </c>
      <c r="P4519" s="244"/>
      <c r="Q4519" s="423"/>
      <c r="R4519" s="252">
        <v>53000</v>
      </c>
      <c r="S4519" s="429">
        <f t="shared" si="1375"/>
        <v>53000</v>
      </c>
      <c r="T4519" s="315">
        <f t="shared" si="1376"/>
        <v>0</v>
      </c>
      <c r="U4519" s="252"/>
      <c r="V4519" s="252"/>
      <c r="W4519" s="253"/>
      <c r="X4519" s="313">
        <f t="shared" si="1367"/>
        <v>0</v>
      </c>
    </row>
    <row r="4520" spans="2:24" ht="18.75">
      <c r="B4520" s="136"/>
      <c r="C4520" s="137">
        <v>1030</v>
      </c>
      <c r="D4520" s="145" t="s">
        <v>224</v>
      </c>
      <c r="E4520" s="812"/>
      <c r="F4520" s="449"/>
      <c r="G4520" s="245">
        <v>5000</v>
      </c>
      <c r="H4520" s="245"/>
      <c r="I4520" s="476">
        <f t="shared" si="1372"/>
        <v>5000</v>
      </c>
      <c r="J4520" s="243">
        <f t="shared" si="1366"/>
        <v>1</v>
      </c>
      <c r="K4520" s="244"/>
      <c r="L4520" s="423"/>
      <c r="M4520" s="252">
        <v>5000</v>
      </c>
      <c r="N4520" s="315">
        <f t="shared" si="1373"/>
        <v>5000</v>
      </c>
      <c r="O4520" s="424">
        <f t="shared" si="1374"/>
        <v>0</v>
      </c>
      <c r="P4520" s="244"/>
      <c r="Q4520" s="423"/>
      <c r="R4520" s="252">
        <v>5000</v>
      </c>
      <c r="S4520" s="429">
        <f t="shared" si="1375"/>
        <v>5000</v>
      </c>
      <c r="T4520" s="315">
        <f t="shared" si="1376"/>
        <v>0</v>
      </c>
      <c r="U4520" s="252"/>
      <c r="V4520" s="252"/>
      <c r="W4520" s="253"/>
      <c r="X4520" s="313">
        <f t="shared" si="1367"/>
        <v>0</v>
      </c>
    </row>
    <row r="4521" spans="2:24" ht="18.75">
      <c r="B4521" s="136"/>
      <c r="C4521" s="164">
        <v>1051</v>
      </c>
      <c r="D4521" s="167" t="s">
        <v>225</v>
      </c>
      <c r="E4521" s="812"/>
      <c r="F4521" s="449"/>
      <c r="G4521" s="245"/>
      <c r="H4521" s="245"/>
      <c r="I4521" s="476">
        <f t="shared" si="1372"/>
        <v>0</v>
      </c>
      <c r="J4521" s="243" t="str">
        <f t="shared" si="1366"/>
        <v/>
      </c>
      <c r="K4521" s="244"/>
      <c r="L4521" s="423"/>
      <c r="M4521" s="252"/>
      <c r="N4521" s="315">
        <f t="shared" si="1373"/>
        <v>0</v>
      </c>
      <c r="O4521" s="424">
        <f t="shared" si="1374"/>
        <v>0</v>
      </c>
      <c r="P4521" s="244"/>
      <c r="Q4521" s="771"/>
      <c r="R4521" s="775"/>
      <c r="S4521" s="775"/>
      <c r="T4521" s="775"/>
      <c r="U4521" s="775"/>
      <c r="V4521" s="775"/>
      <c r="W4521" s="819"/>
      <c r="X4521" s="313">
        <f t="shared" si="1367"/>
        <v>0</v>
      </c>
    </row>
    <row r="4522" spans="2:24" ht="18.75">
      <c r="B4522" s="136"/>
      <c r="C4522" s="137">
        <v>1052</v>
      </c>
      <c r="D4522" s="145" t="s">
        <v>226</v>
      </c>
      <c r="E4522" s="812"/>
      <c r="F4522" s="449"/>
      <c r="G4522" s="245"/>
      <c r="H4522" s="245"/>
      <c r="I4522" s="476">
        <f t="shared" si="1372"/>
        <v>0</v>
      </c>
      <c r="J4522" s="243" t="str">
        <f t="shared" si="1366"/>
        <v/>
      </c>
      <c r="K4522" s="244"/>
      <c r="L4522" s="423"/>
      <c r="M4522" s="252"/>
      <c r="N4522" s="315">
        <f t="shared" si="1373"/>
        <v>0</v>
      </c>
      <c r="O4522" s="424">
        <f t="shared" si="1374"/>
        <v>0</v>
      </c>
      <c r="P4522" s="244"/>
      <c r="Q4522" s="771"/>
      <c r="R4522" s="775"/>
      <c r="S4522" s="775"/>
      <c r="T4522" s="775"/>
      <c r="U4522" s="775"/>
      <c r="V4522" s="775"/>
      <c r="W4522" s="819"/>
      <c r="X4522" s="313">
        <f t="shared" si="1367"/>
        <v>0</v>
      </c>
    </row>
    <row r="4523" spans="2:24" ht="18.75">
      <c r="B4523" s="136"/>
      <c r="C4523" s="168">
        <v>1053</v>
      </c>
      <c r="D4523" s="169" t="s">
        <v>1710</v>
      </c>
      <c r="E4523" s="812"/>
      <c r="F4523" s="449"/>
      <c r="G4523" s="245"/>
      <c r="H4523" s="245"/>
      <c r="I4523" s="476">
        <f t="shared" si="1372"/>
        <v>0</v>
      </c>
      <c r="J4523" s="243" t="str">
        <f t="shared" si="1366"/>
        <v/>
      </c>
      <c r="K4523" s="244"/>
      <c r="L4523" s="423"/>
      <c r="M4523" s="252"/>
      <c r="N4523" s="315">
        <f t="shared" si="1373"/>
        <v>0</v>
      </c>
      <c r="O4523" s="424">
        <f t="shared" si="1374"/>
        <v>0</v>
      </c>
      <c r="P4523" s="244"/>
      <c r="Q4523" s="771"/>
      <c r="R4523" s="775"/>
      <c r="S4523" s="775"/>
      <c r="T4523" s="775"/>
      <c r="U4523" s="775"/>
      <c r="V4523" s="775"/>
      <c r="W4523" s="819"/>
      <c r="X4523" s="313">
        <f t="shared" si="1367"/>
        <v>0</v>
      </c>
    </row>
    <row r="4524" spans="2:24" ht="18.75">
      <c r="B4524" s="136"/>
      <c r="C4524" s="137">
        <v>1062</v>
      </c>
      <c r="D4524" s="139" t="s">
        <v>227</v>
      </c>
      <c r="E4524" s="812"/>
      <c r="F4524" s="449"/>
      <c r="G4524" s="245">
        <v>500</v>
      </c>
      <c r="H4524" s="245"/>
      <c r="I4524" s="476">
        <f t="shared" si="1372"/>
        <v>500</v>
      </c>
      <c r="J4524" s="243">
        <f t="shared" si="1366"/>
        <v>1</v>
      </c>
      <c r="K4524" s="244"/>
      <c r="L4524" s="423"/>
      <c r="M4524" s="252">
        <v>500</v>
      </c>
      <c r="N4524" s="315">
        <f t="shared" si="1373"/>
        <v>500</v>
      </c>
      <c r="O4524" s="424">
        <f t="shared" si="1374"/>
        <v>0</v>
      </c>
      <c r="P4524" s="244"/>
      <c r="Q4524" s="423"/>
      <c r="R4524" s="252">
        <v>500</v>
      </c>
      <c r="S4524" s="429">
        <f>+IF(+(L4524+M4524)&gt;=I4524,+M4524,+(+I4524-L4524))</f>
        <v>500</v>
      </c>
      <c r="T4524" s="315">
        <f>Q4524+R4524-S4524</f>
        <v>0</v>
      </c>
      <c r="U4524" s="252"/>
      <c r="V4524" s="252"/>
      <c r="W4524" s="253"/>
      <c r="X4524" s="313">
        <f t="shared" si="1367"/>
        <v>0</v>
      </c>
    </row>
    <row r="4525" spans="2:24" ht="18.75">
      <c r="B4525" s="136"/>
      <c r="C4525" s="137">
        <v>1063</v>
      </c>
      <c r="D4525" s="139" t="s">
        <v>228</v>
      </c>
      <c r="E4525" s="812"/>
      <c r="F4525" s="449"/>
      <c r="G4525" s="245"/>
      <c r="H4525" s="245"/>
      <c r="I4525" s="476">
        <f t="shared" si="1372"/>
        <v>0</v>
      </c>
      <c r="J4525" s="243" t="str">
        <f t="shared" si="1366"/>
        <v/>
      </c>
      <c r="K4525" s="244"/>
      <c r="L4525" s="423"/>
      <c r="M4525" s="252"/>
      <c r="N4525" s="315">
        <f t="shared" si="1373"/>
        <v>0</v>
      </c>
      <c r="O4525" s="424">
        <f t="shared" si="1374"/>
        <v>0</v>
      </c>
      <c r="P4525" s="244"/>
      <c r="Q4525" s="771"/>
      <c r="R4525" s="775"/>
      <c r="S4525" s="775"/>
      <c r="T4525" s="775"/>
      <c r="U4525" s="775"/>
      <c r="V4525" s="775"/>
      <c r="W4525" s="819"/>
      <c r="X4525" s="313">
        <f t="shared" si="1367"/>
        <v>0</v>
      </c>
    </row>
    <row r="4526" spans="2:24" ht="18.75">
      <c r="B4526" s="136"/>
      <c r="C4526" s="168">
        <v>1069</v>
      </c>
      <c r="D4526" s="170" t="s">
        <v>229</v>
      </c>
      <c r="E4526" s="812"/>
      <c r="F4526" s="449"/>
      <c r="G4526" s="245"/>
      <c r="H4526" s="245"/>
      <c r="I4526" s="476">
        <f t="shared" si="1372"/>
        <v>0</v>
      </c>
      <c r="J4526" s="243" t="str">
        <f t="shared" ref="J4526:J4557" si="1377">(IF($E4526&lt;&gt;0,$J$2,IF($I4526&lt;&gt;0,$J$2,"")))</f>
        <v/>
      </c>
      <c r="K4526" s="244"/>
      <c r="L4526" s="423"/>
      <c r="M4526" s="252"/>
      <c r="N4526" s="315">
        <f t="shared" si="1373"/>
        <v>0</v>
      </c>
      <c r="O4526" s="424">
        <f t="shared" si="1374"/>
        <v>0</v>
      </c>
      <c r="P4526" s="244"/>
      <c r="Q4526" s="423"/>
      <c r="R4526" s="252"/>
      <c r="S4526" s="429">
        <f>+IF(+(L4526+M4526)&gt;=I4526,+M4526,+(+I4526-L4526))</f>
        <v>0</v>
      </c>
      <c r="T4526" s="315">
        <f>Q4526+R4526-S4526</f>
        <v>0</v>
      </c>
      <c r="U4526" s="252"/>
      <c r="V4526" s="252"/>
      <c r="W4526" s="253"/>
      <c r="X4526" s="313">
        <f t="shared" ref="X4526:X4557" si="1378">T4526-U4526-V4526-W4526</f>
        <v>0</v>
      </c>
    </row>
    <row r="4527" spans="2:24" ht="31.5">
      <c r="B4527" s="140"/>
      <c r="C4527" s="137">
        <v>1091</v>
      </c>
      <c r="D4527" s="145" t="s">
        <v>230</v>
      </c>
      <c r="E4527" s="812"/>
      <c r="F4527" s="449"/>
      <c r="G4527" s="245"/>
      <c r="H4527" s="245"/>
      <c r="I4527" s="476">
        <f t="shared" si="1372"/>
        <v>0</v>
      </c>
      <c r="J4527" s="243" t="str">
        <f t="shared" si="1377"/>
        <v/>
      </c>
      <c r="K4527" s="244"/>
      <c r="L4527" s="423"/>
      <c r="M4527" s="252"/>
      <c r="N4527" s="315">
        <f t="shared" si="1373"/>
        <v>0</v>
      </c>
      <c r="O4527" s="424">
        <f t="shared" si="1374"/>
        <v>0</v>
      </c>
      <c r="P4527" s="244"/>
      <c r="Q4527" s="423"/>
      <c r="R4527" s="252"/>
      <c r="S4527" s="429">
        <f>+IF(+(L4527+M4527)&gt;=I4527,+M4527,+(+I4527-L4527))</f>
        <v>0</v>
      </c>
      <c r="T4527" s="315">
        <f>Q4527+R4527-S4527</f>
        <v>0</v>
      </c>
      <c r="U4527" s="252"/>
      <c r="V4527" s="252"/>
      <c r="W4527" s="253"/>
      <c r="X4527" s="313">
        <f t="shared" si="1378"/>
        <v>0</v>
      </c>
    </row>
    <row r="4528" spans="2:24" ht="18.75">
      <c r="B4528" s="136"/>
      <c r="C4528" s="137">
        <v>1092</v>
      </c>
      <c r="D4528" s="145" t="s">
        <v>359</v>
      </c>
      <c r="E4528" s="812"/>
      <c r="F4528" s="449"/>
      <c r="G4528" s="245"/>
      <c r="H4528" s="245"/>
      <c r="I4528" s="476">
        <f t="shared" si="1372"/>
        <v>0</v>
      </c>
      <c r="J4528" s="243" t="str">
        <f t="shared" si="1377"/>
        <v/>
      </c>
      <c r="K4528" s="244"/>
      <c r="L4528" s="423"/>
      <c r="M4528" s="252"/>
      <c r="N4528" s="315">
        <f t="shared" si="1373"/>
        <v>0</v>
      </c>
      <c r="O4528" s="424">
        <f t="shared" si="1374"/>
        <v>0</v>
      </c>
      <c r="P4528" s="244"/>
      <c r="Q4528" s="771"/>
      <c r="R4528" s="775"/>
      <c r="S4528" s="775"/>
      <c r="T4528" s="775"/>
      <c r="U4528" s="775"/>
      <c r="V4528" s="775"/>
      <c r="W4528" s="819"/>
      <c r="X4528" s="313">
        <f t="shared" si="1378"/>
        <v>0</v>
      </c>
    </row>
    <row r="4529" spans="2:24" ht="18.75">
      <c r="B4529" s="136"/>
      <c r="C4529" s="142">
        <v>1098</v>
      </c>
      <c r="D4529" s="146" t="s">
        <v>231</v>
      </c>
      <c r="E4529" s="812"/>
      <c r="F4529" s="449"/>
      <c r="G4529" s="245"/>
      <c r="H4529" s="245"/>
      <c r="I4529" s="476">
        <f t="shared" si="1372"/>
        <v>0</v>
      </c>
      <c r="J4529" s="243" t="str">
        <f t="shared" si="1377"/>
        <v/>
      </c>
      <c r="K4529" s="244"/>
      <c r="L4529" s="423"/>
      <c r="M4529" s="252"/>
      <c r="N4529" s="315">
        <f t="shared" si="1373"/>
        <v>0</v>
      </c>
      <c r="O4529" s="424">
        <f t="shared" si="1374"/>
        <v>0</v>
      </c>
      <c r="P4529" s="244"/>
      <c r="Q4529" s="423"/>
      <c r="R4529" s="252"/>
      <c r="S4529" s="429">
        <f>+IF(+(L4529+M4529)&gt;=I4529,+M4529,+(+I4529-L4529))</f>
        <v>0</v>
      </c>
      <c r="T4529" s="315">
        <f>Q4529+R4529-S4529</f>
        <v>0</v>
      </c>
      <c r="U4529" s="252"/>
      <c r="V4529" s="252"/>
      <c r="W4529" s="253"/>
      <c r="X4529" s="313">
        <f t="shared" si="1378"/>
        <v>0</v>
      </c>
    </row>
    <row r="4530" spans="2:24" ht="18.75">
      <c r="B4530" s="794">
        <v>1900</v>
      </c>
      <c r="C4530" s="958" t="s">
        <v>293</v>
      </c>
      <c r="D4530" s="958"/>
      <c r="E4530" s="795"/>
      <c r="F4530" s="796">
        <f>SUM(F4531:F4533)</f>
        <v>0</v>
      </c>
      <c r="G4530" s="797">
        <f>SUM(G4531:G4533)</f>
        <v>1000</v>
      </c>
      <c r="H4530" s="797">
        <f>SUM(H4531:H4533)</f>
        <v>0</v>
      </c>
      <c r="I4530" s="797">
        <f>SUM(I4531:I4533)</f>
        <v>1000</v>
      </c>
      <c r="J4530" s="243">
        <f t="shared" si="1377"/>
        <v>1</v>
      </c>
      <c r="K4530" s="244"/>
      <c r="L4530" s="316">
        <f>SUM(L4531:L4533)</f>
        <v>0</v>
      </c>
      <c r="M4530" s="317">
        <f>SUM(M4531:M4533)</f>
        <v>1000</v>
      </c>
      <c r="N4530" s="425">
        <f>SUM(N4531:N4533)</f>
        <v>1000</v>
      </c>
      <c r="O4530" s="426">
        <f>SUM(O4531:O4533)</f>
        <v>0</v>
      </c>
      <c r="P4530" s="244"/>
      <c r="Q4530" s="773"/>
      <c r="R4530" s="774"/>
      <c r="S4530" s="774"/>
      <c r="T4530" s="774"/>
      <c r="U4530" s="774"/>
      <c r="V4530" s="774"/>
      <c r="W4530" s="820"/>
      <c r="X4530" s="313">
        <f t="shared" si="1378"/>
        <v>0</v>
      </c>
    </row>
    <row r="4531" spans="2:24" ht="18.75">
      <c r="B4531" s="136"/>
      <c r="C4531" s="144">
        <v>1901</v>
      </c>
      <c r="D4531" s="138" t="s">
        <v>294</v>
      </c>
      <c r="E4531" s="812"/>
      <c r="F4531" s="449"/>
      <c r="G4531" s="245">
        <v>500</v>
      </c>
      <c r="H4531" s="245"/>
      <c r="I4531" s="476">
        <f>F4531+G4531+H4531</f>
        <v>500</v>
      </c>
      <c r="J4531" s="243">
        <f t="shared" si="1377"/>
        <v>1</v>
      </c>
      <c r="K4531" s="244"/>
      <c r="L4531" s="423"/>
      <c r="M4531" s="252">
        <v>500</v>
      </c>
      <c r="N4531" s="315">
        <f>I4531</f>
        <v>500</v>
      </c>
      <c r="O4531" s="424">
        <f>L4531+M4531-N4531</f>
        <v>0</v>
      </c>
      <c r="P4531" s="244"/>
      <c r="Q4531" s="771"/>
      <c r="R4531" s="775"/>
      <c r="S4531" s="775"/>
      <c r="T4531" s="775"/>
      <c r="U4531" s="775"/>
      <c r="V4531" s="775"/>
      <c r="W4531" s="819"/>
      <c r="X4531" s="313">
        <f t="shared" si="1378"/>
        <v>0</v>
      </c>
    </row>
    <row r="4532" spans="2:24" ht="18.75">
      <c r="B4532" s="136"/>
      <c r="C4532" s="137">
        <v>1981</v>
      </c>
      <c r="D4532" s="139" t="s">
        <v>295</v>
      </c>
      <c r="E4532" s="812"/>
      <c r="F4532" s="449"/>
      <c r="G4532" s="245">
        <v>500</v>
      </c>
      <c r="H4532" s="245"/>
      <c r="I4532" s="476">
        <f>F4532+G4532+H4532</f>
        <v>500</v>
      </c>
      <c r="J4532" s="243">
        <f t="shared" si="1377"/>
        <v>1</v>
      </c>
      <c r="K4532" s="244"/>
      <c r="L4532" s="423"/>
      <c r="M4532" s="252">
        <v>500</v>
      </c>
      <c r="N4532" s="315">
        <f>I4532</f>
        <v>500</v>
      </c>
      <c r="O4532" s="424">
        <f>L4532+M4532-N4532</f>
        <v>0</v>
      </c>
      <c r="P4532" s="244"/>
      <c r="Q4532" s="771"/>
      <c r="R4532" s="775"/>
      <c r="S4532" s="775"/>
      <c r="T4532" s="775"/>
      <c r="U4532" s="775"/>
      <c r="V4532" s="775"/>
      <c r="W4532" s="819"/>
      <c r="X4532" s="313">
        <f t="shared" si="1378"/>
        <v>0</v>
      </c>
    </row>
    <row r="4533" spans="2:24" ht="18.75">
      <c r="B4533" s="136"/>
      <c r="C4533" s="142">
        <v>1991</v>
      </c>
      <c r="D4533" s="141" t="s">
        <v>296</v>
      </c>
      <c r="E4533" s="812"/>
      <c r="F4533" s="449"/>
      <c r="G4533" s="245"/>
      <c r="H4533" s="245"/>
      <c r="I4533" s="476">
        <f>F4533+G4533+H4533</f>
        <v>0</v>
      </c>
      <c r="J4533" s="243" t="str">
        <f t="shared" si="1377"/>
        <v/>
      </c>
      <c r="K4533" s="244"/>
      <c r="L4533" s="423"/>
      <c r="M4533" s="252"/>
      <c r="N4533" s="315">
        <f>I4533</f>
        <v>0</v>
      </c>
      <c r="O4533" s="424">
        <f>L4533+M4533-N4533</f>
        <v>0</v>
      </c>
      <c r="P4533" s="244"/>
      <c r="Q4533" s="771"/>
      <c r="R4533" s="775"/>
      <c r="S4533" s="775"/>
      <c r="T4533" s="775"/>
      <c r="U4533" s="775"/>
      <c r="V4533" s="775"/>
      <c r="W4533" s="819"/>
      <c r="X4533" s="313">
        <f t="shared" si="1378"/>
        <v>0</v>
      </c>
    </row>
    <row r="4534" spans="2:24" ht="18.75">
      <c r="B4534" s="794">
        <v>2100</v>
      </c>
      <c r="C4534" s="958" t="s">
        <v>1088</v>
      </c>
      <c r="D4534" s="958"/>
      <c r="E4534" s="795"/>
      <c r="F4534" s="796">
        <f>SUM(F4535:F4539)</f>
        <v>0</v>
      </c>
      <c r="G4534" s="797">
        <f>SUM(G4535:G4539)</f>
        <v>0</v>
      </c>
      <c r="H4534" s="797">
        <f>SUM(H4535:H4539)</f>
        <v>0</v>
      </c>
      <c r="I4534" s="797">
        <f>SUM(I4535:I4539)</f>
        <v>0</v>
      </c>
      <c r="J4534" s="243" t="str">
        <f t="shared" si="1377"/>
        <v/>
      </c>
      <c r="K4534" s="244"/>
      <c r="L4534" s="316">
        <f>SUM(L4535:L4539)</f>
        <v>0</v>
      </c>
      <c r="M4534" s="317">
        <f>SUM(M4535:M4539)</f>
        <v>0</v>
      </c>
      <c r="N4534" s="425">
        <f>SUM(N4535:N4539)</f>
        <v>0</v>
      </c>
      <c r="O4534" s="426">
        <f>SUM(O4535:O4539)</f>
        <v>0</v>
      </c>
      <c r="P4534" s="244"/>
      <c r="Q4534" s="773"/>
      <c r="R4534" s="774"/>
      <c r="S4534" s="774"/>
      <c r="T4534" s="774"/>
      <c r="U4534" s="774"/>
      <c r="V4534" s="774"/>
      <c r="W4534" s="820"/>
      <c r="X4534" s="313">
        <f t="shared" si="1378"/>
        <v>0</v>
      </c>
    </row>
    <row r="4535" spans="2:24" ht="18.75">
      <c r="B4535" s="136"/>
      <c r="C4535" s="144">
        <v>2110</v>
      </c>
      <c r="D4535" s="147" t="s">
        <v>232</v>
      </c>
      <c r="E4535" s="812"/>
      <c r="F4535" s="449"/>
      <c r="G4535" s="245"/>
      <c r="H4535" s="245"/>
      <c r="I4535" s="476">
        <f>F4535+G4535+H4535</f>
        <v>0</v>
      </c>
      <c r="J4535" s="243" t="str">
        <f t="shared" si="1377"/>
        <v/>
      </c>
      <c r="K4535" s="244"/>
      <c r="L4535" s="423"/>
      <c r="M4535" s="252"/>
      <c r="N4535" s="315">
        <f>I4535</f>
        <v>0</v>
      </c>
      <c r="O4535" s="424">
        <f>L4535+M4535-N4535</f>
        <v>0</v>
      </c>
      <c r="P4535" s="244"/>
      <c r="Q4535" s="771"/>
      <c r="R4535" s="775"/>
      <c r="S4535" s="775"/>
      <c r="T4535" s="775"/>
      <c r="U4535" s="775"/>
      <c r="V4535" s="775"/>
      <c r="W4535" s="819"/>
      <c r="X4535" s="313">
        <f t="shared" si="1378"/>
        <v>0</v>
      </c>
    </row>
    <row r="4536" spans="2:24" ht="18.75">
      <c r="B4536" s="171"/>
      <c r="C4536" s="137">
        <v>2120</v>
      </c>
      <c r="D4536" s="159" t="s">
        <v>233</v>
      </c>
      <c r="E4536" s="812"/>
      <c r="F4536" s="449"/>
      <c r="G4536" s="245"/>
      <c r="H4536" s="245"/>
      <c r="I4536" s="476">
        <f>F4536+G4536+H4536</f>
        <v>0</v>
      </c>
      <c r="J4536" s="243" t="str">
        <f t="shared" si="1377"/>
        <v/>
      </c>
      <c r="K4536" s="244"/>
      <c r="L4536" s="423"/>
      <c r="M4536" s="252"/>
      <c r="N4536" s="315">
        <f>I4536</f>
        <v>0</v>
      </c>
      <c r="O4536" s="424">
        <f>L4536+M4536-N4536</f>
        <v>0</v>
      </c>
      <c r="P4536" s="244"/>
      <c r="Q4536" s="771"/>
      <c r="R4536" s="775"/>
      <c r="S4536" s="775"/>
      <c r="T4536" s="775"/>
      <c r="U4536" s="775"/>
      <c r="V4536" s="775"/>
      <c r="W4536" s="819"/>
      <c r="X4536" s="313">
        <f t="shared" si="1378"/>
        <v>0</v>
      </c>
    </row>
    <row r="4537" spans="2:24" ht="18.75">
      <c r="B4537" s="171"/>
      <c r="C4537" s="137">
        <v>2125</v>
      </c>
      <c r="D4537" s="156" t="s">
        <v>1080</v>
      </c>
      <c r="E4537" s="812"/>
      <c r="F4537" s="700">
        <v>0</v>
      </c>
      <c r="G4537" s="700">
        <v>0</v>
      </c>
      <c r="H4537" s="700">
        <v>0</v>
      </c>
      <c r="I4537" s="476">
        <f>F4537+G4537+H4537</f>
        <v>0</v>
      </c>
      <c r="J4537" s="243" t="str">
        <f t="shared" si="1377"/>
        <v/>
      </c>
      <c r="K4537" s="244"/>
      <c r="L4537" s="423"/>
      <c r="M4537" s="252"/>
      <c r="N4537" s="315">
        <f>I4537</f>
        <v>0</v>
      </c>
      <c r="O4537" s="424">
        <f>L4537+M4537-N4537</f>
        <v>0</v>
      </c>
      <c r="P4537" s="244"/>
      <c r="Q4537" s="771"/>
      <c r="R4537" s="775"/>
      <c r="S4537" s="775"/>
      <c r="T4537" s="775"/>
      <c r="U4537" s="775"/>
      <c r="V4537" s="775"/>
      <c r="W4537" s="819"/>
      <c r="X4537" s="313">
        <f t="shared" si="1378"/>
        <v>0</v>
      </c>
    </row>
    <row r="4538" spans="2:24" ht="18.75">
      <c r="B4538" s="143"/>
      <c r="C4538" s="137">
        <v>2140</v>
      </c>
      <c r="D4538" s="159" t="s">
        <v>235</v>
      </c>
      <c r="E4538" s="812"/>
      <c r="F4538" s="700">
        <v>0</v>
      </c>
      <c r="G4538" s="700">
        <v>0</v>
      </c>
      <c r="H4538" s="700">
        <v>0</v>
      </c>
      <c r="I4538" s="476">
        <f>F4538+G4538+H4538</f>
        <v>0</v>
      </c>
      <c r="J4538" s="243" t="str">
        <f t="shared" si="1377"/>
        <v/>
      </c>
      <c r="K4538" s="244"/>
      <c r="L4538" s="423"/>
      <c r="M4538" s="252"/>
      <c r="N4538" s="315">
        <f>I4538</f>
        <v>0</v>
      </c>
      <c r="O4538" s="424">
        <f>L4538+M4538-N4538</f>
        <v>0</v>
      </c>
      <c r="P4538" s="244"/>
      <c r="Q4538" s="771"/>
      <c r="R4538" s="775"/>
      <c r="S4538" s="775"/>
      <c r="T4538" s="775"/>
      <c r="U4538" s="775"/>
      <c r="V4538" s="775"/>
      <c r="W4538" s="819"/>
      <c r="X4538" s="313">
        <f t="shared" si="1378"/>
        <v>0</v>
      </c>
    </row>
    <row r="4539" spans="2:24" ht="18.75">
      <c r="B4539" s="136"/>
      <c r="C4539" s="142">
        <v>2190</v>
      </c>
      <c r="D4539" s="512" t="s">
        <v>236</v>
      </c>
      <c r="E4539" s="812"/>
      <c r="F4539" s="449"/>
      <c r="G4539" s="245"/>
      <c r="H4539" s="245"/>
      <c r="I4539" s="476">
        <f>F4539+G4539+H4539</f>
        <v>0</v>
      </c>
      <c r="J4539" s="243" t="str">
        <f t="shared" si="1377"/>
        <v/>
      </c>
      <c r="K4539" s="244"/>
      <c r="L4539" s="423"/>
      <c r="M4539" s="252"/>
      <c r="N4539" s="315">
        <f>I4539</f>
        <v>0</v>
      </c>
      <c r="O4539" s="424">
        <f>L4539+M4539-N4539</f>
        <v>0</v>
      </c>
      <c r="P4539" s="244"/>
      <c r="Q4539" s="771"/>
      <c r="R4539" s="775"/>
      <c r="S4539" s="775"/>
      <c r="T4539" s="775"/>
      <c r="U4539" s="775"/>
      <c r="V4539" s="775"/>
      <c r="W4539" s="819"/>
      <c r="X4539" s="313">
        <f t="shared" si="1378"/>
        <v>0</v>
      </c>
    </row>
    <row r="4540" spans="2:24" ht="18.75">
      <c r="B4540" s="794">
        <v>2200</v>
      </c>
      <c r="C4540" s="958" t="s">
        <v>237</v>
      </c>
      <c r="D4540" s="958"/>
      <c r="E4540" s="795"/>
      <c r="F4540" s="796">
        <f>SUM(F4541:F4542)</f>
        <v>0</v>
      </c>
      <c r="G4540" s="797">
        <f>SUM(G4541:G4542)</f>
        <v>0</v>
      </c>
      <c r="H4540" s="797">
        <f>SUM(H4541:H4542)</f>
        <v>0</v>
      </c>
      <c r="I4540" s="797">
        <f>SUM(I4541:I4542)</f>
        <v>0</v>
      </c>
      <c r="J4540" s="243" t="str">
        <f t="shared" si="1377"/>
        <v/>
      </c>
      <c r="K4540" s="244"/>
      <c r="L4540" s="316">
        <f>SUM(L4541:L4542)</f>
        <v>0</v>
      </c>
      <c r="M4540" s="317">
        <f>SUM(M4541:M4542)</f>
        <v>0</v>
      </c>
      <c r="N4540" s="425">
        <f>SUM(N4541:N4542)</f>
        <v>0</v>
      </c>
      <c r="O4540" s="426">
        <f>SUM(O4541:O4542)</f>
        <v>0</v>
      </c>
      <c r="P4540" s="244"/>
      <c r="Q4540" s="773"/>
      <c r="R4540" s="774"/>
      <c r="S4540" s="774"/>
      <c r="T4540" s="774"/>
      <c r="U4540" s="774"/>
      <c r="V4540" s="774"/>
      <c r="W4540" s="820"/>
      <c r="X4540" s="313">
        <f t="shared" si="1378"/>
        <v>0</v>
      </c>
    </row>
    <row r="4541" spans="2:24" ht="18.75">
      <c r="B4541" s="136"/>
      <c r="C4541" s="137">
        <v>2221</v>
      </c>
      <c r="D4541" s="139" t="s">
        <v>1461</v>
      </c>
      <c r="E4541" s="812"/>
      <c r="F4541" s="449"/>
      <c r="G4541" s="245"/>
      <c r="H4541" s="245"/>
      <c r="I4541" s="476">
        <f t="shared" ref="I4541:I4546" si="1379">F4541+G4541+H4541</f>
        <v>0</v>
      </c>
      <c r="J4541" s="243" t="str">
        <f t="shared" si="1377"/>
        <v/>
      </c>
      <c r="K4541" s="244"/>
      <c r="L4541" s="423"/>
      <c r="M4541" s="252"/>
      <c r="N4541" s="315">
        <f t="shared" ref="N4541:N4546" si="1380">I4541</f>
        <v>0</v>
      </c>
      <c r="O4541" s="424">
        <f t="shared" ref="O4541:O4546" si="1381">L4541+M4541-N4541</f>
        <v>0</v>
      </c>
      <c r="P4541" s="244"/>
      <c r="Q4541" s="771"/>
      <c r="R4541" s="775"/>
      <c r="S4541" s="775"/>
      <c r="T4541" s="775"/>
      <c r="U4541" s="775"/>
      <c r="V4541" s="775"/>
      <c r="W4541" s="819"/>
      <c r="X4541" s="313">
        <f t="shared" si="1378"/>
        <v>0</v>
      </c>
    </row>
    <row r="4542" spans="2:24" ht="18.75">
      <c r="B4542" s="136"/>
      <c r="C4542" s="142">
        <v>2224</v>
      </c>
      <c r="D4542" s="141" t="s">
        <v>238</v>
      </c>
      <c r="E4542" s="812"/>
      <c r="F4542" s="449"/>
      <c r="G4542" s="245"/>
      <c r="H4542" s="245"/>
      <c r="I4542" s="476">
        <f t="shared" si="1379"/>
        <v>0</v>
      </c>
      <c r="J4542" s="243" t="str">
        <f t="shared" si="1377"/>
        <v/>
      </c>
      <c r="K4542" s="244"/>
      <c r="L4542" s="423"/>
      <c r="M4542" s="252"/>
      <c r="N4542" s="315">
        <f t="shared" si="1380"/>
        <v>0</v>
      </c>
      <c r="O4542" s="424">
        <f t="shared" si="1381"/>
        <v>0</v>
      </c>
      <c r="P4542" s="244"/>
      <c r="Q4542" s="771"/>
      <c r="R4542" s="775"/>
      <c r="S4542" s="775"/>
      <c r="T4542" s="775"/>
      <c r="U4542" s="775"/>
      <c r="V4542" s="775"/>
      <c r="W4542" s="819"/>
      <c r="X4542" s="313">
        <f t="shared" si="1378"/>
        <v>0</v>
      </c>
    </row>
    <row r="4543" spans="2:24" ht="18.75">
      <c r="B4543" s="794">
        <v>2500</v>
      </c>
      <c r="C4543" s="963" t="s">
        <v>239</v>
      </c>
      <c r="D4543" s="963"/>
      <c r="E4543" s="795"/>
      <c r="F4543" s="798"/>
      <c r="G4543" s="799"/>
      <c r="H4543" s="799"/>
      <c r="I4543" s="800">
        <f t="shared" si="1379"/>
        <v>0</v>
      </c>
      <c r="J4543" s="243" t="str">
        <f t="shared" si="1377"/>
        <v/>
      </c>
      <c r="K4543" s="244"/>
      <c r="L4543" s="428"/>
      <c r="M4543" s="254"/>
      <c r="N4543" s="315">
        <f t="shared" si="1380"/>
        <v>0</v>
      </c>
      <c r="O4543" s="424">
        <f t="shared" si="1381"/>
        <v>0</v>
      </c>
      <c r="P4543" s="244"/>
      <c r="Q4543" s="773"/>
      <c r="R4543" s="774"/>
      <c r="S4543" s="775"/>
      <c r="T4543" s="775"/>
      <c r="U4543" s="774"/>
      <c r="V4543" s="775"/>
      <c r="W4543" s="819"/>
      <c r="X4543" s="313">
        <f t="shared" si="1378"/>
        <v>0</v>
      </c>
    </row>
    <row r="4544" spans="2:24" ht="18.75">
      <c r="B4544" s="794">
        <v>2600</v>
      </c>
      <c r="C4544" s="969" t="s">
        <v>240</v>
      </c>
      <c r="D4544" s="979"/>
      <c r="E4544" s="795"/>
      <c r="F4544" s="798"/>
      <c r="G4544" s="799"/>
      <c r="H4544" s="799"/>
      <c r="I4544" s="800">
        <f t="shared" si="1379"/>
        <v>0</v>
      </c>
      <c r="J4544" s="243" t="str">
        <f t="shared" si="1377"/>
        <v/>
      </c>
      <c r="K4544" s="244"/>
      <c r="L4544" s="428"/>
      <c r="M4544" s="254"/>
      <c r="N4544" s="315">
        <f t="shared" si="1380"/>
        <v>0</v>
      </c>
      <c r="O4544" s="424">
        <f t="shared" si="1381"/>
        <v>0</v>
      </c>
      <c r="P4544" s="244"/>
      <c r="Q4544" s="773"/>
      <c r="R4544" s="774"/>
      <c r="S4544" s="775"/>
      <c r="T4544" s="775"/>
      <c r="U4544" s="774"/>
      <c r="V4544" s="775"/>
      <c r="W4544" s="819"/>
      <c r="X4544" s="313">
        <f t="shared" si="1378"/>
        <v>0</v>
      </c>
    </row>
    <row r="4545" spans="2:24" ht="18.75">
      <c r="B4545" s="794">
        <v>2700</v>
      </c>
      <c r="C4545" s="969" t="s">
        <v>241</v>
      </c>
      <c r="D4545" s="979"/>
      <c r="E4545" s="795"/>
      <c r="F4545" s="798"/>
      <c r="G4545" s="799"/>
      <c r="H4545" s="799"/>
      <c r="I4545" s="800">
        <f t="shared" si="1379"/>
        <v>0</v>
      </c>
      <c r="J4545" s="243" t="str">
        <f t="shared" si="1377"/>
        <v/>
      </c>
      <c r="K4545" s="244"/>
      <c r="L4545" s="428"/>
      <c r="M4545" s="254"/>
      <c r="N4545" s="315">
        <f t="shared" si="1380"/>
        <v>0</v>
      </c>
      <c r="O4545" s="424">
        <f t="shared" si="1381"/>
        <v>0</v>
      </c>
      <c r="P4545" s="244"/>
      <c r="Q4545" s="773"/>
      <c r="R4545" s="774"/>
      <c r="S4545" s="775"/>
      <c r="T4545" s="775"/>
      <c r="U4545" s="774"/>
      <c r="V4545" s="775"/>
      <c r="W4545" s="819"/>
      <c r="X4545" s="313">
        <f t="shared" si="1378"/>
        <v>0</v>
      </c>
    </row>
    <row r="4546" spans="2:24" ht="18.75">
      <c r="B4546" s="794">
        <v>2800</v>
      </c>
      <c r="C4546" s="969" t="s">
        <v>1711</v>
      </c>
      <c r="D4546" s="979"/>
      <c r="E4546" s="795"/>
      <c r="F4546" s="798"/>
      <c r="G4546" s="799"/>
      <c r="H4546" s="799"/>
      <c r="I4546" s="800">
        <f t="shared" si="1379"/>
        <v>0</v>
      </c>
      <c r="J4546" s="243" t="str">
        <f t="shared" si="1377"/>
        <v/>
      </c>
      <c r="K4546" s="244"/>
      <c r="L4546" s="428"/>
      <c r="M4546" s="254"/>
      <c r="N4546" s="315">
        <f t="shared" si="1380"/>
        <v>0</v>
      </c>
      <c r="O4546" s="424">
        <f t="shared" si="1381"/>
        <v>0</v>
      </c>
      <c r="P4546" s="244"/>
      <c r="Q4546" s="773"/>
      <c r="R4546" s="774"/>
      <c r="S4546" s="775"/>
      <c r="T4546" s="775"/>
      <c r="U4546" s="774"/>
      <c r="V4546" s="775"/>
      <c r="W4546" s="819"/>
      <c r="X4546" s="313">
        <f t="shared" si="1378"/>
        <v>0</v>
      </c>
    </row>
    <row r="4547" spans="2:24" ht="18.75">
      <c r="B4547" s="794">
        <v>2900</v>
      </c>
      <c r="C4547" s="966" t="s">
        <v>242</v>
      </c>
      <c r="D4547" s="983"/>
      <c r="E4547" s="795"/>
      <c r="F4547" s="796">
        <f>SUM(F4548:F4555)</f>
        <v>0</v>
      </c>
      <c r="G4547" s="797">
        <f>SUM(G4548:G4555)</f>
        <v>0</v>
      </c>
      <c r="H4547" s="797">
        <f>SUM(H4548:H4555)</f>
        <v>0</v>
      </c>
      <c r="I4547" s="797">
        <f>SUM(I4548:I4555)</f>
        <v>0</v>
      </c>
      <c r="J4547" s="243" t="str">
        <f t="shared" si="1377"/>
        <v/>
      </c>
      <c r="K4547" s="244"/>
      <c r="L4547" s="316">
        <f>SUM(L4548:L4555)</f>
        <v>0</v>
      </c>
      <c r="M4547" s="317">
        <f>SUM(M4548:M4555)</f>
        <v>0</v>
      </c>
      <c r="N4547" s="425">
        <f>SUM(N4548:N4555)</f>
        <v>0</v>
      </c>
      <c r="O4547" s="426">
        <f>SUM(O4548:O4555)</f>
        <v>0</v>
      </c>
      <c r="P4547" s="244"/>
      <c r="Q4547" s="773"/>
      <c r="R4547" s="774"/>
      <c r="S4547" s="774"/>
      <c r="T4547" s="774"/>
      <c r="U4547" s="774"/>
      <c r="V4547" s="774"/>
      <c r="W4547" s="820"/>
      <c r="X4547" s="313">
        <f t="shared" si="1378"/>
        <v>0</v>
      </c>
    </row>
    <row r="4548" spans="2:24" ht="18.75">
      <c r="B4548" s="172"/>
      <c r="C4548" s="144">
        <v>2910</v>
      </c>
      <c r="D4548" s="319" t="s">
        <v>1751</v>
      </c>
      <c r="E4548" s="812"/>
      <c r="F4548" s="449"/>
      <c r="G4548" s="245"/>
      <c r="H4548" s="245"/>
      <c r="I4548" s="476">
        <f t="shared" ref="I4548:I4555" si="1382">F4548+G4548+H4548</f>
        <v>0</v>
      </c>
      <c r="J4548" s="243" t="str">
        <f t="shared" si="1377"/>
        <v/>
      </c>
      <c r="K4548" s="244"/>
      <c r="L4548" s="423"/>
      <c r="M4548" s="252"/>
      <c r="N4548" s="315">
        <f t="shared" ref="N4548:N4555" si="1383">I4548</f>
        <v>0</v>
      </c>
      <c r="O4548" s="424">
        <f t="shared" ref="O4548:O4555" si="1384">L4548+M4548-N4548</f>
        <v>0</v>
      </c>
      <c r="P4548" s="244"/>
      <c r="Q4548" s="771"/>
      <c r="R4548" s="775"/>
      <c r="S4548" s="775"/>
      <c r="T4548" s="775"/>
      <c r="U4548" s="775"/>
      <c r="V4548" s="775"/>
      <c r="W4548" s="819"/>
      <c r="X4548" s="313">
        <f t="shared" si="1378"/>
        <v>0</v>
      </c>
    </row>
    <row r="4549" spans="2:24" ht="18.75">
      <c r="B4549" s="172"/>
      <c r="C4549" s="144">
        <v>2920</v>
      </c>
      <c r="D4549" s="319" t="s">
        <v>243</v>
      </c>
      <c r="E4549" s="812"/>
      <c r="F4549" s="449"/>
      <c r="G4549" s="245"/>
      <c r="H4549" s="245"/>
      <c r="I4549" s="476">
        <f t="shared" si="1382"/>
        <v>0</v>
      </c>
      <c r="J4549" s="243" t="str">
        <f t="shared" si="1377"/>
        <v/>
      </c>
      <c r="K4549" s="244"/>
      <c r="L4549" s="423"/>
      <c r="M4549" s="252"/>
      <c r="N4549" s="315">
        <f t="shared" si="1383"/>
        <v>0</v>
      </c>
      <c r="O4549" s="424">
        <f t="shared" si="1384"/>
        <v>0</v>
      </c>
      <c r="P4549" s="244"/>
      <c r="Q4549" s="771"/>
      <c r="R4549" s="775"/>
      <c r="S4549" s="775"/>
      <c r="T4549" s="775"/>
      <c r="U4549" s="775"/>
      <c r="V4549" s="775"/>
      <c r="W4549" s="819"/>
      <c r="X4549" s="313">
        <f t="shared" si="1378"/>
        <v>0</v>
      </c>
    </row>
    <row r="4550" spans="2:24" ht="31.5">
      <c r="B4550" s="172"/>
      <c r="C4550" s="168">
        <v>2969</v>
      </c>
      <c r="D4550" s="320" t="s">
        <v>244</v>
      </c>
      <c r="E4550" s="812"/>
      <c r="F4550" s="449"/>
      <c r="G4550" s="245"/>
      <c r="H4550" s="245"/>
      <c r="I4550" s="476">
        <f t="shared" si="1382"/>
        <v>0</v>
      </c>
      <c r="J4550" s="243" t="str">
        <f t="shared" si="1377"/>
        <v/>
      </c>
      <c r="K4550" s="244"/>
      <c r="L4550" s="423"/>
      <c r="M4550" s="252"/>
      <c r="N4550" s="315">
        <f t="shared" si="1383"/>
        <v>0</v>
      </c>
      <c r="O4550" s="424">
        <f t="shared" si="1384"/>
        <v>0</v>
      </c>
      <c r="P4550" s="244"/>
      <c r="Q4550" s="771"/>
      <c r="R4550" s="775"/>
      <c r="S4550" s="775"/>
      <c r="T4550" s="775"/>
      <c r="U4550" s="775"/>
      <c r="V4550" s="775"/>
      <c r="W4550" s="819"/>
      <c r="X4550" s="313">
        <f t="shared" si="1378"/>
        <v>0</v>
      </c>
    </row>
    <row r="4551" spans="2:24" ht="31.5">
      <c r="B4551" s="172"/>
      <c r="C4551" s="168">
        <v>2970</v>
      </c>
      <c r="D4551" s="320" t="s">
        <v>245</v>
      </c>
      <c r="E4551" s="812"/>
      <c r="F4551" s="449"/>
      <c r="G4551" s="245"/>
      <c r="H4551" s="245"/>
      <c r="I4551" s="476">
        <f t="shared" si="1382"/>
        <v>0</v>
      </c>
      <c r="J4551" s="243" t="str">
        <f t="shared" si="1377"/>
        <v/>
      </c>
      <c r="K4551" s="244"/>
      <c r="L4551" s="423"/>
      <c r="M4551" s="252"/>
      <c r="N4551" s="315">
        <f t="shared" si="1383"/>
        <v>0</v>
      </c>
      <c r="O4551" s="424">
        <f t="shared" si="1384"/>
        <v>0</v>
      </c>
      <c r="P4551" s="244"/>
      <c r="Q4551" s="771"/>
      <c r="R4551" s="775"/>
      <c r="S4551" s="775"/>
      <c r="T4551" s="775"/>
      <c r="U4551" s="775"/>
      <c r="V4551" s="775"/>
      <c r="W4551" s="819"/>
      <c r="X4551" s="313">
        <f t="shared" si="1378"/>
        <v>0</v>
      </c>
    </row>
    <row r="4552" spans="2:24" ht="18.75">
      <c r="B4552" s="172"/>
      <c r="C4552" s="166">
        <v>2989</v>
      </c>
      <c r="D4552" s="321" t="s">
        <v>246</v>
      </c>
      <c r="E4552" s="812"/>
      <c r="F4552" s="449"/>
      <c r="G4552" s="245"/>
      <c r="H4552" s="245"/>
      <c r="I4552" s="476">
        <f t="shared" si="1382"/>
        <v>0</v>
      </c>
      <c r="J4552" s="243" t="str">
        <f t="shared" si="1377"/>
        <v/>
      </c>
      <c r="K4552" s="244"/>
      <c r="L4552" s="423"/>
      <c r="M4552" s="252"/>
      <c r="N4552" s="315">
        <f t="shared" si="1383"/>
        <v>0</v>
      </c>
      <c r="O4552" s="424">
        <f t="shared" si="1384"/>
        <v>0</v>
      </c>
      <c r="P4552" s="244"/>
      <c r="Q4552" s="771"/>
      <c r="R4552" s="775"/>
      <c r="S4552" s="775"/>
      <c r="T4552" s="775"/>
      <c r="U4552" s="775"/>
      <c r="V4552" s="775"/>
      <c r="W4552" s="819"/>
      <c r="X4552" s="313">
        <f t="shared" si="1378"/>
        <v>0</v>
      </c>
    </row>
    <row r="4553" spans="2:24" ht="31.5">
      <c r="B4553" s="136"/>
      <c r="C4553" s="137">
        <v>2990</v>
      </c>
      <c r="D4553" s="322" t="s">
        <v>1732</v>
      </c>
      <c r="E4553" s="812"/>
      <c r="F4553" s="449"/>
      <c r="G4553" s="245"/>
      <c r="H4553" s="245"/>
      <c r="I4553" s="476">
        <f t="shared" si="1382"/>
        <v>0</v>
      </c>
      <c r="J4553" s="243" t="str">
        <f t="shared" si="1377"/>
        <v/>
      </c>
      <c r="K4553" s="244"/>
      <c r="L4553" s="423"/>
      <c r="M4553" s="252"/>
      <c r="N4553" s="315">
        <f t="shared" si="1383"/>
        <v>0</v>
      </c>
      <c r="O4553" s="424">
        <f t="shared" si="1384"/>
        <v>0</v>
      </c>
      <c r="P4553" s="244"/>
      <c r="Q4553" s="771"/>
      <c r="R4553" s="775"/>
      <c r="S4553" s="775"/>
      <c r="T4553" s="775"/>
      <c r="U4553" s="775"/>
      <c r="V4553" s="775"/>
      <c r="W4553" s="819"/>
      <c r="X4553" s="313">
        <f t="shared" si="1378"/>
        <v>0</v>
      </c>
    </row>
    <row r="4554" spans="2:24" ht="18.75">
      <c r="B4554" s="136"/>
      <c r="C4554" s="137">
        <v>2991</v>
      </c>
      <c r="D4554" s="322" t="s">
        <v>247</v>
      </c>
      <c r="E4554" s="812"/>
      <c r="F4554" s="449"/>
      <c r="G4554" s="245"/>
      <c r="H4554" s="245"/>
      <c r="I4554" s="476">
        <f t="shared" si="1382"/>
        <v>0</v>
      </c>
      <c r="J4554" s="243" t="str">
        <f t="shared" si="1377"/>
        <v/>
      </c>
      <c r="K4554" s="244"/>
      <c r="L4554" s="423"/>
      <c r="M4554" s="252"/>
      <c r="N4554" s="315">
        <f t="shared" si="1383"/>
        <v>0</v>
      </c>
      <c r="O4554" s="424">
        <f t="shared" si="1384"/>
        <v>0</v>
      </c>
      <c r="P4554" s="244"/>
      <c r="Q4554" s="771"/>
      <c r="R4554" s="775"/>
      <c r="S4554" s="775"/>
      <c r="T4554" s="775"/>
      <c r="U4554" s="775"/>
      <c r="V4554" s="775"/>
      <c r="W4554" s="819"/>
      <c r="X4554" s="313">
        <f t="shared" si="1378"/>
        <v>0</v>
      </c>
    </row>
    <row r="4555" spans="2:24" ht="18.75">
      <c r="B4555" s="136"/>
      <c r="C4555" s="142">
        <v>2992</v>
      </c>
      <c r="D4555" s="154" t="s">
        <v>248</v>
      </c>
      <c r="E4555" s="812"/>
      <c r="F4555" s="449"/>
      <c r="G4555" s="245"/>
      <c r="H4555" s="245"/>
      <c r="I4555" s="476">
        <f t="shared" si="1382"/>
        <v>0</v>
      </c>
      <c r="J4555" s="243" t="str">
        <f t="shared" si="1377"/>
        <v/>
      </c>
      <c r="K4555" s="244"/>
      <c r="L4555" s="423"/>
      <c r="M4555" s="252"/>
      <c r="N4555" s="315">
        <f t="shared" si="1383"/>
        <v>0</v>
      </c>
      <c r="O4555" s="424">
        <f t="shared" si="1384"/>
        <v>0</v>
      </c>
      <c r="P4555" s="244"/>
      <c r="Q4555" s="771"/>
      <c r="R4555" s="775"/>
      <c r="S4555" s="775"/>
      <c r="T4555" s="775"/>
      <c r="U4555" s="775"/>
      <c r="V4555" s="775"/>
      <c r="W4555" s="819"/>
      <c r="X4555" s="313">
        <f t="shared" si="1378"/>
        <v>0</v>
      </c>
    </row>
    <row r="4556" spans="2:24" ht="18.75">
      <c r="B4556" s="794">
        <v>3300</v>
      </c>
      <c r="C4556" s="966" t="s">
        <v>1773</v>
      </c>
      <c r="D4556" s="966"/>
      <c r="E4556" s="795"/>
      <c r="F4556" s="781">
        <v>0</v>
      </c>
      <c r="G4556" s="781">
        <v>0</v>
      </c>
      <c r="H4556" s="781">
        <v>0</v>
      </c>
      <c r="I4556" s="797">
        <f>SUM(I4557:I4561)</f>
        <v>0</v>
      </c>
      <c r="J4556" s="243" t="str">
        <f t="shared" si="1377"/>
        <v/>
      </c>
      <c r="K4556" s="244"/>
      <c r="L4556" s="773"/>
      <c r="M4556" s="774"/>
      <c r="N4556" s="774"/>
      <c r="O4556" s="820"/>
      <c r="P4556" s="244"/>
      <c r="Q4556" s="773"/>
      <c r="R4556" s="774"/>
      <c r="S4556" s="774"/>
      <c r="T4556" s="774"/>
      <c r="U4556" s="774"/>
      <c r="V4556" s="774"/>
      <c r="W4556" s="820"/>
      <c r="X4556" s="313">
        <f t="shared" si="1378"/>
        <v>0</v>
      </c>
    </row>
    <row r="4557" spans="2:24" ht="18.75">
      <c r="B4557" s="143"/>
      <c r="C4557" s="144">
        <v>3301</v>
      </c>
      <c r="D4557" s="460" t="s">
        <v>249</v>
      </c>
      <c r="E4557" s="812"/>
      <c r="F4557" s="700">
        <v>0</v>
      </c>
      <c r="G4557" s="700">
        <v>0</v>
      </c>
      <c r="H4557" s="700">
        <v>0</v>
      </c>
      <c r="I4557" s="476">
        <f t="shared" ref="I4557:I4564" si="1385">F4557+G4557+H4557</f>
        <v>0</v>
      </c>
      <c r="J4557" s="243" t="str">
        <f t="shared" si="1377"/>
        <v/>
      </c>
      <c r="K4557" s="244"/>
      <c r="L4557" s="771"/>
      <c r="M4557" s="775"/>
      <c r="N4557" s="775"/>
      <c r="O4557" s="819"/>
      <c r="P4557" s="244"/>
      <c r="Q4557" s="771"/>
      <c r="R4557" s="775"/>
      <c r="S4557" s="775"/>
      <c r="T4557" s="775"/>
      <c r="U4557" s="775"/>
      <c r="V4557" s="775"/>
      <c r="W4557" s="819"/>
      <c r="X4557" s="313">
        <f t="shared" si="1378"/>
        <v>0</v>
      </c>
    </row>
    <row r="4558" spans="2:24" ht="18.75">
      <c r="B4558" s="143"/>
      <c r="C4558" s="168">
        <v>3302</v>
      </c>
      <c r="D4558" s="461" t="s">
        <v>1081</v>
      </c>
      <c r="E4558" s="812"/>
      <c r="F4558" s="700">
        <v>0</v>
      </c>
      <c r="G4558" s="700">
        <v>0</v>
      </c>
      <c r="H4558" s="700">
        <v>0</v>
      </c>
      <c r="I4558" s="476">
        <f t="shared" si="1385"/>
        <v>0</v>
      </c>
      <c r="J4558" s="243" t="str">
        <f t="shared" ref="J4558:J4589" si="1386">(IF($E4558&lt;&gt;0,$J$2,IF($I4558&lt;&gt;0,$J$2,"")))</f>
        <v/>
      </c>
      <c r="K4558" s="244"/>
      <c r="L4558" s="771"/>
      <c r="M4558" s="775"/>
      <c r="N4558" s="775"/>
      <c r="O4558" s="819"/>
      <c r="P4558" s="244"/>
      <c r="Q4558" s="771"/>
      <c r="R4558" s="775"/>
      <c r="S4558" s="775"/>
      <c r="T4558" s="775"/>
      <c r="U4558" s="775"/>
      <c r="V4558" s="775"/>
      <c r="W4558" s="819"/>
      <c r="X4558" s="313">
        <f t="shared" ref="X4558:X4589" si="1387">T4558-U4558-V4558-W4558</f>
        <v>0</v>
      </c>
    </row>
    <row r="4559" spans="2:24" ht="18.75">
      <c r="B4559" s="143"/>
      <c r="C4559" s="168">
        <v>3303</v>
      </c>
      <c r="D4559" s="461" t="s">
        <v>251</v>
      </c>
      <c r="E4559" s="812"/>
      <c r="F4559" s="700">
        <v>0</v>
      </c>
      <c r="G4559" s="700">
        <v>0</v>
      </c>
      <c r="H4559" s="700">
        <v>0</v>
      </c>
      <c r="I4559" s="476">
        <f t="shared" si="1385"/>
        <v>0</v>
      </c>
      <c r="J4559" s="243" t="str">
        <f t="shared" si="1386"/>
        <v/>
      </c>
      <c r="K4559" s="244"/>
      <c r="L4559" s="771"/>
      <c r="M4559" s="775"/>
      <c r="N4559" s="775"/>
      <c r="O4559" s="819"/>
      <c r="P4559" s="244"/>
      <c r="Q4559" s="771"/>
      <c r="R4559" s="775"/>
      <c r="S4559" s="775"/>
      <c r="T4559" s="775"/>
      <c r="U4559" s="775"/>
      <c r="V4559" s="775"/>
      <c r="W4559" s="819"/>
      <c r="X4559" s="313">
        <f t="shared" si="1387"/>
        <v>0</v>
      </c>
    </row>
    <row r="4560" spans="2:24" ht="18.75">
      <c r="B4560" s="143"/>
      <c r="C4560" s="166">
        <v>3304</v>
      </c>
      <c r="D4560" s="462" t="s">
        <v>252</v>
      </c>
      <c r="E4560" s="812"/>
      <c r="F4560" s="700">
        <v>0</v>
      </c>
      <c r="G4560" s="700">
        <v>0</v>
      </c>
      <c r="H4560" s="700">
        <v>0</v>
      </c>
      <c r="I4560" s="476">
        <f t="shared" si="1385"/>
        <v>0</v>
      </c>
      <c r="J4560" s="243" t="str">
        <f t="shared" si="1386"/>
        <v/>
      </c>
      <c r="K4560" s="244"/>
      <c r="L4560" s="771"/>
      <c r="M4560" s="775"/>
      <c r="N4560" s="775"/>
      <c r="O4560" s="819"/>
      <c r="P4560" s="244"/>
      <c r="Q4560" s="771"/>
      <c r="R4560" s="775"/>
      <c r="S4560" s="775"/>
      <c r="T4560" s="775"/>
      <c r="U4560" s="775"/>
      <c r="V4560" s="775"/>
      <c r="W4560" s="819"/>
      <c r="X4560" s="313">
        <f t="shared" si="1387"/>
        <v>0</v>
      </c>
    </row>
    <row r="4561" spans="2:24" ht="31.5">
      <c r="B4561" s="143"/>
      <c r="C4561" s="142">
        <v>3306</v>
      </c>
      <c r="D4561" s="463" t="s">
        <v>1712</v>
      </c>
      <c r="E4561" s="812"/>
      <c r="F4561" s="700">
        <v>0</v>
      </c>
      <c r="G4561" s="700">
        <v>0</v>
      </c>
      <c r="H4561" s="700">
        <v>0</v>
      </c>
      <c r="I4561" s="476">
        <f t="shared" si="1385"/>
        <v>0</v>
      </c>
      <c r="J4561" s="243" t="str">
        <f t="shared" si="1386"/>
        <v/>
      </c>
      <c r="K4561" s="244"/>
      <c r="L4561" s="771"/>
      <c r="M4561" s="775"/>
      <c r="N4561" s="775"/>
      <c r="O4561" s="819"/>
      <c r="P4561" s="244"/>
      <c r="Q4561" s="771"/>
      <c r="R4561" s="775"/>
      <c r="S4561" s="775"/>
      <c r="T4561" s="775"/>
      <c r="U4561" s="775"/>
      <c r="V4561" s="775"/>
      <c r="W4561" s="819"/>
      <c r="X4561" s="313">
        <f t="shared" si="1387"/>
        <v>0</v>
      </c>
    </row>
    <row r="4562" spans="2:24" ht="18.75">
      <c r="B4562" s="794">
        <v>3900</v>
      </c>
      <c r="C4562" s="963" t="s">
        <v>253</v>
      </c>
      <c r="D4562" s="967"/>
      <c r="E4562" s="795"/>
      <c r="F4562" s="781">
        <v>0</v>
      </c>
      <c r="G4562" s="781">
        <v>0</v>
      </c>
      <c r="H4562" s="781">
        <v>0</v>
      </c>
      <c r="I4562" s="800">
        <f t="shared" si="1385"/>
        <v>0</v>
      </c>
      <c r="J4562" s="243" t="str">
        <f t="shared" si="1386"/>
        <v/>
      </c>
      <c r="K4562" s="244"/>
      <c r="L4562" s="428"/>
      <c r="M4562" s="254"/>
      <c r="N4562" s="317">
        <f>I4562</f>
        <v>0</v>
      </c>
      <c r="O4562" s="424">
        <f>L4562+M4562-N4562</f>
        <v>0</v>
      </c>
      <c r="P4562" s="244"/>
      <c r="Q4562" s="428"/>
      <c r="R4562" s="254"/>
      <c r="S4562" s="429">
        <f>+IF(+(L4562+M4562)&gt;=I4562,+M4562,+(+I4562-L4562))</f>
        <v>0</v>
      </c>
      <c r="T4562" s="315">
        <f>Q4562+R4562-S4562</f>
        <v>0</v>
      </c>
      <c r="U4562" s="254"/>
      <c r="V4562" s="254"/>
      <c r="W4562" s="253"/>
      <c r="X4562" s="313">
        <f t="shared" si="1387"/>
        <v>0</v>
      </c>
    </row>
    <row r="4563" spans="2:24" ht="18.75">
      <c r="B4563" s="794">
        <v>4000</v>
      </c>
      <c r="C4563" s="968" t="s">
        <v>254</v>
      </c>
      <c r="D4563" s="968"/>
      <c r="E4563" s="795"/>
      <c r="F4563" s="798"/>
      <c r="G4563" s="799"/>
      <c r="H4563" s="799"/>
      <c r="I4563" s="800">
        <f t="shared" si="1385"/>
        <v>0</v>
      </c>
      <c r="J4563" s="243" t="str">
        <f t="shared" si="1386"/>
        <v/>
      </c>
      <c r="K4563" s="244"/>
      <c r="L4563" s="428"/>
      <c r="M4563" s="254"/>
      <c r="N4563" s="317">
        <f>I4563</f>
        <v>0</v>
      </c>
      <c r="O4563" s="424">
        <f>L4563+M4563-N4563</f>
        <v>0</v>
      </c>
      <c r="P4563" s="244"/>
      <c r="Q4563" s="773"/>
      <c r="R4563" s="774"/>
      <c r="S4563" s="774"/>
      <c r="T4563" s="775"/>
      <c r="U4563" s="774"/>
      <c r="V4563" s="774"/>
      <c r="W4563" s="819"/>
      <c r="X4563" s="313">
        <f t="shared" si="1387"/>
        <v>0</v>
      </c>
    </row>
    <row r="4564" spans="2:24" ht="18.75">
      <c r="B4564" s="794">
        <v>4100</v>
      </c>
      <c r="C4564" s="968" t="s">
        <v>255</v>
      </c>
      <c r="D4564" s="968"/>
      <c r="E4564" s="795"/>
      <c r="F4564" s="781">
        <v>0</v>
      </c>
      <c r="G4564" s="781">
        <v>0</v>
      </c>
      <c r="H4564" s="781">
        <v>0</v>
      </c>
      <c r="I4564" s="800">
        <f t="shared" si="1385"/>
        <v>0</v>
      </c>
      <c r="J4564" s="243" t="str">
        <f t="shared" si="1386"/>
        <v/>
      </c>
      <c r="K4564" s="244"/>
      <c r="L4564" s="773"/>
      <c r="M4564" s="774"/>
      <c r="N4564" s="774"/>
      <c r="O4564" s="820"/>
      <c r="P4564" s="244"/>
      <c r="Q4564" s="773"/>
      <c r="R4564" s="774"/>
      <c r="S4564" s="774"/>
      <c r="T4564" s="774"/>
      <c r="U4564" s="774"/>
      <c r="V4564" s="774"/>
      <c r="W4564" s="820"/>
      <c r="X4564" s="313">
        <f t="shared" si="1387"/>
        <v>0</v>
      </c>
    </row>
    <row r="4565" spans="2:24" ht="18.75">
      <c r="B4565" s="794">
        <v>4200</v>
      </c>
      <c r="C4565" s="966" t="s">
        <v>256</v>
      </c>
      <c r="D4565" s="983"/>
      <c r="E4565" s="795"/>
      <c r="F4565" s="796">
        <f>SUM(F4566:F4571)</f>
        <v>0</v>
      </c>
      <c r="G4565" s="797">
        <f>SUM(G4566:G4571)</f>
        <v>0</v>
      </c>
      <c r="H4565" s="797">
        <f>SUM(H4566:H4571)</f>
        <v>0</v>
      </c>
      <c r="I4565" s="797">
        <f>SUM(I4566:I4571)</f>
        <v>0</v>
      </c>
      <c r="J4565" s="243" t="str">
        <f t="shared" si="1386"/>
        <v/>
      </c>
      <c r="K4565" s="244"/>
      <c r="L4565" s="316">
        <f>SUM(L4566:L4571)</f>
        <v>0</v>
      </c>
      <c r="M4565" s="317">
        <f>SUM(M4566:M4571)</f>
        <v>0</v>
      </c>
      <c r="N4565" s="425">
        <f>SUM(N4566:N4571)</f>
        <v>0</v>
      </c>
      <c r="O4565" s="426">
        <f>SUM(O4566:O4571)</f>
        <v>0</v>
      </c>
      <c r="P4565" s="244"/>
      <c r="Q4565" s="316">
        <f t="shared" ref="Q4565:W4565" si="1388">SUM(Q4566:Q4571)</f>
        <v>0</v>
      </c>
      <c r="R4565" s="317">
        <f t="shared" si="1388"/>
        <v>0</v>
      </c>
      <c r="S4565" s="317">
        <f t="shared" si="1388"/>
        <v>0</v>
      </c>
      <c r="T4565" s="317">
        <f t="shared" si="1388"/>
        <v>0</v>
      </c>
      <c r="U4565" s="317">
        <f t="shared" si="1388"/>
        <v>0</v>
      </c>
      <c r="V4565" s="317">
        <f t="shared" si="1388"/>
        <v>0</v>
      </c>
      <c r="W4565" s="426">
        <f t="shared" si="1388"/>
        <v>0</v>
      </c>
      <c r="X4565" s="313">
        <f t="shared" si="1387"/>
        <v>0</v>
      </c>
    </row>
    <row r="4566" spans="2:24" ht="18.75">
      <c r="B4566" s="173"/>
      <c r="C4566" s="144">
        <v>4201</v>
      </c>
      <c r="D4566" s="138" t="s">
        <v>257</v>
      </c>
      <c r="E4566" s="812"/>
      <c r="F4566" s="449"/>
      <c r="G4566" s="245"/>
      <c r="H4566" s="245"/>
      <c r="I4566" s="476">
        <f t="shared" ref="I4566:I4571" si="1389">F4566+G4566+H4566</f>
        <v>0</v>
      </c>
      <c r="J4566" s="243" t="str">
        <f t="shared" si="1386"/>
        <v/>
      </c>
      <c r="K4566" s="244"/>
      <c r="L4566" s="423"/>
      <c r="M4566" s="252"/>
      <c r="N4566" s="315">
        <f t="shared" ref="N4566:N4571" si="1390">I4566</f>
        <v>0</v>
      </c>
      <c r="O4566" s="424">
        <f t="shared" ref="O4566:O4571" si="1391">L4566+M4566-N4566</f>
        <v>0</v>
      </c>
      <c r="P4566" s="244"/>
      <c r="Q4566" s="423"/>
      <c r="R4566" s="252"/>
      <c r="S4566" s="429">
        <f t="shared" ref="S4566:S4571" si="1392">+IF(+(L4566+M4566)&gt;=I4566,+M4566,+(+I4566-L4566))</f>
        <v>0</v>
      </c>
      <c r="T4566" s="315">
        <f t="shared" ref="T4566:T4571" si="1393">Q4566+R4566-S4566</f>
        <v>0</v>
      </c>
      <c r="U4566" s="252"/>
      <c r="V4566" s="252"/>
      <c r="W4566" s="253"/>
      <c r="X4566" s="313">
        <f t="shared" si="1387"/>
        <v>0</v>
      </c>
    </row>
    <row r="4567" spans="2:24" ht="18.75">
      <c r="B4567" s="173"/>
      <c r="C4567" s="137">
        <v>4202</v>
      </c>
      <c r="D4567" s="139" t="s">
        <v>258</v>
      </c>
      <c r="E4567" s="812"/>
      <c r="F4567" s="449"/>
      <c r="G4567" s="245"/>
      <c r="H4567" s="245"/>
      <c r="I4567" s="476">
        <f t="shared" si="1389"/>
        <v>0</v>
      </c>
      <c r="J4567" s="243" t="str">
        <f t="shared" si="1386"/>
        <v/>
      </c>
      <c r="K4567" s="244"/>
      <c r="L4567" s="423"/>
      <c r="M4567" s="252"/>
      <c r="N4567" s="315">
        <f t="shared" si="1390"/>
        <v>0</v>
      </c>
      <c r="O4567" s="424">
        <f t="shared" si="1391"/>
        <v>0</v>
      </c>
      <c r="P4567" s="244"/>
      <c r="Q4567" s="423"/>
      <c r="R4567" s="252"/>
      <c r="S4567" s="429">
        <f t="shared" si="1392"/>
        <v>0</v>
      </c>
      <c r="T4567" s="315">
        <f t="shared" si="1393"/>
        <v>0</v>
      </c>
      <c r="U4567" s="252"/>
      <c r="V4567" s="252"/>
      <c r="W4567" s="253"/>
      <c r="X4567" s="313">
        <f t="shared" si="1387"/>
        <v>0</v>
      </c>
    </row>
    <row r="4568" spans="2:24" ht="18.75">
      <c r="B4568" s="173"/>
      <c r="C4568" s="137">
        <v>4214</v>
      </c>
      <c r="D4568" s="139" t="s">
        <v>259</v>
      </c>
      <c r="E4568" s="812"/>
      <c r="F4568" s="449"/>
      <c r="G4568" s="245"/>
      <c r="H4568" s="245"/>
      <c r="I4568" s="476">
        <f t="shared" si="1389"/>
        <v>0</v>
      </c>
      <c r="J4568" s="243" t="str">
        <f t="shared" si="1386"/>
        <v/>
      </c>
      <c r="K4568" s="244"/>
      <c r="L4568" s="423"/>
      <c r="M4568" s="252"/>
      <c r="N4568" s="315">
        <f t="shared" si="1390"/>
        <v>0</v>
      </c>
      <c r="O4568" s="424">
        <f t="shared" si="1391"/>
        <v>0</v>
      </c>
      <c r="P4568" s="244"/>
      <c r="Q4568" s="423"/>
      <c r="R4568" s="252"/>
      <c r="S4568" s="429">
        <f t="shared" si="1392"/>
        <v>0</v>
      </c>
      <c r="T4568" s="315">
        <f t="shared" si="1393"/>
        <v>0</v>
      </c>
      <c r="U4568" s="252"/>
      <c r="V4568" s="252"/>
      <c r="W4568" s="253"/>
      <c r="X4568" s="313">
        <f t="shared" si="1387"/>
        <v>0</v>
      </c>
    </row>
    <row r="4569" spans="2:24" ht="18.75">
      <c r="B4569" s="173"/>
      <c r="C4569" s="137">
        <v>4217</v>
      </c>
      <c r="D4569" s="139" t="s">
        <v>260</v>
      </c>
      <c r="E4569" s="812"/>
      <c r="F4569" s="449"/>
      <c r="G4569" s="245"/>
      <c r="H4569" s="245"/>
      <c r="I4569" s="476">
        <f t="shared" si="1389"/>
        <v>0</v>
      </c>
      <c r="J4569" s="243" t="str">
        <f t="shared" si="1386"/>
        <v/>
      </c>
      <c r="K4569" s="244"/>
      <c r="L4569" s="423"/>
      <c r="M4569" s="252"/>
      <c r="N4569" s="315">
        <f t="shared" si="1390"/>
        <v>0</v>
      </c>
      <c r="O4569" s="424">
        <f t="shared" si="1391"/>
        <v>0</v>
      </c>
      <c r="P4569" s="244"/>
      <c r="Q4569" s="423"/>
      <c r="R4569" s="252"/>
      <c r="S4569" s="429">
        <f t="shared" si="1392"/>
        <v>0</v>
      </c>
      <c r="T4569" s="315">
        <f t="shared" si="1393"/>
        <v>0</v>
      </c>
      <c r="U4569" s="252"/>
      <c r="V4569" s="252"/>
      <c r="W4569" s="253"/>
      <c r="X4569" s="313">
        <f t="shared" si="1387"/>
        <v>0</v>
      </c>
    </row>
    <row r="4570" spans="2:24" ht="18.75">
      <c r="B4570" s="173"/>
      <c r="C4570" s="137">
        <v>4218</v>
      </c>
      <c r="D4570" s="145" t="s">
        <v>261</v>
      </c>
      <c r="E4570" s="812"/>
      <c r="F4570" s="449"/>
      <c r="G4570" s="245"/>
      <c r="H4570" s="245"/>
      <c r="I4570" s="476">
        <f t="shared" si="1389"/>
        <v>0</v>
      </c>
      <c r="J4570" s="243" t="str">
        <f t="shared" si="1386"/>
        <v/>
      </c>
      <c r="K4570" s="244"/>
      <c r="L4570" s="423"/>
      <c r="M4570" s="252"/>
      <c r="N4570" s="315">
        <f t="shared" si="1390"/>
        <v>0</v>
      </c>
      <c r="O4570" s="424">
        <f t="shared" si="1391"/>
        <v>0</v>
      </c>
      <c r="P4570" s="244"/>
      <c r="Q4570" s="423"/>
      <c r="R4570" s="252"/>
      <c r="S4570" s="429">
        <f t="shared" si="1392"/>
        <v>0</v>
      </c>
      <c r="T4570" s="315">
        <f t="shared" si="1393"/>
        <v>0</v>
      </c>
      <c r="U4570" s="252"/>
      <c r="V4570" s="252"/>
      <c r="W4570" s="253"/>
      <c r="X4570" s="313">
        <f t="shared" si="1387"/>
        <v>0</v>
      </c>
    </row>
    <row r="4571" spans="2:24" ht="18.75">
      <c r="B4571" s="173"/>
      <c r="C4571" s="137">
        <v>4219</v>
      </c>
      <c r="D4571" s="156" t="s">
        <v>262</v>
      </c>
      <c r="E4571" s="812"/>
      <c r="F4571" s="449"/>
      <c r="G4571" s="245"/>
      <c r="H4571" s="245"/>
      <c r="I4571" s="476">
        <f t="shared" si="1389"/>
        <v>0</v>
      </c>
      <c r="J4571" s="243" t="str">
        <f t="shared" si="1386"/>
        <v/>
      </c>
      <c r="K4571" s="244"/>
      <c r="L4571" s="423"/>
      <c r="M4571" s="252"/>
      <c r="N4571" s="315">
        <f t="shared" si="1390"/>
        <v>0</v>
      </c>
      <c r="O4571" s="424">
        <f t="shared" si="1391"/>
        <v>0</v>
      </c>
      <c r="P4571" s="244"/>
      <c r="Q4571" s="423"/>
      <c r="R4571" s="252"/>
      <c r="S4571" s="429">
        <f t="shared" si="1392"/>
        <v>0</v>
      </c>
      <c r="T4571" s="315">
        <f t="shared" si="1393"/>
        <v>0</v>
      </c>
      <c r="U4571" s="252"/>
      <c r="V4571" s="252"/>
      <c r="W4571" s="253"/>
      <c r="X4571" s="313">
        <f t="shared" si="1387"/>
        <v>0</v>
      </c>
    </row>
    <row r="4572" spans="2:24" ht="18.75">
      <c r="B4572" s="794">
        <v>4300</v>
      </c>
      <c r="C4572" s="958" t="s">
        <v>1713</v>
      </c>
      <c r="D4572" s="958"/>
      <c r="E4572" s="795"/>
      <c r="F4572" s="796">
        <f>SUM(F4573:F4575)</f>
        <v>0</v>
      </c>
      <c r="G4572" s="797">
        <f>SUM(G4573:G4575)</f>
        <v>0</v>
      </c>
      <c r="H4572" s="797">
        <f>SUM(H4573:H4575)</f>
        <v>0</v>
      </c>
      <c r="I4572" s="797">
        <f>SUM(I4573:I4575)</f>
        <v>0</v>
      </c>
      <c r="J4572" s="243" t="str">
        <f t="shared" si="1386"/>
        <v/>
      </c>
      <c r="K4572" s="244"/>
      <c r="L4572" s="316">
        <f>SUM(L4573:L4575)</f>
        <v>0</v>
      </c>
      <c r="M4572" s="317">
        <f>SUM(M4573:M4575)</f>
        <v>0</v>
      </c>
      <c r="N4572" s="425">
        <f>SUM(N4573:N4575)</f>
        <v>0</v>
      </c>
      <c r="O4572" s="426">
        <f>SUM(O4573:O4575)</f>
        <v>0</v>
      </c>
      <c r="P4572" s="244"/>
      <c r="Q4572" s="316">
        <f t="shared" ref="Q4572:W4572" si="1394">SUM(Q4573:Q4575)</f>
        <v>0</v>
      </c>
      <c r="R4572" s="317">
        <f t="shared" si="1394"/>
        <v>0</v>
      </c>
      <c r="S4572" s="317">
        <f t="shared" si="1394"/>
        <v>0</v>
      </c>
      <c r="T4572" s="317">
        <f t="shared" si="1394"/>
        <v>0</v>
      </c>
      <c r="U4572" s="317">
        <f t="shared" si="1394"/>
        <v>0</v>
      </c>
      <c r="V4572" s="317">
        <f t="shared" si="1394"/>
        <v>0</v>
      </c>
      <c r="W4572" s="426">
        <f t="shared" si="1394"/>
        <v>0</v>
      </c>
      <c r="X4572" s="313">
        <f t="shared" si="1387"/>
        <v>0</v>
      </c>
    </row>
    <row r="4573" spans="2:24" ht="18.75">
      <c r="B4573" s="173"/>
      <c r="C4573" s="144">
        <v>4301</v>
      </c>
      <c r="D4573" s="163" t="s">
        <v>263</v>
      </c>
      <c r="E4573" s="812"/>
      <c r="F4573" s="449"/>
      <c r="G4573" s="245"/>
      <c r="H4573" s="245"/>
      <c r="I4573" s="476">
        <f t="shared" ref="I4573:I4578" si="1395">F4573+G4573+H4573</f>
        <v>0</v>
      </c>
      <c r="J4573" s="243" t="str">
        <f t="shared" si="1386"/>
        <v/>
      </c>
      <c r="K4573" s="244"/>
      <c r="L4573" s="423"/>
      <c r="M4573" s="252"/>
      <c r="N4573" s="315">
        <f t="shared" ref="N4573:N4578" si="1396">I4573</f>
        <v>0</v>
      </c>
      <c r="O4573" s="424">
        <f t="shared" ref="O4573:O4578" si="1397">L4573+M4573-N4573</f>
        <v>0</v>
      </c>
      <c r="P4573" s="244"/>
      <c r="Q4573" s="423"/>
      <c r="R4573" s="252"/>
      <c r="S4573" s="429">
        <f t="shared" ref="S4573:S4578" si="1398">+IF(+(L4573+M4573)&gt;=I4573,+M4573,+(+I4573-L4573))</f>
        <v>0</v>
      </c>
      <c r="T4573" s="315">
        <f t="shared" ref="T4573:T4578" si="1399">Q4573+R4573-S4573</f>
        <v>0</v>
      </c>
      <c r="U4573" s="252"/>
      <c r="V4573" s="252"/>
      <c r="W4573" s="253"/>
      <c r="X4573" s="313">
        <f t="shared" si="1387"/>
        <v>0</v>
      </c>
    </row>
    <row r="4574" spans="2:24" ht="18.75">
      <c r="B4574" s="173"/>
      <c r="C4574" s="137">
        <v>4302</v>
      </c>
      <c r="D4574" s="139" t="s">
        <v>1082</v>
      </c>
      <c r="E4574" s="812"/>
      <c r="F4574" s="449"/>
      <c r="G4574" s="245"/>
      <c r="H4574" s="245"/>
      <c r="I4574" s="476">
        <f t="shared" si="1395"/>
        <v>0</v>
      </c>
      <c r="J4574" s="243" t="str">
        <f t="shared" si="1386"/>
        <v/>
      </c>
      <c r="K4574" s="244"/>
      <c r="L4574" s="423"/>
      <c r="M4574" s="252"/>
      <c r="N4574" s="315">
        <f t="shared" si="1396"/>
        <v>0</v>
      </c>
      <c r="O4574" s="424">
        <f t="shared" si="1397"/>
        <v>0</v>
      </c>
      <c r="P4574" s="244"/>
      <c r="Q4574" s="423"/>
      <c r="R4574" s="252"/>
      <c r="S4574" s="429">
        <f t="shared" si="1398"/>
        <v>0</v>
      </c>
      <c r="T4574" s="315">
        <f t="shared" si="1399"/>
        <v>0</v>
      </c>
      <c r="U4574" s="252"/>
      <c r="V4574" s="252"/>
      <c r="W4574" s="253"/>
      <c r="X4574" s="313">
        <f t="shared" si="1387"/>
        <v>0</v>
      </c>
    </row>
    <row r="4575" spans="2:24" ht="18.75">
      <c r="B4575" s="173"/>
      <c r="C4575" s="142">
        <v>4309</v>
      </c>
      <c r="D4575" s="148" t="s">
        <v>265</v>
      </c>
      <c r="E4575" s="812"/>
      <c r="F4575" s="449"/>
      <c r="G4575" s="245"/>
      <c r="H4575" s="245"/>
      <c r="I4575" s="476">
        <f t="shared" si="1395"/>
        <v>0</v>
      </c>
      <c r="J4575" s="243" t="str">
        <f t="shared" si="1386"/>
        <v/>
      </c>
      <c r="K4575" s="244"/>
      <c r="L4575" s="423"/>
      <c r="M4575" s="252"/>
      <c r="N4575" s="315">
        <f t="shared" si="1396"/>
        <v>0</v>
      </c>
      <c r="O4575" s="424">
        <f t="shared" si="1397"/>
        <v>0</v>
      </c>
      <c r="P4575" s="244"/>
      <c r="Q4575" s="423"/>
      <c r="R4575" s="252"/>
      <c r="S4575" s="429">
        <f t="shared" si="1398"/>
        <v>0</v>
      </c>
      <c r="T4575" s="315">
        <f t="shared" si="1399"/>
        <v>0</v>
      </c>
      <c r="U4575" s="252"/>
      <c r="V4575" s="252"/>
      <c r="W4575" s="253"/>
      <c r="X4575" s="313">
        <f t="shared" si="1387"/>
        <v>0</v>
      </c>
    </row>
    <row r="4576" spans="2:24" ht="18.75">
      <c r="B4576" s="794">
        <v>4400</v>
      </c>
      <c r="C4576" s="963" t="s">
        <v>1714</v>
      </c>
      <c r="D4576" s="963"/>
      <c r="E4576" s="795"/>
      <c r="F4576" s="798"/>
      <c r="G4576" s="799"/>
      <c r="H4576" s="799"/>
      <c r="I4576" s="800">
        <f t="shared" si="1395"/>
        <v>0</v>
      </c>
      <c r="J4576" s="243" t="str">
        <f t="shared" si="1386"/>
        <v/>
      </c>
      <c r="K4576" s="244"/>
      <c r="L4576" s="428"/>
      <c r="M4576" s="254"/>
      <c r="N4576" s="317">
        <f t="shared" si="1396"/>
        <v>0</v>
      </c>
      <c r="O4576" s="424">
        <f t="shared" si="1397"/>
        <v>0</v>
      </c>
      <c r="P4576" s="244"/>
      <c r="Q4576" s="428"/>
      <c r="R4576" s="254"/>
      <c r="S4576" s="429">
        <f t="shared" si="1398"/>
        <v>0</v>
      </c>
      <c r="T4576" s="315">
        <f t="shared" si="1399"/>
        <v>0</v>
      </c>
      <c r="U4576" s="254"/>
      <c r="V4576" s="254"/>
      <c r="W4576" s="253"/>
      <c r="X4576" s="313">
        <f t="shared" si="1387"/>
        <v>0</v>
      </c>
    </row>
    <row r="4577" spans="2:24" ht="18.75">
      <c r="B4577" s="794">
        <v>4500</v>
      </c>
      <c r="C4577" s="968" t="s">
        <v>1715</v>
      </c>
      <c r="D4577" s="968"/>
      <c r="E4577" s="795"/>
      <c r="F4577" s="798"/>
      <c r="G4577" s="799"/>
      <c r="H4577" s="799"/>
      <c r="I4577" s="800">
        <f t="shared" si="1395"/>
        <v>0</v>
      </c>
      <c r="J4577" s="243" t="str">
        <f t="shared" si="1386"/>
        <v/>
      </c>
      <c r="K4577" s="244"/>
      <c r="L4577" s="428"/>
      <c r="M4577" s="254"/>
      <c r="N4577" s="317">
        <f t="shared" si="1396"/>
        <v>0</v>
      </c>
      <c r="O4577" s="424">
        <f t="shared" si="1397"/>
        <v>0</v>
      </c>
      <c r="P4577" s="244"/>
      <c r="Q4577" s="428"/>
      <c r="R4577" s="254"/>
      <c r="S4577" s="429">
        <f t="shared" si="1398"/>
        <v>0</v>
      </c>
      <c r="T4577" s="315">
        <f t="shared" si="1399"/>
        <v>0</v>
      </c>
      <c r="U4577" s="254"/>
      <c r="V4577" s="254"/>
      <c r="W4577" s="253"/>
      <c r="X4577" s="313">
        <f t="shared" si="1387"/>
        <v>0</v>
      </c>
    </row>
    <row r="4578" spans="2:24" ht="18.75">
      <c r="B4578" s="794">
        <v>4600</v>
      </c>
      <c r="C4578" s="969" t="s">
        <v>266</v>
      </c>
      <c r="D4578" s="970"/>
      <c r="E4578" s="795"/>
      <c r="F4578" s="798"/>
      <c r="G4578" s="799"/>
      <c r="H4578" s="799"/>
      <c r="I4578" s="800">
        <f t="shared" si="1395"/>
        <v>0</v>
      </c>
      <c r="J4578" s="243" t="str">
        <f t="shared" si="1386"/>
        <v/>
      </c>
      <c r="K4578" s="244"/>
      <c r="L4578" s="428"/>
      <c r="M4578" s="254"/>
      <c r="N4578" s="317">
        <f t="shared" si="1396"/>
        <v>0</v>
      </c>
      <c r="O4578" s="424">
        <f t="shared" si="1397"/>
        <v>0</v>
      </c>
      <c r="P4578" s="244"/>
      <c r="Q4578" s="428"/>
      <c r="R4578" s="254"/>
      <c r="S4578" s="429">
        <f t="shared" si="1398"/>
        <v>0</v>
      </c>
      <c r="T4578" s="315">
        <f t="shared" si="1399"/>
        <v>0</v>
      </c>
      <c r="U4578" s="254"/>
      <c r="V4578" s="254"/>
      <c r="W4578" s="253"/>
      <c r="X4578" s="313">
        <f t="shared" si="1387"/>
        <v>0</v>
      </c>
    </row>
    <row r="4579" spans="2:24" ht="18.75">
      <c r="B4579" s="794">
        <v>4900</v>
      </c>
      <c r="C4579" s="966" t="s">
        <v>297</v>
      </c>
      <c r="D4579" s="966"/>
      <c r="E4579" s="795"/>
      <c r="F4579" s="796">
        <f>+F4580+F4581</f>
        <v>0</v>
      </c>
      <c r="G4579" s="797">
        <f>+G4580+G4581</f>
        <v>0</v>
      </c>
      <c r="H4579" s="797">
        <f>+H4580+H4581</f>
        <v>0</v>
      </c>
      <c r="I4579" s="797">
        <f>+I4580+I4581</f>
        <v>0</v>
      </c>
      <c r="J4579" s="243" t="str">
        <f t="shared" si="1386"/>
        <v/>
      </c>
      <c r="K4579" s="244"/>
      <c r="L4579" s="773"/>
      <c r="M4579" s="774"/>
      <c r="N4579" s="774"/>
      <c r="O4579" s="820"/>
      <c r="P4579" s="244"/>
      <c r="Q4579" s="773"/>
      <c r="R4579" s="774"/>
      <c r="S4579" s="774"/>
      <c r="T4579" s="774"/>
      <c r="U4579" s="774"/>
      <c r="V4579" s="774"/>
      <c r="W4579" s="820"/>
      <c r="X4579" s="313">
        <f t="shared" si="1387"/>
        <v>0</v>
      </c>
    </row>
    <row r="4580" spans="2:24" ht="18.75">
      <c r="B4580" s="173"/>
      <c r="C4580" s="144">
        <v>4901</v>
      </c>
      <c r="D4580" s="174" t="s">
        <v>298</v>
      </c>
      <c r="E4580" s="812"/>
      <c r="F4580" s="449"/>
      <c r="G4580" s="245"/>
      <c r="H4580" s="245"/>
      <c r="I4580" s="476">
        <f>F4580+G4580+H4580</f>
        <v>0</v>
      </c>
      <c r="J4580" s="243" t="str">
        <f t="shared" si="1386"/>
        <v/>
      </c>
      <c r="K4580" s="244"/>
      <c r="L4580" s="771"/>
      <c r="M4580" s="775"/>
      <c r="N4580" s="775"/>
      <c r="O4580" s="819"/>
      <c r="P4580" s="244"/>
      <c r="Q4580" s="771"/>
      <c r="R4580" s="775"/>
      <c r="S4580" s="775"/>
      <c r="T4580" s="775"/>
      <c r="U4580" s="775"/>
      <c r="V4580" s="775"/>
      <c r="W4580" s="819"/>
      <c r="X4580" s="313">
        <f t="shared" si="1387"/>
        <v>0</v>
      </c>
    </row>
    <row r="4581" spans="2:24" ht="18.75">
      <c r="B4581" s="173"/>
      <c r="C4581" s="142">
        <v>4902</v>
      </c>
      <c r="D4581" s="148" t="s">
        <v>299</v>
      </c>
      <c r="E4581" s="812"/>
      <c r="F4581" s="449"/>
      <c r="G4581" s="245"/>
      <c r="H4581" s="245"/>
      <c r="I4581" s="476">
        <f>F4581+G4581+H4581</f>
        <v>0</v>
      </c>
      <c r="J4581" s="243" t="str">
        <f t="shared" si="1386"/>
        <v/>
      </c>
      <c r="K4581" s="244"/>
      <c r="L4581" s="771"/>
      <c r="M4581" s="775"/>
      <c r="N4581" s="775"/>
      <c r="O4581" s="819"/>
      <c r="P4581" s="244"/>
      <c r="Q4581" s="771"/>
      <c r="R4581" s="775"/>
      <c r="S4581" s="775"/>
      <c r="T4581" s="775"/>
      <c r="U4581" s="775"/>
      <c r="V4581" s="775"/>
      <c r="W4581" s="819"/>
      <c r="X4581" s="313">
        <f t="shared" si="1387"/>
        <v>0</v>
      </c>
    </row>
    <row r="4582" spans="2:24" ht="18.75">
      <c r="B4582" s="801">
        <v>5100</v>
      </c>
      <c r="C4582" s="980" t="s">
        <v>267</v>
      </c>
      <c r="D4582" s="980"/>
      <c r="E4582" s="802"/>
      <c r="F4582" s="803"/>
      <c r="G4582" s="804"/>
      <c r="H4582" s="804"/>
      <c r="I4582" s="800">
        <f>F4582+G4582+H4582</f>
        <v>0</v>
      </c>
      <c r="J4582" s="243" t="str">
        <f t="shared" si="1386"/>
        <v/>
      </c>
      <c r="K4582" s="244"/>
      <c r="L4582" s="430"/>
      <c r="M4582" s="431"/>
      <c r="N4582" s="327">
        <f>I4582</f>
        <v>0</v>
      </c>
      <c r="O4582" s="424">
        <f>L4582+M4582-N4582</f>
        <v>0</v>
      </c>
      <c r="P4582" s="244"/>
      <c r="Q4582" s="430"/>
      <c r="R4582" s="431"/>
      <c r="S4582" s="429">
        <f>+IF(+(L4582+M4582)&gt;=I4582,+M4582,+(+I4582-L4582))</f>
        <v>0</v>
      </c>
      <c r="T4582" s="315">
        <f>Q4582+R4582-S4582</f>
        <v>0</v>
      </c>
      <c r="U4582" s="431"/>
      <c r="V4582" s="431"/>
      <c r="W4582" s="253"/>
      <c r="X4582" s="313">
        <f t="shared" si="1387"/>
        <v>0</v>
      </c>
    </row>
    <row r="4583" spans="2:24" ht="18.75">
      <c r="B4583" s="801">
        <v>5200</v>
      </c>
      <c r="C4583" s="965" t="s">
        <v>268</v>
      </c>
      <c r="D4583" s="965"/>
      <c r="E4583" s="802"/>
      <c r="F4583" s="805">
        <f>SUM(F4584:F4590)</f>
        <v>0</v>
      </c>
      <c r="G4583" s="806">
        <f>SUM(G4584:G4590)</f>
        <v>50000</v>
      </c>
      <c r="H4583" s="806">
        <f>SUM(H4584:H4590)</f>
        <v>0</v>
      </c>
      <c r="I4583" s="806">
        <f>SUM(I4584:I4590)</f>
        <v>50000</v>
      </c>
      <c r="J4583" s="243">
        <f t="shared" si="1386"/>
        <v>1</v>
      </c>
      <c r="K4583" s="244"/>
      <c r="L4583" s="326">
        <f>SUM(L4584:L4590)</f>
        <v>0</v>
      </c>
      <c r="M4583" s="327">
        <f>SUM(M4584:M4590)</f>
        <v>50000</v>
      </c>
      <c r="N4583" s="432">
        <f>SUM(N4584:N4590)</f>
        <v>50000</v>
      </c>
      <c r="O4583" s="433">
        <f>SUM(O4584:O4590)</f>
        <v>0</v>
      </c>
      <c r="P4583" s="244"/>
      <c r="Q4583" s="326">
        <f t="shared" ref="Q4583:W4583" si="1400">SUM(Q4584:Q4590)</f>
        <v>0</v>
      </c>
      <c r="R4583" s="327">
        <f t="shared" si="1400"/>
        <v>50000</v>
      </c>
      <c r="S4583" s="327">
        <f t="shared" si="1400"/>
        <v>50000</v>
      </c>
      <c r="T4583" s="327">
        <f t="shared" si="1400"/>
        <v>0</v>
      </c>
      <c r="U4583" s="327">
        <f t="shared" si="1400"/>
        <v>0</v>
      </c>
      <c r="V4583" s="327">
        <f t="shared" si="1400"/>
        <v>0</v>
      </c>
      <c r="W4583" s="433">
        <f t="shared" si="1400"/>
        <v>0</v>
      </c>
      <c r="X4583" s="313">
        <f t="shared" si="1387"/>
        <v>0</v>
      </c>
    </row>
    <row r="4584" spans="2:24" ht="18.75">
      <c r="B4584" s="175"/>
      <c r="C4584" s="176">
        <v>5201</v>
      </c>
      <c r="D4584" s="177" t="s">
        <v>269</v>
      </c>
      <c r="E4584" s="813"/>
      <c r="F4584" s="473"/>
      <c r="G4584" s="434"/>
      <c r="H4584" s="434"/>
      <c r="I4584" s="476">
        <f t="shared" ref="I4584:I4590" si="1401">F4584+G4584+H4584</f>
        <v>0</v>
      </c>
      <c r="J4584" s="243" t="str">
        <f t="shared" si="1386"/>
        <v/>
      </c>
      <c r="K4584" s="244"/>
      <c r="L4584" s="435"/>
      <c r="M4584" s="436"/>
      <c r="N4584" s="330">
        <f t="shared" ref="N4584:N4590" si="1402">I4584</f>
        <v>0</v>
      </c>
      <c r="O4584" s="424">
        <f t="shared" ref="O4584:O4590" si="1403">L4584+M4584-N4584</f>
        <v>0</v>
      </c>
      <c r="P4584" s="244"/>
      <c r="Q4584" s="435"/>
      <c r="R4584" s="436"/>
      <c r="S4584" s="429">
        <f t="shared" ref="S4584:S4590" si="1404">+IF(+(L4584+M4584)&gt;=I4584,+M4584,+(+I4584-L4584))</f>
        <v>0</v>
      </c>
      <c r="T4584" s="315">
        <f t="shared" ref="T4584:T4590" si="1405">Q4584+R4584-S4584</f>
        <v>0</v>
      </c>
      <c r="U4584" s="436"/>
      <c r="V4584" s="436"/>
      <c r="W4584" s="253"/>
      <c r="X4584" s="313">
        <f t="shared" si="1387"/>
        <v>0</v>
      </c>
    </row>
    <row r="4585" spans="2:24" ht="18.75">
      <c r="B4585" s="175"/>
      <c r="C4585" s="178">
        <v>5202</v>
      </c>
      <c r="D4585" s="179" t="s">
        <v>270</v>
      </c>
      <c r="E4585" s="813"/>
      <c r="F4585" s="473"/>
      <c r="G4585" s="434"/>
      <c r="H4585" s="434"/>
      <c r="I4585" s="476">
        <f t="shared" si="1401"/>
        <v>0</v>
      </c>
      <c r="J4585" s="243" t="str">
        <f t="shared" si="1386"/>
        <v/>
      </c>
      <c r="K4585" s="244"/>
      <c r="L4585" s="435"/>
      <c r="M4585" s="436"/>
      <c r="N4585" s="330">
        <f t="shared" si="1402"/>
        <v>0</v>
      </c>
      <c r="O4585" s="424">
        <f t="shared" si="1403"/>
        <v>0</v>
      </c>
      <c r="P4585" s="244"/>
      <c r="Q4585" s="435"/>
      <c r="R4585" s="436"/>
      <c r="S4585" s="429">
        <f t="shared" si="1404"/>
        <v>0</v>
      </c>
      <c r="T4585" s="315">
        <f t="shared" si="1405"/>
        <v>0</v>
      </c>
      <c r="U4585" s="436"/>
      <c r="V4585" s="436"/>
      <c r="W4585" s="253"/>
      <c r="X4585" s="313">
        <f t="shared" si="1387"/>
        <v>0</v>
      </c>
    </row>
    <row r="4586" spans="2:24" ht="18.75">
      <c r="B4586" s="175"/>
      <c r="C4586" s="178">
        <v>5203</v>
      </c>
      <c r="D4586" s="179" t="s">
        <v>938</v>
      </c>
      <c r="E4586" s="813"/>
      <c r="F4586" s="473"/>
      <c r="G4586" s="434"/>
      <c r="H4586" s="434"/>
      <c r="I4586" s="476">
        <f t="shared" si="1401"/>
        <v>0</v>
      </c>
      <c r="J4586" s="243" t="str">
        <f t="shared" si="1386"/>
        <v/>
      </c>
      <c r="K4586" s="244"/>
      <c r="L4586" s="435"/>
      <c r="M4586" s="436"/>
      <c r="N4586" s="330">
        <f t="shared" si="1402"/>
        <v>0</v>
      </c>
      <c r="O4586" s="424">
        <f t="shared" si="1403"/>
        <v>0</v>
      </c>
      <c r="P4586" s="244"/>
      <c r="Q4586" s="435"/>
      <c r="R4586" s="436"/>
      <c r="S4586" s="429">
        <f t="shared" si="1404"/>
        <v>0</v>
      </c>
      <c r="T4586" s="315">
        <f t="shared" si="1405"/>
        <v>0</v>
      </c>
      <c r="U4586" s="436"/>
      <c r="V4586" s="436"/>
      <c r="W4586" s="253"/>
      <c r="X4586" s="313">
        <f t="shared" si="1387"/>
        <v>0</v>
      </c>
    </row>
    <row r="4587" spans="2:24" ht="18.75">
      <c r="B4587" s="175"/>
      <c r="C4587" s="178">
        <v>5204</v>
      </c>
      <c r="D4587" s="179" t="s">
        <v>939</v>
      </c>
      <c r="E4587" s="813"/>
      <c r="F4587" s="473"/>
      <c r="G4587" s="434"/>
      <c r="H4587" s="434"/>
      <c r="I4587" s="476">
        <f t="shared" si="1401"/>
        <v>0</v>
      </c>
      <c r="J4587" s="243" t="str">
        <f t="shared" si="1386"/>
        <v/>
      </c>
      <c r="K4587" s="244"/>
      <c r="L4587" s="435"/>
      <c r="M4587" s="436"/>
      <c r="N4587" s="330">
        <f t="shared" si="1402"/>
        <v>0</v>
      </c>
      <c r="O4587" s="424">
        <f t="shared" si="1403"/>
        <v>0</v>
      </c>
      <c r="P4587" s="244"/>
      <c r="Q4587" s="435"/>
      <c r="R4587" s="436"/>
      <c r="S4587" s="429">
        <f t="shared" si="1404"/>
        <v>0</v>
      </c>
      <c r="T4587" s="315">
        <f t="shared" si="1405"/>
        <v>0</v>
      </c>
      <c r="U4587" s="436"/>
      <c r="V4587" s="436"/>
      <c r="W4587" s="253"/>
      <c r="X4587" s="313">
        <f t="shared" si="1387"/>
        <v>0</v>
      </c>
    </row>
    <row r="4588" spans="2:24" ht="18.75">
      <c r="B4588" s="175"/>
      <c r="C4588" s="178">
        <v>5205</v>
      </c>
      <c r="D4588" s="179" t="s">
        <v>940</v>
      </c>
      <c r="E4588" s="813"/>
      <c r="F4588" s="473"/>
      <c r="G4588" s="434"/>
      <c r="H4588" s="434"/>
      <c r="I4588" s="476">
        <f t="shared" si="1401"/>
        <v>0</v>
      </c>
      <c r="J4588" s="243" t="str">
        <f t="shared" si="1386"/>
        <v/>
      </c>
      <c r="K4588" s="244"/>
      <c r="L4588" s="435"/>
      <c r="M4588" s="436"/>
      <c r="N4588" s="330">
        <f t="shared" si="1402"/>
        <v>0</v>
      </c>
      <c r="O4588" s="424">
        <f t="shared" si="1403"/>
        <v>0</v>
      </c>
      <c r="P4588" s="244"/>
      <c r="Q4588" s="435"/>
      <c r="R4588" s="436"/>
      <c r="S4588" s="429">
        <f t="shared" si="1404"/>
        <v>0</v>
      </c>
      <c r="T4588" s="315">
        <f t="shared" si="1405"/>
        <v>0</v>
      </c>
      <c r="U4588" s="436"/>
      <c r="V4588" s="436"/>
      <c r="W4588" s="253"/>
      <c r="X4588" s="313">
        <f t="shared" si="1387"/>
        <v>0</v>
      </c>
    </row>
    <row r="4589" spans="2:24" ht="18.75">
      <c r="B4589" s="175"/>
      <c r="C4589" s="178">
        <v>5206</v>
      </c>
      <c r="D4589" s="179" t="s">
        <v>941</v>
      </c>
      <c r="E4589" s="813"/>
      <c r="F4589" s="473"/>
      <c r="G4589" s="434">
        <v>50000</v>
      </c>
      <c r="H4589" s="434"/>
      <c r="I4589" s="476">
        <f t="shared" si="1401"/>
        <v>50000</v>
      </c>
      <c r="J4589" s="243">
        <f t="shared" si="1386"/>
        <v>1</v>
      </c>
      <c r="K4589" s="244"/>
      <c r="L4589" s="435"/>
      <c r="M4589" s="436">
        <v>50000</v>
      </c>
      <c r="N4589" s="330">
        <f t="shared" si="1402"/>
        <v>50000</v>
      </c>
      <c r="O4589" s="424">
        <f t="shared" si="1403"/>
        <v>0</v>
      </c>
      <c r="P4589" s="244"/>
      <c r="Q4589" s="435"/>
      <c r="R4589" s="436">
        <v>50000</v>
      </c>
      <c r="S4589" s="429">
        <f t="shared" si="1404"/>
        <v>50000</v>
      </c>
      <c r="T4589" s="315">
        <f t="shared" si="1405"/>
        <v>0</v>
      </c>
      <c r="U4589" s="436"/>
      <c r="V4589" s="436"/>
      <c r="W4589" s="253"/>
      <c r="X4589" s="313">
        <f t="shared" si="1387"/>
        <v>0</v>
      </c>
    </row>
    <row r="4590" spans="2:24" ht="18.75">
      <c r="B4590" s="175"/>
      <c r="C4590" s="180">
        <v>5219</v>
      </c>
      <c r="D4590" s="181" t="s">
        <v>942</v>
      </c>
      <c r="E4590" s="813"/>
      <c r="F4590" s="473"/>
      <c r="G4590" s="434"/>
      <c r="H4590" s="434"/>
      <c r="I4590" s="476">
        <f t="shared" si="1401"/>
        <v>0</v>
      </c>
      <c r="J4590" s="243" t="str">
        <f t="shared" ref="J4590:J4609" si="1406">(IF($E4590&lt;&gt;0,$J$2,IF($I4590&lt;&gt;0,$J$2,"")))</f>
        <v/>
      </c>
      <c r="K4590" s="244"/>
      <c r="L4590" s="435"/>
      <c r="M4590" s="436"/>
      <c r="N4590" s="330">
        <f t="shared" si="1402"/>
        <v>0</v>
      </c>
      <c r="O4590" s="424">
        <f t="shared" si="1403"/>
        <v>0</v>
      </c>
      <c r="P4590" s="244"/>
      <c r="Q4590" s="435"/>
      <c r="R4590" s="436"/>
      <c r="S4590" s="429">
        <f t="shared" si="1404"/>
        <v>0</v>
      </c>
      <c r="T4590" s="315">
        <f t="shared" si="1405"/>
        <v>0</v>
      </c>
      <c r="U4590" s="436"/>
      <c r="V4590" s="436"/>
      <c r="W4590" s="253"/>
      <c r="X4590" s="313">
        <f t="shared" ref="X4590:X4603" si="1407">T4590-U4590-V4590-W4590</f>
        <v>0</v>
      </c>
    </row>
    <row r="4591" spans="2:24" ht="18.75">
      <c r="B4591" s="801">
        <v>5300</v>
      </c>
      <c r="C4591" s="971" t="s">
        <v>943</v>
      </c>
      <c r="D4591" s="971"/>
      <c r="E4591" s="802"/>
      <c r="F4591" s="805">
        <f>SUM(F4592:F4593)</f>
        <v>0</v>
      </c>
      <c r="G4591" s="806">
        <f>SUM(G4592:G4593)</f>
        <v>0</v>
      </c>
      <c r="H4591" s="806">
        <f>SUM(H4592:H4593)</f>
        <v>0</v>
      </c>
      <c r="I4591" s="806">
        <f>SUM(I4592:I4593)</f>
        <v>0</v>
      </c>
      <c r="J4591" s="243" t="str">
        <f t="shared" si="1406"/>
        <v/>
      </c>
      <c r="K4591" s="244"/>
      <c r="L4591" s="326">
        <f>SUM(L4592:L4593)</f>
        <v>0</v>
      </c>
      <c r="M4591" s="327">
        <f>SUM(M4592:M4593)</f>
        <v>0</v>
      </c>
      <c r="N4591" s="432">
        <f>SUM(N4592:N4593)</f>
        <v>0</v>
      </c>
      <c r="O4591" s="433">
        <f>SUM(O4592:O4593)</f>
        <v>0</v>
      </c>
      <c r="P4591" s="244"/>
      <c r="Q4591" s="326">
        <f t="shared" ref="Q4591:W4591" si="1408">SUM(Q4592:Q4593)</f>
        <v>0</v>
      </c>
      <c r="R4591" s="327">
        <f t="shared" si="1408"/>
        <v>0</v>
      </c>
      <c r="S4591" s="327">
        <f t="shared" si="1408"/>
        <v>0</v>
      </c>
      <c r="T4591" s="327">
        <f t="shared" si="1408"/>
        <v>0</v>
      </c>
      <c r="U4591" s="327">
        <f t="shared" si="1408"/>
        <v>0</v>
      </c>
      <c r="V4591" s="327">
        <f t="shared" si="1408"/>
        <v>0</v>
      </c>
      <c r="W4591" s="433">
        <f t="shared" si="1408"/>
        <v>0</v>
      </c>
      <c r="X4591" s="313">
        <f t="shared" si="1407"/>
        <v>0</v>
      </c>
    </row>
    <row r="4592" spans="2:24" ht="18.75">
      <c r="B4592" s="175"/>
      <c r="C4592" s="176">
        <v>5301</v>
      </c>
      <c r="D4592" s="177" t="s">
        <v>1462</v>
      </c>
      <c r="E4592" s="813"/>
      <c r="F4592" s="473"/>
      <c r="G4592" s="434"/>
      <c r="H4592" s="434"/>
      <c r="I4592" s="476">
        <f>F4592+G4592+H4592</f>
        <v>0</v>
      </c>
      <c r="J4592" s="243" t="str">
        <f t="shared" si="1406"/>
        <v/>
      </c>
      <c r="K4592" s="244"/>
      <c r="L4592" s="435"/>
      <c r="M4592" s="436"/>
      <c r="N4592" s="330">
        <f>I4592</f>
        <v>0</v>
      </c>
      <c r="O4592" s="424">
        <f>L4592+M4592-N4592</f>
        <v>0</v>
      </c>
      <c r="P4592" s="244"/>
      <c r="Q4592" s="435"/>
      <c r="R4592" s="436"/>
      <c r="S4592" s="429">
        <f>+IF(+(L4592+M4592)&gt;=I4592,+M4592,+(+I4592-L4592))</f>
        <v>0</v>
      </c>
      <c r="T4592" s="315">
        <f>Q4592+R4592-S4592</f>
        <v>0</v>
      </c>
      <c r="U4592" s="436"/>
      <c r="V4592" s="436"/>
      <c r="W4592" s="253"/>
      <c r="X4592" s="313">
        <f t="shared" si="1407"/>
        <v>0</v>
      </c>
    </row>
    <row r="4593" spans="2:24" ht="18.75">
      <c r="B4593" s="175"/>
      <c r="C4593" s="180">
        <v>5309</v>
      </c>
      <c r="D4593" s="181" t="s">
        <v>944</v>
      </c>
      <c r="E4593" s="813"/>
      <c r="F4593" s="473"/>
      <c r="G4593" s="434"/>
      <c r="H4593" s="434"/>
      <c r="I4593" s="476">
        <f>F4593+G4593+H4593</f>
        <v>0</v>
      </c>
      <c r="J4593" s="243" t="str">
        <f t="shared" si="1406"/>
        <v/>
      </c>
      <c r="K4593" s="244"/>
      <c r="L4593" s="435"/>
      <c r="M4593" s="436"/>
      <c r="N4593" s="330">
        <f>I4593</f>
        <v>0</v>
      </c>
      <c r="O4593" s="424">
        <f>L4593+M4593-N4593</f>
        <v>0</v>
      </c>
      <c r="P4593" s="244"/>
      <c r="Q4593" s="435"/>
      <c r="R4593" s="436"/>
      <c r="S4593" s="429">
        <f>+IF(+(L4593+M4593)&gt;=I4593,+M4593,+(+I4593-L4593))</f>
        <v>0</v>
      </c>
      <c r="T4593" s="315">
        <f>Q4593+R4593-S4593</f>
        <v>0</v>
      </c>
      <c r="U4593" s="436"/>
      <c r="V4593" s="436"/>
      <c r="W4593" s="253"/>
      <c r="X4593" s="313">
        <f t="shared" si="1407"/>
        <v>0</v>
      </c>
    </row>
    <row r="4594" spans="2:24" ht="18.75">
      <c r="B4594" s="801">
        <v>5400</v>
      </c>
      <c r="C4594" s="980" t="s">
        <v>1031</v>
      </c>
      <c r="D4594" s="980"/>
      <c r="E4594" s="802"/>
      <c r="F4594" s="803"/>
      <c r="G4594" s="804"/>
      <c r="H4594" s="804"/>
      <c r="I4594" s="800">
        <f>F4594+G4594+H4594</f>
        <v>0</v>
      </c>
      <c r="J4594" s="243" t="str">
        <f t="shared" si="1406"/>
        <v/>
      </c>
      <c r="K4594" s="244"/>
      <c r="L4594" s="430"/>
      <c r="M4594" s="431"/>
      <c r="N4594" s="327">
        <f>I4594</f>
        <v>0</v>
      </c>
      <c r="O4594" s="424">
        <f>L4594+M4594-N4594</f>
        <v>0</v>
      </c>
      <c r="P4594" s="244"/>
      <c r="Q4594" s="430"/>
      <c r="R4594" s="431"/>
      <c r="S4594" s="429">
        <f>+IF(+(L4594+M4594)&gt;=I4594,+M4594,+(+I4594-L4594))</f>
        <v>0</v>
      </c>
      <c r="T4594" s="315">
        <f>Q4594+R4594-S4594</f>
        <v>0</v>
      </c>
      <c r="U4594" s="431"/>
      <c r="V4594" s="431"/>
      <c r="W4594" s="253"/>
      <c r="X4594" s="313">
        <f t="shared" si="1407"/>
        <v>0</v>
      </c>
    </row>
    <row r="4595" spans="2:24" ht="18.75">
      <c r="B4595" s="794">
        <v>5500</v>
      </c>
      <c r="C4595" s="966" t="s">
        <v>1032</v>
      </c>
      <c r="D4595" s="966"/>
      <c r="E4595" s="795"/>
      <c r="F4595" s="796">
        <f>SUM(F4596:F4599)</f>
        <v>0</v>
      </c>
      <c r="G4595" s="797">
        <f>SUM(G4596:G4599)</f>
        <v>0</v>
      </c>
      <c r="H4595" s="797">
        <f>SUM(H4596:H4599)</f>
        <v>0</v>
      </c>
      <c r="I4595" s="797">
        <f>SUM(I4596:I4599)</f>
        <v>0</v>
      </c>
      <c r="J4595" s="243" t="str">
        <f t="shared" si="1406"/>
        <v/>
      </c>
      <c r="K4595" s="244"/>
      <c r="L4595" s="316">
        <f>SUM(L4596:L4599)</f>
        <v>0</v>
      </c>
      <c r="M4595" s="317">
        <f>SUM(M4596:M4599)</f>
        <v>0</v>
      </c>
      <c r="N4595" s="425">
        <f>SUM(N4596:N4599)</f>
        <v>0</v>
      </c>
      <c r="O4595" s="426">
        <f>SUM(O4596:O4599)</f>
        <v>0</v>
      </c>
      <c r="P4595" s="244"/>
      <c r="Q4595" s="316">
        <f t="shared" ref="Q4595:W4595" si="1409">SUM(Q4596:Q4599)</f>
        <v>0</v>
      </c>
      <c r="R4595" s="317">
        <f t="shared" si="1409"/>
        <v>0</v>
      </c>
      <c r="S4595" s="317">
        <f t="shared" si="1409"/>
        <v>0</v>
      </c>
      <c r="T4595" s="317">
        <f t="shared" si="1409"/>
        <v>0</v>
      </c>
      <c r="U4595" s="317">
        <f t="shared" si="1409"/>
        <v>0</v>
      </c>
      <c r="V4595" s="317">
        <f t="shared" si="1409"/>
        <v>0</v>
      </c>
      <c r="W4595" s="426">
        <f t="shared" si="1409"/>
        <v>0</v>
      </c>
      <c r="X4595" s="313">
        <f t="shared" si="1407"/>
        <v>0</v>
      </c>
    </row>
    <row r="4596" spans="2:24" ht="18.75">
      <c r="B4596" s="173"/>
      <c r="C4596" s="144">
        <v>5501</v>
      </c>
      <c r="D4596" s="163" t="s">
        <v>1033</v>
      </c>
      <c r="E4596" s="812"/>
      <c r="F4596" s="449"/>
      <c r="G4596" s="245"/>
      <c r="H4596" s="245"/>
      <c r="I4596" s="476">
        <f>F4596+G4596+H4596</f>
        <v>0</v>
      </c>
      <c r="J4596" s="243" t="str">
        <f t="shared" si="1406"/>
        <v/>
      </c>
      <c r="K4596" s="244"/>
      <c r="L4596" s="423"/>
      <c r="M4596" s="252"/>
      <c r="N4596" s="315">
        <f>I4596</f>
        <v>0</v>
      </c>
      <c r="O4596" s="424">
        <f>L4596+M4596-N4596</f>
        <v>0</v>
      </c>
      <c r="P4596" s="244"/>
      <c r="Q4596" s="423"/>
      <c r="R4596" s="252"/>
      <c r="S4596" s="429">
        <f>+IF(+(L4596+M4596)&gt;=I4596,+M4596,+(+I4596-L4596))</f>
        <v>0</v>
      </c>
      <c r="T4596" s="315">
        <f>Q4596+R4596-S4596</f>
        <v>0</v>
      </c>
      <c r="U4596" s="252"/>
      <c r="V4596" s="252"/>
      <c r="W4596" s="253"/>
      <c r="X4596" s="313">
        <f t="shared" si="1407"/>
        <v>0</v>
      </c>
    </row>
    <row r="4597" spans="2:24" ht="18.75">
      <c r="B4597" s="173"/>
      <c r="C4597" s="137">
        <v>5502</v>
      </c>
      <c r="D4597" s="145" t="s">
        <v>1034</v>
      </c>
      <c r="E4597" s="812"/>
      <c r="F4597" s="449"/>
      <c r="G4597" s="245"/>
      <c r="H4597" s="245"/>
      <c r="I4597" s="476">
        <f>F4597+G4597+H4597</f>
        <v>0</v>
      </c>
      <c r="J4597" s="243" t="str">
        <f t="shared" si="1406"/>
        <v/>
      </c>
      <c r="K4597" s="244"/>
      <c r="L4597" s="423"/>
      <c r="M4597" s="252"/>
      <c r="N4597" s="315">
        <f>I4597</f>
        <v>0</v>
      </c>
      <c r="O4597" s="424">
        <f>L4597+M4597-N4597</f>
        <v>0</v>
      </c>
      <c r="P4597" s="244"/>
      <c r="Q4597" s="423"/>
      <c r="R4597" s="252"/>
      <c r="S4597" s="429">
        <f>+IF(+(L4597+M4597)&gt;=I4597,+M4597,+(+I4597-L4597))</f>
        <v>0</v>
      </c>
      <c r="T4597" s="315">
        <f>Q4597+R4597-S4597</f>
        <v>0</v>
      </c>
      <c r="U4597" s="252"/>
      <c r="V4597" s="252"/>
      <c r="W4597" s="253"/>
      <c r="X4597" s="313">
        <f t="shared" si="1407"/>
        <v>0</v>
      </c>
    </row>
    <row r="4598" spans="2:24" ht="18.75">
      <c r="B4598" s="173"/>
      <c r="C4598" s="137">
        <v>5503</v>
      </c>
      <c r="D4598" s="139" t="s">
        <v>1035</v>
      </c>
      <c r="E4598" s="812"/>
      <c r="F4598" s="449"/>
      <c r="G4598" s="245"/>
      <c r="H4598" s="245"/>
      <c r="I4598" s="476">
        <f>F4598+G4598+H4598</f>
        <v>0</v>
      </c>
      <c r="J4598" s="243" t="str">
        <f t="shared" si="1406"/>
        <v/>
      </c>
      <c r="K4598" s="244"/>
      <c r="L4598" s="423"/>
      <c r="M4598" s="252"/>
      <c r="N4598" s="315">
        <f>I4598</f>
        <v>0</v>
      </c>
      <c r="O4598" s="424">
        <f>L4598+M4598-N4598</f>
        <v>0</v>
      </c>
      <c r="P4598" s="244"/>
      <c r="Q4598" s="423"/>
      <c r="R4598" s="252"/>
      <c r="S4598" s="429">
        <f>+IF(+(L4598+M4598)&gt;=I4598,+M4598,+(+I4598-L4598))</f>
        <v>0</v>
      </c>
      <c r="T4598" s="315">
        <f>Q4598+R4598-S4598</f>
        <v>0</v>
      </c>
      <c r="U4598" s="252"/>
      <c r="V4598" s="252"/>
      <c r="W4598" s="253"/>
      <c r="X4598" s="313">
        <f t="shared" si="1407"/>
        <v>0</v>
      </c>
    </row>
    <row r="4599" spans="2:24" ht="18.75">
      <c r="B4599" s="173"/>
      <c r="C4599" s="137">
        <v>5504</v>
      </c>
      <c r="D4599" s="145" t="s">
        <v>1036</v>
      </c>
      <c r="E4599" s="812"/>
      <c r="F4599" s="449"/>
      <c r="G4599" s="245"/>
      <c r="H4599" s="245"/>
      <c r="I4599" s="476">
        <f>F4599+G4599+H4599</f>
        <v>0</v>
      </c>
      <c r="J4599" s="243" t="str">
        <f t="shared" si="1406"/>
        <v/>
      </c>
      <c r="K4599" s="244"/>
      <c r="L4599" s="423"/>
      <c r="M4599" s="252"/>
      <c r="N4599" s="315">
        <f>I4599</f>
        <v>0</v>
      </c>
      <c r="O4599" s="424">
        <f>L4599+M4599-N4599</f>
        <v>0</v>
      </c>
      <c r="P4599" s="244"/>
      <c r="Q4599" s="423"/>
      <c r="R4599" s="252"/>
      <c r="S4599" s="429">
        <f>+IF(+(L4599+M4599)&gt;=I4599,+M4599,+(+I4599-L4599))</f>
        <v>0</v>
      </c>
      <c r="T4599" s="315">
        <f>Q4599+R4599-S4599</f>
        <v>0</v>
      </c>
      <c r="U4599" s="252"/>
      <c r="V4599" s="252"/>
      <c r="W4599" s="253"/>
      <c r="X4599" s="313">
        <f t="shared" si="1407"/>
        <v>0</v>
      </c>
    </row>
    <row r="4600" spans="2:24" ht="18.75">
      <c r="B4600" s="794">
        <v>5700</v>
      </c>
      <c r="C4600" s="981" t="s">
        <v>1037</v>
      </c>
      <c r="D4600" s="982"/>
      <c r="E4600" s="802"/>
      <c r="F4600" s="781">
        <v>0</v>
      </c>
      <c r="G4600" s="781">
        <v>0</v>
      </c>
      <c r="H4600" s="781">
        <v>0</v>
      </c>
      <c r="I4600" s="806">
        <f>SUM(I4601:I4603)</f>
        <v>0</v>
      </c>
      <c r="J4600" s="243" t="str">
        <f t="shared" si="1406"/>
        <v/>
      </c>
      <c r="K4600" s="244"/>
      <c r="L4600" s="326">
        <f>SUM(L4601:L4603)</f>
        <v>0</v>
      </c>
      <c r="M4600" s="327">
        <f>SUM(M4601:M4603)</f>
        <v>0</v>
      </c>
      <c r="N4600" s="432">
        <f>SUM(N4601:N4602)</f>
        <v>0</v>
      </c>
      <c r="O4600" s="433">
        <f>SUM(O4601:O4603)</f>
        <v>0</v>
      </c>
      <c r="P4600" s="244"/>
      <c r="Q4600" s="326">
        <f>SUM(Q4601:Q4603)</f>
        <v>0</v>
      </c>
      <c r="R4600" s="327">
        <f>SUM(R4601:R4603)</f>
        <v>0</v>
      </c>
      <c r="S4600" s="327">
        <f>SUM(S4601:S4603)</f>
        <v>0</v>
      </c>
      <c r="T4600" s="327">
        <f>SUM(T4601:T4603)</f>
        <v>0</v>
      </c>
      <c r="U4600" s="327">
        <f>SUM(U4601:U4603)</f>
        <v>0</v>
      </c>
      <c r="V4600" s="327">
        <f>SUM(V4601:V4602)</f>
        <v>0</v>
      </c>
      <c r="W4600" s="433">
        <f>SUM(W4601:W4603)</f>
        <v>0</v>
      </c>
      <c r="X4600" s="313">
        <f t="shared" si="1407"/>
        <v>0</v>
      </c>
    </row>
    <row r="4601" spans="2:24" ht="18.75">
      <c r="B4601" s="175"/>
      <c r="C4601" s="176">
        <v>5701</v>
      </c>
      <c r="D4601" s="177" t="s">
        <v>1038</v>
      </c>
      <c r="E4601" s="813"/>
      <c r="F4601" s="700">
        <v>0</v>
      </c>
      <c r="G4601" s="700">
        <v>0</v>
      </c>
      <c r="H4601" s="700">
        <v>0</v>
      </c>
      <c r="I4601" s="476">
        <f>F4601+G4601+H4601</f>
        <v>0</v>
      </c>
      <c r="J4601" s="243" t="str">
        <f t="shared" si="1406"/>
        <v/>
      </c>
      <c r="K4601" s="244"/>
      <c r="L4601" s="435"/>
      <c r="M4601" s="436"/>
      <c r="N4601" s="330">
        <f>I4601</f>
        <v>0</v>
      </c>
      <c r="O4601" s="424">
        <f>L4601+M4601-N4601</f>
        <v>0</v>
      </c>
      <c r="P4601" s="244"/>
      <c r="Q4601" s="435"/>
      <c r="R4601" s="436"/>
      <c r="S4601" s="429">
        <f>+IF(+(L4601+M4601)&gt;=I4601,+M4601,+(+I4601-L4601))</f>
        <v>0</v>
      </c>
      <c r="T4601" s="315">
        <f>Q4601+R4601-S4601</f>
        <v>0</v>
      </c>
      <c r="U4601" s="436"/>
      <c r="V4601" s="436"/>
      <c r="W4601" s="253"/>
      <c r="X4601" s="313">
        <f t="shared" si="1407"/>
        <v>0</v>
      </c>
    </row>
    <row r="4602" spans="2:24" ht="18.75">
      <c r="B4602" s="175"/>
      <c r="C4602" s="180">
        <v>5702</v>
      </c>
      <c r="D4602" s="181" t="s">
        <v>1039</v>
      </c>
      <c r="E4602" s="813"/>
      <c r="F4602" s="700">
        <v>0</v>
      </c>
      <c r="G4602" s="700">
        <v>0</v>
      </c>
      <c r="H4602" s="700">
        <v>0</v>
      </c>
      <c r="I4602" s="476">
        <f>F4602+G4602+H4602</f>
        <v>0</v>
      </c>
      <c r="J4602" s="243" t="str">
        <f t="shared" si="1406"/>
        <v/>
      </c>
      <c r="K4602" s="244"/>
      <c r="L4602" s="435"/>
      <c r="M4602" s="436"/>
      <c r="N4602" s="330">
        <f>I4602</f>
        <v>0</v>
      </c>
      <c r="O4602" s="424">
        <f>L4602+M4602-N4602</f>
        <v>0</v>
      </c>
      <c r="P4602" s="244"/>
      <c r="Q4602" s="435"/>
      <c r="R4602" s="436"/>
      <c r="S4602" s="429">
        <f>+IF(+(L4602+M4602)&gt;=I4602,+M4602,+(+I4602-L4602))</f>
        <v>0</v>
      </c>
      <c r="T4602" s="315">
        <f>Q4602+R4602-S4602</f>
        <v>0</v>
      </c>
      <c r="U4602" s="436"/>
      <c r="V4602" s="436"/>
      <c r="W4602" s="253"/>
      <c r="X4602" s="313">
        <f t="shared" si="1407"/>
        <v>0</v>
      </c>
    </row>
    <row r="4603" spans="2:24" ht="18.75">
      <c r="B4603" s="136"/>
      <c r="C4603" s="182">
        <v>4071</v>
      </c>
      <c r="D4603" s="464" t="s">
        <v>1040</v>
      </c>
      <c r="E4603" s="812"/>
      <c r="F4603" s="700">
        <v>0</v>
      </c>
      <c r="G4603" s="700">
        <v>0</v>
      </c>
      <c r="H4603" s="700">
        <v>0</v>
      </c>
      <c r="I4603" s="476">
        <f>F4603+G4603+H4603</f>
        <v>0</v>
      </c>
      <c r="J4603" s="243" t="str">
        <f t="shared" si="1406"/>
        <v/>
      </c>
      <c r="K4603" s="244"/>
      <c r="L4603" s="821"/>
      <c r="M4603" s="775"/>
      <c r="N4603" s="775"/>
      <c r="O4603" s="822"/>
      <c r="P4603" s="244"/>
      <c r="Q4603" s="771"/>
      <c r="R4603" s="775"/>
      <c r="S4603" s="775"/>
      <c r="T4603" s="775"/>
      <c r="U4603" s="775"/>
      <c r="V4603" s="775"/>
      <c r="W4603" s="819"/>
      <c r="X4603" s="313">
        <f t="shared" si="1407"/>
        <v>0</v>
      </c>
    </row>
    <row r="4604" spans="2:24">
      <c r="B4604" s="173"/>
      <c r="C4604" s="183"/>
      <c r="D4604" s="334"/>
      <c r="E4604" s="814"/>
      <c r="F4604" s="248"/>
      <c r="G4604" s="248"/>
      <c r="H4604" s="248"/>
      <c r="I4604" s="249"/>
      <c r="J4604" s="243" t="str">
        <f t="shared" si="1406"/>
        <v/>
      </c>
      <c r="K4604" s="244"/>
      <c r="L4604" s="437"/>
      <c r="M4604" s="438"/>
      <c r="N4604" s="323"/>
      <c r="O4604" s="324"/>
      <c r="P4604" s="244"/>
      <c r="Q4604" s="437"/>
      <c r="R4604" s="438"/>
      <c r="S4604" s="323"/>
      <c r="T4604" s="323"/>
      <c r="U4604" s="438"/>
      <c r="V4604" s="323"/>
      <c r="W4604" s="324"/>
      <c r="X4604" s="324"/>
    </row>
    <row r="4605" spans="2:24" ht="18.75">
      <c r="B4605" s="807">
        <v>98</v>
      </c>
      <c r="C4605" s="964" t="s">
        <v>1041</v>
      </c>
      <c r="D4605" s="958"/>
      <c r="E4605" s="795"/>
      <c r="F4605" s="798"/>
      <c r="G4605" s="799"/>
      <c r="H4605" s="799"/>
      <c r="I4605" s="800">
        <f>F4605+G4605+H4605</f>
        <v>0</v>
      </c>
      <c r="J4605" s="243" t="str">
        <f t="shared" si="1406"/>
        <v/>
      </c>
      <c r="K4605" s="244"/>
      <c r="L4605" s="428"/>
      <c r="M4605" s="254"/>
      <c r="N4605" s="317">
        <f>I4605</f>
        <v>0</v>
      </c>
      <c r="O4605" s="424">
        <f>L4605+M4605-N4605</f>
        <v>0</v>
      </c>
      <c r="P4605" s="244"/>
      <c r="Q4605" s="428"/>
      <c r="R4605" s="254"/>
      <c r="S4605" s="429">
        <f>+IF(+(L4605+M4605)&gt;=I4605,+M4605,+(+I4605-L4605))</f>
        <v>0</v>
      </c>
      <c r="T4605" s="315">
        <f>Q4605+R4605-S4605</f>
        <v>0</v>
      </c>
      <c r="U4605" s="254"/>
      <c r="V4605" s="254"/>
      <c r="W4605" s="253"/>
      <c r="X4605" s="313">
        <f>T4605-U4605-V4605-W4605</f>
        <v>0</v>
      </c>
    </row>
    <row r="4606" spans="2:24">
      <c r="B4606" s="184"/>
      <c r="C4606" s="335" t="s">
        <v>1042</v>
      </c>
      <c r="D4606" s="336"/>
      <c r="E4606" s="395"/>
      <c r="F4606" s="395"/>
      <c r="G4606" s="395"/>
      <c r="H4606" s="395"/>
      <c r="I4606" s="337"/>
      <c r="J4606" s="243" t="str">
        <f t="shared" si="1406"/>
        <v/>
      </c>
      <c r="K4606" s="244"/>
      <c r="L4606" s="338"/>
      <c r="M4606" s="339"/>
      <c r="N4606" s="339"/>
      <c r="O4606" s="340"/>
      <c r="P4606" s="244"/>
      <c r="Q4606" s="338"/>
      <c r="R4606" s="339"/>
      <c r="S4606" s="339"/>
      <c r="T4606" s="339"/>
      <c r="U4606" s="339"/>
      <c r="V4606" s="339"/>
      <c r="W4606" s="340"/>
      <c r="X4606" s="340"/>
    </row>
    <row r="4607" spans="2:24">
      <c r="B4607" s="184"/>
      <c r="C4607" s="341" t="s">
        <v>1043</v>
      </c>
      <c r="D4607" s="334"/>
      <c r="E4607" s="384"/>
      <c r="F4607" s="384"/>
      <c r="G4607" s="384"/>
      <c r="H4607" s="384"/>
      <c r="I4607" s="307"/>
      <c r="J4607" s="243" t="str">
        <f t="shared" si="1406"/>
        <v/>
      </c>
      <c r="K4607" s="244"/>
      <c r="L4607" s="342"/>
      <c r="M4607" s="343"/>
      <c r="N4607" s="343"/>
      <c r="O4607" s="344"/>
      <c r="P4607" s="244"/>
      <c r="Q4607" s="342"/>
      <c r="R4607" s="343"/>
      <c r="S4607" s="343"/>
      <c r="T4607" s="343"/>
      <c r="U4607" s="343"/>
      <c r="V4607" s="343"/>
      <c r="W4607" s="344"/>
      <c r="X4607" s="344"/>
    </row>
    <row r="4608" spans="2:24">
      <c r="B4608" s="185"/>
      <c r="C4608" s="345" t="s">
        <v>1716</v>
      </c>
      <c r="D4608" s="346"/>
      <c r="E4608" s="396"/>
      <c r="F4608" s="396"/>
      <c r="G4608" s="396"/>
      <c r="H4608" s="396"/>
      <c r="I4608" s="309"/>
      <c r="J4608" s="243" t="str">
        <f t="shared" si="1406"/>
        <v/>
      </c>
      <c r="K4608" s="244"/>
      <c r="L4608" s="347"/>
      <c r="M4608" s="348"/>
      <c r="N4608" s="348"/>
      <c r="O4608" s="349"/>
      <c r="P4608" s="244"/>
      <c r="Q4608" s="347"/>
      <c r="R4608" s="348"/>
      <c r="S4608" s="348"/>
      <c r="T4608" s="348"/>
      <c r="U4608" s="348"/>
      <c r="V4608" s="348"/>
      <c r="W4608" s="349"/>
      <c r="X4608" s="349"/>
    </row>
    <row r="4609" spans="2:24" ht="18.75">
      <c r="B4609" s="715"/>
      <c r="C4609" s="716" t="s">
        <v>1263</v>
      </c>
      <c r="D4609" s="717" t="s">
        <v>1044</v>
      </c>
      <c r="E4609" s="808"/>
      <c r="F4609" s="808">
        <f>SUM(F4494,F4497,F4503,F4511,F4512,F4530,F4534,F4540,F4543,F4544,F4545,F4546,F4547,F4556,F4562,F4563,F4564,F4565,F4572,F4576,F4577,F4578,F4579,F4582,F4583,F4591,F4594,F4595,F4600)+F4605</f>
        <v>0</v>
      </c>
      <c r="G4609" s="808">
        <f>SUM(G4494,G4497,G4503,G4511,G4512,G4530,G4534,G4540,G4543,G4544,G4545,G4546,G4547,G4556,G4562,G4563,G4564,G4565,G4572,G4576,G4577,G4578,G4579,G4582,G4583,G4591,G4594,G4595,G4600)+G4605</f>
        <v>345400</v>
      </c>
      <c r="H4609" s="808">
        <f>SUM(H4494,H4497,H4503,H4511,H4512,H4530,H4534,H4540,H4543,H4544,H4545,H4546,H4547,H4556,H4562,H4563,H4564,H4565,H4572,H4576,H4577,H4578,H4579,H4582,H4583,H4591,H4594,H4595,H4600)+H4605</f>
        <v>0</v>
      </c>
      <c r="I4609" s="808">
        <f>SUM(I4494,I4497,I4503,I4511,I4512,I4530,I4534,I4540,I4543,I4544,I4545,I4546,I4547,I4556,I4562,I4563,I4564,I4565,I4572,I4576,I4577,I4578,I4579,I4582,I4583,I4591,I4594,I4595,I4600)+I4605</f>
        <v>345400</v>
      </c>
      <c r="J4609" s="243">
        <f t="shared" si="1406"/>
        <v>1</v>
      </c>
      <c r="K4609" s="439" t="str">
        <f>LEFT(C4491,1)</f>
        <v>6</v>
      </c>
      <c r="L4609" s="276">
        <f>SUM(L4494,L4497,L4503,L4511,L4512,L4530,L4534,L4540,L4543,L4544,L4545,L4546,L4547,L4556,L4562,L4563,L4564,L4565,L4572,L4576,L4577,L4578,L4579,L4582,L4583,L4591,L4594,L4595,L4600)+L4605</f>
        <v>0</v>
      </c>
      <c r="M4609" s="276">
        <f>SUM(M4494,M4497,M4503,M4511,M4512,M4530,M4534,M4540,M4543,M4544,M4545,M4546,M4547,M4556,M4562,M4563,M4564,M4565,M4572,M4576,M4577,M4578,M4579,M4582,M4583,M4591,M4594,M4595,M4600)+M4605</f>
        <v>345400</v>
      </c>
      <c r="N4609" s="276">
        <f>SUM(N4494,N4497,N4503,N4511,N4512,N4530,N4534,N4540,N4543,N4544,N4545,N4546,N4547,N4556,N4562,N4563,N4564,N4565,N4572,N4576,N4577,N4578,N4579,N4582,N4583,N4591,N4594,N4595,N4600)+N4605</f>
        <v>345400</v>
      </c>
      <c r="O4609" s="276">
        <f>SUM(O4494,O4497,O4503,O4511,O4512,O4530,O4534,O4540,O4543,O4544,O4545,O4546,O4547,O4556,O4562,O4563,O4564,O4565,O4572,O4576,O4577,O4578,O4579,O4582,O4583,O4591,O4594,O4595,O4600)+O4605</f>
        <v>0</v>
      </c>
      <c r="P4609" s="222"/>
      <c r="Q4609" s="276">
        <f t="shared" ref="Q4609:W4609" si="1410">SUM(Q4494,Q4497,Q4503,Q4511,Q4512,Q4530,Q4534,Q4540,Q4543,Q4544,Q4545,Q4546,Q4547,Q4556,Q4562,Q4563,Q4564,Q4565,Q4572,Q4576,Q4577,Q4578,Q4579,Q4582,Q4583,Q4591,Q4594,Q4595,Q4600)+Q4605</f>
        <v>0</v>
      </c>
      <c r="R4609" s="276">
        <f t="shared" si="1410"/>
        <v>198500</v>
      </c>
      <c r="S4609" s="276">
        <f t="shared" si="1410"/>
        <v>198500</v>
      </c>
      <c r="T4609" s="276">
        <f t="shared" si="1410"/>
        <v>0</v>
      </c>
      <c r="U4609" s="276">
        <f t="shared" si="1410"/>
        <v>0</v>
      </c>
      <c r="V4609" s="276">
        <f t="shared" si="1410"/>
        <v>0</v>
      </c>
      <c r="W4609" s="276">
        <f t="shared" si="1410"/>
        <v>0</v>
      </c>
      <c r="X4609" s="313">
        <f>T4609-U4609-V4609-W4609</f>
        <v>0</v>
      </c>
    </row>
    <row r="4610" spans="2:24">
      <c r="B4610" s="660" t="s">
        <v>32</v>
      </c>
      <c r="C4610" s="186"/>
      <c r="I4610" s="219"/>
      <c r="J4610" s="221">
        <f>J4609</f>
        <v>1</v>
      </c>
      <c r="P4610"/>
    </row>
    <row r="4611" spans="2:24">
      <c r="B4611" s="392"/>
      <c r="C4611" s="392"/>
      <c r="D4611" s="393"/>
      <c r="E4611" s="392"/>
      <c r="F4611" s="392"/>
      <c r="G4611" s="392"/>
      <c r="H4611" s="392"/>
      <c r="I4611" s="394"/>
      <c r="J4611" s="221">
        <f>J4609</f>
        <v>1</v>
      </c>
      <c r="L4611" s="392"/>
      <c r="M4611" s="392"/>
      <c r="N4611" s="394"/>
      <c r="O4611" s="394"/>
      <c r="P4611" s="394"/>
      <c r="Q4611" s="392"/>
      <c r="R4611" s="392"/>
      <c r="S4611" s="394"/>
      <c r="T4611" s="394"/>
      <c r="U4611" s="392"/>
      <c r="V4611" s="394"/>
      <c r="W4611" s="394"/>
      <c r="X4611" s="394"/>
    </row>
    <row r="4612" spans="2:24" ht="18.75">
      <c r="B4612" s="402"/>
      <c r="C4612" s="402"/>
      <c r="D4612" s="402"/>
      <c r="E4612" s="402"/>
      <c r="F4612" s="402"/>
      <c r="G4612" s="402"/>
      <c r="H4612" s="402"/>
      <c r="I4612" s="484"/>
      <c r="J4612" s="440">
        <f>(IF(E4609&lt;&gt;0,$G$2,IF(I4609&lt;&gt;0,$G$2,"")))</f>
        <v>0</v>
      </c>
    </row>
    <row r="4613" spans="2:24" ht="18.75">
      <c r="B4613" s="402"/>
      <c r="C4613" s="402"/>
      <c r="D4613" s="474"/>
      <c r="E4613" s="402"/>
      <c r="F4613" s="402"/>
      <c r="G4613" s="402"/>
      <c r="H4613" s="402"/>
      <c r="I4613" s="484"/>
      <c r="J4613" s="440" t="str">
        <f>(IF(E4610&lt;&gt;0,$G$2,IF(I4610&lt;&gt;0,$G$2,"")))</f>
        <v/>
      </c>
    </row>
    <row r="4614" spans="2:24">
      <c r="E4614" s="278"/>
      <c r="F4614" s="278"/>
      <c r="G4614" s="278"/>
      <c r="H4614" s="278"/>
      <c r="I4614" s="282"/>
      <c r="J4614" s="221">
        <f>(IF($E4747&lt;&gt;0,$J$2,IF($I4747&lt;&gt;0,$J$2,"")))</f>
        <v>1</v>
      </c>
      <c r="L4614" s="278"/>
      <c r="M4614" s="278"/>
      <c r="N4614" s="282"/>
      <c r="O4614" s="282"/>
      <c r="P4614" s="282"/>
      <c r="Q4614" s="278"/>
      <c r="R4614" s="278"/>
      <c r="S4614" s="282"/>
      <c r="T4614" s="282"/>
      <c r="U4614" s="278"/>
      <c r="V4614" s="282"/>
      <c r="W4614" s="282"/>
    </row>
    <row r="4615" spans="2:24">
      <c r="C4615" s="227"/>
      <c r="D4615" s="228"/>
      <c r="E4615" s="278"/>
      <c r="F4615" s="278"/>
      <c r="G4615" s="278"/>
      <c r="H4615" s="278"/>
      <c r="I4615" s="282"/>
      <c r="J4615" s="221">
        <f>(IF($E4747&lt;&gt;0,$J$2,IF($I4747&lt;&gt;0,$J$2,"")))</f>
        <v>1</v>
      </c>
      <c r="L4615" s="278"/>
      <c r="M4615" s="278"/>
      <c r="N4615" s="282"/>
      <c r="O4615" s="282"/>
      <c r="P4615" s="282"/>
      <c r="Q4615" s="278"/>
      <c r="R4615" s="278"/>
      <c r="S4615" s="282"/>
      <c r="T4615" s="282"/>
      <c r="U4615" s="278"/>
      <c r="V4615" s="282"/>
      <c r="W4615" s="282"/>
    </row>
    <row r="4616" spans="2:24">
      <c r="B4616" s="896" t="str">
        <f>$B$7</f>
        <v>БЮДЖЕТ - НАЧАЛЕН ПЛАН
ПО ПЪЛНА ЕДИННА БЮДЖЕТНА КЛАСИФИКАЦИЯ</v>
      </c>
      <c r="C4616" s="897"/>
      <c r="D4616" s="897"/>
      <c r="E4616" s="278"/>
      <c r="F4616" s="278"/>
      <c r="G4616" s="278"/>
      <c r="H4616" s="278"/>
      <c r="I4616" s="282"/>
      <c r="J4616" s="221">
        <f>(IF($E4747&lt;&gt;0,$J$2,IF($I4747&lt;&gt;0,$J$2,"")))</f>
        <v>1</v>
      </c>
      <c r="L4616" s="278"/>
      <c r="M4616" s="278"/>
      <c r="N4616" s="282"/>
      <c r="O4616" s="282"/>
      <c r="P4616" s="282"/>
      <c r="Q4616" s="278"/>
      <c r="R4616" s="278"/>
      <c r="S4616" s="282"/>
      <c r="T4616" s="282"/>
      <c r="U4616" s="278"/>
      <c r="V4616" s="282"/>
      <c r="W4616" s="282"/>
    </row>
    <row r="4617" spans="2:24">
      <c r="C4617" s="227"/>
      <c r="D4617" s="228"/>
      <c r="E4617" s="279" t="s">
        <v>1684</v>
      </c>
      <c r="F4617" s="279" t="s">
        <v>1550</v>
      </c>
      <c r="G4617" s="278"/>
      <c r="H4617" s="278"/>
      <c r="I4617" s="282"/>
      <c r="J4617" s="221">
        <f>(IF($E4747&lt;&gt;0,$J$2,IF($I4747&lt;&gt;0,$J$2,"")))</f>
        <v>1</v>
      </c>
      <c r="L4617" s="278"/>
      <c r="M4617" s="278"/>
      <c r="N4617" s="282"/>
      <c r="O4617" s="282"/>
      <c r="P4617" s="282"/>
      <c r="Q4617" s="278"/>
      <c r="R4617" s="278"/>
      <c r="S4617" s="282"/>
      <c r="T4617" s="282"/>
      <c r="U4617" s="278"/>
      <c r="V4617" s="282"/>
      <c r="W4617" s="282"/>
    </row>
    <row r="4618" spans="2:24" ht="18.75">
      <c r="B4618" s="898" t="str">
        <f>$B$9</f>
        <v>Несебър</v>
      </c>
      <c r="C4618" s="899"/>
      <c r="D4618" s="900"/>
      <c r="E4618" s="686">
        <f>$E$9</f>
        <v>43831</v>
      </c>
      <c r="F4618" s="687">
        <f>$F$9</f>
        <v>44196</v>
      </c>
      <c r="G4618" s="278"/>
      <c r="H4618" s="278"/>
      <c r="I4618" s="282"/>
      <c r="J4618" s="221">
        <f>(IF($E4747&lt;&gt;0,$J$2,IF($I4747&lt;&gt;0,$J$2,"")))</f>
        <v>1</v>
      </c>
      <c r="L4618" s="278"/>
      <c r="M4618" s="278"/>
      <c r="N4618" s="282"/>
      <c r="O4618" s="282"/>
      <c r="P4618" s="282"/>
      <c r="Q4618" s="278"/>
      <c r="R4618" s="278"/>
      <c r="S4618" s="282"/>
      <c r="T4618" s="282"/>
      <c r="U4618" s="278"/>
      <c r="V4618" s="282"/>
      <c r="W4618" s="282"/>
    </row>
    <row r="4619" spans="2:24">
      <c r="B4619" s="230" t="str">
        <f>$B$10</f>
        <v>(наименование на разпоредителя с бюджет)</v>
      </c>
      <c r="E4619" s="278"/>
      <c r="F4619" s="280">
        <f>$F$10</f>
        <v>0</v>
      </c>
      <c r="G4619" s="278"/>
      <c r="H4619" s="278"/>
      <c r="I4619" s="282"/>
      <c r="J4619" s="221">
        <f>(IF($E4747&lt;&gt;0,$J$2,IF($I4747&lt;&gt;0,$J$2,"")))</f>
        <v>1</v>
      </c>
      <c r="L4619" s="278"/>
      <c r="M4619" s="278"/>
      <c r="N4619" s="282"/>
      <c r="O4619" s="282"/>
      <c r="P4619" s="282"/>
      <c r="Q4619" s="278"/>
      <c r="R4619" s="278"/>
      <c r="S4619" s="282"/>
      <c r="T4619" s="282"/>
      <c r="U4619" s="278"/>
      <c r="V4619" s="282"/>
      <c r="W4619" s="282"/>
    </row>
    <row r="4620" spans="2:24">
      <c r="B4620" s="230"/>
      <c r="E4620" s="281"/>
      <c r="F4620" s="278"/>
      <c r="G4620" s="278"/>
      <c r="H4620" s="278"/>
      <c r="I4620" s="282"/>
      <c r="J4620" s="221">
        <f>(IF($E4747&lt;&gt;0,$J$2,IF($I4747&lt;&gt;0,$J$2,"")))</f>
        <v>1</v>
      </c>
      <c r="L4620" s="278"/>
      <c r="M4620" s="278"/>
      <c r="N4620" s="282"/>
      <c r="O4620" s="282"/>
      <c r="P4620" s="282"/>
      <c r="Q4620" s="278"/>
      <c r="R4620" s="278"/>
      <c r="S4620" s="282"/>
      <c r="T4620" s="282"/>
      <c r="U4620" s="278"/>
      <c r="V4620" s="282"/>
      <c r="W4620" s="282"/>
    </row>
    <row r="4621" spans="2:24" ht="19.5">
      <c r="B4621" s="901" t="str">
        <f>$B$12</f>
        <v>Несебър</v>
      </c>
      <c r="C4621" s="902"/>
      <c r="D4621" s="903"/>
      <c r="E4621" s="229" t="s">
        <v>1685</v>
      </c>
      <c r="F4621" s="688" t="str">
        <f>$F$12</f>
        <v>5206</v>
      </c>
      <c r="G4621" s="278"/>
      <c r="H4621" s="278"/>
      <c r="I4621" s="282"/>
      <c r="J4621" s="221">
        <f>(IF($E4747&lt;&gt;0,$J$2,IF($I4747&lt;&gt;0,$J$2,"")))</f>
        <v>1</v>
      </c>
      <c r="L4621" s="278"/>
      <c r="M4621" s="278"/>
      <c r="N4621" s="282"/>
      <c r="O4621" s="282"/>
      <c r="P4621" s="282"/>
      <c r="Q4621" s="278"/>
      <c r="R4621" s="278"/>
      <c r="S4621" s="282"/>
      <c r="T4621" s="282"/>
      <c r="U4621" s="278"/>
      <c r="V4621" s="282"/>
      <c r="W4621" s="282"/>
    </row>
    <row r="4622" spans="2:24">
      <c r="B4622" s="689" t="str">
        <f>$B$13</f>
        <v>(наименование на първостепенния разпоредител с бюджет)</v>
      </c>
      <c r="E4622" s="281" t="s">
        <v>1686</v>
      </c>
      <c r="F4622" s="278"/>
      <c r="G4622" s="278"/>
      <c r="H4622" s="278"/>
      <c r="I4622" s="282"/>
      <c r="J4622" s="221">
        <f>(IF($E4747&lt;&gt;0,$J$2,IF($I4747&lt;&gt;0,$J$2,"")))</f>
        <v>1</v>
      </c>
      <c r="L4622" s="278"/>
      <c r="M4622" s="278"/>
      <c r="N4622" s="282"/>
      <c r="O4622" s="282"/>
      <c r="P4622" s="282"/>
      <c r="Q4622" s="278"/>
      <c r="R4622" s="278"/>
      <c r="S4622" s="282"/>
      <c r="T4622" s="282"/>
      <c r="U4622" s="278"/>
      <c r="V4622" s="282"/>
      <c r="W4622" s="282"/>
    </row>
    <row r="4623" spans="2:24" ht="18.75">
      <c r="B4623" s="230"/>
      <c r="D4623" s="441"/>
      <c r="E4623" s="277"/>
      <c r="F4623" s="277"/>
      <c r="G4623" s="277"/>
      <c r="H4623" s="277"/>
      <c r="I4623" s="384"/>
      <c r="J4623" s="221">
        <f>(IF($E4747&lt;&gt;0,$J$2,IF($I4747&lt;&gt;0,$J$2,"")))</f>
        <v>1</v>
      </c>
      <c r="L4623" s="278"/>
      <c r="M4623" s="278"/>
      <c r="N4623" s="282"/>
      <c r="O4623" s="282"/>
      <c r="P4623" s="282"/>
      <c r="Q4623" s="278"/>
      <c r="R4623" s="278"/>
      <c r="S4623" s="282"/>
      <c r="T4623" s="282"/>
      <c r="U4623" s="278"/>
      <c r="V4623" s="282"/>
      <c r="W4623" s="282"/>
    </row>
    <row r="4624" spans="2:24">
      <c r="C4624" s="227"/>
      <c r="D4624" s="228"/>
      <c r="E4624" s="278"/>
      <c r="F4624" s="281"/>
      <c r="G4624" s="281"/>
      <c r="H4624" s="281"/>
      <c r="I4624" s="284" t="s">
        <v>1687</v>
      </c>
      <c r="J4624" s="221">
        <f>(IF($E4747&lt;&gt;0,$J$2,IF($I4747&lt;&gt;0,$J$2,"")))</f>
        <v>1</v>
      </c>
      <c r="L4624" s="283" t="s">
        <v>93</v>
      </c>
      <c r="M4624" s="278"/>
      <c r="N4624" s="282"/>
      <c r="O4624" s="284" t="s">
        <v>1687</v>
      </c>
      <c r="P4624" s="282"/>
      <c r="Q4624" s="283" t="s">
        <v>94</v>
      </c>
      <c r="R4624" s="278"/>
      <c r="S4624" s="282"/>
      <c r="T4624" s="284" t="s">
        <v>1687</v>
      </c>
      <c r="U4624" s="278"/>
      <c r="V4624" s="282"/>
      <c r="W4624" s="284" t="s">
        <v>1687</v>
      </c>
    </row>
    <row r="4625" spans="2:24" ht="18.75">
      <c r="B4625" s="782"/>
      <c r="C4625" s="783"/>
      <c r="D4625" s="784" t="s">
        <v>1075</v>
      </c>
      <c r="E4625" s="785"/>
      <c r="F4625" s="973" t="s">
        <v>1486</v>
      </c>
      <c r="G4625" s="974"/>
      <c r="H4625" s="975"/>
      <c r="I4625" s="976"/>
      <c r="J4625" s="221">
        <f>(IF($E4747&lt;&gt;0,$J$2,IF($I4747&lt;&gt;0,$J$2,"")))</f>
        <v>1</v>
      </c>
      <c r="L4625" s="920" t="s">
        <v>1804</v>
      </c>
      <c r="M4625" s="920" t="s">
        <v>1805</v>
      </c>
      <c r="N4625" s="922" t="s">
        <v>1806</v>
      </c>
      <c r="O4625" s="922" t="s">
        <v>95</v>
      </c>
      <c r="P4625" s="222"/>
      <c r="Q4625" s="922" t="s">
        <v>1807</v>
      </c>
      <c r="R4625" s="922" t="s">
        <v>1808</v>
      </c>
      <c r="S4625" s="922" t="s">
        <v>1776</v>
      </c>
      <c r="T4625" s="922" t="s">
        <v>96</v>
      </c>
      <c r="U4625" s="409" t="s">
        <v>97</v>
      </c>
      <c r="V4625" s="410"/>
      <c r="W4625" s="411"/>
      <c r="X4625" s="291"/>
    </row>
    <row r="4626" spans="2:24" ht="31.5">
      <c r="B4626" s="786" t="s">
        <v>1601</v>
      </c>
      <c r="C4626" s="787" t="s">
        <v>1688</v>
      </c>
      <c r="D4626" s="788" t="s">
        <v>1076</v>
      </c>
      <c r="E4626" s="789"/>
      <c r="F4626" s="713" t="s">
        <v>1487</v>
      </c>
      <c r="G4626" s="713" t="s">
        <v>1488</v>
      </c>
      <c r="H4626" s="713" t="s">
        <v>1485</v>
      </c>
      <c r="I4626" s="713" t="s">
        <v>1069</v>
      </c>
      <c r="J4626" s="221">
        <f>(IF($E4747&lt;&gt;0,$J$2,IF($I4747&lt;&gt;0,$J$2,"")))</f>
        <v>1</v>
      </c>
      <c r="L4626" s="961"/>
      <c r="M4626" s="972"/>
      <c r="N4626" s="961"/>
      <c r="O4626" s="972"/>
      <c r="P4626" s="222"/>
      <c r="Q4626" s="957"/>
      <c r="R4626" s="957"/>
      <c r="S4626" s="957"/>
      <c r="T4626" s="957"/>
      <c r="U4626" s="412">
        <v>2020</v>
      </c>
      <c r="V4626" s="412">
        <v>2021</v>
      </c>
      <c r="W4626" s="412" t="s">
        <v>1809</v>
      </c>
      <c r="X4626" s="413" t="s">
        <v>98</v>
      </c>
    </row>
    <row r="4627" spans="2:24" ht="18.75">
      <c r="B4627" s="612"/>
      <c r="C4627" s="397"/>
      <c r="D4627" s="295" t="s">
        <v>1265</v>
      </c>
      <c r="E4627" s="809"/>
      <c r="F4627" s="296"/>
      <c r="G4627" s="296"/>
      <c r="H4627" s="296"/>
      <c r="I4627" s="483"/>
      <c r="J4627" s="221">
        <f>(IF($E4747&lt;&gt;0,$J$2,IF($I4747&lt;&gt;0,$J$2,"")))</f>
        <v>1</v>
      </c>
      <c r="L4627" s="297" t="s">
        <v>99</v>
      </c>
      <c r="M4627" s="297" t="s">
        <v>100</v>
      </c>
      <c r="N4627" s="298" t="s">
        <v>101</v>
      </c>
      <c r="O4627" s="298" t="s">
        <v>102</v>
      </c>
      <c r="P4627" s="222"/>
      <c r="Q4627" s="610" t="s">
        <v>103</v>
      </c>
      <c r="R4627" s="610" t="s">
        <v>104</v>
      </c>
      <c r="S4627" s="610" t="s">
        <v>105</v>
      </c>
      <c r="T4627" s="610" t="s">
        <v>106</v>
      </c>
      <c r="U4627" s="610" t="s">
        <v>1046</v>
      </c>
      <c r="V4627" s="610" t="s">
        <v>1047</v>
      </c>
      <c r="W4627" s="610" t="s">
        <v>1048</v>
      </c>
      <c r="X4627" s="414" t="s">
        <v>1049</v>
      </c>
    </row>
    <row r="4628" spans="2:24" ht="131.25">
      <c r="B4628" s="236"/>
      <c r="C4628" s="617" t="e">
        <f>VLOOKUP(D4628,OP_LIST2,2,FALSE)</f>
        <v>#N/A</v>
      </c>
      <c r="D4628" s="618" t="s">
        <v>958</v>
      </c>
      <c r="E4628" s="810"/>
      <c r="F4628" s="368"/>
      <c r="G4628" s="368"/>
      <c r="H4628" s="368"/>
      <c r="I4628" s="303"/>
      <c r="J4628" s="221">
        <f>(IF($E4747&lt;&gt;0,$J$2,IF($I4747&lt;&gt;0,$J$2,"")))</f>
        <v>1</v>
      </c>
      <c r="L4628" s="415" t="s">
        <v>1050</v>
      </c>
      <c r="M4628" s="415" t="s">
        <v>1050</v>
      </c>
      <c r="N4628" s="415" t="s">
        <v>1051</v>
      </c>
      <c r="O4628" s="415" t="s">
        <v>1052</v>
      </c>
      <c r="P4628" s="222"/>
      <c r="Q4628" s="415" t="s">
        <v>1050</v>
      </c>
      <c r="R4628" s="415" t="s">
        <v>1050</v>
      </c>
      <c r="S4628" s="415" t="s">
        <v>1077</v>
      </c>
      <c r="T4628" s="415" t="s">
        <v>1054</v>
      </c>
      <c r="U4628" s="415" t="s">
        <v>1050</v>
      </c>
      <c r="V4628" s="415" t="s">
        <v>1050</v>
      </c>
      <c r="W4628" s="415" t="s">
        <v>1050</v>
      </c>
      <c r="X4628" s="306" t="s">
        <v>1055</v>
      </c>
    </row>
    <row r="4629" spans="2:24" ht="18.75">
      <c r="B4629" s="616"/>
      <c r="C4629" s="619">
        <f>VLOOKUP(D4630,EBK_DEIN2,2,FALSE)</f>
        <v>7714</v>
      </c>
      <c r="D4629" s="611" t="s">
        <v>1465</v>
      </c>
      <c r="E4629" s="811"/>
      <c r="F4629" s="368"/>
      <c r="G4629" s="368"/>
      <c r="H4629" s="368"/>
      <c r="I4629" s="303"/>
      <c r="J4629" s="221">
        <f>(IF($E4747&lt;&gt;0,$J$2,IF($I4747&lt;&gt;0,$J$2,"")))</f>
        <v>1</v>
      </c>
      <c r="L4629" s="416"/>
      <c r="M4629" s="416"/>
      <c r="N4629" s="344"/>
      <c r="O4629" s="417"/>
      <c r="P4629" s="222"/>
      <c r="Q4629" s="416"/>
      <c r="R4629" s="416"/>
      <c r="S4629" s="344"/>
      <c r="T4629" s="417"/>
      <c r="U4629" s="416"/>
      <c r="V4629" s="344"/>
      <c r="W4629" s="417"/>
      <c r="X4629" s="418"/>
    </row>
    <row r="4630" spans="2:24" ht="18.75">
      <c r="B4630" s="419"/>
      <c r="C4630" s="238"/>
      <c r="D4630" s="523" t="s">
        <v>811</v>
      </c>
      <c r="E4630" s="811"/>
      <c r="F4630" s="368"/>
      <c r="G4630" s="368"/>
      <c r="H4630" s="368"/>
      <c r="I4630" s="303"/>
      <c r="J4630" s="221">
        <f>(IF($E4747&lt;&gt;0,$J$2,IF($I4747&lt;&gt;0,$J$2,"")))</f>
        <v>1</v>
      </c>
      <c r="L4630" s="416"/>
      <c r="M4630" s="416"/>
      <c r="N4630" s="344"/>
      <c r="O4630" s="420">
        <f>SUMIF(O4633:O4634,"&lt;0")+SUMIF(O4636:O4640,"&lt;0")+SUMIF(O4642:O4649,"&lt;0")+SUMIF(O4651:O4667,"&lt;0")+SUMIF(O4673:O4677,"&lt;0")+SUMIF(O4679:O4684,"&lt;0")+SUMIF(O4687:O4693,"&lt;0")+SUMIF(O4700:O4701,"&lt;0")+SUMIF(O4704:O4709,"&lt;0")+SUMIF(O4711:O4716,"&lt;0")+SUMIF(O4720,"&lt;0")+SUMIF(O4722:O4728,"&lt;0")+SUMIF(O4730:O4732,"&lt;0")+SUMIF(O4734:O4737,"&lt;0")+SUMIF(O4739:O4740,"&lt;0")+SUMIF(O4743,"&lt;0")</f>
        <v>0</v>
      </c>
      <c r="P4630" s="222"/>
      <c r="Q4630" s="416"/>
      <c r="R4630" s="416"/>
      <c r="S4630" s="344"/>
      <c r="T4630" s="420">
        <f>SUMIF(T4633:T4634,"&lt;0")+SUMIF(T4636:T4640,"&lt;0")+SUMIF(T4642:T4649,"&lt;0")+SUMIF(T4651:T4667,"&lt;0")+SUMIF(T4673:T4677,"&lt;0")+SUMIF(T4679:T4684,"&lt;0")+SUMIF(T4687:T4693,"&lt;0")+SUMIF(T4700:T4701,"&lt;0")+SUMIF(T4704:T4709,"&lt;0")+SUMIF(T4711:T4716,"&lt;0")+SUMIF(T4720,"&lt;0")+SUMIF(T4722:T4728,"&lt;0")+SUMIF(T4730:T4732,"&lt;0")+SUMIF(T4734:T4737,"&lt;0")+SUMIF(T4739:T4740,"&lt;0")+SUMIF(T4743,"&lt;0")</f>
        <v>0</v>
      </c>
      <c r="U4630" s="416"/>
      <c r="V4630" s="344"/>
      <c r="W4630" s="417"/>
      <c r="X4630" s="308"/>
    </row>
    <row r="4631" spans="2:24" ht="18.75">
      <c r="B4631" s="354"/>
      <c r="C4631" s="238"/>
      <c r="D4631" s="292" t="s">
        <v>1078</v>
      </c>
      <c r="E4631" s="811"/>
      <c r="F4631" s="368"/>
      <c r="G4631" s="368"/>
      <c r="H4631" s="368"/>
      <c r="I4631" s="303"/>
      <c r="J4631" s="221">
        <f>(IF($E4747&lt;&gt;0,$J$2,IF($I4747&lt;&gt;0,$J$2,"")))</f>
        <v>1</v>
      </c>
      <c r="L4631" s="416"/>
      <c r="M4631" s="416"/>
      <c r="N4631" s="344"/>
      <c r="O4631" s="417"/>
      <c r="P4631" s="222"/>
      <c r="Q4631" s="416"/>
      <c r="R4631" s="416"/>
      <c r="S4631" s="344"/>
      <c r="T4631" s="417"/>
      <c r="U4631" s="416"/>
      <c r="V4631" s="344"/>
      <c r="W4631" s="417"/>
      <c r="X4631" s="310"/>
    </row>
    <row r="4632" spans="2:24" ht="18.75">
      <c r="B4632" s="790">
        <v>100</v>
      </c>
      <c r="C4632" s="977" t="s">
        <v>1266</v>
      </c>
      <c r="D4632" s="978"/>
      <c r="E4632" s="791"/>
      <c r="F4632" s="792">
        <f>SUM(F4633:F4634)</f>
        <v>0</v>
      </c>
      <c r="G4632" s="793">
        <f>SUM(G4633:G4634)</f>
        <v>40000</v>
      </c>
      <c r="H4632" s="793">
        <f>SUM(H4633:H4634)</f>
        <v>0</v>
      </c>
      <c r="I4632" s="793">
        <f>SUM(I4633:I4634)</f>
        <v>40000</v>
      </c>
      <c r="J4632" s="243">
        <f t="shared" ref="J4632:J4663" si="1411">(IF($E4632&lt;&gt;0,$J$2,IF($I4632&lt;&gt;0,$J$2,"")))</f>
        <v>1</v>
      </c>
      <c r="K4632" s="244"/>
      <c r="L4632" s="311">
        <f>SUM(L4633:L4634)</f>
        <v>0</v>
      </c>
      <c r="M4632" s="312">
        <f>SUM(M4633:M4634)</f>
        <v>40000</v>
      </c>
      <c r="N4632" s="421">
        <f>SUM(N4633:N4634)</f>
        <v>40000</v>
      </c>
      <c r="O4632" s="422">
        <f>SUM(O4633:O4634)</f>
        <v>0</v>
      </c>
      <c r="P4632" s="244"/>
      <c r="Q4632" s="815"/>
      <c r="R4632" s="816"/>
      <c r="S4632" s="817"/>
      <c r="T4632" s="816"/>
      <c r="U4632" s="816"/>
      <c r="V4632" s="816"/>
      <c r="W4632" s="818"/>
      <c r="X4632" s="313">
        <f t="shared" ref="X4632:X4663" si="1412">T4632-U4632-V4632-W4632</f>
        <v>0</v>
      </c>
    </row>
    <row r="4633" spans="2:24" ht="18.75">
      <c r="B4633" s="140"/>
      <c r="C4633" s="144">
        <v>101</v>
      </c>
      <c r="D4633" s="138" t="s">
        <v>1267</v>
      </c>
      <c r="E4633" s="812"/>
      <c r="F4633" s="449"/>
      <c r="G4633" s="245">
        <v>40000</v>
      </c>
      <c r="H4633" s="245"/>
      <c r="I4633" s="476">
        <f>F4633+G4633+H4633</f>
        <v>40000</v>
      </c>
      <c r="J4633" s="243">
        <f t="shared" si="1411"/>
        <v>1</v>
      </c>
      <c r="K4633" s="244"/>
      <c r="L4633" s="423"/>
      <c r="M4633" s="252">
        <v>40000</v>
      </c>
      <c r="N4633" s="315">
        <f>I4633</f>
        <v>40000</v>
      </c>
      <c r="O4633" s="424">
        <f>L4633+M4633-N4633</f>
        <v>0</v>
      </c>
      <c r="P4633" s="244"/>
      <c r="Q4633" s="771"/>
      <c r="R4633" s="775"/>
      <c r="S4633" s="775"/>
      <c r="T4633" s="775"/>
      <c r="U4633" s="775"/>
      <c r="V4633" s="775"/>
      <c r="W4633" s="819"/>
      <c r="X4633" s="313">
        <f t="shared" si="1412"/>
        <v>0</v>
      </c>
    </row>
    <row r="4634" spans="2:24" ht="18.75">
      <c r="B4634" s="140"/>
      <c r="C4634" s="137">
        <v>102</v>
      </c>
      <c r="D4634" s="139" t="s">
        <v>1268</v>
      </c>
      <c r="E4634" s="812"/>
      <c r="F4634" s="449"/>
      <c r="G4634" s="245"/>
      <c r="H4634" s="245"/>
      <c r="I4634" s="476">
        <f>F4634+G4634+H4634</f>
        <v>0</v>
      </c>
      <c r="J4634" s="243" t="str">
        <f t="shared" si="1411"/>
        <v/>
      </c>
      <c r="K4634" s="244"/>
      <c r="L4634" s="423"/>
      <c r="M4634" s="252"/>
      <c r="N4634" s="315">
        <f>I4634</f>
        <v>0</v>
      </c>
      <c r="O4634" s="424">
        <f>L4634+M4634-N4634</f>
        <v>0</v>
      </c>
      <c r="P4634" s="244"/>
      <c r="Q4634" s="771"/>
      <c r="R4634" s="775"/>
      <c r="S4634" s="775"/>
      <c r="T4634" s="775"/>
      <c r="U4634" s="775"/>
      <c r="V4634" s="775"/>
      <c r="W4634" s="819"/>
      <c r="X4634" s="313">
        <f t="shared" si="1412"/>
        <v>0</v>
      </c>
    </row>
    <row r="4635" spans="2:24" ht="18.75">
      <c r="B4635" s="794">
        <v>200</v>
      </c>
      <c r="C4635" s="959" t="s">
        <v>1269</v>
      </c>
      <c r="D4635" s="959"/>
      <c r="E4635" s="795"/>
      <c r="F4635" s="796">
        <f>SUM(F4636:F4640)</f>
        <v>0</v>
      </c>
      <c r="G4635" s="797">
        <f>SUM(G4636:G4640)</f>
        <v>7200</v>
      </c>
      <c r="H4635" s="797">
        <f>SUM(H4636:H4640)</f>
        <v>0</v>
      </c>
      <c r="I4635" s="797">
        <f>SUM(I4636:I4640)</f>
        <v>7200</v>
      </c>
      <c r="J4635" s="243">
        <f t="shared" si="1411"/>
        <v>1</v>
      </c>
      <c r="K4635" s="244"/>
      <c r="L4635" s="316">
        <f>SUM(L4636:L4640)</f>
        <v>0</v>
      </c>
      <c r="M4635" s="317">
        <f>SUM(M4636:M4640)</f>
        <v>7200</v>
      </c>
      <c r="N4635" s="425">
        <f>SUM(N4636:N4640)</f>
        <v>7200</v>
      </c>
      <c r="O4635" s="426">
        <f>SUM(O4636:O4640)</f>
        <v>0</v>
      </c>
      <c r="P4635" s="244"/>
      <c r="Q4635" s="773"/>
      <c r="R4635" s="774"/>
      <c r="S4635" s="774"/>
      <c r="T4635" s="774"/>
      <c r="U4635" s="774"/>
      <c r="V4635" s="774"/>
      <c r="W4635" s="820"/>
      <c r="X4635" s="313">
        <f t="shared" si="1412"/>
        <v>0</v>
      </c>
    </row>
    <row r="4636" spans="2:24" ht="18.75">
      <c r="B4636" s="143"/>
      <c r="C4636" s="144">
        <v>201</v>
      </c>
      <c r="D4636" s="138" t="s">
        <v>1270</v>
      </c>
      <c r="E4636" s="812"/>
      <c r="F4636" s="449"/>
      <c r="G4636" s="245"/>
      <c r="H4636" s="245"/>
      <c r="I4636" s="476">
        <f>F4636+G4636+H4636</f>
        <v>0</v>
      </c>
      <c r="J4636" s="243" t="str">
        <f t="shared" si="1411"/>
        <v/>
      </c>
      <c r="K4636" s="244"/>
      <c r="L4636" s="423"/>
      <c r="M4636" s="252"/>
      <c r="N4636" s="315">
        <f>I4636</f>
        <v>0</v>
      </c>
      <c r="O4636" s="424">
        <f>L4636+M4636-N4636</f>
        <v>0</v>
      </c>
      <c r="P4636" s="244"/>
      <c r="Q4636" s="771"/>
      <c r="R4636" s="775"/>
      <c r="S4636" s="775"/>
      <c r="T4636" s="775"/>
      <c r="U4636" s="775"/>
      <c r="V4636" s="775"/>
      <c r="W4636" s="819"/>
      <c r="X4636" s="313">
        <f t="shared" si="1412"/>
        <v>0</v>
      </c>
    </row>
    <row r="4637" spans="2:24" ht="18.75">
      <c r="B4637" s="136"/>
      <c r="C4637" s="137">
        <v>202</v>
      </c>
      <c r="D4637" s="145" t="s">
        <v>1271</v>
      </c>
      <c r="E4637" s="812"/>
      <c r="F4637" s="449"/>
      <c r="G4637" s="245">
        <v>6000</v>
      </c>
      <c r="H4637" s="245"/>
      <c r="I4637" s="476">
        <f>F4637+G4637+H4637</f>
        <v>6000</v>
      </c>
      <c r="J4637" s="243">
        <f t="shared" si="1411"/>
        <v>1</v>
      </c>
      <c r="K4637" s="244"/>
      <c r="L4637" s="423"/>
      <c r="M4637" s="252">
        <v>6000</v>
      </c>
      <c r="N4637" s="315">
        <f>I4637</f>
        <v>6000</v>
      </c>
      <c r="O4637" s="424">
        <f>L4637+M4637-N4637</f>
        <v>0</v>
      </c>
      <c r="P4637" s="244"/>
      <c r="Q4637" s="771"/>
      <c r="R4637" s="775"/>
      <c r="S4637" s="775"/>
      <c r="T4637" s="775"/>
      <c r="U4637" s="775"/>
      <c r="V4637" s="775"/>
      <c r="W4637" s="819"/>
      <c r="X4637" s="313">
        <f t="shared" si="1412"/>
        <v>0</v>
      </c>
    </row>
    <row r="4638" spans="2:24" ht="31.5">
      <c r="B4638" s="152"/>
      <c r="C4638" s="137">
        <v>205</v>
      </c>
      <c r="D4638" s="145" t="s">
        <v>915</v>
      </c>
      <c r="E4638" s="812"/>
      <c r="F4638" s="449"/>
      <c r="G4638" s="245">
        <v>1200</v>
      </c>
      <c r="H4638" s="245"/>
      <c r="I4638" s="476">
        <f>F4638+G4638+H4638</f>
        <v>1200</v>
      </c>
      <c r="J4638" s="243">
        <f t="shared" si="1411"/>
        <v>1</v>
      </c>
      <c r="K4638" s="244"/>
      <c r="L4638" s="423"/>
      <c r="M4638" s="252">
        <v>1200</v>
      </c>
      <c r="N4638" s="315">
        <f>I4638</f>
        <v>1200</v>
      </c>
      <c r="O4638" s="424">
        <f>L4638+M4638-N4638</f>
        <v>0</v>
      </c>
      <c r="P4638" s="244"/>
      <c r="Q4638" s="771"/>
      <c r="R4638" s="775"/>
      <c r="S4638" s="775"/>
      <c r="T4638" s="775"/>
      <c r="U4638" s="775"/>
      <c r="V4638" s="775"/>
      <c r="W4638" s="819"/>
      <c r="X4638" s="313">
        <f t="shared" si="1412"/>
        <v>0</v>
      </c>
    </row>
    <row r="4639" spans="2:24" ht="18.75">
      <c r="B4639" s="152"/>
      <c r="C4639" s="137">
        <v>208</v>
      </c>
      <c r="D4639" s="159" t="s">
        <v>916</v>
      </c>
      <c r="E4639" s="812"/>
      <c r="F4639" s="449"/>
      <c r="G4639" s="245"/>
      <c r="H4639" s="245"/>
      <c r="I4639" s="476">
        <f>F4639+G4639+H4639</f>
        <v>0</v>
      </c>
      <c r="J4639" s="243" t="str">
        <f t="shared" si="1411"/>
        <v/>
      </c>
      <c r="K4639" s="244"/>
      <c r="L4639" s="423"/>
      <c r="M4639" s="252"/>
      <c r="N4639" s="315">
        <f>I4639</f>
        <v>0</v>
      </c>
      <c r="O4639" s="424">
        <f>L4639+M4639-N4639</f>
        <v>0</v>
      </c>
      <c r="P4639" s="244"/>
      <c r="Q4639" s="771"/>
      <c r="R4639" s="775"/>
      <c r="S4639" s="775"/>
      <c r="T4639" s="775"/>
      <c r="U4639" s="775"/>
      <c r="V4639" s="775"/>
      <c r="W4639" s="819"/>
      <c r="X4639" s="313">
        <f t="shared" si="1412"/>
        <v>0</v>
      </c>
    </row>
    <row r="4640" spans="2:24" ht="18.75">
      <c r="B4640" s="143"/>
      <c r="C4640" s="142">
        <v>209</v>
      </c>
      <c r="D4640" s="148" t="s">
        <v>917</v>
      </c>
      <c r="E4640" s="812"/>
      <c r="F4640" s="449"/>
      <c r="G4640" s="245"/>
      <c r="H4640" s="245"/>
      <c r="I4640" s="476">
        <f>F4640+G4640+H4640</f>
        <v>0</v>
      </c>
      <c r="J4640" s="243" t="str">
        <f t="shared" si="1411"/>
        <v/>
      </c>
      <c r="K4640" s="244"/>
      <c r="L4640" s="423"/>
      <c r="M4640" s="252"/>
      <c r="N4640" s="315">
        <f>I4640</f>
        <v>0</v>
      </c>
      <c r="O4640" s="424">
        <f>L4640+M4640-N4640</f>
        <v>0</v>
      </c>
      <c r="P4640" s="244"/>
      <c r="Q4640" s="771"/>
      <c r="R4640" s="775"/>
      <c r="S4640" s="775"/>
      <c r="T4640" s="775"/>
      <c r="U4640" s="775"/>
      <c r="V4640" s="775"/>
      <c r="W4640" s="819"/>
      <c r="X4640" s="313">
        <f t="shared" si="1412"/>
        <v>0</v>
      </c>
    </row>
    <row r="4641" spans="2:24" ht="18.75">
      <c r="B4641" s="794">
        <v>500</v>
      </c>
      <c r="C4641" s="960" t="s">
        <v>209</v>
      </c>
      <c r="D4641" s="960"/>
      <c r="E4641" s="795"/>
      <c r="F4641" s="796">
        <f>SUM(F4642:F4648)</f>
        <v>0</v>
      </c>
      <c r="G4641" s="797">
        <f>SUM(G4642:G4648)</f>
        <v>7900</v>
      </c>
      <c r="H4641" s="797">
        <f>SUM(H4642:H4648)</f>
        <v>0</v>
      </c>
      <c r="I4641" s="797">
        <f>SUM(I4642:I4648)</f>
        <v>7900</v>
      </c>
      <c r="J4641" s="243">
        <f t="shared" si="1411"/>
        <v>1</v>
      </c>
      <c r="K4641" s="244"/>
      <c r="L4641" s="316">
        <f>SUM(L4642:L4648)</f>
        <v>0</v>
      </c>
      <c r="M4641" s="317">
        <f>SUM(M4642:M4648)</f>
        <v>7900</v>
      </c>
      <c r="N4641" s="425">
        <f>SUM(N4642:N4648)</f>
        <v>7900</v>
      </c>
      <c r="O4641" s="426">
        <f>SUM(O4642:O4648)</f>
        <v>0</v>
      </c>
      <c r="P4641" s="244"/>
      <c r="Q4641" s="773"/>
      <c r="R4641" s="774"/>
      <c r="S4641" s="775"/>
      <c r="T4641" s="774"/>
      <c r="U4641" s="774"/>
      <c r="V4641" s="774"/>
      <c r="W4641" s="820"/>
      <c r="X4641" s="313">
        <f t="shared" si="1412"/>
        <v>0</v>
      </c>
    </row>
    <row r="4642" spans="2:24" ht="18.75">
      <c r="B4642" s="143"/>
      <c r="C4642" s="160">
        <v>551</v>
      </c>
      <c r="D4642" s="456" t="s">
        <v>210</v>
      </c>
      <c r="E4642" s="812"/>
      <c r="F4642" s="449"/>
      <c r="G4642" s="245">
        <v>4500</v>
      </c>
      <c r="H4642" s="245"/>
      <c r="I4642" s="476">
        <f t="shared" ref="I4642:I4649" si="1413">F4642+G4642+H4642</f>
        <v>4500</v>
      </c>
      <c r="J4642" s="243">
        <f t="shared" si="1411"/>
        <v>1</v>
      </c>
      <c r="K4642" s="244"/>
      <c r="L4642" s="423"/>
      <c r="M4642" s="252">
        <v>4500</v>
      </c>
      <c r="N4642" s="315">
        <f t="shared" ref="N4642:N4649" si="1414">I4642</f>
        <v>4500</v>
      </c>
      <c r="O4642" s="424">
        <f t="shared" ref="O4642:O4649" si="1415">L4642+M4642-N4642</f>
        <v>0</v>
      </c>
      <c r="P4642" s="244"/>
      <c r="Q4642" s="771"/>
      <c r="R4642" s="775"/>
      <c r="S4642" s="775"/>
      <c r="T4642" s="775"/>
      <c r="U4642" s="775"/>
      <c r="V4642" s="775"/>
      <c r="W4642" s="819"/>
      <c r="X4642" s="313">
        <f t="shared" si="1412"/>
        <v>0</v>
      </c>
    </row>
    <row r="4643" spans="2:24" ht="18.75">
      <c r="B4643" s="143"/>
      <c r="C4643" s="161">
        <v>552</v>
      </c>
      <c r="D4643" s="457" t="s">
        <v>211</v>
      </c>
      <c r="E4643" s="812"/>
      <c r="F4643" s="449"/>
      <c r="G4643" s="245"/>
      <c r="H4643" s="245"/>
      <c r="I4643" s="476">
        <f t="shared" si="1413"/>
        <v>0</v>
      </c>
      <c r="J4643" s="243" t="str">
        <f t="shared" si="1411"/>
        <v/>
      </c>
      <c r="K4643" s="244"/>
      <c r="L4643" s="423"/>
      <c r="M4643" s="252"/>
      <c r="N4643" s="315">
        <f t="shared" si="1414"/>
        <v>0</v>
      </c>
      <c r="O4643" s="424">
        <f t="shared" si="1415"/>
        <v>0</v>
      </c>
      <c r="P4643" s="244"/>
      <c r="Q4643" s="771"/>
      <c r="R4643" s="775"/>
      <c r="S4643" s="775"/>
      <c r="T4643" s="775"/>
      <c r="U4643" s="775"/>
      <c r="V4643" s="775"/>
      <c r="W4643" s="819"/>
      <c r="X4643" s="313">
        <f t="shared" si="1412"/>
        <v>0</v>
      </c>
    </row>
    <row r="4644" spans="2:24" ht="18.75">
      <c r="B4644" s="143"/>
      <c r="C4644" s="161">
        <v>558</v>
      </c>
      <c r="D4644" s="457" t="s">
        <v>1704</v>
      </c>
      <c r="E4644" s="812"/>
      <c r="F4644" s="700">
        <v>0</v>
      </c>
      <c r="G4644" s="700">
        <v>0</v>
      </c>
      <c r="H4644" s="700">
        <v>0</v>
      </c>
      <c r="I4644" s="476">
        <f t="shared" si="1413"/>
        <v>0</v>
      </c>
      <c r="J4644" s="243" t="str">
        <f t="shared" si="1411"/>
        <v/>
      </c>
      <c r="K4644" s="244"/>
      <c r="L4644" s="423"/>
      <c r="M4644" s="252"/>
      <c r="N4644" s="315">
        <f t="shared" si="1414"/>
        <v>0</v>
      </c>
      <c r="O4644" s="424">
        <f t="shared" si="1415"/>
        <v>0</v>
      </c>
      <c r="P4644" s="244"/>
      <c r="Q4644" s="771"/>
      <c r="R4644" s="775"/>
      <c r="S4644" s="775"/>
      <c r="T4644" s="775"/>
      <c r="U4644" s="775"/>
      <c r="V4644" s="775"/>
      <c r="W4644" s="819"/>
      <c r="X4644" s="313">
        <f t="shared" si="1412"/>
        <v>0</v>
      </c>
    </row>
    <row r="4645" spans="2:24" ht="18.75">
      <c r="B4645" s="143"/>
      <c r="C4645" s="161">
        <v>560</v>
      </c>
      <c r="D4645" s="458" t="s">
        <v>212</v>
      </c>
      <c r="E4645" s="812"/>
      <c r="F4645" s="449"/>
      <c r="G4645" s="245">
        <v>2300</v>
      </c>
      <c r="H4645" s="245"/>
      <c r="I4645" s="476">
        <f t="shared" si="1413"/>
        <v>2300</v>
      </c>
      <c r="J4645" s="243">
        <f t="shared" si="1411"/>
        <v>1</v>
      </c>
      <c r="K4645" s="244"/>
      <c r="L4645" s="423"/>
      <c r="M4645" s="252">
        <v>2300</v>
      </c>
      <c r="N4645" s="315">
        <f t="shared" si="1414"/>
        <v>2300</v>
      </c>
      <c r="O4645" s="424">
        <f t="shared" si="1415"/>
        <v>0</v>
      </c>
      <c r="P4645" s="244"/>
      <c r="Q4645" s="771"/>
      <c r="R4645" s="775"/>
      <c r="S4645" s="775"/>
      <c r="T4645" s="775"/>
      <c r="U4645" s="775"/>
      <c r="V4645" s="775"/>
      <c r="W4645" s="819"/>
      <c r="X4645" s="313">
        <f t="shared" si="1412"/>
        <v>0</v>
      </c>
    </row>
    <row r="4646" spans="2:24" ht="18.75">
      <c r="B4646" s="143"/>
      <c r="C4646" s="161">
        <v>580</v>
      </c>
      <c r="D4646" s="457" t="s">
        <v>213</v>
      </c>
      <c r="E4646" s="812"/>
      <c r="F4646" s="449"/>
      <c r="G4646" s="245">
        <v>1100</v>
      </c>
      <c r="H4646" s="245"/>
      <c r="I4646" s="476">
        <f t="shared" si="1413"/>
        <v>1100</v>
      </c>
      <c r="J4646" s="243">
        <f t="shared" si="1411"/>
        <v>1</v>
      </c>
      <c r="K4646" s="244"/>
      <c r="L4646" s="423"/>
      <c r="M4646" s="252">
        <v>1100</v>
      </c>
      <c r="N4646" s="315">
        <f t="shared" si="1414"/>
        <v>1100</v>
      </c>
      <c r="O4646" s="424">
        <f t="shared" si="1415"/>
        <v>0</v>
      </c>
      <c r="P4646" s="244"/>
      <c r="Q4646" s="771"/>
      <c r="R4646" s="775"/>
      <c r="S4646" s="775"/>
      <c r="T4646" s="775"/>
      <c r="U4646" s="775"/>
      <c r="V4646" s="775"/>
      <c r="W4646" s="819"/>
      <c r="X4646" s="313">
        <f t="shared" si="1412"/>
        <v>0</v>
      </c>
    </row>
    <row r="4647" spans="2:24" ht="18.75">
      <c r="B4647" s="143"/>
      <c r="C4647" s="161">
        <v>588</v>
      </c>
      <c r="D4647" s="457" t="s">
        <v>1709</v>
      </c>
      <c r="E4647" s="812"/>
      <c r="F4647" s="700">
        <v>0</v>
      </c>
      <c r="G4647" s="700">
        <v>0</v>
      </c>
      <c r="H4647" s="700">
        <v>0</v>
      </c>
      <c r="I4647" s="476">
        <f t="shared" si="1413"/>
        <v>0</v>
      </c>
      <c r="J4647" s="243" t="str">
        <f t="shared" si="1411"/>
        <v/>
      </c>
      <c r="K4647" s="244"/>
      <c r="L4647" s="423"/>
      <c r="M4647" s="252"/>
      <c r="N4647" s="315">
        <f t="shared" si="1414"/>
        <v>0</v>
      </c>
      <c r="O4647" s="424">
        <f t="shared" si="1415"/>
        <v>0</v>
      </c>
      <c r="P4647" s="244"/>
      <c r="Q4647" s="771"/>
      <c r="R4647" s="775"/>
      <c r="S4647" s="775"/>
      <c r="T4647" s="775"/>
      <c r="U4647" s="775"/>
      <c r="V4647" s="775"/>
      <c r="W4647" s="819"/>
      <c r="X4647" s="313">
        <f t="shared" si="1412"/>
        <v>0</v>
      </c>
    </row>
    <row r="4648" spans="2:24" ht="31.5">
      <c r="B4648" s="143"/>
      <c r="C4648" s="162">
        <v>590</v>
      </c>
      <c r="D4648" s="459" t="s">
        <v>214</v>
      </c>
      <c r="E4648" s="812"/>
      <c r="F4648" s="449"/>
      <c r="G4648" s="245"/>
      <c r="H4648" s="245"/>
      <c r="I4648" s="476">
        <f t="shared" si="1413"/>
        <v>0</v>
      </c>
      <c r="J4648" s="243" t="str">
        <f t="shared" si="1411"/>
        <v/>
      </c>
      <c r="K4648" s="244"/>
      <c r="L4648" s="423"/>
      <c r="M4648" s="252"/>
      <c r="N4648" s="315">
        <f t="shared" si="1414"/>
        <v>0</v>
      </c>
      <c r="O4648" s="424">
        <f t="shared" si="1415"/>
        <v>0</v>
      </c>
      <c r="P4648" s="244"/>
      <c r="Q4648" s="771"/>
      <c r="R4648" s="775"/>
      <c r="S4648" s="775"/>
      <c r="T4648" s="775"/>
      <c r="U4648" s="775"/>
      <c r="V4648" s="775"/>
      <c r="W4648" s="819"/>
      <c r="X4648" s="313">
        <f t="shared" si="1412"/>
        <v>0</v>
      </c>
    </row>
    <row r="4649" spans="2:24" ht="18.75">
      <c r="B4649" s="794">
        <v>800</v>
      </c>
      <c r="C4649" s="960" t="s">
        <v>1079</v>
      </c>
      <c r="D4649" s="960"/>
      <c r="E4649" s="795"/>
      <c r="F4649" s="798"/>
      <c r="G4649" s="799"/>
      <c r="H4649" s="799"/>
      <c r="I4649" s="800">
        <f t="shared" si="1413"/>
        <v>0</v>
      </c>
      <c r="J4649" s="243" t="str">
        <f t="shared" si="1411"/>
        <v/>
      </c>
      <c r="K4649" s="244"/>
      <c r="L4649" s="428"/>
      <c r="M4649" s="254"/>
      <c r="N4649" s="315">
        <f t="shared" si="1414"/>
        <v>0</v>
      </c>
      <c r="O4649" s="424">
        <f t="shared" si="1415"/>
        <v>0</v>
      </c>
      <c r="P4649" s="244"/>
      <c r="Q4649" s="773"/>
      <c r="R4649" s="774"/>
      <c r="S4649" s="775"/>
      <c r="T4649" s="775"/>
      <c r="U4649" s="774"/>
      <c r="V4649" s="775"/>
      <c r="W4649" s="819"/>
      <c r="X4649" s="313">
        <f t="shared" si="1412"/>
        <v>0</v>
      </c>
    </row>
    <row r="4650" spans="2:24" ht="18.75">
      <c r="B4650" s="794">
        <v>1000</v>
      </c>
      <c r="C4650" s="962" t="s">
        <v>216</v>
      </c>
      <c r="D4650" s="962"/>
      <c r="E4650" s="795"/>
      <c r="F4650" s="796">
        <f>SUM(F4651:F4667)</f>
        <v>0</v>
      </c>
      <c r="G4650" s="797">
        <f>SUM(G4651:G4667)</f>
        <v>206500</v>
      </c>
      <c r="H4650" s="797">
        <f>SUM(H4651:H4667)</f>
        <v>0</v>
      </c>
      <c r="I4650" s="797">
        <f>SUM(I4651:I4667)</f>
        <v>206500</v>
      </c>
      <c r="J4650" s="243">
        <f t="shared" si="1411"/>
        <v>1</v>
      </c>
      <c r="K4650" s="244"/>
      <c r="L4650" s="316">
        <f>SUM(L4651:L4667)</f>
        <v>0</v>
      </c>
      <c r="M4650" s="317">
        <f>SUM(M4651:M4667)</f>
        <v>206500</v>
      </c>
      <c r="N4650" s="425">
        <f>SUM(N4651:N4667)</f>
        <v>206500</v>
      </c>
      <c r="O4650" s="426">
        <f>SUM(O4651:O4667)</f>
        <v>0</v>
      </c>
      <c r="P4650" s="244"/>
      <c r="Q4650" s="316">
        <f t="shared" ref="Q4650:W4650" si="1416">SUM(Q4651:Q4667)</f>
        <v>0</v>
      </c>
      <c r="R4650" s="317">
        <f t="shared" si="1416"/>
        <v>206500</v>
      </c>
      <c r="S4650" s="317">
        <f t="shared" si="1416"/>
        <v>206500</v>
      </c>
      <c r="T4650" s="317">
        <f t="shared" si="1416"/>
        <v>0</v>
      </c>
      <c r="U4650" s="317">
        <f t="shared" si="1416"/>
        <v>0</v>
      </c>
      <c r="V4650" s="317">
        <f t="shared" si="1416"/>
        <v>0</v>
      </c>
      <c r="W4650" s="426">
        <f t="shared" si="1416"/>
        <v>0</v>
      </c>
      <c r="X4650" s="313">
        <f t="shared" si="1412"/>
        <v>0</v>
      </c>
    </row>
    <row r="4651" spans="2:24" ht="18.75">
      <c r="B4651" s="136"/>
      <c r="C4651" s="144">
        <v>1011</v>
      </c>
      <c r="D4651" s="163" t="s">
        <v>217</v>
      </c>
      <c r="E4651" s="812"/>
      <c r="F4651" s="449"/>
      <c r="G4651" s="245"/>
      <c r="H4651" s="245"/>
      <c r="I4651" s="476">
        <f t="shared" ref="I4651:I4667" si="1417">F4651+G4651+H4651</f>
        <v>0</v>
      </c>
      <c r="J4651" s="243" t="str">
        <f t="shared" si="1411"/>
        <v/>
      </c>
      <c r="K4651" s="244"/>
      <c r="L4651" s="423"/>
      <c r="M4651" s="252"/>
      <c r="N4651" s="315">
        <f t="shared" ref="N4651:N4667" si="1418">I4651</f>
        <v>0</v>
      </c>
      <c r="O4651" s="424">
        <f t="shared" ref="O4651:O4667" si="1419">L4651+M4651-N4651</f>
        <v>0</v>
      </c>
      <c r="P4651" s="244"/>
      <c r="Q4651" s="423"/>
      <c r="R4651" s="252"/>
      <c r="S4651" s="429">
        <f t="shared" ref="S4651:S4658" si="1420">+IF(+(L4651+M4651)&gt;=I4651,+M4651,+(+I4651-L4651))</f>
        <v>0</v>
      </c>
      <c r="T4651" s="315">
        <f t="shared" ref="T4651:T4658" si="1421">Q4651+R4651-S4651</f>
        <v>0</v>
      </c>
      <c r="U4651" s="252"/>
      <c r="V4651" s="252"/>
      <c r="W4651" s="253"/>
      <c r="X4651" s="313">
        <f t="shared" si="1412"/>
        <v>0</v>
      </c>
    </row>
    <row r="4652" spans="2:24" ht="18.75">
      <c r="B4652" s="136"/>
      <c r="C4652" s="137">
        <v>1012</v>
      </c>
      <c r="D4652" s="145" t="s">
        <v>218</v>
      </c>
      <c r="E4652" s="812"/>
      <c r="F4652" s="449"/>
      <c r="G4652" s="245"/>
      <c r="H4652" s="245"/>
      <c r="I4652" s="476">
        <f t="shared" si="1417"/>
        <v>0</v>
      </c>
      <c r="J4652" s="243" t="str">
        <f t="shared" si="1411"/>
        <v/>
      </c>
      <c r="K4652" s="244"/>
      <c r="L4652" s="423"/>
      <c r="M4652" s="252"/>
      <c r="N4652" s="315">
        <f t="shared" si="1418"/>
        <v>0</v>
      </c>
      <c r="O4652" s="424">
        <f t="shared" si="1419"/>
        <v>0</v>
      </c>
      <c r="P4652" s="244"/>
      <c r="Q4652" s="423"/>
      <c r="R4652" s="252"/>
      <c r="S4652" s="429">
        <f t="shared" si="1420"/>
        <v>0</v>
      </c>
      <c r="T4652" s="315">
        <f t="shared" si="1421"/>
        <v>0</v>
      </c>
      <c r="U4652" s="252"/>
      <c r="V4652" s="252"/>
      <c r="W4652" s="253"/>
      <c r="X4652" s="313">
        <f t="shared" si="1412"/>
        <v>0</v>
      </c>
    </row>
    <row r="4653" spans="2:24" ht="18.75">
      <c r="B4653" s="136"/>
      <c r="C4653" s="137">
        <v>1013</v>
      </c>
      <c r="D4653" s="145" t="s">
        <v>219</v>
      </c>
      <c r="E4653" s="812"/>
      <c r="F4653" s="449"/>
      <c r="G4653" s="245"/>
      <c r="H4653" s="245"/>
      <c r="I4653" s="476">
        <f t="shared" si="1417"/>
        <v>0</v>
      </c>
      <c r="J4653" s="243" t="str">
        <f t="shared" si="1411"/>
        <v/>
      </c>
      <c r="K4653" s="244"/>
      <c r="L4653" s="423"/>
      <c r="M4653" s="252"/>
      <c r="N4653" s="315">
        <f t="shared" si="1418"/>
        <v>0</v>
      </c>
      <c r="O4653" s="424">
        <f t="shared" si="1419"/>
        <v>0</v>
      </c>
      <c r="P4653" s="244"/>
      <c r="Q4653" s="423"/>
      <c r="R4653" s="252"/>
      <c r="S4653" s="429">
        <f t="shared" si="1420"/>
        <v>0</v>
      </c>
      <c r="T4653" s="315">
        <f t="shared" si="1421"/>
        <v>0</v>
      </c>
      <c r="U4653" s="252"/>
      <c r="V4653" s="252"/>
      <c r="W4653" s="253"/>
      <c r="X4653" s="313">
        <f t="shared" si="1412"/>
        <v>0</v>
      </c>
    </row>
    <row r="4654" spans="2:24" ht="18.75">
      <c r="B4654" s="136"/>
      <c r="C4654" s="137">
        <v>1014</v>
      </c>
      <c r="D4654" s="145" t="s">
        <v>220</v>
      </c>
      <c r="E4654" s="812"/>
      <c r="F4654" s="449"/>
      <c r="G4654" s="245"/>
      <c r="H4654" s="245"/>
      <c r="I4654" s="476">
        <f t="shared" si="1417"/>
        <v>0</v>
      </c>
      <c r="J4654" s="243" t="str">
        <f t="shared" si="1411"/>
        <v/>
      </c>
      <c r="K4654" s="244"/>
      <c r="L4654" s="423"/>
      <c r="M4654" s="252"/>
      <c r="N4654" s="315">
        <f t="shared" si="1418"/>
        <v>0</v>
      </c>
      <c r="O4654" s="424">
        <f t="shared" si="1419"/>
        <v>0</v>
      </c>
      <c r="P4654" s="244"/>
      <c r="Q4654" s="423"/>
      <c r="R4654" s="252"/>
      <c r="S4654" s="429">
        <f t="shared" si="1420"/>
        <v>0</v>
      </c>
      <c r="T4654" s="315">
        <f t="shared" si="1421"/>
        <v>0</v>
      </c>
      <c r="U4654" s="252"/>
      <c r="V4654" s="252"/>
      <c r="W4654" s="253"/>
      <c r="X4654" s="313">
        <f t="shared" si="1412"/>
        <v>0</v>
      </c>
    </row>
    <row r="4655" spans="2:24" ht="18.75">
      <c r="B4655" s="136"/>
      <c r="C4655" s="137">
        <v>1015</v>
      </c>
      <c r="D4655" s="145" t="s">
        <v>221</v>
      </c>
      <c r="E4655" s="812"/>
      <c r="F4655" s="449"/>
      <c r="G4655" s="245">
        <v>56000</v>
      </c>
      <c r="H4655" s="245"/>
      <c r="I4655" s="476">
        <f t="shared" si="1417"/>
        <v>56000</v>
      </c>
      <c r="J4655" s="243">
        <f t="shared" si="1411"/>
        <v>1</v>
      </c>
      <c r="K4655" s="244"/>
      <c r="L4655" s="423"/>
      <c r="M4655" s="252">
        <v>56000</v>
      </c>
      <c r="N4655" s="315">
        <f t="shared" si="1418"/>
        <v>56000</v>
      </c>
      <c r="O4655" s="424">
        <f t="shared" si="1419"/>
        <v>0</v>
      </c>
      <c r="P4655" s="244"/>
      <c r="Q4655" s="423"/>
      <c r="R4655" s="252">
        <v>56000</v>
      </c>
      <c r="S4655" s="429">
        <f t="shared" si="1420"/>
        <v>56000</v>
      </c>
      <c r="T4655" s="315">
        <f t="shared" si="1421"/>
        <v>0</v>
      </c>
      <c r="U4655" s="252"/>
      <c r="V4655" s="252"/>
      <c r="W4655" s="253"/>
      <c r="X4655" s="313">
        <f t="shared" si="1412"/>
        <v>0</v>
      </c>
    </row>
    <row r="4656" spans="2:24" ht="18.75">
      <c r="B4656" s="136"/>
      <c r="C4656" s="137">
        <v>1016</v>
      </c>
      <c r="D4656" s="145" t="s">
        <v>222</v>
      </c>
      <c r="E4656" s="812"/>
      <c r="F4656" s="449"/>
      <c r="G4656" s="245">
        <v>95500</v>
      </c>
      <c r="H4656" s="245"/>
      <c r="I4656" s="476">
        <f t="shared" si="1417"/>
        <v>95500</v>
      </c>
      <c r="J4656" s="243">
        <f t="shared" si="1411"/>
        <v>1</v>
      </c>
      <c r="K4656" s="244"/>
      <c r="L4656" s="423"/>
      <c r="M4656" s="252">
        <v>95500</v>
      </c>
      <c r="N4656" s="315">
        <f t="shared" si="1418"/>
        <v>95500</v>
      </c>
      <c r="O4656" s="424">
        <f t="shared" si="1419"/>
        <v>0</v>
      </c>
      <c r="P4656" s="244"/>
      <c r="Q4656" s="423"/>
      <c r="R4656" s="252">
        <v>95500</v>
      </c>
      <c r="S4656" s="429">
        <f t="shared" si="1420"/>
        <v>95500</v>
      </c>
      <c r="T4656" s="315">
        <f t="shared" si="1421"/>
        <v>0</v>
      </c>
      <c r="U4656" s="252"/>
      <c r="V4656" s="252"/>
      <c r="W4656" s="253"/>
      <c r="X4656" s="313">
        <f t="shared" si="1412"/>
        <v>0</v>
      </c>
    </row>
    <row r="4657" spans="2:24" ht="18.75">
      <c r="B4657" s="140"/>
      <c r="C4657" s="164">
        <v>1020</v>
      </c>
      <c r="D4657" s="165" t="s">
        <v>223</v>
      </c>
      <c r="E4657" s="812"/>
      <c r="F4657" s="449"/>
      <c r="G4657" s="245">
        <v>45000</v>
      </c>
      <c r="H4657" s="245"/>
      <c r="I4657" s="476">
        <f t="shared" si="1417"/>
        <v>45000</v>
      </c>
      <c r="J4657" s="243">
        <f t="shared" si="1411"/>
        <v>1</v>
      </c>
      <c r="K4657" s="244"/>
      <c r="L4657" s="423"/>
      <c r="M4657" s="252">
        <v>45000</v>
      </c>
      <c r="N4657" s="315">
        <f t="shared" si="1418"/>
        <v>45000</v>
      </c>
      <c r="O4657" s="424">
        <f t="shared" si="1419"/>
        <v>0</v>
      </c>
      <c r="P4657" s="244"/>
      <c r="Q4657" s="423"/>
      <c r="R4657" s="252">
        <v>45000</v>
      </c>
      <c r="S4657" s="429">
        <f t="shared" si="1420"/>
        <v>45000</v>
      </c>
      <c r="T4657" s="315">
        <f t="shared" si="1421"/>
        <v>0</v>
      </c>
      <c r="U4657" s="252"/>
      <c r="V4657" s="252"/>
      <c r="W4657" s="253"/>
      <c r="X4657" s="313">
        <f t="shared" si="1412"/>
        <v>0</v>
      </c>
    </row>
    <row r="4658" spans="2:24" ht="18.75">
      <c r="B4658" s="136"/>
      <c r="C4658" s="137">
        <v>1030</v>
      </c>
      <c r="D4658" s="145" t="s">
        <v>224</v>
      </c>
      <c r="E4658" s="812"/>
      <c r="F4658" s="449"/>
      <c r="G4658" s="245">
        <v>10000</v>
      </c>
      <c r="H4658" s="245"/>
      <c r="I4658" s="476">
        <f t="shared" si="1417"/>
        <v>10000</v>
      </c>
      <c r="J4658" s="243">
        <f t="shared" si="1411"/>
        <v>1</v>
      </c>
      <c r="K4658" s="244"/>
      <c r="L4658" s="423"/>
      <c r="M4658" s="252">
        <v>10000</v>
      </c>
      <c r="N4658" s="315">
        <f t="shared" si="1418"/>
        <v>10000</v>
      </c>
      <c r="O4658" s="424">
        <f t="shared" si="1419"/>
        <v>0</v>
      </c>
      <c r="P4658" s="244"/>
      <c r="Q4658" s="423"/>
      <c r="R4658" s="252">
        <v>10000</v>
      </c>
      <c r="S4658" s="429">
        <f t="shared" si="1420"/>
        <v>10000</v>
      </c>
      <c r="T4658" s="315">
        <f t="shared" si="1421"/>
        <v>0</v>
      </c>
      <c r="U4658" s="252"/>
      <c r="V4658" s="252"/>
      <c r="W4658" s="253"/>
      <c r="X4658" s="313">
        <f t="shared" si="1412"/>
        <v>0</v>
      </c>
    </row>
    <row r="4659" spans="2:24" ht="18.75">
      <c r="B4659" s="136"/>
      <c r="C4659" s="164">
        <v>1051</v>
      </c>
      <c r="D4659" s="167" t="s">
        <v>225</v>
      </c>
      <c r="E4659" s="812"/>
      <c r="F4659" s="449"/>
      <c r="G4659" s="245"/>
      <c r="H4659" s="245"/>
      <c r="I4659" s="476">
        <f t="shared" si="1417"/>
        <v>0</v>
      </c>
      <c r="J4659" s="243" t="str">
        <f t="shared" si="1411"/>
        <v/>
      </c>
      <c r="K4659" s="244"/>
      <c r="L4659" s="423"/>
      <c r="M4659" s="252"/>
      <c r="N4659" s="315">
        <f t="shared" si="1418"/>
        <v>0</v>
      </c>
      <c r="O4659" s="424">
        <f t="shared" si="1419"/>
        <v>0</v>
      </c>
      <c r="P4659" s="244"/>
      <c r="Q4659" s="771"/>
      <c r="R4659" s="775"/>
      <c r="S4659" s="775"/>
      <c r="T4659" s="775"/>
      <c r="U4659" s="775"/>
      <c r="V4659" s="775"/>
      <c r="W4659" s="819"/>
      <c r="X4659" s="313">
        <f t="shared" si="1412"/>
        <v>0</v>
      </c>
    </row>
    <row r="4660" spans="2:24" ht="18.75">
      <c r="B4660" s="136"/>
      <c r="C4660" s="137">
        <v>1052</v>
      </c>
      <c r="D4660" s="145" t="s">
        <v>226</v>
      </c>
      <c r="E4660" s="812"/>
      <c r="F4660" s="449"/>
      <c r="G4660" s="245"/>
      <c r="H4660" s="245"/>
      <c r="I4660" s="476">
        <f t="shared" si="1417"/>
        <v>0</v>
      </c>
      <c r="J4660" s="243" t="str">
        <f t="shared" si="1411"/>
        <v/>
      </c>
      <c r="K4660" s="244"/>
      <c r="L4660" s="423"/>
      <c r="M4660" s="252"/>
      <c r="N4660" s="315">
        <f t="shared" si="1418"/>
        <v>0</v>
      </c>
      <c r="O4660" s="424">
        <f t="shared" si="1419"/>
        <v>0</v>
      </c>
      <c r="P4660" s="244"/>
      <c r="Q4660" s="771"/>
      <c r="R4660" s="775"/>
      <c r="S4660" s="775"/>
      <c r="T4660" s="775"/>
      <c r="U4660" s="775"/>
      <c r="V4660" s="775"/>
      <c r="W4660" s="819"/>
      <c r="X4660" s="313">
        <f t="shared" si="1412"/>
        <v>0</v>
      </c>
    </row>
    <row r="4661" spans="2:24" ht="18.75">
      <c r="B4661" s="136"/>
      <c r="C4661" s="168">
        <v>1053</v>
      </c>
      <c r="D4661" s="169" t="s">
        <v>1710</v>
      </c>
      <c r="E4661" s="812"/>
      <c r="F4661" s="449"/>
      <c r="G4661" s="245"/>
      <c r="H4661" s="245"/>
      <c r="I4661" s="476">
        <f t="shared" si="1417"/>
        <v>0</v>
      </c>
      <c r="J4661" s="243" t="str">
        <f t="shared" si="1411"/>
        <v/>
      </c>
      <c r="K4661" s="244"/>
      <c r="L4661" s="423"/>
      <c r="M4661" s="252"/>
      <c r="N4661" s="315">
        <f t="shared" si="1418"/>
        <v>0</v>
      </c>
      <c r="O4661" s="424">
        <f t="shared" si="1419"/>
        <v>0</v>
      </c>
      <c r="P4661" s="244"/>
      <c r="Q4661" s="771"/>
      <c r="R4661" s="775"/>
      <c r="S4661" s="775"/>
      <c r="T4661" s="775"/>
      <c r="U4661" s="775"/>
      <c r="V4661" s="775"/>
      <c r="W4661" s="819"/>
      <c r="X4661" s="313">
        <f t="shared" si="1412"/>
        <v>0</v>
      </c>
    </row>
    <row r="4662" spans="2:24" ht="18.75">
      <c r="B4662" s="136"/>
      <c r="C4662" s="137">
        <v>1062</v>
      </c>
      <c r="D4662" s="139" t="s">
        <v>227</v>
      </c>
      <c r="E4662" s="812"/>
      <c r="F4662" s="449"/>
      <c r="G4662" s="245"/>
      <c r="H4662" s="245"/>
      <c r="I4662" s="476">
        <f t="shared" si="1417"/>
        <v>0</v>
      </c>
      <c r="J4662" s="243" t="str">
        <f t="shared" si="1411"/>
        <v/>
      </c>
      <c r="K4662" s="244"/>
      <c r="L4662" s="423"/>
      <c r="M4662" s="252"/>
      <c r="N4662" s="315">
        <f t="shared" si="1418"/>
        <v>0</v>
      </c>
      <c r="O4662" s="424">
        <f t="shared" si="1419"/>
        <v>0</v>
      </c>
      <c r="P4662" s="244"/>
      <c r="Q4662" s="423"/>
      <c r="R4662" s="252"/>
      <c r="S4662" s="429">
        <f>+IF(+(L4662+M4662)&gt;=I4662,+M4662,+(+I4662-L4662))</f>
        <v>0</v>
      </c>
      <c r="T4662" s="315">
        <f>Q4662+R4662-S4662</f>
        <v>0</v>
      </c>
      <c r="U4662" s="252"/>
      <c r="V4662" s="252"/>
      <c r="W4662" s="253"/>
      <c r="X4662" s="313">
        <f t="shared" si="1412"/>
        <v>0</v>
      </c>
    </row>
    <row r="4663" spans="2:24" ht="18.75">
      <c r="B4663" s="136"/>
      <c r="C4663" s="137">
        <v>1063</v>
      </c>
      <c r="D4663" s="139" t="s">
        <v>228</v>
      </c>
      <c r="E4663" s="812"/>
      <c r="F4663" s="449"/>
      <c r="G4663" s="245"/>
      <c r="H4663" s="245"/>
      <c r="I4663" s="476">
        <f t="shared" si="1417"/>
        <v>0</v>
      </c>
      <c r="J4663" s="243" t="str">
        <f t="shared" si="1411"/>
        <v/>
      </c>
      <c r="K4663" s="244"/>
      <c r="L4663" s="423"/>
      <c r="M4663" s="252"/>
      <c r="N4663" s="315">
        <f t="shared" si="1418"/>
        <v>0</v>
      </c>
      <c r="O4663" s="424">
        <f t="shared" si="1419"/>
        <v>0</v>
      </c>
      <c r="P4663" s="244"/>
      <c r="Q4663" s="771"/>
      <c r="R4663" s="775"/>
      <c r="S4663" s="775"/>
      <c r="T4663" s="775"/>
      <c r="U4663" s="775"/>
      <c r="V4663" s="775"/>
      <c r="W4663" s="819"/>
      <c r="X4663" s="313">
        <f t="shared" si="1412"/>
        <v>0</v>
      </c>
    </row>
    <row r="4664" spans="2:24" ht="18.75">
      <c r="B4664" s="136"/>
      <c r="C4664" s="168">
        <v>1069</v>
      </c>
      <c r="D4664" s="170" t="s">
        <v>229</v>
      </c>
      <c r="E4664" s="812"/>
      <c r="F4664" s="449"/>
      <c r="G4664" s="245"/>
      <c r="H4664" s="245"/>
      <c r="I4664" s="476">
        <f t="shared" si="1417"/>
        <v>0</v>
      </c>
      <c r="J4664" s="243" t="str">
        <f t="shared" ref="J4664:J4695" si="1422">(IF($E4664&lt;&gt;0,$J$2,IF($I4664&lt;&gt;0,$J$2,"")))</f>
        <v/>
      </c>
      <c r="K4664" s="244"/>
      <c r="L4664" s="423"/>
      <c r="M4664" s="252"/>
      <c r="N4664" s="315">
        <f t="shared" si="1418"/>
        <v>0</v>
      </c>
      <c r="O4664" s="424">
        <f t="shared" si="1419"/>
        <v>0</v>
      </c>
      <c r="P4664" s="244"/>
      <c r="Q4664" s="423"/>
      <c r="R4664" s="252"/>
      <c r="S4664" s="429">
        <f>+IF(+(L4664+M4664)&gt;=I4664,+M4664,+(+I4664-L4664))</f>
        <v>0</v>
      </c>
      <c r="T4664" s="315">
        <f>Q4664+R4664-S4664</f>
        <v>0</v>
      </c>
      <c r="U4664" s="252"/>
      <c r="V4664" s="252"/>
      <c r="W4664" s="253"/>
      <c r="X4664" s="313">
        <f t="shared" ref="X4664:X4695" si="1423">T4664-U4664-V4664-W4664</f>
        <v>0</v>
      </c>
    </row>
    <row r="4665" spans="2:24" ht="31.5">
      <c r="B4665" s="140"/>
      <c r="C4665" s="137">
        <v>1091</v>
      </c>
      <c r="D4665" s="145" t="s">
        <v>230</v>
      </c>
      <c r="E4665" s="812"/>
      <c r="F4665" s="449"/>
      <c r="G4665" s="245"/>
      <c r="H4665" s="245"/>
      <c r="I4665" s="476">
        <f t="shared" si="1417"/>
        <v>0</v>
      </c>
      <c r="J4665" s="243" t="str">
        <f t="shared" si="1422"/>
        <v/>
      </c>
      <c r="K4665" s="244"/>
      <c r="L4665" s="423"/>
      <c r="M4665" s="252"/>
      <c r="N4665" s="315">
        <f t="shared" si="1418"/>
        <v>0</v>
      </c>
      <c r="O4665" s="424">
        <f t="shared" si="1419"/>
        <v>0</v>
      </c>
      <c r="P4665" s="244"/>
      <c r="Q4665" s="423"/>
      <c r="R4665" s="252"/>
      <c r="S4665" s="429">
        <f>+IF(+(L4665+M4665)&gt;=I4665,+M4665,+(+I4665-L4665))</f>
        <v>0</v>
      </c>
      <c r="T4665" s="315">
        <f>Q4665+R4665-S4665</f>
        <v>0</v>
      </c>
      <c r="U4665" s="252"/>
      <c r="V4665" s="252"/>
      <c r="W4665" s="253"/>
      <c r="X4665" s="313">
        <f t="shared" si="1423"/>
        <v>0</v>
      </c>
    </row>
    <row r="4666" spans="2:24" ht="18.75">
      <c r="B4666" s="136"/>
      <c r="C4666" s="137">
        <v>1092</v>
      </c>
      <c r="D4666" s="145" t="s">
        <v>359</v>
      </c>
      <c r="E4666" s="812"/>
      <c r="F4666" s="449"/>
      <c r="G4666" s="245"/>
      <c r="H4666" s="245"/>
      <c r="I4666" s="476">
        <f t="shared" si="1417"/>
        <v>0</v>
      </c>
      <c r="J4666" s="243" t="str">
        <f t="shared" si="1422"/>
        <v/>
      </c>
      <c r="K4666" s="244"/>
      <c r="L4666" s="423"/>
      <c r="M4666" s="252"/>
      <c r="N4666" s="315">
        <f t="shared" si="1418"/>
        <v>0</v>
      </c>
      <c r="O4666" s="424">
        <f t="shared" si="1419"/>
        <v>0</v>
      </c>
      <c r="P4666" s="244"/>
      <c r="Q4666" s="771"/>
      <c r="R4666" s="775"/>
      <c r="S4666" s="775"/>
      <c r="T4666" s="775"/>
      <c r="U4666" s="775"/>
      <c r="V4666" s="775"/>
      <c r="W4666" s="819"/>
      <c r="X4666" s="313">
        <f t="shared" si="1423"/>
        <v>0</v>
      </c>
    </row>
    <row r="4667" spans="2:24" ht="18.75">
      <c r="B4667" s="136"/>
      <c r="C4667" s="142">
        <v>1098</v>
      </c>
      <c r="D4667" s="146" t="s">
        <v>231</v>
      </c>
      <c r="E4667" s="812"/>
      <c r="F4667" s="449"/>
      <c r="G4667" s="245"/>
      <c r="H4667" s="245"/>
      <c r="I4667" s="476">
        <f t="shared" si="1417"/>
        <v>0</v>
      </c>
      <c r="J4667" s="243" t="str">
        <f t="shared" si="1422"/>
        <v/>
      </c>
      <c r="K4667" s="244"/>
      <c r="L4667" s="423"/>
      <c r="M4667" s="252"/>
      <c r="N4667" s="315">
        <f t="shared" si="1418"/>
        <v>0</v>
      </c>
      <c r="O4667" s="424">
        <f t="shared" si="1419"/>
        <v>0</v>
      </c>
      <c r="P4667" s="244"/>
      <c r="Q4667" s="423"/>
      <c r="R4667" s="252"/>
      <c r="S4667" s="429">
        <f>+IF(+(L4667+M4667)&gt;=I4667,+M4667,+(+I4667-L4667))</f>
        <v>0</v>
      </c>
      <c r="T4667" s="315">
        <f>Q4667+R4667-S4667</f>
        <v>0</v>
      </c>
      <c r="U4667" s="252"/>
      <c r="V4667" s="252"/>
      <c r="W4667" s="253"/>
      <c r="X4667" s="313">
        <f t="shared" si="1423"/>
        <v>0</v>
      </c>
    </row>
    <row r="4668" spans="2:24" ht="18.75">
      <c r="B4668" s="794">
        <v>1900</v>
      </c>
      <c r="C4668" s="958" t="s">
        <v>293</v>
      </c>
      <c r="D4668" s="958"/>
      <c r="E4668" s="795"/>
      <c r="F4668" s="796">
        <f>SUM(F4669:F4671)</f>
        <v>0</v>
      </c>
      <c r="G4668" s="797">
        <f>SUM(G4669:G4671)</f>
        <v>0</v>
      </c>
      <c r="H4668" s="797">
        <f>SUM(H4669:H4671)</f>
        <v>0</v>
      </c>
      <c r="I4668" s="797">
        <f>SUM(I4669:I4671)</f>
        <v>0</v>
      </c>
      <c r="J4668" s="243" t="str">
        <f t="shared" si="1422"/>
        <v/>
      </c>
      <c r="K4668" s="244"/>
      <c r="L4668" s="316">
        <f>SUM(L4669:L4671)</f>
        <v>0</v>
      </c>
      <c r="M4668" s="317">
        <f>SUM(M4669:M4671)</f>
        <v>0</v>
      </c>
      <c r="N4668" s="425">
        <f>SUM(N4669:N4671)</f>
        <v>0</v>
      </c>
      <c r="O4668" s="426">
        <f>SUM(O4669:O4671)</f>
        <v>0</v>
      </c>
      <c r="P4668" s="244"/>
      <c r="Q4668" s="773"/>
      <c r="R4668" s="774"/>
      <c r="S4668" s="774"/>
      <c r="T4668" s="774"/>
      <c r="U4668" s="774"/>
      <c r="V4668" s="774"/>
      <c r="W4668" s="820"/>
      <c r="X4668" s="313">
        <f t="shared" si="1423"/>
        <v>0</v>
      </c>
    </row>
    <row r="4669" spans="2:24" ht="18.75">
      <c r="B4669" s="136"/>
      <c r="C4669" s="144">
        <v>1901</v>
      </c>
      <c r="D4669" s="138" t="s">
        <v>294</v>
      </c>
      <c r="E4669" s="812"/>
      <c r="F4669" s="449"/>
      <c r="G4669" s="245"/>
      <c r="H4669" s="245"/>
      <c r="I4669" s="476">
        <f>F4669+G4669+H4669</f>
        <v>0</v>
      </c>
      <c r="J4669" s="243" t="str">
        <f t="shared" si="1422"/>
        <v/>
      </c>
      <c r="K4669" s="244"/>
      <c r="L4669" s="423"/>
      <c r="M4669" s="252"/>
      <c r="N4669" s="315">
        <f>I4669</f>
        <v>0</v>
      </c>
      <c r="O4669" s="424">
        <f>L4669+M4669-N4669</f>
        <v>0</v>
      </c>
      <c r="P4669" s="244"/>
      <c r="Q4669" s="771"/>
      <c r="R4669" s="775"/>
      <c r="S4669" s="775"/>
      <c r="T4669" s="775"/>
      <c r="U4669" s="775"/>
      <c r="V4669" s="775"/>
      <c r="W4669" s="819"/>
      <c r="X4669" s="313">
        <f t="shared" si="1423"/>
        <v>0</v>
      </c>
    </row>
    <row r="4670" spans="2:24" ht="18.75">
      <c r="B4670" s="136"/>
      <c r="C4670" s="137">
        <v>1981</v>
      </c>
      <c r="D4670" s="139" t="s">
        <v>295</v>
      </c>
      <c r="E4670" s="812"/>
      <c r="F4670" s="449"/>
      <c r="G4670" s="245"/>
      <c r="H4670" s="245"/>
      <c r="I4670" s="476">
        <f>F4670+G4670+H4670</f>
        <v>0</v>
      </c>
      <c r="J4670" s="243" t="str">
        <f t="shared" si="1422"/>
        <v/>
      </c>
      <c r="K4670" s="244"/>
      <c r="L4670" s="423"/>
      <c r="M4670" s="252"/>
      <c r="N4670" s="315">
        <f>I4670</f>
        <v>0</v>
      </c>
      <c r="O4670" s="424">
        <f>L4670+M4670-N4670</f>
        <v>0</v>
      </c>
      <c r="P4670" s="244"/>
      <c r="Q4670" s="771"/>
      <c r="R4670" s="775"/>
      <c r="S4670" s="775"/>
      <c r="T4670" s="775"/>
      <c r="U4670" s="775"/>
      <c r="V4670" s="775"/>
      <c r="W4670" s="819"/>
      <c r="X4670" s="313">
        <f t="shared" si="1423"/>
        <v>0</v>
      </c>
    </row>
    <row r="4671" spans="2:24" ht="18.75">
      <c r="B4671" s="136"/>
      <c r="C4671" s="142">
        <v>1991</v>
      </c>
      <c r="D4671" s="141" t="s">
        <v>296</v>
      </c>
      <c r="E4671" s="812"/>
      <c r="F4671" s="449"/>
      <c r="G4671" s="245"/>
      <c r="H4671" s="245"/>
      <c r="I4671" s="476">
        <f>F4671+G4671+H4671</f>
        <v>0</v>
      </c>
      <c r="J4671" s="243" t="str">
        <f t="shared" si="1422"/>
        <v/>
      </c>
      <c r="K4671" s="244"/>
      <c r="L4671" s="423"/>
      <c r="M4671" s="252"/>
      <c r="N4671" s="315">
        <f>I4671</f>
        <v>0</v>
      </c>
      <c r="O4671" s="424">
        <f>L4671+M4671-N4671</f>
        <v>0</v>
      </c>
      <c r="P4671" s="244"/>
      <c r="Q4671" s="771"/>
      <c r="R4671" s="775"/>
      <c r="S4671" s="775"/>
      <c r="T4671" s="775"/>
      <c r="U4671" s="775"/>
      <c r="V4671" s="775"/>
      <c r="W4671" s="819"/>
      <c r="X4671" s="313">
        <f t="shared" si="1423"/>
        <v>0</v>
      </c>
    </row>
    <row r="4672" spans="2:24" ht="18.75">
      <c r="B4672" s="794">
        <v>2100</v>
      </c>
      <c r="C4672" s="958" t="s">
        <v>1088</v>
      </c>
      <c r="D4672" s="958"/>
      <c r="E4672" s="795"/>
      <c r="F4672" s="796">
        <f>SUM(F4673:F4677)</f>
        <v>0</v>
      </c>
      <c r="G4672" s="797">
        <f>SUM(G4673:G4677)</f>
        <v>0</v>
      </c>
      <c r="H4672" s="797">
        <f>SUM(H4673:H4677)</f>
        <v>0</v>
      </c>
      <c r="I4672" s="797">
        <f>SUM(I4673:I4677)</f>
        <v>0</v>
      </c>
      <c r="J4672" s="243" t="str">
        <f t="shared" si="1422"/>
        <v/>
      </c>
      <c r="K4672" s="244"/>
      <c r="L4672" s="316">
        <f>SUM(L4673:L4677)</f>
        <v>0</v>
      </c>
      <c r="M4672" s="317">
        <f>SUM(M4673:M4677)</f>
        <v>0</v>
      </c>
      <c r="N4672" s="425">
        <f>SUM(N4673:N4677)</f>
        <v>0</v>
      </c>
      <c r="O4672" s="426">
        <f>SUM(O4673:O4677)</f>
        <v>0</v>
      </c>
      <c r="P4672" s="244"/>
      <c r="Q4672" s="773"/>
      <c r="R4672" s="774"/>
      <c r="S4672" s="774"/>
      <c r="T4672" s="774"/>
      <c r="U4672" s="774"/>
      <c r="V4672" s="774"/>
      <c r="W4672" s="820"/>
      <c r="X4672" s="313">
        <f t="shared" si="1423"/>
        <v>0</v>
      </c>
    </row>
    <row r="4673" spans="2:24" ht="18.75">
      <c r="B4673" s="136"/>
      <c r="C4673" s="144">
        <v>2110</v>
      </c>
      <c r="D4673" s="147" t="s">
        <v>232</v>
      </c>
      <c r="E4673" s="812"/>
      <c r="F4673" s="449"/>
      <c r="G4673" s="245"/>
      <c r="H4673" s="245"/>
      <c r="I4673" s="476">
        <f>F4673+G4673+H4673</f>
        <v>0</v>
      </c>
      <c r="J4673" s="243" t="str">
        <f t="shared" si="1422"/>
        <v/>
      </c>
      <c r="K4673" s="244"/>
      <c r="L4673" s="423"/>
      <c r="M4673" s="252"/>
      <c r="N4673" s="315">
        <f>I4673</f>
        <v>0</v>
      </c>
      <c r="O4673" s="424">
        <f>L4673+M4673-N4673</f>
        <v>0</v>
      </c>
      <c r="P4673" s="244"/>
      <c r="Q4673" s="771"/>
      <c r="R4673" s="775"/>
      <c r="S4673" s="775"/>
      <c r="T4673" s="775"/>
      <c r="U4673" s="775"/>
      <c r="V4673" s="775"/>
      <c r="W4673" s="819"/>
      <c r="X4673" s="313">
        <f t="shared" si="1423"/>
        <v>0</v>
      </c>
    </row>
    <row r="4674" spans="2:24" ht="18.75">
      <c r="B4674" s="171"/>
      <c r="C4674" s="137">
        <v>2120</v>
      </c>
      <c r="D4674" s="159" t="s">
        <v>233</v>
      </c>
      <c r="E4674" s="812"/>
      <c r="F4674" s="449"/>
      <c r="G4674" s="245"/>
      <c r="H4674" s="245"/>
      <c r="I4674" s="476">
        <f>F4674+G4674+H4674</f>
        <v>0</v>
      </c>
      <c r="J4674" s="243" t="str">
        <f t="shared" si="1422"/>
        <v/>
      </c>
      <c r="K4674" s="244"/>
      <c r="L4674" s="423"/>
      <c r="M4674" s="252"/>
      <c r="N4674" s="315">
        <f>I4674</f>
        <v>0</v>
      </c>
      <c r="O4674" s="424">
        <f>L4674+M4674-N4674</f>
        <v>0</v>
      </c>
      <c r="P4674" s="244"/>
      <c r="Q4674" s="771"/>
      <c r="R4674" s="775"/>
      <c r="S4674" s="775"/>
      <c r="T4674" s="775"/>
      <c r="U4674" s="775"/>
      <c r="V4674" s="775"/>
      <c r="W4674" s="819"/>
      <c r="X4674" s="313">
        <f t="shared" si="1423"/>
        <v>0</v>
      </c>
    </row>
    <row r="4675" spans="2:24" ht="18.75">
      <c r="B4675" s="171"/>
      <c r="C4675" s="137">
        <v>2125</v>
      </c>
      <c r="D4675" s="156" t="s">
        <v>1080</v>
      </c>
      <c r="E4675" s="812"/>
      <c r="F4675" s="700">
        <v>0</v>
      </c>
      <c r="G4675" s="700">
        <v>0</v>
      </c>
      <c r="H4675" s="700">
        <v>0</v>
      </c>
      <c r="I4675" s="476">
        <f>F4675+G4675+H4675</f>
        <v>0</v>
      </c>
      <c r="J4675" s="243" t="str">
        <f t="shared" si="1422"/>
        <v/>
      </c>
      <c r="K4675" s="244"/>
      <c r="L4675" s="423"/>
      <c r="M4675" s="252"/>
      <c r="N4675" s="315">
        <f>I4675</f>
        <v>0</v>
      </c>
      <c r="O4675" s="424">
        <f>L4675+M4675-N4675</f>
        <v>0</v>
      </c>
      <c r="P4675" s="244"/>
      <c r="Q4675" s="771"/>
      <c r="R4675" s="775"/>
      <c r="S4675" s="775"/>
      <c r="T4675" s="775"/>
      <c r="U4675" s="775"/>
      <c r="V4675" s="775"/>
      <c r="W4675" s="819"/>
      <c r="X4675" s="313">
        <f t="shared" si="1423"/>
        <v>0</v>
      </c>
    </row>
    <row r="4676" spans="2:24" ht="18.75">
      <c r="B4676" s="143"/>
      <c r="C4676" s="137">
        <v>2140</v>
      </c>
      <c r="D4676" s="159" t="s">
        <v>235</v>
      </c>
      <c r="E4676" s="812"/>
      <c r="F4676" s="700">
        <v>0</v>
      </c>
      <c r="G4676" s="700">
        <v>0</v>
      </c>
      <c r="H4676" s="700">
        <v>0</v>
      </c>
      <c r="I4676" s="476">
        <f>F4676+G4676+H4676</f>
        <v>0</v>
      </c>
      <c r="J4676" s="243" t="str">
        <f t="shared" si="1422"/>
        <v/>
      </c>
      <c r="K4676" s="244"/>
      <c r="L4676" s="423"/>
      <c r="M4676" s="252"/>
      <c r="N4676" s="315">
        <f>I4676</f>
        <v>0</v>
      </c>
      <c r="O4676" s="424">
        <f>L4676+M4676-N4676</f>
        <v>0</v>
      </c>
      <c r="P4676" s="244"/>
      <c r="Q4676" s="771"/>
      <c r="R4676" s="775"/>
      <c r="S4676" s="775"/>
      <c r="T4676" s="775"/>
      <c r="U4676" s="775"/>
      <c r="V4676" s="775"/>
      <c r="W4676" s="819"/>
      <c r="X4676" s="313">
        <f t="shared" si="1423"/>
        <v>0</v>
      </c>
    </row>
    <row r="4677" spans="2:24" ht="18.75">
      <c r="B4677" s="136"/>
      <c r="C4677" s="142">
        <v>2190</v>
      </c>
      <c r="D4677" s="512" t="s">
        <v>236</v>
      </c>
      <c r="E4677" s="812"/>
      <c r="F4677" s="449"/>
      <c r="G4677" s="245"/>
      <c r="H4677" s="245"/>
      <c r="I4677" s="476">
        <f>F4677+G4677+H4677</f>
        <v>0</v>
      </c>
      <c r="J4677" s="243" t="str">
        <f t="shared" si="1422"/>
        <v/>
      </c>
      <c r="K4677" s="244"/>
      <c r="L4677" s="423"/>
      <c r="M4677" s="252"/>
      <c r="N4677" s="315">
        <f>I4677</f>
        <v>0</v>
      </c>
      <c r="O4677" s="424">
        <f>L4677+M4677-N4677</f>
        <v>0</v>
      </c>
      <c r="P4677" s="244"/>
      <c r="Q4677" s="771"/>
      <c r="R4677" s="775"/>
      <c r="S4677" s="775"/>
      <c r="T4677" s="775"/>
      <c r="U4677" s="775"/>
      <c r="V4677" s="775"/>
      <c r="W4677" s="819"/>
      <c r="X4677" s="313">
        <f t="shared" si="1423"/>
        <v>0</v>
      </c>
    </row>
    <row r="4678" spans="2:24" ht="18.75">
      <c r="B4678" s="794">
        <v>2200</v>
      </c>
      <c r="C4678" s="958" t="s">
        <v>237</v>
      </c>
      <c r="D4678" s="958"/>
      <c r="E4678" s="795"/>
      <c r="F4678" s="796">
        <f>SUM(F4679:F4680)</f>
        <v>0</v>
      </c>
      <c r="G4678" s="797">
        <f>SUM(G4679:G4680)</f>
        <v>0</v>
      </c>
      <c r="H4678" s="797">
        <f>SUM(H4679:H4680)</f>
        <v>0</v>
      </c>
      <c r="I4678" s="797">
        <f>SUM(I4679:I4680)</f>
        <v>0</v>
      </c>
      <c r="J4678" s="243" t="str">
        <f t="shared" si="1422"/>
        <v/>
      </c>
      <c r="K4678" s="244"/>
      <c r="L4678" s="316">
        <f>SUM(L4679:L4680)</f>
        <v>0</v>
      </c>
      <c r="M4678" s="317">
        <f>SUM(M4679:M4680)</f>
        <v>0</v>
      </c>
      <c r="N4678" s="425">
        <f>SUM(N4679:N4680)</f>
        <v>0</v>
      </c>
      <c r="O4678" s="426">
        <f>SUM(O4679:O4680)</f>
        <v>0</v>
      </c>
      <c r="P4678" s="244"/>
      <c r="Q4678" s="773"/>
      <c r="R4678" s="774"/>
      <c r="S4678" s="774"/>
      <c r="T4678" s="774"/>
      <c r="U4678" s="774"/>
      <c r="V4678" s="774"/>
      <c r="W4678" s="820"/>
      <c r="X4678" s="313">
        <f t="shared" si="1423"/>
        <v>0</v>
      </c>
    </row>
    <row r="4679" spans="2:24" ht="18.75">
      <c r="B4679" s="136"/>
      <c r="C4679" s="137">
        <v>2221</v>
      </c>
      <c r="D4679" s="139" t="s">
        <v>1461</v>
      </c>
      <c r="E4679" s="812"/>
      <c r="F4679" s="449"/>
      <c r="G4679" s="245"/>
      <c r="H4679" s="245"/>
      <c r="I4679" s="476">
        <f t="shared" ref="I4679:I4684" si="1424">F4679+G4679+H4679</f>
        <v>0</v>
      </c>
      <c r="J4679" s="243" t="str">
        <f t="shared" si="1422"/>
        <v/>
      </c>
      <c r="K4679" s="244"/>
      <c r="L4679" s="423"/>
      <c r="M4679" s="252"/>
      <c r="N4679" s="315">
        <f t="shared" ref="N4679:N4684" si="1425">I4679</f>
        <v>0</v>
      </c>
      <c r="O4679" s="424">
        <f t="shared" ref="O4679:O4684" si="1426">L4679+M4679-N4679</f>
        <v>0</v>
      </c>
      <c r="P4679" s="244"/>
      <c r="Q4679" s="771"/>
      <c r="R4679" s="775"/>
      <c r="S4679" s="775"/>
      <c r="T4679" s="775"/>
      <c r="U4679" s="775"/>
      <c r="V4679" s="775"/>
      <c r="W4679" s="819"/>
      <c r="X4679" s="313">
        <f t="shared" si="1423"/>
        <v>0</v>
      </c>
    </row>
    <row r="4680" spans="2:24" ht="18.75">
      <c r="B4680" s="136"/>
      <c r="C4680" s="142">
        <v>2224</v>
      </c>
      <c r="D4680" s="141" t="s">
        <v>238</v>
      </c>
      <c r="E4680" s="812"/>
      <c r="F4680" s="449"/>
      <c r="G4680" s="245"/>
      <c r="H4680" s="245"/>
      <c r="I4680" s="476">
        <f t="shared" si="1424"/>
        <v>0</v>
      </c>
      <c r="J4680" s="243" t="str">
        <f t="shared" si="1422"/>
        <v/>
      </c>
      <c r="K4680" s="244"/>
      <c r="L4680" s="423"/>
      <c r="M4680" s="252"/>
      <c r="N4680" s="315">
        <f t="shared" si="1425"/>
        <v>0</v>
      </c>
      <c r="O4680" s="424">
        <f t="shared" si="1426"/>
        <v>0</v>
      </c>
      <c r="P4680" s="244"/>
      <c r="Q4680" s="771"/>
      <c r="R4680" s="775"/>
      <c r="S4680" s="775"/>
      <c r="T4680" s="775"/>
      <c r="U4680" s="775"/>
      <c r="V4680" s="775"/>
      <c r="W4680" s="819"/>
      <c r="X4680" s="313">
        <f t="shared" si="1423"/>
        <v>0</v>
      </c>
    </row>
    <row r="4681" spans="2:24" ht="18.75">
      <c r="B4681" s="794">
        <v>2500</v>
      </c>
      <c r="C4681" s="963" t="s">
        <v>239</v>
      </c>
      <c r="D4681" s="963"/>
      <c r="E4681" s="795"/>
      <c r="F4681" s="798"/>
      <c r="G4681" s="799"/>
      <c r="H4681" s="799"/>
      <c r="I4681" s="800">
        <f t="shared" si="1424"/>
        <v>0</v>
      </c>
      <c r="J4681" s="243" t="str">
        <f t="shared" si="1422"/>
        <v/>
      </c>
      <c r="K4681" s="244"/>
      <c r="L4681" s="428"/>
      <c r="M4681" s="254"/>
      <c r="N4681" s="315">
        <f t="shared" si="1425"/>
        <v>0</v>
      </c>
      <c r="O4681" s="424">
        <f t="shared" si="1426"/>
        <v>0</v>
      </c>
      <c r="P4681" s="244"/>
      <c r="Q4681" s="773"/>
      <c r="R4681" s="774"/>
      <c r="S4681" s="775"/>
      <c r="T4681" s="775"/>
      <c r="U4681" s="774"/>
      <c r="V4681" s="775"/>
      <c r="W4681" s="819"/>
      <c r="X4681" s="313">
        <f t="shared" si="1423"/>
        <v>0</v>
      </c>
    </row>
    <row r="4682" spans="2:24" ht="18.75">
      <c r="B4682" s="794">
        <v>2600</v>
      </c>
      <c r="C4682" s="969" t="s">
        <v>240</v>
      </c>
      <c r="D4682" s="979"/>
      <c r="E4682" s="795"/>
      <c r="F4682" s="798"/>
      <c r="G4682" s="799"/>
      <c r="H4682" s="799"/>
      <c r="I4682" s="800">
        <f t="shared" si="1424"/>
        <v>0</v>
      </c>
      <c r="J4682" s="243" t="str">
        <f t="shared" si="1422"/>
        <v/>
      </c>
      <c r="K4682" s="244"/>
      <c r="L4682" s="428"/>
      <c r="M4682" s="254"/>
      <c r="N4682" s="315">
        <f t="shared" si="1425"/>
        <v>0</v>
      </c>
      <c r="O4682" s="424">
        <f t="shared" si="1426"/>
        <v>0</v>
      </c>
      <c r="P4682" s="244"/>
      <c r="Q4682" s="773"/>
      <c r="R4682" s="774"/>
      <c r="S4682" s="775"/>
      <c r="T4682" s="775"/>
      <c r="U4682" s="774"/>
      <c r="V4682" s="775"/>
      <c r="W4682" s="819"/>
      <c r="X4682" s="313">
        <f t="shared" si="1423"/>
        <v>0</v>
      </c>
    </row>
    <row r="4683" spans="2:24" ht="18.75">
      <c r="B4683" s="794">
        <v>2700</v>
      </c>
      <c r="C4683" s="969" t="s">
        <v>241</v>
      </c>
      <c r="D4683" s="979"/>
      <c r="E4683" s="795"/>
      <c r="F4683" s="798"/>
      <c r="G4683" s="799"/>
      <c r="H4683" s="799"/>
      <c r="I4683" s="800">
        <f t="shared" si="1424"/>
        <v>0</v>
      </c>
      <c r="J4683" s="243" t="str">
        <f t="shared" si="1422"/>
        <v/>
      </c>
      <c r="K4683" s="244"/>
      <c r="L4683" s="428"/>
      <c r="M4683" s="254"/>
      <c r="N4683" s="315">
        <f t="shared" si="1425"/>
        <v>0</v>
      </c>
      <c r="O4683" s="424">
        <f t="shared" si="1426"/>
        <v>0</v>
      </c>
      <c r="P4683" s="244"/>
      <c r="Q4683" s="773"/>
      <c r="R4683" s="774"/>
      <c r="S4683" s="775"/>
      <c r="T4683" s="775"/>
      <c r="U4683" s="774"/>
      <c r="V4683" s="775"/>
      <c r="W4683" s="819"/>
      <c r="X4683" s="313">
        <f t="shared" si="1423"/>
        <v>0</v>
      </c>
    </row>
    <row r="4684" spans="2:24" ht="18.75">
      <c r="B4684" s="794">
        <v>2800</v>
      </c>
      <c r="C4684" s="969" t="s">
        <v>1711</v>
      </c>
      <c r="D4684" s="979"/>
      <c r="E4684" s="795"/>
      <c r="F4684" s="798"/>
      <c r="G4684" s="799"/>
      <c r="H4684" s="799"/>
      <c r="I4684" s="800">
        <f t="shared" si="1424"/>
        <v>0</v>
      </c>
      <c r="J4684" s="243" t="str">
        <f t="shared" si="1422"/>
        <v/>
      </c>
      <c r="K4684" s="244"/>
      <c r="L4684" s="428"/>
      <c r="M4684" s="254"/>
      <c r="N4684" s="315">
        <f t="shared" si="1425"/>
        <v>0</v>
      </c>
      <c r="O4684" s="424">
        <f t="shared" si="1426"/>
        <v>0</v>
      </c>
      <c r="P4684" s="244"/>
      <c r="Q4684" s="773"/>
      <c r="R4684" s="774"/>
      <c r="S4684" s="775"/>
      <c r="T4684" s="775"/>
      <c r="U4684" s="774"/>
      <c r="V4684" s="775"/>
      <c r="W4684" s="819"/>
      <c r="X4684" s="313">
        <f t="shared" si="1423"/>
        <v>0</v>
      </c>
    </row>
    <row r="4685" spans="2:24" ht="18.75">
      <c r="B4685" s="794">
        <v>2900</v>
      </c>
      <c r="C4685" s="966" t="s">
        <v>242</v>
      </c>
      <c r="D4685" s="983"/>
      <c r="E4685" s="795"/>
      <c r="F4685" s="796">
        <f>SUM(F4686:F4693)</f>
        <v>0</v>
      </c>
      <c r="G4685" s="797">
        <f>SUM(G4686:G4693)</f>
        <v>0</v>
      </c>
      <c r="H4685" s="797">
        <f>SUM(H4686:H4693)</f>
        <v>0</v>
      </c>
      <c r="I4685" s="797">
        <f>SUM(I4686:I4693)</f>
        <v>0</v>
      </c>
      <c r="J4685" s="243" t="str">
        <f t="shared" si="1422"/>
        <v/>
      </c>
      <c r="K4685" s="244"/>
      <c r="L4685" s="316">
        <f>SUM(L4686:L4693)</f>
        <v>0</v>
      </c>
      <c r="M4685" s="317">
        <f>SUM(M4686:M4693)</f>
        <v>0</v>
      </c>
      <c r="N4685" s="425">
        <f>SUM(N4686:N4693)</f>
        <v>0</v>
      </c>
      <c r="O4685" s="426">
        <f>SUM(O4686:O4693)</f>
        <v>0</v>
      </c>
      <c r="P4685" s="244"/>
      <c r="Q4685" s="773"/>
      <c r="R4685" s="774"/>
      <c r="S4685" s="774"/>
      <c r="T4685" s="774"/>
      <c r="U4685" s="774"/>
      <c r="V4685" s="774"/>
      <c r="W4685" s="820"/>
      <c r="X4685" s="313">
        <f t="shared" si="1423"/>
        <v>0</v>
      </c>
    </row>
    <row r="4686" spans="2:24" ht="18.75">
      <c r="B4686" s="172"/>
      <c r="C4686" s="144">
        <v>2910</v>
      </c>
      <c r="D4686" s="319" t="s">
        <v>1751</v>
      </c>
      <c r="E4686" s="812"/>
      <c r="F4686" s="449"/>
      <c r="G4686" s="245"/>
      <c r="H4686" s="245"/>
      <c r="I4686" s="476">
        <f t="shared" ref="I4686:I4693" si="1427">F4686+G4686+H4686</f>
        <v>0</v>
      </c>
      <c r="J4686" s="243" t="str">
        <f t="shared" si="1422"/>
        <v/>
      </c>
      <c r="K4686" s="244"/>
      <c r="L4686" s="423"/>
      <c r="M4686" s="252"/>
      <c r="N4686" s="315">
        <f t="shared" ref="N4686:N4693" si="1428">I4686</f>
        <v>0</v>
      </c>
      <c r="O4686" s="424">
        <f t="shared" ref="O4686:O4693" si="1429">L4686+M4686-N4686</f>
        <v>0</v>
      </c>
      <c r="P4686" s="244"/>
      <c r="Q4686" s="771"/>
      <c r="R4686" s="775"/>
      <c r="S4686" s="775"/>
      <c r="T4686" s="775"/>
      <c r="U4686" s="775"/>
      <c r="V4686" s="775"/>
      <c r="W4686" s="819"/>
      <c r="X4686" s="313">
        <f t="shared" si="1423"/>
        <v>0</v>
      </c>
    </row>
    <row r="4687" spans="2:24" ht="18.75">
      <c r="B4687" s="172"/>
      <c r="C4687" s="144">
        <v>2920</v>
      </c>
      <c r="D4687" s="319" t="s">
        <v>243</v>
      </c>
      <c r="E4687" s="812"/>
      <c r="F4687" s="449"/>
      <c r="G4687" s="245"/>
      <c r="H4687" s="245"/>
      <c r="I4687" s="476">
        <f t="shared" si="1427"/>
        <v>0</v>
      </c>
      <c r="J4687" s="243" t="str">
        <f t="shared" si="1422"/>
        <v/>
      </c>
      <c r="K4687" s="244"/>
      <c r="L4687" s="423"/>
      <c r="M4687" s="252"/>
      <c r="N4687" s="315">
        <f t="shared" si="1428"/>
        <v>0</v>
      </c>
      <c r="O4687" s="424">
        <f t="shared" si="1429"/>
        <v>0</v>
      </c>
      <c r="P4687" s="244"/>
      <c r="Q4687" s="771"/>
      <c r="R4687" s="775"/>
      <c r="S4687" s="775"/>
      <c r="T4687" s="775"/>
      <c r="U4687" s="775"/>
      <c r="V4687" s="775"/>
      <c r="W4687" s="819"/>
      <c r="X4687" s="313">
        <f t="shared" si="1423"/>
        <v>0</v>
      </c>
    </row>
    <row r="4688" spans="2:24" ht="31.5">
      <c r="B4688" s="172"/>
      <c r="C4688" s="168">
        <v>2969</v>
      </c>
      <c r="D4688" s="320" t="s">
        <v>244</v>
      </c>
      <c r="E4688" s="812"/>
      <c r="F4688" s="449"/>
      <c r="G4688" s="245"/>
      <c r="H4688" s="245"/>
      <c r="I4688" s="476">
        <f t="shared" si="1427"/>
        <v>0</v>
      </c>
      <c r="J4688" s="243" t="str">
        <f t="shared" si="1422"/>
        <v/>
      </c>
      <c r="K4688" s="244"/>
      <c r="L4688" s="423"/>
      <c r="M4688" s="252"/>
      <c r="N4688" s="315">
        <f t="shared" si="1428"/>
        <v>0</v>
      </c>
      <c r="O4688" s="424">
        <f t="shared" si="1429"/>
        <v>0</v>
      </c>
      <c r="P4688" s="244"/>
      <c r="Q4688" s="771"/>
      <c r="R4688" s="775"/>
      <c r="S4688" s="775"/>
      <c r="T4688" s="775"/>
      <c r="U4688" s="775"/>
      <c r="V4688" s="775"/>
      <c r="W4688" s="819"/>
      <c r="X4688" s="313">
        <f t="shared" si="1423"/>
        <v>0</v>
      </c>
    </row>
    <row r="4689" spans="2:24" ht="31.5">
      <c r="B4689" s="172"/>
      <c r="C4689" s="168">
        <v>2970</v>
      </c>
      <c r="D4689" s="320" t="s">
        <v>245</v>
      </c>
      <c r="E4689" s="812"/>
      <c r="F4689" s="449"/>
      <c r="G4689" s="245"/>
      <c r="H4689" s="245"/>
      <c r="I4689" s="476">
        <f t="shared" si="1427"/>
        <v>0</v>
      </c>
      <c r="J4689" s="243" t="str">
        <f t="shared" si="1422"/>
        <v/>
      </c>
      <c r="K4689" s="244"/>
      <c r="L4689" s="423"/>
      <c r="M4689" s="252"/>
      <c r="N4689" s="315">
        <f t="shared" si="1428"/>
        <v>0</v>
      </c>
      <c r="O4689" s="424">
        <f t="shared" si="1429"/>
        <v>0</v>
      </c>
      <c r="P4689" s="244"/>
      <c r="Q4689" s="771"/>
      <c r="R4689" s="775"/>
      <c r="S4689" s="775"/>
      <c r="T4689" s="775"/>
      <c r="U4689" s="775"/>
      <c r="V4689" s="775"/>
      <c r="W4689" s="819"/>
      <c r="X4689" s="313">
        <f t="shared" si="1423"/>
        <v>0</v>
      </c>
    </row>
    <row r="4690" spans="2:24" ht="18.75">
      <c r="B4690" s="172"/>
      <c r="C4690" s="166">
        <v>2989</v>
      </c>
      <c r="D4690" s="321" t="s">
        <v>246</v>
      </c>
      <c r="E4690" s="812"/>
      <c r="F4690" s="449"/>
      <c r="G4690" s="245"/>
      <c r="H4690" s="245"/>
      <c r="I4690" s="476">
        <f t="shared" si="1427"/>
        <v>0</v>
      </c>
      <c r="J4690" s="243" t="str">
        <f t="shared" si="1422"/>
        <v/>
      </c>
      <c r="K4690" s="244"/>
      <c r="L4690" s="423"/>
      <c r="M4690" s="252"/>
      <c r="N4690" s="315">
        <f t="shared" si="1428"/>
        <v>0</v>
      </c>
      <c r="O4690" s="424">
        <f t="shared" si="1429"/>
        <v>0</v>
      </c>
      <c r="P4690" s="244"/>
      <c r="Q4690" s="771"/>
      <c r="R4690" s="775"/>
      <c r="S4690" s="775"/>
      <c r="T4690" s="775"/>
      <c r="U4690" s="775"/>
      <c r="V4690" s="775"/>
      <c r="W4690" s="819"/>
      <c r="X4690" s="313">
        <f t="shared" si="1423"/>
        <v>0</v>
      </c>
    </row>
    <row r="4691" spans="2:24" ht="31.5">
      <c r="B4691" s="136"/>
      <c r="C4691" s="137">
        <v>2990</v>
      </c>
      <c r="D4691" s="322" t="s">
        <v>1732</v>
      </c>
      <c r="E4691" s="812"/>
      <c r="F4691" s="449"/>
      <c r="G4691" s="245"/>
      <c r="H4691" s="245"/>
      <c r="I4691" s="476">
        <f t="shared" si="1427"/>
        <v>0</v>
      </c>
      <c r="J4691" s="243" t="str">
        <f t="shared" si="1422"/>
        <v/>
      </c>
      <c r="K4691" s="244"/>
      <c r="L4691" s="423"/>
      <c r="M4691" s="252"/>
      <c r="N4691" s="315">
        <f t="shared" si="1428"/>
        <v>0</v>
      </c>
      <c r="O4691" s="424">
        <f t="shared" si="1429"/>
        <v>0</v>
      </c>
      <c r="P4691" s="244"/>
      <c r="Q4691" s="771"/>
      <c r="R4691" s="775"/>
      <c r="S4691" s="775"/>
      <c r="T4691" s="775"/>
      <c r="U4691" s="775"/>
      <c r="V4691" s="775"/>
      <c r="W4691" s="819"/>
      <c r="X4691" s="313">
        <f t="shared" si="1423"/>
        <v>0</v>
      </c>
    </row>
    <row r="4692" spans="2:24" ht="18.75">
      <c r="B4692" s="136"/>
      <c r="C4692" s="137">
        <v>2991</v>
      </c>
      <c r="D4692" s="322" t="s">
        <v>247</v>
      </c>
      <c r="E4692" s="812"/>
      <c r="F4692" s="449"/>
      <c r="G4692" s="245"/>
      <c r="H4692" s="245"/>
      <c r="I4692" s="476">
        <f t="shared" si="1427"/>
        <v>0</v>
      </c>
      <c r="J4692" s="243" t="str">
        <f t="shared" si="1422"/>
        <v/>
      </c>
      <c r="K4692" s="244"/>
      <c r="L4692" s="423"/>
      <c r="M4692" s="252"/>
      <c r="N4692" s="315">
        <f t="shared" si="1428"/>
        <v>0</v>
      </c>
      <c r="O4692" s="424">
        <f t="shared" si="1429"/>
        <v>0</v>
      </c>
      <c r="P4692" s="244"/>
      <c r="Q4692" s="771"/>
      <c r="R4692" s="775"/>
      <c r="S4692" s="775"/>
      <c r="T4692" s="775"/>
      <c r="U4692" s="775"/>
      <c r="V4692" s="775"/>
      <c r="W4692" s="819"/>
      <c r="X4692" s="313">
        <f t="shared" si="1423"/>
        <v>0</v>
      </c>
    </row>
    <row r="4693" spans="2:24" ht="18.75">
      <c r="B4693" s="136"/>
      <c r="C4693" s="142">
        <v>2992</v>
      </c>
      <c r="D4693" s="154" t="s">
        <v>248</v>
      </c>
      <c r="E4693" s="812"/>
      <c r="F4693" s="449"/>
      <c r="G4693" s="245"/>
      <c r="H4693" s="245"/>
      <c r="I4693" s="476">
        <f t="shared" si="1427"/>
        <v>0</v>
      </c>
      <c r="J4693" s="243" t="str">
        <f t="shared" si="1422"/>
        <v/>
      </c>
      <c r="K4693" s="244"/>
      <c r="L4693" s="423"/>
      <c r="M4693" s="252"/>
      <c r="N4693" s="315">
        <f t="shared" si="1428"/>
        <v>0</v>
      </c>
      <c r="O4693" s="424">
        <f t="shared" si="1429"/>
        <v>0</v>
      </c>
      <c r="P4693" s="244"/>
      <c r="Q4693" s="771"/>
      <c r="R4693" s="775"/>
      <c r="S4693" s="775"/>
      <c r="T4693" s="775"/>
      <c r="U4693" s="775"/>
      <c r="V4693" s="775"/>
      <c r="W4693" s="819"/>
      <c r="X4693" s="313">
        <f t="shared" si="1423"/>
        <v>0</v>
      </c>
    </row>
    <row r="4694" spans="2:24" ht="18.75">
      <c r="B4694" s="794">
        <v>3300</v>
      </c>
      <c r="C4694" s="966" t="s">
        <v>1773</v>
      </c>
      <c r="D4694" s="966"/>
      <c r="E4694" s="795"/>
      <c r="F4694" s="781">
        <v>0</v>
      </c>
      <c r="G4694" s="781">
        <v>0</v>
      </c>
      <c r="H4694" s="781">
        <v>0</v>
      </c>
      <c r="I4694" s="797">
        <f>SUM(I4695:I4699)</f>
        <v>0</v>
      </c>
      <c r="J4694" s="243" t="str">
        <f t="shared" si="1422"/>
        <v/>
      </c>
      <c r="K4694" s="244"/>
      <c r="L4694" s="773"/>
      <c r="M4694" s="774"/>
      <c r="N4694" s="774"/>
      <c r="O4694" s="820"/>
      <c r="P4694" s="244"/>
      <c r="Q4694" s="773"/>
      <c r="R4694" s="774"/>
      <c r="S4694" s="774"/>
      <c r="T4694" s="774"/>
      <c r="U4694" s="774"/>
      <c r="V4694" s="774"/>
      <c r="W4694" s="820"/>
      <c r="X4694" s="313">
        <f t="shared" si="1423"/>
        <v>0</v>
      </c>
    </row>
    <row r="4695" spans="2:24" ht="18.75">
      <c r="B4695" s="143"/>
      <c r="C4695" s="144">
        <v>3301</v>
      </c>
      <c r="D4695" s="460" t="s">
        <v>249</v>
      </c>
      <c r="E4695" s="812"/>
      <c r="F4695" s="700">
        <v>0</v>
      </c>
      <c r="G4695" s="700">
        <v>0</v>
      </c>
      <c r="H4695" s="700">
        <v>0</v>
      </c>
      <c r="I4695" s="476">
        <f t="shared" ref="I4695:I4702" si="1430">F4695+G4695+H4695</f>
        <v>0</v>
      </c>
      <c r="J4695" s="243" t="str">
        <f t="shared" si="1422"/>
        <v/>
      </c>
      <c r="K4695" s="244"/>
      <c r="L4695" s="771"/>
      <c r="M4695" s="775"/>
      <c r="N4695" s="775"/>
      <c r="O4695" s="819"/>
      <c r="P4695" s="244"/>
      <c r="Q4695" s="771"/>
      <c r="R4695" s="775"/>
      <c r="S4695" s="775"/>
      <c r="T4695" s="775"/>
      <c r="U4695" s="775"/>
      <c r="V4695" s="775"/>
      <c r="W4695" s="819"/>
      <c r="X4695" s="313">
        <f t="shared" si="1423"/>
        <v>0</v>
      </c>
    </row>
    <row r="4696" spans="2:24" ht="18.75">
      <c r="B4696" s="143"/>
      <c r="C4696" s="168">
        <v>3302</v>
      </c>
      <c r="D4696" s="461" t="s">
        <v>1081</v>
      </c>
      <c r="E4696" s="812"/>
      <c r="F4696" s="700">
        <v>0</v>
      </c>
      <c r="G4696" s="700">
        <v>0</v>
      </c>
      <c r="H4696" s="700">
        <v>0</v>
      </c>
      <c r="I4696" s="476">
        <f t="shared" si="1430"/>
        <v>0</v>
      </c>
      <c r="J4696" s="243" t="str">
        <f t="shared" ref="J4696:J4727" si="1431">(IF($E4696&lt;&gt;0,$J$2,IF($I4696&lt;&gt;0,$J$2,"")))</f>
        <v/>
      </c>
      <c r="K4696" s="244"/>
      <c r="L4696" s="771"/>
      <c r="M4696" s="775"/>
      <c r="N4696" s="775"/>
      <c r="O4696" s="819"/>
      <c r="P4696" s="244"/>
      <c r="Q4696" s="771"/>
      <c r="R4696" s="775"/>
      <c r="S4696" s="775"/>
      <c r="T4696" s="775"/>
      <c r="U4696" s="775"/>
      <c r="V4696" s="775"/>
      <c r="W4696" s="819"/>
      <c r="X4696" s="313">
        <f t="shared" ref="X4696:X4727" si="1432">T4696-U4696-V4696-W4696</f>
        <v>0</v>
      </c>
    </row>
    <row r="4697" spans="2:24" ht="18.75">
      <c r="B4697" s="143"/>
      <c r="C4697" s="168">
        <v>3303</v>
      </c>
      <c r="D4697" s="461" t="s">
        <v>251</v>
      </c>
      <c r="E4697" s="812"/>
      <c r="F4697" s="700">
        <v>0</v>
      </c>
      <c r="G4697" s="700">
        <v>0</v>
      </c>
      <c r="H4697" s="700">
        <v>0</v>
      </c>
      <c r="I4697" s="476">
        <f t="shared" si="1430"/>
        <v>0</v>
      </c>
      <c r="J4697" s="243" t="str">
        <f t="shared" si="1431"/>
        <v/>
      </c>
      <c r="K4697" s="244"/>
      <c r="L4697" s="771"/>
      <c r="M4697" s="775"/>
      <c r="N4697" s="775"/>
      <c r="O4697" s="819"/>
      <c r="P4697" s="244"/>
      <c r="Q4697" s="771"/>
      <c r="R4697" s="775"/>
      <c r="S4697" s="775"/>
      <c r="T4697" s="775"/>
      <c r="U4697" s="775"/>
      <c r="V4697" s="775"/>
      <c r="W4697" s="819"/>
      <c r="X4697" s="313">
        <f t="shared" si="1432"/>
        <v>0</v>
      </c>
    </row>
    <row r="4698" spans="2:24" ht="18.75">
      <c r="B4698" s="143"/>
      <c r="C4698" s="166">
        <v>3304</v>
      </c>
      <c r="D4698" s="462" t="s">
        <v>252</v>
      </c>
      <c r="E4698" s="812"/>
      <c r="F4698" s="700">
        <v>0</v>
      </c>
      <c r="G4698" s="700">
        <v>0</v>
      </c>
      <c r="H4698" s="700">
        <v>0</v>
      </c>
      <c r="I4698" s="476">
        <f t="shared" si="1430"/>
        <v>0</v>
      </c>
      <c r="J4698" s="243" t="str">
        <f t="shared" si="1431"/>
        <v/>
      </c>
      <c r="K4698" s="244"/>
      <c r="L4698" s="771"/>
      <c r="M4698" s="775"/>
      <c r="N4698" s="775"/>
      <c r="O4698" s="819"/>
      <c r="P4698" s="244"/>
      <c r="Q4698" s="771"/>
      <c r="R4698" s="775"/>
      <c r="S4698" s="775"/>
      <c r="T4698" s="775"/>
      <c r="U4698" s="775"/>
      <c r="V4698" s="775"/>
      <c r="W4698" s="819"/>
      <c r="X4698" s="313">
        <f t="shared" si="1432"/>
        <v>0</v>
      </c>
    </row>
    <row r="4699" spans="2:24" ht="31.5">
      <c r="B4699" s="143"/>
      <c r="C4699" s="142">
        <v>3306</v>
      </c>
      <c r="D4699" s="463" t="s">
        <v>1712</v>
      </c>
      <c r="E4699" s="812"/>
      <c r="F4699" s="700">
        <v>0</v>
      </c>
      <c r="G4699" s="700">
        <v>0</v>
      </c>
      <c r="H4699" s="700">
        <v>0</v>
      </c>
      <c r="I4699" s="476">
        <f t="shared" si="1430"/>
        <v>0</v>
      </c>
      <c r="J4699" s="243" t="str">
        <f t="shared" si="1431"/>
        <v/>
      </c>
      <c r="K4699" s="244"/>
      <c r="L4699" s="771"/>
      <c r="M4699" s="775"/>
      <c r="N4699" s="775"/>
      <c r="O4699" s="819"/>
      <c r="P4699" s="244"/>
      <c r="Q4699" s="771"/>
      <c r="R4699" s="775"/>
      <c r="S4699" s="775"/>
      <c r="T4699" s="775"/>
      <c r="U4699" s="775"/>
      <c r="V4699" s="775"/>
      <c r="W4699" s="819"/>
      <c r="X4699" s="313">
        <f t="shared" si="1432"/>
        <v>0</v>
      </c>
    </row>
    <row r="4700" spans="2:24" ht="18.75">
      <c r="B4700" s="794">
        <v>3900</v>
      </c>
      <c r="C4700" s="963" t="s">
        <v>253</v>
      </c>
      <c r="D4700" s="967"/>
      <c r="E4700" s="795"/>
      <c r="F4700" s="781">
        <v>0</v>
      </c>
      <c r="G4700" s="781">
        <v>0</v>
      </c>
      <c r="H4700" s="781">
        <v>0</v>
      </c>
      <c r="I4700" s="800">
        <f t="shared" si="1430"/>
        <v>0</v>
      </c>
      <c r="J4700" s="243" t="str">
        <f t="shared" si="1431"/>
        <v/>
      </c>
      <c r="K4700" s="244"/>
      <c r="L4700" s="428"/>
      <c r="M4700" s="254"/>
      <c r="N4700" s="317">
        <f>I4700</f>
        <v>0</v>
      </c>
      <c r="O4700" s="424">
        <f>L4700+M4700-N4700</f>
        <v>0</v>
      </c>
      <c r="P4700" s="244"/>
      <c r="Q4700" s="428"/>
      <c r="R4700" s="254"/>
      <c r="S4700" s="429">
        <f>+IF(+(L4700+M4700)&gt;=I4700,+M4700,+(+I4700-L4700))</f>
        <v>0</v>
      </c>
      <c r="T4700" s="315">
        <f>Q4700+R4700-S4700</f>
        <v>0</v>
      </c>
      <c r="U4700" s="254"/>
      <c r="V4700" s="254"/>
      <c r="W4700" s="253"/>
      <c r="X4700" s="313">
        <f t="shared" si="1432"/>
        <v>0</v>
      </c>
    </row>
    <row r="4701" spans="2:24" ht="18.75">
      <c r="B4701" s="794">
        <v>4000</v>
      </c>
      <c r="C4701" s="968" t="s">
        <v>254</v>
      </c>
      <c r="D4701" s="968"/>
      <c r="E4701" s="795"/>
      <c r="F4701" s="798"/>
      <c r="G4701" s="799"/>
      <c r="H4701" s="799"/>
      <c r="I4701" s="800">
        <f t="shared" si="1430"/>
        <v>0</v>
      </c>
      <c r="J4701" s="243" t="str">
        <f t="shared" si="1431"/>
        <v/>
      </c>
      <c r="K4701" s="244"/>
      <c r="L4701" s="428"/>
      <c r="M4701" s="254"/>
      <c r="N4701" s="317">
        <f>I4701</f>
        <v>0</v>
      </c>
      <c r="O4701" s="424">
        <f>L4701+M4701-N4701</f>
        <v>0</v>
      </c>
      <c r="P4701" s="244"/>
      <c r="Q4701" s="773"/>
      <c r="R4701" s="774"/>
      <c r="S4701" s="774"/>
      <c r="T4701" s="775"/>
      <c r="U4701" s="774"/>
      <c r="V4701" s="774"/>
      <c r="W4701" s="819"/>
      <c r="X4701" s="313">
        <f t="shared" si="1432"/>
        <v>0</v>
      </c>
    </row>
    <row r="4702" spans="2:24" ht="18.75">
      <c r="B4702" s="794">
        <v>4100</v>
      </c>
      <c r="C4702" s="968" t="s">
        <v>255</v>
      </c>
      <c r="D4702" s="968"/>
      <c r="E4702" s="795"/>
      <c r="F4702" s="781">
        <v>0</v>
      </c>
      <c r="G4702" s="781">
        <v>0</v>
      </c>
      <c r="H4702" s="781">
        <v>0</v>
      </c>
      <c r="I4702" s="800">
        <f t="shared" si="1430"/>
        <v>0</v>
      </c>
      <c r="J4702" s="243" t="str">
        <f t="shared" si="1431"/>
        <v/>
      </c>
      <c r="K4702" s="244"/>
      <c r="L4702" s="773"/>
      <c r="M4702" s="774"/>
      <c r="N4702" s="774"/>
      <c r="O4702" s="820"/>
      <c r="P4702" s="244"/>
      <c r="Q4702" s="773"/>
      <c r="R4702" s="774"/>
      <c r="S4702" s="774"/>
      <c r="T4702" s="774"/>
      <c r="U4702" s="774"/>
      <c r="V4702" s="774"/>
      <c r="W4702" s="820"/>
      <c r="X4702" s="313">
        <f t="shared" si="1432"/>
        <v>0</v>
      </c>
    </row>
    <row r="4703" spans="2:24" ht="18.75">
      <c r="B4703" s="794">
        <v>4200</v>
      </c>
      <c r="C4703" s="966" t="s">
        <v>256</v>
      </c>
      <c r="D4703" s="983"/>
      <c r="E4703" s="795"/>
      <c r="F4703" s="796">
        <f>SUM(F4704:F4709)</f>
        <v>0</v>
      </c>
      <c r="G4703" s="797">
        <f>SUM(G4704:G4709)</f>
        <v>0</v>
      </c>
      <c r="H4703" s="797">
        <f>SUM(H4704:H4709)</f>
        <v>0</v>
      </c>
      <c r="I4703" s="797">
        <f>SUM(I4704:I4709)</f>
        <v>0</v>
      </c>
      <c r="J4703" s="243" t="str">
        <f t="shared" si="1431"/>
        <v/>
      </c>
      <c r="K4703" s="244"/>
      <c r="L4703" s="316">
        <f>SUM(L4704:L4709)</f>
        <v>0</v>
      </c>
      <c r="M4703" s="317">
        <f>SUM(M4704:M4709)</f>
        <v>0</v>
      </c>
      <c r="N4703" s="425">
        <f>SUM(N4704:N4709)</f>
        <v>0</v>
      </c>
      <c r="O4703" s="426">
        <f>SUM(O4704:O4709)</f>
        <v>0</v>
      </c>
      <c r="P4703" s="244"/>
      <c r="Q4703" s="316">
        <f t="shared" ref="Q4703:W4703" si="1433">SUM(Q4704:Q4709)</f>
        <v>0</v>
      </c>
      <c r="R4703" s="317">
        <f t="shared" si="1433"/>
        <v>0</v>
      </c>
      <c r="S4703" s="317">
        <f t="shared" si="1433"/>
        <v>0</v>
      </c>
      <c r="T4703" s="317">
        <f t="shared" si="1433"/>
        <v>0</v>
      </c>
      <c r="U4703" s="317">
        <f t="shared" si="1433"/>
        <v>0</v>
      </c>
      <c r="V4703" s="317">
        <f t="shared" si="1433"/>
        <v>0</v>
      </c>
      <c r="W4703" s="426">
        <f t="shared" si="1433"/>
        <v>0</v>
      </c>
      <c r="X4703" s="313">
        <f t="shared" si="1432"/>
        <v>0</v>
      </c>
    </row>
    <row r="4704" spans="2:24" ht="18.75">
      <c r="B4704" s="173"/>
      <c r="C4704" s="144">
        <v>4201</v>
      </c>
      <c r="D4704" s="138" t="s">
        <v>257</v>
      </c>
      <c r="E4704" s="812"/>
      <c r="F4704" s="449"/>
      <c r="G4704" s="245"/>
      <c r="H4704" s="245"/>
      <c r="I4704" s="476">
        <f t="shared" ref="I4704:I4709" si="1434">F4704+G4704+H4704</f>
        <v>0</v>
      </c>
      <c r="J4704" s="243" t="str">
        <f t="shared" si="1431"/>
        <v/>
      </c>
      <c r="K4704" s="244"/>
      <c r="L4704" s="423"/>
      <c r="M4704" s="252"/>
      <c r="N4704" s="315">
        <f t="shared" ref="N4704:N4709" si="1435">I4704</f>
        <v>0</v>
      </c>
      <c r="O4704" s="424">
        <f t="shared" ref="O4704:O4709" si="1436">L4704+M4704-N4704</f>
        <v>0</v>
      </c>
      <c r="P4704" s="244"/>
      <c r="Q4704" s="423"/>
      <c r="R4704" s="252"/>
      <c r="S4704" s="429">
        <f t="shared" ref="S4704:S4709" si="1437">+IF(+(L4704+M4704)&gt;=I4704,+M4704,+(+I4704-L4704))</f>
        <v>0</v>
      </c>
      <c r="T4704" s="315">
        <f t="shared" ref="T4704:T4709" si="1438">Q4704+R4704-S4704</f>
        <v>0</v>
      </c>
      <c r="U4704" s="252"/>
      <c r="V4704" s="252"/>
      <c r="W4704" s="253"/>
      <c r="X4704" s="313">
        <f t="shared" si="1432"/>
        <v>0</v>
      </c>
    </row>
    <row r="4705" spans="2:24" ht="18.75">
      <c r="B4705" s="173"/>
      <c r="C4705" s="137">
        <v>4202</v>
      </c>
      <c r="D4705" s="139" t="s">
        <v>258</v>
      </c>
      <c r="E4705" s="812"/>
      <c r="F4705" s="449"/>
      <c r="G4705" s="245"/>
      <c r="H4705" s="245"/>
      <c r="I4705" s="476">
        <f t="shared" si="1434"/>
        <v>0</v>
      </c>
      <c r="J4705" s="243" t="str">
        <f t="shared" si="1431"/>
        <v/>
      </c>
      <c r="K4705" s="244"/>
      <c r="L4705" s="423"/>
      <c r="M4705" s="252"/>
      <c r="N4705" s="315">
        <f t="shared" si="1435"/>
        <v>0</v>
      </c>
      <c r="O4705" s="424">
        <f t="shared" si="1436"/>
        <v>0</v>
      </c>
      <c r="P4705" s="244"/>
      <c r="Q4705" s="423"/>
      <c r="R4705" s="252"/>
      <c r="S4705" s="429">
        <f t="shared" si="1437"/>
        <v>0</v>
      </c>
      <c r="T4705" s="315">
        <f t="shared" si="1438"/>
        <v>0</v>
      </c>
      <c r="U4705" s="252"/>
      <c r="V4705" s="252"/>
      <c r="W4705" s="253"/>
      <c r="X4705" s="313">
        <f t="shared" si="1432"/>
        <v>0</v>
      </c>
    </row>
    <row r="4706" spans="2:24" ht="18.75">
      <c r="B4706" s="173"/>
      <c r="C4706" s="137">
        <v>4214</v>
      </c>
      <c r="D4706" s="139" t="s">
        <v>259</v>
      </c>
      <c r="E4706" s="812"/>
      <c r="F4706" s="449"/>
      <c r="G4706" s="245"/>
      <c r="H4706" s="245"/>
      <c r="I4706" s="476">
        <f t="shared" si="1434"/>
        <v>0</v>
      </c>
      <c r="J4706" s="243" t="str">
        <f t="shared" si="1431"/>
        <v/>
      </c>
      <c r="K4706" s="244"/>
      <c r="L4706" s="423"/>
      <c r="M4706" s="252"/>
      <c r="N4706" s="315">
        <f t="shared" si="1435"/>
        <v>0</v>
      </c>
      <c r="O4706" s="424">
        <f t="shared" si="1436"/>
        <v>0</v>
      </c>
      <c r="P4706" s="244"/>
      <c r="Q4706" s="423"/>
      <c r="R4706" s="252"/>
      <c r="S4706" s="429">
        <f t="shared" si="1437"/>
        <v>0</v>
      </c>
      <c r="T4706" s="315">
        <f t="shared" si="1438"/>
        <v>0</v>
      </c>
      <c r="U4706" s="252"/>
      <c r="V4706" s="252"/>
      <c r="W4706" s="253"/>
      <c r="X4706" s="313">
        <f t="shared" si="1432"/>
        <v>0</v>
      </c>
    </row>
    <row r="4707" spans="2:24" ht="18.75">
      <c r="B4707" s="173"/>
      <c r="C4707" s="137">
        <v>4217</v>
      </c>
      <c r="D4707" s="139" t="s">
        <v>260</v>
      </c>
      <c r="E4707" s="812"/>
      <c r="F4707" s="449"/>
      <c r="G4707" s="245"/>
      <c r="H4707" s="245"/>
      <c r="I4707" s="476">
        <f t="shared" si="1434"/>
        <v>0</v>
      </c>
      <c r="J4707" s="243" t="str">
        <f t="shared" si="1431"/>
        <v/>
      </c>
      <c r="K4707" s="244"/>
      <c r="L4707" s="423"/>
      <c r="M4707" s="252"/>
      <c r="N4707" s="315">
        <f t="shared" si="1435"/>
        <v>0</v>
      </c>
      <c r="O4707" s="424">
        <f t="shared" si="1436"/>
        <v>0</v>
      </c>
      <c r="P4707" s="244"/>
      <c r="Q4707" s="423"/>
      <c r="R4707" s="252"/>
      <c r="S4707" s="429">
        <f t="shared" si="1437"/>
        <v>0</v>
      </c>
      <c r="T4707" s="315">
        <f t="shared" si="1438"/>
        <v>0</v>
      </c>
      <c r="U4707" s="252"/>
      <c r="V4707" s="252"/>
      <c r="W4707" s="253"/>
      <c r="X4707" s="313">
        <f t="shared" si="1432"/>
        <v>0</v>
      </c>
    </row>
    <row r="4708" spans="2:24" ht="18.75">
      <c r="B4708" s="173"/>
      <c r="C4708" s="137">
        <v>4218</v>
      </c>
      <c r="D4708" s="145" t="s">
        <v>261</v>
      </c>
      <c r="E4708" s="812"/>
      <c r="F4708" s="449"/>
      <c r="G4708" s="245"/>
      <c r="H4708" s="245"/>
      <c r="I4708" s="476">
        <f t="shared" si="1434"/>
        <v>0</v>
      </c>
      <c r="J4708" s="243" t="str">
        <f t="shared" si="1431"/>
        <v/>
      </c>
      <c r="K4708" s="244"/>
      <c r="L4708" s="423"/>
      <c r="M4708" s="252"/>
      <c r="N4708" s="315">
        <f t="shared" si="1435"/>
        <v>0</v>
      </c>
      <c r="O4708" s="424">
        <f t="shared" si="1436"/>
        <v>0</v>
      </c>
      <c r="P4708" s="244"/>
      <c r="Q4708" s="423"/>
      <c r="R4708" s="252"/>
      <c r="S4708" s="429">
        <f t="shared" si="1437"/>
        <v>0</v>
      </c>
      <c r="T4708" s="315">
        <f t="shared" si="1438"/>
        <v>0</v>
      </c>
      <c r="U4708" s="252"/>
      <c r="V4708" s="252"/>
      <c r="W4708" s="253"/>
      <c r="X4708" s="313">
        <f t="shared" si="1432"/>
        <v>0</v>
      </c>
    </row>
    <row r="4709" spans="2:24" ht="18.75">
      <c r="B4709" s="173"/>
      <c r="C4709" s="137">
        <v>4219</v>
      </c>
      <c r="D4709" s="156" t="s">
        <v>262</v>
      </c>
      <c r="E4709" s="812"/>
      <c r="F4709" s="449"/>
      <c r="G4709" s="245"/>
      <c r="H4709" s="245"/>
      <c r="I4709" s="476">
        <f t="shared" si="1434"/>
        <v>0</v>
      </c>
      <c r="J4709" s="243" t="str">
        <f t="shared" si="1431"/>
        <v/>
      </c>
      <c r="K4709" s="244"/>
      <c r="L4709" s="423"/>
      <c r="M4709" s="252"/>
      <c r="N4709" s="315">
        <f t="shared" si="1435"/>
        <v>0</v>
      </c>
      <c r="O4709" s="424">
        <f t="shared" si="1436"/>
        <v>0</v>
      </c>
      <c r="P4709" s="244"/>
      <c r="Q4709" s="423"/>
      <c r="R4709" s="252"/>
      <c r="S4709" s="429">
        <f t="shared" si="1437"/>
        <v>0</v>
      </c>
      <c r="T4709" s="315">
        <f t="shared" si="1438"/>
        <v>0</v>
      </c>
      <c r="U4709" s="252"/>
      <c r="V4709" s="252"/>
      <c r="W4709" s="253"/>
      <c r="X4709" s="313">
        <f t="shared" si="1432"/>
        <v>0</v>
      </c>
    </row>
    <row r="4710" spans="2:24" ht="18.75">
      <c r="B4710" s="794">
        <v>4300</v>
      </c>
      <c r="C4710" s="958" t="s">
        <v>1713</v>
      </c>
      <c r="D4710" s="958"/>
      <c r="E4710" s="795"/>
      <c r="F4710" s="796">
        <f>SUM(F4711:F4713)</f>
        <v>0</v>
      </c>
      <c r="G4710" s="797">
        <f>SUM(G4711:G4713)</f>
        <v>0</v>
      </c>
      <c r="H4710" s="797">
        <f>SUM(H4711:H4713)</f>
        <v>0</v>
      </c>
      <c r="I4710" s="797">
        <f>SUM(I4711:I4713)</f>
        <v>0</v>
      </c>
      <c r="J4710" s="243" t="str">
        <f t="shared" si="1431"/>
        <v/>
      </c>
      <c r="K4710" s="244"/>
      <c r="L4710" s="316">
        <f>SUM(L4711:L4713)</f>
        <v>0</v>
      </c>
      <c r="M4710" s="317">
        <f>SUM(M4711:M4713)</f>
        <v>0</v>
      </c>
      <c r="N4710" s="425">
        <f>SUM(N4711:N4713)</f>
        <v>0</v>
      </c>
      <c r="O4710" s="426">
        <f>SUM(O4711:O4713)</f>
        <v>0</v>
      </c>
      <c r="P4710" s="244"/>
      <c r="Q4710" s="316">
        <f t="shared" ref="Q4710:W4710" si="1439">SUM(Q4711:Q4713)</f>
        <v>0</v>
      </c>
      <c r="R4710" s="317">
        <f t="shared" si="1439"/>
        <v>0</v>
      </c>
      <c r="S4710" s="317">
        <f t="shared" si="1439"/>
        <v>0</v>
      </c>
      <c r="T4710" s="317">
        <f t="shared" si="1439"/>
        <v>0</v>
      </c>
      <c r="U4710" s="317">
        <f t="shared" si="1439"/>
        <v>0</v>
      </c>
      <c r="V4710" s="317">
        <f t="shared" si="1439"/>
        <v>0</v>
      </c>
      <c r="W4710" s="426">
        <f t="shared" si="1439"/>
        <v>0</v>
      </c>
      <c r="X4710" s="313">
        <f t="shared" si="1432"/>
        <v>0</v>
      </c>
    </row>
    <row r="4711" spans="2:24" ht="18.75">
      <c r="B4711" s="173"/>
      <c r="C4711" s="144">
        <v>4301</v>
      </c>
      <c r="D4711" s="163" t="s">
        <v>263</v>
      </c>
      <c r="E4711" s="812"/>
      <c r="F4711" s="449"/>
      <c r="G4711" s="245"/>
      <c r="H4711" s="245"/>
      <c r="I4711" s="476">
        <f t="shared" ref="I4711:I4716" si="1440">F4711+G4711+H4711</f>
        <v>0</v>
      </c>
      <c r="J4711" s="243" t="str">
        <f t="shared" si="1431"/>
        <v/>
      </c>
      <c r="K4711" s="244"/>
      <c r="L4711" s="423"/>
      <c r="M4711" s="252"/>
      <c r="N4711" s="315">
        <f t="shared" ref="N4711:N4716" si="1441">I4711</f>
        <v>0</v>
      </c>
      <c r="O4711" s="424">
        <f t="shared" ref="O4711:O4716" si="1442">L4711+M4711-N4711</f>
        <v>0</v>
      </c>
      <c r="P4711" s="244"/>
      <c r="Q4711" s="423"/>
      <c r="R4711" s="252"/>
      <c r="S4711" s="429">
        <f t="shared" ref="S4711:S4716" si="1443">+IF(+(L4711+M4711)&gt;=I4711,+M4711,+(+I4711-L4711))</f>
        <v>0</v>
      </c>
      <c r="T4711" s="315">
        <f t="shared" ref="T4711:T4716" si="1444">Q4711+R4711-S4711</f>
        <v>0</v>
      </c>
      <c r="U4711" s="252"/>
      <c r="V4711" s="252"/>
      <c r="W4711" s="253"/>
      <c r="X4711" s="313">
        <f t="shared" si="1432"/>
        <v>0</v>
      </c>
    </row>
    <row r="4712" spans="2:24" ht="18.75">
      <c r="B4712" s="173"/>
      <c r="C4712" s="137">
        <v>4302</v>
      </c>
      <c r="D4712" s="139" t="s">
        <v>1082</v>
      </c>
      <c r="E4712" s="812"/>
      <c r="F4712" s="449"/>
      <c r="G4712" s="245"/>
      <c r="H4712" s="245"/>
      <c r="I4712" s="476">
        <f t="shared" si="1440"/>
        <v>0</v>
      </c>
      <c r="J4712" s="243" t="str">
        <f t="shared" si="1431"/>
        <v/>
      </c>
      <c r="K4712" s="244"/>
      <c r="L4712" s="423"/>
      <c r="M4712" s="252"/>
      <c r="N4712" s="315">
        <f t="shared" si="1441"/>
        <v>0</v>
      </c>
      <c r="O4712" s="424">
        <f t="shared" si="1442"/>
        <v>0</v>
      </c>
      <c r="P4712" s="244"/>
      <c r="Q4712" s="423"/>
      <c r="R4712" s="252"/>
      <c r="S4712" s="429">
        <f t="shared" si="1443"/>
        <v>0</v>
      </c>
      <c r="T4712" s="315">
        <f t="shared" si="1444"/>
        <v>0</v>
      </c>
      <c r="U4712" s="252"/>
      <c r="V4712" s="252"/>
      <c r="W4712" s="253"/>
      <c r="X4712" s="313">
        <f t="shared" si="1432"/>
        <v>0</v>
      </c>
    </row>
    <row r="4713" spans="2:24" ht="18.75">
      <c r="B4713" s="173"/>
      <c r="C4713" s="142">
        <v>4309</v>
      </c>
      <c r="D4713" s="148" t="s">
        <v>265</v>
      </c>
      <c r="E4713" s="812"/>
      <c r="F4713" s="449"/>
      <c r="G4713" s="245"/>
      <c r="H4713" s="245"/>
      <c r="I4713" s="476">
        <f t="shared" si="1440"/>
        <v>0</v>
      </c>
      <c r="J4713" s="243" t="str">
        <f t="shared" si="1431"/>
        <v/>
      </c>
      <c r="K4713" s="244"/>
      <c r="L4713" s="423"/>
      <c r="M4713" s="252"/>
      <c r="N4713" s="315">
        <f t="shared" si="1441"/>
        <v>0</v>
      </c>
      <c r="O4713" s="424">
        <f t="shared" si="1442"/>
        <v>0</v>
      </c>
      <c r="P4713" s="244"/>
      <c r="Q4713" s="423"/>
      <c r="R4713" s="252"/>
      <c r="S4713" s="429">
        <f t="shared" si="1443"/>
        <v>0</v>
      </c>
      <c r="T4713" s="315">
        <f t="shared" si="1444"/>
        <v>0</v>
      </c>
      <c r="U4713" s="252"/>
      <c r="V4713" s="252"/>
      <c r="W4713" s="253"/>
      <c r="X4713" s="313">
        <f t="shared" si="1432"/>
        <v>0</v>
      </c>
    </row>
    <row r="4714" spans="2:24" ht="18.75">
      <c r="B4714" s="794">
        <v>4400</v>
      </c>
      <c r="C4714" s="963" t="s">
        <v>1714</v>
      </c>
      <c r="D4714" s="963"/>
      <c r="E4714" s="795"/>
      <c r="F4714" s="798"/>
      <c r="G4714" s="799"/>
      <c r="H4714" s="799"/>
      <c r="I4714" s="800">
        <f t="shared" si="1440"/>
        <v>0</v>
      </c>
      <c r="J4714" s="243" t="str">
        <f t="shared" si="1431"/>
        <v/>
      </c>
      <c r="K4714" s="244"/>
      <c r="L4714" s="428"/>
      <c r="M4714" s="254"/>
      <c r="N4714" s="317">
        <f t="shared" si="1441"/>
        <v>0</v>
      </c>
      <c r="O4714" s="424">
        <f t="shared" si="1442"/>
        <v>0</v>
      </c>
      <c r="P4714" s="244"/>
      <c r="Q4714" s="428"/>
      <c r="R4714" s="254"/>
      <c r="S4714" s="429">
        <f t="shared" si="1443"/>
        <v>0</v>
      </c>
      <c r="T4714" s="315">
        <f t="shared" si="1444"/>
        <v>0</v>
      </c>
      <c r="U4714" s="254"/>
      <c r="V4714" s="254"/>
      <c r="W4714" s="253"/>
      <c r="X4714" s="313">
        <f t="shared" si="1432"/>
        <v>0</v>
      </c>
    </row>
    <row r="4715" spans="2:24" ht="18.75">
      <c r="B4715" s="794">
        <v>4500</v>
      </c>
      <c r="C4715" s="968" t="s">
        <v>1715</v>
      </c>
      <c r="D4715" s="968"/>
      <c r="E4715" s="795"/>
      <c r="F4715" s="798"/>
      <c r="G4715" s="799">
        <v>860000</v>
      </c>
      <c r="H4715" s="799"/>
      <c r="I4715" s="800">
        <f t="shared" si="1440"/>
        <v>860000</v>
      </c>
      <c r="J4715" s="243">
        <f t="shared" si="1431"/>
        <v>1</v>
      </c>
      <c r="K4715" s="244"/>
      <c r="L4715" s="428"/>
      <c r="M4715" s="254">
        <v>860000</v>
      </c>
      <c r="N4715" s="317">
        <f t="shared" si="1441"/>
        <v>860000</v>
      </c>
      <c r="O4715" s="424">
        <f t="shared" si="1442"/>
        <v>0</v>
      </c>
      <c r="P4715" s="244"/>
      <c r="Q4715" s="428"/>
      <c r="R4715" s="254">
        <v>860000</v>
      </c>
      <c r="S4715" s="429">
        <f t="shared" si="1443"/>
        <v>860000</v>
      </c>
      <c r="T4715" s="315">
        <f t="shared" si="1444"/>
        <v>0</v>
      </c>
      <c r="U4715" s="254"/>
      <c r="V4715" s="254"/>
      <c r="W4715" s="253"/>
      <c r="X4715" s="313">
        <f t="shared" si="1432"/>
        <v>0</v>
      </c>
    </row>
    <row r="4716" spans="2:24" ht="18.75">
      <c r="B4716" s="794">
        <v>4600</v>
      </c>
      <c r="C4716" s="969" t="s">
        <v>266</v>
      </c>
      <c r="D4716" s="970"/>
      <c r="E4716" s="795"/>
      <c r="F4716" s="798"/>
      <c r="G4716" s="799"/>
      <c r="H4716" s="799"/>
      <c r="I4716" s="800">
        <f t="shared" si="1440"/>
        <v>0</v>
      </c>
      <c r="J4716" s="243" t="str">
        <f t="shared" si="1431"/>
        <v/>
      </c>
      <c r="K4716" s="244"/>
      <c r="L4716" s="428"/>
      <c r="M4716" s="254"/>
      <c r="N4716" s="317">
        <f t="shared" si="1441"/>
        <v>0</v>
      </c>
      <c r="O4716" s="424">
        <f t="shared" si="1442"/>
        <v>0</v>
      </c>
      <c r="P4716" s="244"/>
      <c r="Q4716" s="428"/>
      <c r="R4716" s="254"/>
      <c r="S4716" s="429">
        <f t="shared" si="1443"/>
        <v>0</v>
      </c>
      <c r="T4716" s="315">
        <f t="shared" si="1444"/>
        <v>0</v>
      </c>
      <c r="U4716" s="254"/>
      <c r="V4716" s="254"/>
      <c r="W4716" s="253"/>
      <c r="X4716" s="313">
        <f t="shared" si="1432"/>
        <v>0</v>
      </c>
    </row>
    <row r="4717" spans="2:24" ht="18.75">
      <c r="B4717" s="794">
        <v>4900</v>
      </c>
      <c r="C4717" s="966" t="s">
        <v>297</v>
      </c>
      <c r="D4717" s="966"/>
      <c r="E4717" s="795"/>
      <c r="F4717" s="796">
        <f>+F4718+F4719</f>
        <v>0</v>
      </c>
      <c r="G4717" s="797">
        <f>+G4718+G4719</f>
        <v>0</v>
      </c>
      <c r="H4717" s="797">
        <f>+H4718+H4719</f>
        <v>0</v>
      </c>
      <c r="I4717" s="797">
        <f>+I4718+I4719</f>
        <v>0</v>
      </c>
      <c r="J4717" s="243" t="str">
        <f t="shared" si="1431"/>
        <v/>
      </c>
      <c r="K4717" s="244"/>
      <c r="L4717" s="773"/>
      <c r="M4717" s="774"/>
      <c r="N4717" s="774"/>
      <c r="O4717" s="820"/>
      <c r="P4717" s="244"/>
      <c r="Q4717" s="773"/>
      <c r="R4717" s="774"/>
      <c r="S4717" s="774"/>
      <c r="T4717" s="774"/>
      <c r="U4717" s="774"/>
      <c r="V4717" s="774"/>
      <c r="W4717" s="820"/>
      <c r="X4717" s="313">
        <f t="shared" si="1432"/>
        <v>0</v>
      </c>
    </row>
    <row r="4718" spans="2:24" ht="18.75">
      <c r="B4718" s="173"/>
      <c r="C4718" s="144">
        <v>4901</v>
      </c>
      <c r="D4718" s="174" t="s">
        <v>298</v>
      </c>
      <c r="E4718" s="812"/>
      <c r="F4718" s="449"/>
      <c r="G4718" s="245"/>
      <c r="H4718" s="245"/>
      <c r="I4718" s="476">
        <f>F4718+G4718+H4718</f>
        <v>0</v>
      </c>
      <c r="J4718" s="243" t="str">
        <f t="shared" si="1431"/>
        <v/>
      </c>
      <c r="K4718" s="244"/>
      <c r="L4718" s="771"/>
      <c r="M4718" s="775"/>
      <c r="N4718" s="775"/>
      <c r="O4718" s="819"/>
      <c r="P4718" s="244"/>
      <c r="Q4718" s="771"/>
      <c r="R4718" s="775"/>
      <c r="S4718" s="775"/>
      <c r="T4718" s="775"/>
      <c r="U4718" s="775"/>
      <c r="V4718" s="775"/>
      <c r="W4718" s="819"/>
      <c r="X4718" s="313">
        <f t="shared" si="1432"/>
        <v>0</v>
      </c>
    </row>
    <row r="4719" spans="2:24" ht="18.75">
      <c r="B4719" s="173"/>
      <c r="C4719" s="142">
        <v>4902</v>
      </c>
      <c r="D4719" s="148" t="s">
        <v>299</v>
      </c>
      <c r="E4719" s="812"/>
      <c r="F4719" s="449"/>
      <c r="G4719" s="245"/>
      <c r="H4719" s="245"/>
      <c r="I4719" s="476">
        <f>F4719+G4719+H4719</f>
        <v>0</v>
      </c>
      <c r="J4719" s="243" t="str">
        <f t="shared" si="1431"/>
        <v/>
      </c>
      <c r="K4719" s="244"/>
      <c r="L4719" s="771"/>
      <c r="M4719" s="775"/>
      <c r="N4719" s="775"/>
      <c r="O4719" s="819"/>
      <c r="P4719" s="244"/>
      <c r="Q4719" s="771"/>
      <c r="R4719" s="775"/>
      <c r="S4719" s="775"/>
      <c r="T4719" s="775"/>
      <c r="U4719" s="775"/>
      <c r="V4719" s="775"/>
      <c r="W4719" s="819"/>
      <c r="X4719" s="313">
        <f t="shared" si="1432"/>
        <v>0</v>
      </c>
    </row>
    <row r="4720" spans="2:24" ht="18.75">
      <c r="B4720" s="801">
        <v>5100</v>
      </c>
      <c r="C4720" s="980" t="s">
        <v>267</v>
      </c>
      <c r="D4720" s="980"/>
      <c r="E4720" s="802"/>
      <c r="F4720" s="803"/>
      <c r="G4720" s="804"/>
      <c r="H4720" s="804"/>
      <c r="I4720" s="800">
        <f>F4720+G4720+H4720</f>
        <v>0</v>
      </c>
      <c r="J4720" s="243" t="str">
        <f t="shared" si="1431"/>
        <v/>
      </c>
      <c r="K4720" s="244"/>
      <c r="L4720" s="430"/>
      <c r="M4720" s="431"/>
      <c r="N4720" s="327">
        <f>I4720</f>
        <v>0</v>
      </c>
      <c r="O4720" s="424">
        <f>L4720+M4720-N4720</f>
        <v>0</v>
      </c>
      <c r="P4720" s="244"/>
      <c r="Q4720" s="430"/>
      <c r="R4720" s="431"/>
      <c r="S4720" s="429">
        <f>+IF(+(L4720+M4720)&gt;=I4720,+M4720,+(+I4720-L4720))</f>
        <v>0</v>
      </c>
      <c r="T4720" s="315">
        <f>Q4720+R4720-S4720</f>
        <v>0</v>
      </c>
      <c r="U4720" s="431"/>
      <c r="V4720" s="431"/>
      <c r="W4720" s="253"/>
      <c r="X4720" s="313">
        <f t="shared" si="1432"/>
        <v>0</v>
      </c>
    </row>
    <row r="4721" spans="2:24" ht="18.75">
      <c r="B4721" s="801">
        <v>5200</v>
      </c>
      <c r="C4721" s="965" t="s">
        <v>268</v>
      </c>
      <c r="D4721" s="965"/>
      <c r="E4721" s="802"/>
      <c r="F4721" s="805">
        <f>SUM(F4722:F4728)</f>
        <v>0</v>
      </c>
      <c r="G4721" s="806">
        <f>SUM(G4722:G4728)</f>
        <v>2584000</v>
      </c>
      <c r="H4721" s="806">
        <f>SUM(H4722:H4728)</f>
        <v>0</v>
      </c>
      <c r="I4721" s="806">
        <f>SUM(I4722:I4728)</f>
        <v>2584000</v>
      </c>
      <c r="J4721" s="243">
        <f t="shared" si="1431"/>
        <v>1</v>
      </c>
      <c r="K4721" s="244"/>
      <c r="L4721" s="326">
        <f>SUM(L4722:L4728)</f>
        <v>0</v>
      </c>
      <c r="M4721" s="327">
        <f>SUM(M4722:M4728)</f>
        <v>2584000</v>
      </c>
      <c r="N4721" s="432">
        <f>SUM(N4722:N4728)</f>
        <v>2584000</v>
      </c>
      <c r="O4721" s="433">
        <f>SUM(O4722:O4728)</f>
        <v>0</v>
      </c>
      <c r="P4721" s="244"/>
      <c r="Q4721" s="326">
        <f t="shared" ref="Q4721:W4721" si="1445">SUM(Q4722:Q4728)</f>
        <v>0</v>
      </c>
      <c r="R4721" s="327">
        <f t="shared" si="1445"/>
        <v>2584000</v>
      </c>
      <c r="S4721" s="327">
        <f t="shared" si="1445"/>
        <v>2584000</v>
      </c>
      <c r="T4721" s="327">
        <f t="shared" si="1445"/>
        <v>0</v>
      </c>
      <c r="U4721" s="327">
        <f t="shared" si="1445"/>
        <v>0</v>
      </c>
      <c r="V4721" s="327">
        <f t="shared" si="1445"/>
        <v>0</v>
      </c>
      <c r="W4721" s="433">
        <f t="shared" si="1445"/>
        <v>0</v>
      </c>
      <c r="X4721" s="313">
        <f t="shared" si="1432"/>
        <v>0</v>
      </c>
    </row>
    <row r="4722" spans="2:24" ht="18.75">
      <c r="B4722" s="175"/>
      <c r="C4722" s="176">
        <v>5201</v>
      </c>
      <c r="D4722" s="177" t="s">
        <v>269</v>
      </c>
      <c r="E4722" s="813"/>
      <c r="F4722" s="473"/>
      <c r="G4722" s="434"/>
      <c r="H4722" s="434"/>
      <c r="I4722" s="476">
        <f t="shared" ref="I4722:I4728" si="1446">F4722+G4722+H4722</f>
        <v>0</v>
      </c>
      <c r="J4722" s="243" t="str">
        <f t="shared" si="1431"/>
        <v/>
      </c>
      <c r="K4722" s="244"/>
      <c r="L4722" s="435"/>
      <c r="M4722" s="436"/>
      <c r="N4722" s="330">
        <f t="shared" ref="N4722:N4728" si="1447">I4722</f>
        <v>0</v>
      </c>
      <c r="O4722" s="424">
        <f t="shared" ref="O4722:O4728" si="1448">L4722+M4722-N4722</f>
        <v>0</v>
      </c>
      <c r="P4722" s="244"/>
      <c r="Q4722" s="435"/>
      <c r="R4722" s="436"/>
      <c r="S4722" s="429">
        <f t="shared" ref="S4722:S4728" si="1449">+IF(+(L4722+M4722)&gt;=I4722,+M4722,+(+I4722-L4722))</f>
        <v>0</v>
      </c>
      <c r="T4722" s="315">
        <f t="shared" ref="T4722:T4728" si="1450">Q4722+R4722-S4722</f>
        <v>0</v>
      </c>
      <c r="U4722" s="436"/>
      <c r="V4722" s="436"/>
      <c r="W4722" s="253"/>
      <c r="X4722" s="313">
        <f t="shared" si="1432"/>
        <v>0</v>
      </c>
    </row>
    <row r="4723" spans="2:24" ht="18.75">
      <c r="B4723" s="175"/>
      <c r="C4723" s="178">
        <v>5202</v>
      </c>
      <c r="D4723" s="179" t="s">
        <v>270</v>
      </c>
      <c r="E4723" s="813"/>
      <c r="F4723" s="473"/>
      <c r="G4723" s="434">
        <v>1000000</v>
      </c>
      <c r="H4723" s="434"/>
      <c r="I4723" s="476">
        <f t="shared" si="1446"/>
        <v>1000000</v>
      </c>
      <c r="J4723" s="243">
        <f t="shared" si="1431"/>
        <v>1</v>
      </c>
      <c r="K4723" s="244"/>
      <c r="L4723" s="435"/>
      <c r="M4723" s="436">
        <v>1000000</v>
      </c>
      <c r="N4723" s="330">
        <f t="shared" si="1447"/>
        <v>1000000</v>
      </c>
      <c r="O4723" s="424">
        <f t="shared" si="1448"/>
        <v>0</v>
      </c>
      <c r="P4723" s="244"/>
      <c r="Q4723" s="435"/>
      <c r="R4723" s="436">
        <v>1000000</v>
      </c>
      <c r="S4723" s="429">
        <f t="shared" si="1449"/>
        <v>1000000</v>
      </c>
      <c r="T4723" s="315">
        <f t="shared" si="1450"/>
        <v>0</v>
      </c>
      <c r="U4723" s="436"/>
      <c r="V4723" s="436"/>
      <c r="W4723" s="253"/>
      <c r="X4723" s="313">
        <f t="shared" si="1432"/>
        <v>0</v>
      </c>
    </row>
    <row r="4724" spans="2:24" ht="18.75">
      <c r="B4724" s="175"/>
      <c r="C4724" s="178">
        <v>5203</v>
      </c>
      <c r="D4724" s="179" t="s">
        <v>938</v>
      </c>
      <c r="E4724" s="813"/>
      <c r="F4724" s="473"/>
      <c r="G4724" s="434"/>
      <c r="H4724" s="434"/>
      <c r="I4724" s="476">
        <f t="shared" si="1446"/>
        <v>0</v>
      </c>
      <c r="J4724" s="243" t="str">
        <f t="shared" si="1431"/>
        <v/>
      </c>
      <c r="K4724" s="244"/>
      <c r="L4724" s="435"/>
      <c r="M4724" s="436"/>
      <c r="N4724" s="330">
        <f t="shared" si="1447"/>
        <v>0</v>
      </c>
      <c r="O4724" s="424">
        <f t="shared" si="1448"/>
        <v>0</v>
      </c>
      <c r="P4724" s="244"/>
      <c r="Q4724" s="435"/>
      <c r="R4724" s="436"/>
      <c r="S4724" s="429">
        <f t="shared" si="1449"/>
        <v>0</v>
      </c>
      <c r="T4724" s="315">
        <f t="shared" si="1450"/>
        <v>0</v>
      </c>
      <c r="U4724" s="436"/>
      <c r="V4724" s="436"/>
      <c r="W4724" s="253"/>
      <c r="X4724" s="313">
        <f t="shared" si="1432"/>
        <v>0</v>
      </c>
    </row>
    <row r="4725" spans="2:24" ht="18.75">
      <c r="B4725" s="175"/>
      <c r="C4725" s="178">
        <v>5204</v>
      </c>
      <c r="D4725" s="179" t="s">
        <v>939</v>
      </c>
      <c r="E4725" s="813"/>
      <c r="F4725" s="473"/>
      <c r="G4725" s="434"/>
      <c r="H4725" s="434"/>
      <c r="I4725" s="476">
        <f t="shared" si="1446"/>
        <v>0</v>
      </c>
      <c r="J4725" s="243" t="str">
        <f t="shared" si="1431"/>
        <v/>
      </c>
      <c r="K4725" s="244"/>
      <c r="L4725" s="435"/>
      <c r="M4725" s="436"/>
      <c r="N4725" s="330">
        <f t="shared" si="1447"/>
        <v>0</v>
      </c>
      <c r="O4725" s="424">
        <f t="shared" si="1448"/>
        <v>0</v>
      </c>
      <c r="P4725" s="244"/>
      <c r="Q4725" s="435"/>
      <c r="R4725" s="436"/>
      <c r="S4725" s="429">
        <f t="shared" si="1449"/>
        <v>0</v>
      </c>
      <c r="T4725" s="315">
        <f t="shared" si="1450"/>
        <v>0</v>
      </c>
      <c r="U4725" s="436"/>
      <c r="V4725" s="436"/>
      <c r="W4725" s="253"/>
      <c r="X4725" s="313">
        <f t="shared" si="1432"/>
        <v>0</v>
      </c>
    </row>
    <row r="4726" spans="2:24" ht="18.75">
      <c r="B4726" s="175"/>
      <c r="C4726" s="178">
        <v>5205</v>
      </c>
      <c r="D4726" s="179" t="s">
        <v>940</v>
      </c>
      <c r="E4726" s="813"/>
      <c r="F4726" s="473"/>
      <c r="G4726" s="434"/>
      <c r="H4726" s="434"/>
      <c r="I4726" s="476">
        <f t="shared" si="1446"/>
        <v>0</v>
      </c>
      <c r="J4726" s="243" t="str">
        <f t="shared" si="1431"/>
        <v/>
      </c>
      <c r="K4726" s="244"/>
      <c r="L4726" s="435"/>
      <c r="M4726" s="436"/>
      <c r="N4726" s="330">
        <f t="shared" si="1447"/>
        <v>0</v>
      </c>
      <c r="O4726" s="424">
        <f t="shared" si="1448"/>
        <v>0</v>
      </c>
      <c r="P4726" s="244"/>
      <c r="Q4726" s="435"/>
      <c r="R4726" s="436"/>
      <c r="S4726" s="429">
        <f t="shared" si="1449"/>
        <v>0</v>
      </c>
      <c r="T4726" s="315">
        <f t="shared" si="1450"/>
        <v>0</v>
      </c>
      <c r="U4726" s="436"/>
      <c r="V4726" s="436"/>
      <c r="W4726" s="253"/>
      <c r="X4726" s="313">
        <f t="shared" si="1432"/>
        <v>0</v>
      </c>
    </row>
    <row r="4727" spans="2:24" ht="18.75">
      <c r="B4727" s="175"/>
      <c r="C4727" s="178">
        <v>5206</v>
      </c>
      <c r="D4727" s="179" t="s">
        <v>941</v>
      </c>
      <c r="E4727" s="813"/>
      <c r="F4727" s="473"/>
      <c r="G4727" s="434">
        <v>1584000</v>
      </c>
      <c r="H4727" s="434"/>
      <c r="I4727" s="476">
        <f t="shared" si="1446"/>
        <v>1584000</v>
      </c>
      <c r="J4727" s="243">
        <f t="shared" si="1431"/>
        <v>1</v>
      </c>
      <c r="K4727" s="244"/>
      <c r="L4727" s="435"/>
      <c r="M4727" s="436">
        <v>1584000</v>
      </c>
      <c r="N4727" s="330">
        <f t="shared" si="1447"/>
        <v>1584000</v>
      </c>
      <c r="O4727" s="424">
        <f t="shared" si="1448"/>
        <v>0</v>
      </c>
      <c r="P4727" s="244"/>
      <c r="Q4727" s="435"/>
      <c r="R4727" s="436">
        <v>1584000</v>
      </c>
      <c r="S4727" s="429">
        <f t="shared" si="1449"/>
        <v>1584000</v>
      </c>
      <c r="T4727" s="315">
        <f t="shared" si="1450"/>
        <v>0</v>
      </c>
      <c r="U4727" s="436"/>
      <c r="V4727" s="436"/>
      <c r="W4727" s="253"/>
      <c r="X4727" s="313">
        <f t="shared" si="1432"/>
        <v>0</v>
      </c>
    </row>
    <row r="4728" spans="2:24" ht="18.75">
      <c r="B4728" s="175"/>
      <c r="C4728" s="180">
        <v>5219</v>
      </c>
      <c r="D4728" s="181" t="s">
        <v>942</v>
      </c>
      <c r="E4728" s="813"/>
      <c r="F4728" s="473"/>
      <c r="G4728" s="434"/>
      <c r="H4728" s="434"/>
      <c r="I4728" s="476">
        <f t="shared" si="1446"/>
        <v>0</v>
      </c>
      <c r="J4728" s="243" t="str">
        <f t="shared" ref="J4728:J4747" si="1451">(IF($E4728&lt;&gt;0,$J$2,IF($I4728&lt;&gt;0,$J$2,"")))</f>
        <v/>
      </c>
      <c r="K4728" s="244"/>
      <c r="L4728" s="435"/>
      <c r="M4728" s="436"/>
      <c r="N4728" s="330">
        <f t="shared" si="1447"/>
        <v>0</v>
      </c>
      <c r="O4728" s="424">
        <f t="shared" si="1448"/>
        <v>0</v>
      </c>
      <c r="P4728" s="244"/>
      <c r="Q4728" s="435"/>
      <c r="R4728" s="436"/>
      <c r="S4728" s="429">
        <f t="shared" si="1449"/>
        <v>0</v>
      </c>
      <c r="T4728" s="315">
        <f t="shared" si="1450"/>
        <v>0</v>
      </c>
      <c r="U4728" s="436"/>
      <c r="V4728" s="436"/>
      <c r="W4728" s="253"/>
      <c r="X4728" s="313">
        <f t="shared" ref="X4728:X4741" si="1452">T4728-U4728-V4728-W4728</f>
        <v>0</v>
      </c>
    </row>
    <row r="4729" spans="2:24" ht="18.75">
      <c r="B4729" s="801">
        <v>5300</v>
      </c>
      <c r="C4729" s="971" t="s">
        <v>943</v>
      </c>
      <c r="D4729" s="971"/>
      <c r="E4729" s="802"/>
      <c r="F4729" s="805">
        <f>SUM(F4730:F4731)</f>
        <v>0</v>
      </c>
      <c r="G4729" s="806">
        <f>SUM(G4730:G4731)</f>
        <v>16000</v>
      </c>
      <c r="H4729" s="806">
        <f>SUM(H4730:H4731)</f>
        <v>0</v>
      </c>
      <c r="I4729" s="806">
        <f>SUM(I4730:I4731)</f>
        <v>16000</v>
      </c>
      <c r="J4729" s="243">
        <f t="shared" si="1451"/>
        <v>1</v>
      </c>
      <c r="K4729" s="244"/>
      <c r="L4729" s="326">
        <f>SUM(L4730:L4731)</f>
        <v>0</v>
      </c>
      <c r="M4729" s="327">
        <f>SUM(M4730:M4731)</f>
        <v>16000</v>
      </c>
      <c r="N4729" s="432">
        <f>SUM(N4730:N4731)</f>
        <v>16000</v>
      </c>
      <c r="O4729" s="433">
        <f>SUM(O4730:O4731)</f>
        <v>0</v>
      </c>
      <c r="P4729" s="244"/>
      <c r="Q4729" s="326">
        <f t="shared" ref="Q4729:W4729" si="1453">SUM(Q4730:Q4731)</f>
        <v>0</v>
      </c>
      <c r="R4729" s="327">
        <f t="shared" si="1453"/>
        <v>16000</v>
      </c>
      <c r="S4729" s="327">
        <f t="shared" si="1453"/>
        <v>16000</v>
      </c>
      <c r="T4729" s="327">
        <f t="shared" si="1453"/>
        <v>0</v>
      </c>
      <c r="U4729" s="327">
        <f t="shared" si="1453"/>
        <v>0</v>
      </c>
      <c r="V4729" s="327">
        <f t="shared" si="1453"/>
        <v>0</v>
      </c>
      <c r="W4729" s="433">
        <f t="shared" si="1453"/>
        <v>0</v>
      </c>
      <c r="X4729" s="313">
        <f t="shared" si="1452"/>
        <v>0</v>
      </c>
    </row>
    <row r="4730" spans="2:24" ht="18.75">
      <c r="B4730" s="175"/>
      <c r="C4730" s="176">
        <v>5301</v>
      </c>
      <c r="D4730" s="177" t="s">
        <v>1462</v>
      </c>
      <c r="E4730" s="813"/>
      <c r="F4730" s="473"/>
      <c r="G4730" s="434"/>
      <c r="H4730" s="434"/>
      <c r="I4730" s="476">
        <f>F4730+G4730+H4730</f>
        <v>0</v>
      </c>
      <c r="J4730" s="243" t="str">
        <f t="shared" si="1451"/>
        <v/>
      </c>
      <c r="K4730" s="244"/>
      <c r="L4730" s="435"/>
      <c r="M4730" s="436"/>
      <c r="N4730" s="330">
        <f>I4730</f>
        <v>0</v>
      </c>
      <c r="O4730" s="424">
        <f>L4730+M4730-N4730</f>
        <v>0</v>
      </c>
      <c r="P4730" s="244"/>
      <c r="Q4730" s="435"/>
      <c r="R4730" s="436"/>
      <c r="S4730" s="429">
        <f>+IF(+(L4730+M4730)&gt;=I4730,+M4730,+(+I4730-L4730))</f>
        <v>0</v>
      </c>
      <c r="T4730" s="315">
        <f>Q4730+R4730-S4730</f>
        <v>0</v>
      </c>
      <c r="U4730" s="436"/>
      <c r="V4730" s="436"/>
      <c r="W4730" s="253"/>
      <c r="X4730" s="313">
        <f t="shared" si="1452"/>
        <v>0</v>
      </c>
    </row>
    <row r="4731" spans="2:24" ht="18.75">
      <c r="B4731" s="175"/>
      <c r="C4731" s="180">
        <v>5309</v>
      </c>
      <c r="D4731" s="181" t="s">
        <v>944</v>
      </c>
      <c r="E4731" s="813"/>
      <c r="F4731" s="473"/>
      <c r="G4731" s="434">
        <v>16000</v>
      </c>
      <c r="H4731" s="434"/>
      <c r="I4731" s="476">
        <f>F4731+G4731+H4731</f>
        <v>16000</v>
      </c>
      <c r="J4731" s="243">
        <f t="shared" si="1451"/>
        <v>1</v>
      </c>
      <c r="K4731" s="244"/>
      <c r="L4731" s="435"/>
      <c r="M4731" s="436">
        <v>16000</v>
      </c>
      <c r="N4731" s="330">
        <f>I4731</f>
        <v>16000</v>
      </c>
      <c r="O4731" s="424">
        <f>L4731+M4731-N4731</f>
        <v>0</v>
      </c>
      <c r="P4731" s="244"/>
      <c r="Q4731" s="435"/>
      <c r="R4731" s="436">
        <v>16000</v>
      </c>
      <c r="S4731" s="429">
        <f>+IF(+(L4731+M4731)&gt;=I4731,+M4731,+(+I4731-L4731))</f>
        <v>16000</v>
      </c>
      <c r="T4731" s="315">
        <f>Q4731+R4731-S4731</f>
        <v>0</v>
      </c>
      <c r="U4731" s="436"/>
      <c r="V4731" s="436"/>
      <c r="W4731" s="253"/>
      <c r="X4731" s="313">
        <f t="shared" si="1452"/>
        <v>0</v>
      </c>
    </row>
    <row r="4732" spans="2:24" ht="18.75">
      <c r="B4732" s="801">
        <v>5400</v>
      </c>
      <c r="C4732" s="980" t="s">
        <v>1031</v>
      </c>
      <c r="D4732" s="980"/>
      <c r="E4732" s="802"/>
      <c r="F4732" s="803"/>
      <c r="G4732" s="804"/>
      <c r="H4732" s="804"/>
      <c r="I4732" s="800">
        <f>F4732+G4732+H4732</f>
        <v>0</v>
      </c>
      <c r="J4732" s="243" t="str">
        <f t="shared" si="1451"/>
        <v/>
      </c>
      <c r="K4732" s="244"/>
      <c r="L4732" s="430"/>
      <c r="M4732" s="431"/>
      <c r="N4732" s="327">
        <f>I4732</f>
        <v>0</v>
      </c>
      <c r="O4732" s="424">
        <f>L4732+M4732-N4732</f>
        <v>0</v>
      </c>
      <c r="P4732" s="244"/>
      <c r="Q4732" s="430"/>
      <c r="R4732" s="431"/>
      <c r="S4732" s="429">
        <f>+IF(+(L4732+M4732)&gt;=I4732,+M4732,+(+I4732-L4732))</f>
        <v>0</v>
      </c>
      <c r="T4732" s="315">
        <f>Q4732+R4732-S4732</f>
        <v>0</v>
      </c>
      <c r="U4732" s="431"/>
      <c r="V4732" s="431"/>
      <c r="W4732" s="253"/>
      <c r="X4732" s="313">
        <f t="shared" si="1452"/>
        <v>0</v>
      </c>
    </row>
    <row r="4733" spans="2:24" ht="18.75">
      <c r="B4733" s="794">
        <v>5500</v>
      </c>
      <c r="C4733" s="966" t="s">
        <v>1032</v>
      </c>
      <c r="D4733" s="966"/>
      <c r="E4733" s="795"/>
      <c r="F4733" s="796">
        <f>SUM(F4734:F4737)</f>
        <v>0</v>
      </c>
      <c r="G4733" s="797">
        <f>SUM(G4734:G4737)</f>
        <v>0</v>
      </c>
      <c r="H4733" s="797">
        <f>SUM(H4734:H4737)</f>
        <v>0</v>
      </c>
      <c r="I4733" s="797">
        <f>SUM(I4734:I4737)</f>
        <v>0</v>
      </c>
      <c r="J4733" s="243" t="str">
        <f t="shared" si="1451"/>
        <v/>
      </c>
      <c r="K4733" s="244"/>
      <c r="L4733" s="316">
        <f>SUM(L4734:L4737)</f>
        <v>0</v>
      </c>
      <c r="M4733" s="317">
        <f>SUM(M4734:M4737)</f>
        <v>0</v>
      </c>
      <c r="N4733" s="425">
        <f>SUM(N4734:N4737)</f>
        <v>0</v>
      </c>
      <c r="O4733" s="426">
        <f>SUM(O4734:O4737)</f>
        <v>0</v>
      </c>
      <c r="P4733" s="244"/>
      <c r="Q4733" s="316">
        <f t="shared" ref="Q4733:W4733" si="1454">SUM(Q4734:Q4737)</f>
        <v>0</v>
      </c>
      <c r="R4733" s="317">
        <f t="shared" si="1454"/>
        <v>0</v>
      </c>
      <c r="S4733" s="317">
        <f t="shared" si="1454"/>
        <v>0</v>
      </c>
      <c r="T4733" s="317">
        <f t="shared" si="1454"/>
        <v>0</v>
      </c>
      <c r="U4733" s="317">
        <f t="shared" si="1454"/>
        <v>0</v>
      </c>
      <c r="V4733" s="317">
        <f t="shared" si="1454"/>
        <v>0</v>
      </c>
      <c r="W4733" s="426">
        <f t="shared" si="1454"/>
        <v>0</v>
      </c>
      <c r="X4733" s="313">
        <f t="shared" si="1452"/>
        <v>0</v>
      </c>
    </row>
    <row r="4734" spans="2:24" ht="18.75">
      <c r="B4734" s="173"/>
      <c r="C4734" s="144">
        <v>5501</v>
      </c>
      <c r="D4734" s="163" t="s">
        <v>1033</v>
      </c>
      <c r="E4734" s="812"/>
      <c r="F4734" s="449"/>
      <c r="G4734" s="245"/>
      <c r="H4734" s="245"/>
      <c r="I4734" s="476">
        <f>F4734+G4734+H4734</f>
        <v>0</v>
      </c>
      <c r="J4734" s="243" t="str">
        <f t="shared" si="1451"/>
        <v/>
      </c>
      <c r="K4734" s="244"/>
      <c r="L4734" s="423"/>
      <c r="M4734" s="252"/>
      <c r="N4734" s="315">
        <f>I4734</f>
        <v>0</v>
      </c>
      <c r="O4734" s="424">
        <f>L4734+M4734-N4734</f>
        <v>0</v>
      </c>
      <c r="P4734" s="244"/>
      <c r="Q4734" s="423"/>
      <c r="R4734" s="252"/>
      <c r="S4734" s="429">
        <f>+IF(+(L4734+M4734)&gt;=I4734,+M4734,+(+I4734-L4734))</f>
        <v>0</v>
      </c>
      <c r="T4734" s="315">
        <f>Q4734+R4734-S4734</f>
        <v>0</v>
      </c>
      <c r="U4734" s="252"/>
      <c r="V4734" s="252"/>
      <c r="W4734" s="253"/>
      <c r="X4734" s="313">
        <f t="shared" si="1452"/>
        <v>0</v>
      </c>
    </row>
    <row r="4735" spans="2:24" ht="18.75">
      <c r="B4735" s="173"/>
      <c r="C4735" s="137">
        <v>5502</v>
      </c>
      <c r="D4735" s="145" t="s">
        <v>1034</v>
      </c>
      <c r="E4735" s="812"/>
      <c r="F4735" s="449"/>
      <c r="G4735" s="245"/>
      <c r="H4735" s="245"/>
      <c r="I4735" s="476">
        <f>F4735+G4735+H4735</f>
        <v>0</v>
      </c>
      <c r="J4735" s="243" t="str">
        <f t="shared" si="1451"/>
        <v/>
      </c>
      <c r="K4735" s="244"/>
      <c r="L4735" s="423"/>
      <c r="M4735" s="252"/>
      <c r="N4735" s="315">
        <f>I4735</f>
        <v>0</v>
      </c>
      <c r="O4735" s="424">
        <f>L4735+M4735-N4735</f>
        <v>0</v>
      </c>
      <c r="P4735" s="244"/>
      <c r="Q4735" s="423"/>
      <c r="R4735" s="252"/>
      <c r="S4735" s="429">
        <f>+IF(+(L4735+M4735)&gt;=I4735,+M4735,+(+I4735-L4735))</f>
        <v>0</v>
      </c>
      <c r="T4735" s="315">
        <f>Q4735+R4735-S4735</f>
        <v>0</v>
      </c>
      <c r="U4735" s="252"/>
      <c r="V4735" s="252"/>
      <c r="W4735" s="253"/>
      <c r="X4735" s="313">
        <f t="shared" si="1452"/>
        <v>0</v>
      </c>
    </row>
    <row r="4736" spans="2:24" ht="18.75">
      <c r="B4736" s="173"/>
      <c r="C4736" s="137">
        <v>5503</v>
      </c>
      <c r="D4736" s="139" t="s">
        <v>1035</v>
      </c>
      <c r="E4736" s="812"/>
      <c r="F4736" s="449"/>
      <c r="G4736" s="245"/>
      <c r="H4736" s="245"/>
      <c r="I4736" s="476">
        <f>F4736+G4736+H4736</f>
        <v>0</v>
      </c>
      <c r="J4736" s="243" t="str">
        <f t="shared" si="1451"/>
        <v/>
      </c>
      <c r="K4736" s="244"/>
      <c r="L4736" s="423"/>
      <c r="M4736" s="252"/>
      <c r="N4736" s="315">
        <f>I4736</f>
        <v>0</v>
      </c>
      <c r="O4736" s="424">
        <f>L4736+M4736-N4736</f>
        <v>0</v>
      </c>
      <c r="P4736" s="244"/>
      <c r="Q4736" s="423"/>
      <c r="R4736" s="252"/>
      <c r="S4736" s="429">
        <f>+IF(+(L4736+M4736)&gt;=I4736,+M4736,+(+I4736-L4736))</f>
        <v>0</v>
      </c>
      <c r="T4736" s="315">
        <f>Q4736+R4736-S4736</f>
        <v>0</v>
      </c>
      <c r="U4736" s="252"/>
      <c r="V4736" s="252"/>
      <c r="W4736" s="253"/>
      <c r="X4736" s="313">
        <f t="shared" si="1452"/>
        <v>0</v>
      </c>
    </row>
    <row r="4737" spans="2:24" ht="18.75">
      <c r="B4737" s="173"/>
      <c r="C4737" s="137">
        <v>5504</v>
      </c>
      <c r="D4737" s="145" t="s">
        <v>1036</v>
      </c>
      <c r="E4737" s="812"/>
      <c r="F4737" s="449"/>
      <c r="G4737" s="245"/>
      <c r="H4737" s="245"/>
      <c r="I4737" s="476">
        <f>F4737+G4737+H4737</f>
        <v>0</v>
      </c>
      <c r="J4737" s="243" t="str">
        <f t="shared" si="1451"/>
        <v/>
      </c>
      <c r="K4737" s="244"/>
      <c r="L4737" s="423"/>
      <c r="M4737" s="252"/>
      <c r="N4737" s="315">
        <f>I4737</f>
        <v>0</v>
      </c>
      <c r="O4737" s="424">
        <f>L4737+M4737-N4737</f>
        <v>0</v>
      </c>
      <c r="P4737" s="244"/>
      <c r="Q4737" s="423"/>
      <c r="R4737" s="252"/>
      <c r="S4737" s="429">
        <f>+IF(+(L4737+M4737)&gt;=I4737,+M4737,+(+I4737-L4737))</f>
        <v>0</v>
      </c>
      <c r="T4737" s="315">
        <f>Q4737+R4737-S4737</f>
        <v>0</v>
      </c>
      <c r="U4737" s="252"/>
      <c r="V4737" s="252"/>
      <c r="W4737" s="253"/>
      <c r="X4737" s="313">
        <f t="shared" si="1452"/>
        <v>0</v>
      </c>
    </row>
    <row r="4738" spans="2:24" ht="18.75">
      <c r="B4738" s="794">
        <v>5700</v>
      </c>
      <c r="C4738" s="981" t="s">
        <v>1037</v>
      </c>
      <c r="D4738" s="982"/>
      <c r="E4738" s="802"/>
      <c r="F4738" s="781">
        <v>0</v>
      </c>
      <c r="G4738" s="781">
        <v>0</v>
      </c>
      <c r="H4738" s="781">
        <v>0</v>
      </c>
      <c r="I4738" s="806">
        <f>SUM(I4739:I4741)</f>
        <v>0</v>
      </c>
      <c r="J4738" s="243" t="str">
        <f t="shared" si="1451"/>
        <v/>
      </c>
      <c r="K4738" s="244"/>
      <c r="L4738" s="326">
        <f>SUM(L4739:L4741)</f>
        <v>0</v>
      </c>
      <c r="M4738" s="327">
        <f>SUM(M4739:M4741)</f>
        <v>0</v>
      </c>
      <c r="N4738" s="432">
        <f>SUM(N4739:N4740)</f>
        <v>0</v>
      </c>
      <c r="O4738" s="433">
        <f>SUM(O4739:O4741)</f>
        <v>0</v>
      </c>
      <c r="P4738" s="244"/>
      <c r="Q4738" s="326">
        <f>SUM(Q4739:Q4741)</f>
        <v>0</v>
      </c>
      <c r="R4738" s="327">
        <f>SUM(R4739:R4741)</f>
        <v>0</v>
      </c>
      <c r="S4738" s="327">
        <f>SUM(S4739:S4741)</f>
        <v>0</v>
      </c>
      <c r="T4738" s="327">
        <f>SUM(T4739:T4741)</f>
        <v>0</v>
      </c>
      <c r="U4738" s="327">
        <f>SUM(U4739:U4741)</f>
        <v>0</v>
      </c>
      <c r="V4738" s="327">
        <f>SUM(V4739:V4740)</f>
        <v>0</v>
      </c>
      <c r="W4738" s="433">
        <f>SUM(W4739:W4741)</f>
        <v>0</v>
      </c>
      <c r="X4738" s="313">
        <f t="shared" si="1452"/>
        <v>0</v>
      </c>
    </row>
    <row r="4739" spans="2:24" ht="18.75">
      <c r="B4739" s="175"/>
      <c r="C4739" s="176">
        <v>5701</v>
      </c>
      <c r="D4739" s="177" t="s">
        <v>1038</v>
      </c>
      <c r="E4739" s="813"/>
      <c r="F4739" s="700">
        <v>0</v>
      </c>
      <c r="G4739" s="700">
        <v>0</v>
      </c>
      <c r="H4739" s="700">
        <v>0</v>
      </c>
      <c r="I4739" s="476">
        <f>F4739+G4739+H4739</f>
        <v>0</v>
      </c>
      <c r="J4739" s="243" t="str">
        <f t="shared" si="1451"/>
        <v/>
      </c>
      <c r="K4739" s="244"/>
      <c r="L4739" s="435"/>
      <c r="M4739" s="436"/>
      <c r="N4739" s="330">
        <f>I4739</f>
        <v>0</v>
      </c>
      <c r="O4739" s="424">
        <f>L4739+M4739-N4739</f>
        <v>0</v>
      </c>
      <c r="P4739" s="244"/>
      <c r="Q4739" s="435"/>
      <c r="R4739" s="436"/>
      <c r="S4739" s="429">
        <f>+IF(+(L4739+M4739)&gt;=I4739,+M4739,+(+I4739-L4739))</f>
        <v>0</v>
      </c>
      <c r="T4739" s="315">
        <f>Q4739+R4739-S4739</f>
        <v>0</v>
      </c>
      <c r="U4739" s="436"/>
      <c r="V4739" s="436"/>
      <c r="W4739" s="253"/>
      <c r="X4739" s="313">
        <f t="shared" si="1452"/>
        <v>0</v>
      </c>
    </row>
    <row r="4740" spans="2:24" ht="18.75">
      <c r="B4740" s="175"/>
      <c r="C4740" s="180">
        <v>5702</v>
      </c>
      <c r="D4740" s="181" t="s">
        <v>1039</v>
      </c>
      <c r="E4740" s="813"/>
      <c r="F4740" s="700">
        <v>0</v>
      </c>
      <c r="G4740" s="700">
        <v>0</v>
      </c>
      <c r="H4740" s="700">
        <v>0</v>
      </c>
      <c r="I4740" s="476">
        <f>F4740+G4740+H4740</f>
        <v>0</v>
      </c>
      <c r="J4740" s="243" t="str">
        <f t="shared" si="1451"/>
        <v/>
      </c>
      <c r="K4740" s="244"/>
      <c r="L4740" s="435"/>
      <c r="M4740" s="436"/>
      <c r="N4740" s="330">
        <f>I4740</f>
        <v>0</v>
      </c>
      <c r="O4740" s="424">
        <f>L4740+M4740-N4740</f>
        <v>0</v>
      </c>
      <c r="P4740" s="244"/>
      <c r="Q4740" s="435"/>
      <c r="R4740" s="436"/>
      <c r="S4740" s="429">
        <f>+IF(+(L4740+M4740)&gt;=I4740,+M4740,+(+I4740-L4740))</f>
        <v>0</v>
      </c>
      <c r="T4740" s="315">
        <f>Q4740+R4740-S4740</f>
        <v>0</v>
      </c>
      <c r="U4740" s="436"/>
      <c r="V4740" s="436"/>
      <c r="W4740" s="253"/>
      <c r="X4740" s="313">
        <f t="shared" si="1452"/>
        <v>0</v>
      </c>
    </row>
    <row r="4741" spans="2:24" ht="18.75">
      <c r="B4741" s="136"/>
      <c r="C4741" s="182">
        <v>4071</v>
      </c>
      <c r="D4741" s="464" t="s">
        <v>1040</v>
      </c>
      <c r="E4741" s="812"/>
      <c r="F4741" s="700">
        <v>0</v>
      </c>
      <c r="G4741" s="700">
        <v>0</v>
      </c>
      <c r="H4741" s="700">
        <v>0</v>
      </c>
      <c r="I4741" s="476">
        <f>F4741+G4741+H4741</f>
        <v>0</v>
      </c>
      <c r="J4741" s="243" t="str">
        <f t="shared" si="1451"/>
        <v/>
      </c>
      <c r="K4741" s="244"/>
      <c r="L4741" s="821"/>
      <c r="M4741" s="775"/>
      <c r="N4741" s="775"/>
      <c r="O4741" s="822"/>
      <c r="P4741" s="244"/>
      <c r="Q4741" s="771"/>
      <c r="R4741" s="775"/>
      <c r="S4741" s="775"/>
      <c r="T4741" s="775"/>
      <c r="U4741" s="775"/>
      <c r="V4741" s="775"/>
      <c r="W4741" s="819"/>
      <c r="X4741" s="313">
        <f t="shared" si="1452"/>
        <v>0</v>
      </c>
    </row>
    <row r="4742" spans="2:24">
      <c r="B4742" s="173"/>
      <c r="C4742" s="183"/>
      <c r="D4742" s="334"/>
      <c r="E4742" s="814"/>
      <c r="F4742" s="248"/>
      <c r="G4742" s="248"/>
      <c r="H4742" s="248"/>
      <c r="I4742" s="249"/>
      <c r="J4742" s="243" t="str">
        <f t="shared" si="1451"/>
        <v/>
      </c>
      <c r="K4742" s="244"/>
      <c r="L4742" s="437"/>
      <c r="M4742" s="438"/>
      <c r="N4742" s="323"/>
      <c r="O4742" s="324"/>
      <c r="P4742" s="244"/>
      <c r="Q4742" s="437"/>
      <c r="R4742" s="438"/>
      <c r="S4742" s="323"/>
      <c r="T4742" s="323"/>
      <c r="U4742" s="438"/>
      <c r="V4742" s="323"/>
      <c r="W4742" s="324"/>
      <c r="X4742" s="324"/>
    </row>
    <row r="4743" spans="2:24" ht="18.75">
      <c r="B4743" s="807">
        <v>98</v>
      </c>
      <c r="C4743" s="964" t="s">
        <v>1041</v>
      </c>
      <c r="D4743" s="958"/>
      <c r="E4743" s="795"/>
      <c r="F4743" s="798"/>
      <c r="G4743" s="799"/>
      <c r="H4743" s="799"/>
      <c r="I4743" s="800">
        <f>F4743+G4743+H4743</f>
        <v>0</v>
      </c>
      <c r="J4743" s="243" t="str">
        <f t="shared" si="1451"/>
        <v/>
      </c>
      <c r="K4743" s="244"/>
      <c r="L4743" s="428"/>
      <c r="M4743" s="254"/>
      <c r="N4743" s="317">
        <f>I4743</f>
        <v>0</v>
      </c>
      <c r="O4743" s="424">
        <f>L4743+M4743-N4743</f>
        <v>0</v>
      </c>
      <c r="P4743" s="244"/>
      <c r="Q4743" s="428"/>
      <c r="R4743" s="254"/>
      <c r="S4743" s="429">
        <f>+IF(+(L4743+M4743)&gt;=I4743,+M4743,+(+I4743-L4743))</f>
        <v>0</v>
      </c>
      <c r="T4743" s="315">
        <f>Q4743+R4743-S4743</f>
        <v>0</v>
      </c>
      <c r="U4743" s="254"/>
      <c r="V4743" s="254"/>
      <c r="W4743" s="253"/>
      <c r="X4743" s="313">
        <f>T4743-U4743-V4743-W4743</f>
        <v>0</v>
      </c>
    </row>
    <row r="4744" spans="2:24">
      <c r="B4744" s="184"/>
      <c r="C4744" s="335" t="s">
        <v>1042</v>
      </c>
      <c r="D4744" s="336"/>
      <c r="E4744" s="395"/>
      <c r="F4744" s="395"/>
      <c r="G4744" s="395"/>
      <c r="H4744" s="395"/>
      <c r="I4744" s="337"/>
      <c r="J4744" s="243" t="str">
        <f t="shared" si="1451"/>
        <v/>
      </c>
      <c r="K4744" s="244"/>
      <c r="L4744" s="338"/>
      <c r="M4744" s="339"/>
      <c r="N4744" s="339"/>
      <c r="O4744" s="340"/>
      <c r="P4744" s="244"/>
      <c r="Q4744" s="338"/>
      <c r="R4744" s="339"/>
      <c r="S4744" s="339"/>
      <c r="T4744" s="339"/>
      <c r="U4744" s="339"/>
      <c r="V4744" s="339"/>
      <c r="W4744" s="340"/>
      <c r="X4744" s="340"/>
    </row>
    <row r="4745" spans="2:24">
      <c r="B4745" s="184"/>
      <c r="C4745" s="341" t="s">
        <v>1043</v>
      </c>
      <c r="D4745" s="334"/>
      <c r="E4745" s="384"/>
      <c r="F4745" s="384"/>
      <c r="G4745" s="384"/>
      <c r="H4745" s="384"/>
      <c r="I4745" s="307"/>
      <c r="J4745" s="243" t="str">
        <f t="shared" si="1451"/>
        <v/>
      </c>
      <c r="K4745" s="244"/>
      <c r="L4745" s="342"/>
      <c r="M4745" s="343"/>
      <c r="N4745" s="343"/>
      <c r="O4745" s="344"/>
      <c r="P4745" s="244"/>
      <c r="Q4745" s="342"/>
      <c r="R4745" s="343"/>
      <c r="S4745" s="343"/>
      <c r="T4745" s="343"/>
      <c r="U4745" s="343"/>
      <c r="V4745" s="343"/>
      <c r="W4745" s="344"/>
      <c r="X4745" s="344"/>
    </row>
    <row r="4746" spans="2:24">
      <c r="B4746" s="185"/>
      <c r="C4746" s="345" t="s">
        <v>1716</v>
      </c>
      <c r="D4746" s="346"/>
      <c r="E4746" s="396"/>
      <c r="F4746" s="396"/>
      <c r="G4746" s="396"/>
      <c r="H4746" s="396"/>
      <c r="I4746" s="309"/>
      <c r="J4746" s="243" t="str">
        <f t="shared" si="1451"/>
        <v/>
      </c>
      <c r="K4746" s="244"/>
      <c r="L4746" s="347"/>
      <c r="M4746" s="348"/>
      <c r="N4746" s="348"/>
      <c r="O4746" s="349"/>
      <c r="P4746" s="244"/>
      <c r="Q4746" s="347"/>
      <c r="R4746" s="348"/>
      <c r="S4746" s="348"/>
      <c r="T4746" s="348"/>
      <c r="U4746" s="348"/>
      <c r="V4746" s="348"/>
      <c r="W4746" s="349"/>
      <c r="X4746" s="349"/>
    </row>
    <row r="4747" spans="2:24" ht="18.75">
      <c r="B4747" s="715"/>
      <c r="C4747" s="716" t="s">
        <v>1263</v>
      </c>
      <c r="D4747" s="717" t="s">
        <v>1044</v>
      </c>
      <c r="E4747" s="808"/>
      <c r="F4747" s="808">
        <f>SUM(F4632,F4635,F4641,F4649,F4650,F4668,F4672,F4678,F4681,F4682,F4683,F4684,F4685,F4694,F4700,F4701,F4702,F4703,F4710,F4714,F4715,F4716,F4717,F4720,F4721,F4729,F4732,F4733,F4738)+F4743</f>
        <v>0</v>
      </c>
      <c r="G4747" s="808">
        <f>SUM(G4632,G4635,G4641,G4649,G4650,G4668,G4672,G4678,G4681,G4682,G4683,G4684,G4685,G4694,G4700,G4701,G4702,G4703,G4710,G4714,G4715,G4716,G4717,G4720,G4721,G4729,G4732,G4733,G4738)+G4743</f>
        <v>3721600</v>
      </c>
      <c r="H4747" s="808">
        <f>SUM(H4632,H4635,H4641,H4649,H4650,H4668,H4672,H4678,H4681,H4682,H4683,H4684,H4685,H4694,H4700,H4701,H4702,H4703,H4710,H4714,H4715,H4716,H4717,H4720,H4721,H4729,H4732,H4733,H4738)+H4743</f>
        <v>0</v>
      </c>
      <c r="I4747" s="808">
        <f>SUM(I4632,I4635,I4641,I4649,I4650,I4668,I4672,I4678,I4681,I4682,I4683,I4684,I4685,I4694,I4700,I4701,I4702,I4703,I4710,I4714,I4715,I4716,I4717,I4720,I4721,I4729,I4732,I4733,I4738)+I4743</f>
        <v>3721600</v>
      </c>
      <c r="J4747" s="243">
        <f t="shared" si="1451"/>
        <v>1</v>
      </c>
      <c r="K4747" s="439" t="str">
        <f>LEFT(C4629,1)</f>
        <v>7</v>
      </c>
      <c r="L4747" s="276">
        <f>SUM(L4632,L4635,L4641,L4649,L4650,L4668,L4672,L4678,L4681,L4682,L4683,L4684,L4685,L4694,L4700,L4701,L4702,L4703,L4710,L4714,L4715,L4716,L4717,L4720,L4721,L4729,L4732,L4733,L4738)+L4743</f>
        <v>0</v>
      </c>
      <c r="M4747" s="276">
        <f>SUM(M4632,M4635,M4641,M4649,M4650,M4668,M4672,M4678,M4681,M4682,M4683,M4684,M4685,M4694,M4700,M4701,M4702,M4703,M4710,M4714,M4715,M4716,M4717,M4720,M4721,M4729,M4732,M4733,M4738)+M4743</f>
        <v>3721600</v>
      </c>
      <c r="N4747" s="276">
        <f>SUM(N4632,N4635,N4641,N4649,N4650,N4668,N4672,N4678,N4681,N4682,N4683,N4684,N4685,N4694,N4700,N4701,N4702,N4703,N4710,N4714,N4715,N4716,N4717,N4720,N4721,N4729,N4732,N4733,N4738)+N4743</f>
        <v>3721600</v>
      </c>
      <c r="O4747" s="276">
        <f>SUM(O4632,O4635,O4641,O4649,O4650,O4668,O4672,O4678,O4681,O4682,O4683,O4684,O4685,O4694,O4700,O4701,O4702,O4703,O4710,O4714,O4715,O4716,O4717,O4720,O4721,O4729,O4732,O4733,O4738)+O4743</f>
        <v>0</v>
      </c>
      <c r="P4747" s="222"/>
      <c r="Q4747" s="276">
        <f t="shared" ref="Q4747:W4747" si="1455">SUM(Q4632,Q4635,Q4641,Q4649,Q4650,Q4668,Q4672,Q4678,Q4681,Q4682,Q4683,Q4684,Q4685,Q4694,Q4700,Q4701,Q4702,Q4703,Q4710,Q4714,Q4715,Q4716,Q4717,Q4720,Q4721,Q4729,Q4732,Q4733,Q4738)+Q4743</f>
        <v>0</v>
      </c>
      <c r="R4747" s="276">
        <f t="shared" si="1455"/>
        <v>3666500</v>
      </c>
      <c r="S4747" s="276">
        <f t="shared" si="1455"/>
        <v>3666500</v>
      </c>
      <c r="T4747" s="276">
        <f t="shared" si="1455"/>
        <v>0</v>
      </c>
      <c r="U4747" s="276">
        <f t="shared" si="1455"/>
        <v>0</v>
      </c>
      <c r="V4747" s="276">
        <f t="shared" si="1455"/>
        <v>0</v>
      </c>
      <c r="W4747" s="276">
        <f t="shared" si="1455"/>
        <v>0</v>
      </c>
      <c r="X4747" s="313">
        <f>T4747-U4747-V4747-W4747</f>
        <v>0</v>
      </c>
    </row>
    <row r="4748" spans="2:24">
      <c r="B4748" s="660" t="s">
        <v>32</v>
      </c>
      <c r="C4748" s="186"/>
      <c r="I4748" s="219"/>
      <c r="J4748" s="221">
        <f>J4747</f>
        <v>1</v>
      </c>
      <c r="P4748"/>
    </row>
    <row r="4749" spans="2:24">
      <c r="B4749" s="392"/>
      <c r="C4749" s="392"/>
      <c r="D4749" s="393"/>
      <c r="E4749" s="392"/>
      <c r="F4749" s="392"/>
      <c r="G4749" s="392"/>
      <c r="H4749" s="392"/>
      <c r="I4749" s="394"/>
      <c r="J4749" s="221">
        <f>J4747</f>
        <v>1</v>
      </c>
      <c r="L4749" s="392"/>
      <c r="M4749" s="392"/>
      <c r="N4749" s="394"/>
      <c r="O4749" s="394"/>
      <c r="P4749" s="394"/>
      <c r="Q4749" s="392"/>
      <c r="R4749" s="392"/>
      <c r="S4749" s="394"/>
      <c r="T4749" s="394"/>
      <c r="U4749" s="392"/>
      <c r="V4749" s="394"/>
      <c r="W4749" s="394"/>
      <c r="X4749" s="394"/>
    </row>
    <row r="4750" spans="2:24" ht="18.75">
      <c r="B4750" s="402"/>
      <c r="C4750" s="402"/>
      <c r="D4750" s="402"/>
      <c r="E4750" s="402"/>
      <c r="F4750" s="402"/>
      <c r="G4750" s="402"/>
      <c r="H4750" s="402"/>
      <c r="I4750" s="484"/>
      <c r="J4750" s="440">
        <f>(IF(E4747&lt;&gt;0,$G$2,IF(I4747&lt;&gt;0,$G$2,"")))</f>
        <v>0</v>
      </c>
    </row>
    <row r="4751" spans="2:24" ht="18.75">
      <c r="B4751" s="402"/>
      <c r="C4751" s="402"/>
      <c r="D4751" s="474"/>
      <c r="E4751" s="402"/>
      <c r="F4751" s="402"/>
      <c r="G4751" s="402"/>
      <c r="H4751" s="402"/>
      <c r="I4751" s="484"/>
      <c r="J4751" s="440" t="str">
        <f>(IF(E4748&lt;&gt;0,$G$2,IF(I4748&lt;&gt;0,$G$2,"")))</f>
        <v/>
      </c>
    </row>
    <row r="4752" spans="2:24">
      <c r="E4752" s="278"/>
      <c r="F4752" s="278"/>
      <c r="G4752" s="278"/>
      <c r="H4752" s="278"/>
      <c r="I4752" s="282"/>
      <c r="J4752" s="221">
        <f>(IF($E4885&lt;&gt;0,$J$2,IF($I4885&lt;&gt;0,$J$2,"")))</f>
        <v>1</v>
      </c>
      <c r="L4752" s="278"/>
      <c r="M4752" s="278"/>
      <c r="N4752" s="282"/>
      <c r="O4752" s="282"/>
      <c r="P4752" s="282"/>
      <c r="Q4752" s="278"/>
      <c r="R4752" s="278"/>
      <c r="S4752" s="282"/>
      <c r="T4752" s="282"/>
      <c r="U4752" s="278"/>
      <c r="V4752" s="282"/>
      <c r="W4752" s="282"/>
    </row>
    <row r="4753" spans="2:24">
      <c r="C4753" s="227"/>
      <c r="D4753" s="228"/>
      <c r="E4753" s="278"/>
      <c r="F4753" s="278"/>
      <c r="G4753" s="278"/>
      <c r="H4753" s="278"/>
      <c r="I4753" s="282"/>
      <c r="J4753" s="221">
        <f>(IF($E4885&lt;&gt;0,$J$2,IF($I4885&lt;&gt;0,$J$2,"")))</f>
        <v>1</v>
      </c>
      <c r="L4753" s="278"/>
      <c r="M4753" s="278"/>
      <c r="N4753" s="282"/>
      <c r="O4753" s="282"/>
      <c r="P4753" s="282"/>
      <c r="Q4753" s="278"/>
      <c r="R4753" s="278"/>
      <c r="S4753" s="282"/>
      <c r="T4753" s="282"/>
      <c r="U4753" s="278"/>
      <c r="V4753" s="282"/>
      <c r="W4753" s="282"/>
    </row>
    <row r="4754" spans="2:24">
      <c r="B4754" s="896" t="str">
        <f>$B$7</f>
        <v>БЮДЖЕТ - НАЧАЛЕН ПЛАН
ПО ПЪЛНА ЕДИННА БЮДЖЕТНА КЛАСИФИКАЦИЯ</v>
      </c>
      <c r="C4754" s="897"/>
      <c r="D4754" s="897"/>
      <c r="E4754" s="278"/>
      <c r="F4754" s="278"/>
      <c r="G4754" s="278"/>
      <c r="H4754" s="278"/>
      <c r="I4754" s="282"/>
      <c r="J4754" s="221">
        <f>(IF($E4885&lt;&gt;0,$J$2,IF($I4885&lt;&gt;0,$J$2,"")))</f>
        <v>1</v>
      </c>
      <c r="L4754" s="278"/>
      <c r="M4754" s="278"/>
      <c r="N4754" s="282"/>
      <c r="O4754" s="282"/>
      <c r="P4754" s="282"/>
      <c r="Q4754" s="278"/>
      <c r="R4754" s="278"/>
      <c r="S4754" s="282"/>
      <c r="T4754" s="282"/>
      <c r="U4754" s="278"/>
      <c r="V4754" s="282"/>
      <c r="W4754" s="282"/>
    </row>
    <row r="4755" spans="2:24">
      <c r="C4755" s="227"/>
      <c r="D4755" s="228"/>
      <c r="E4755" s="279" t="s">
        <v>1684</v>
      </c>
      <c r="F4755" s="279" t="s">
        <v>1550</v>
      </c>
      <c r="G4755" s="278"/>
      <c r="H4755" s="278"/>
      <c r="I4755" s="282"/>
      <c r="J4755" s="221">
        <f>(IF($E4885&lt;&gt;0,$J$2,IF($I4885&lt;&gt;0,$J$2,"")))</f>
        <v>1</v>
      </c>
      <c r="L4755" s="278"/>
      <c r="M4755" s="278"/>
      <c r="N4755" s="282"/>
      <c r="O4755" s="282"/>
      <c r="P4755" s="282"/>
      <c r="Q4755" s="278"/>
      <c r="R4755" s="278"/>
      <c r="S4755" s="282"/>
      <c r="T4755" s="282"/>
      <c r="U4755" s="278"/>
      <c r="V4755" s="282"/>
      <c r="W4755" s="282"/>
    </row>
    <row r="4756" spans="2:24" ht="18.75">
      <c r="B4756" s="898" t="str">
        <f>$B$9</f>
        <v>Несебър</v>
      </c>
      <c r="C4756" s="899"/>
      <c r="D4756" s="900"/>
      <c r="E4756" s="686">
        <f>$E$9</f>
        <v>43831</v>
      </c>
      <c r="F4756" s="687">
        <f>$F$9</f>
        <v>44196</v>
      </c>
      <c r="G4756" s="278"/>
      <c r="H4756" s="278"/>
      <c r="I4756" s="282"/>
      <c r="J4756" s="221">
        <f>(IF($E4885&lt;&gt;0,$J$2,IF($I4885&lt;&gt;0,$J$2,"")))</f>
        <v>1</v>
      </c>
      <c r="L4756" s="278"/>
      <c r="M4756" s="278"/>
      <c r="N4756" s="282"/>
      <c r="O4756" s="282"/>
      <c r="P4756" s="282"/>
      <c r="Q4756" s="278"/>
      <c r="R4756" s="278"/>
      <c r="S4756" s="282"/>
      <c r="T4756" s="282"/>
      <c r="U4756" s="278"/>
      <c r="V4756" s="282"/>
      <c r="W4756" s="282"/>
    </row>
    <row r="4757" spans="2:24">
      <c r="B4757" s="230" t="str">
        <f>$B$10</f>
        <v>(наименование на разпоредителя с бюджет)</v>
      </c>
      <c r="E4757" s="278"/>
      <c r="F4757" s="280">
        <f>$F$10</f>
        <v>0</v>
      </c>
      <c r="G4757" s="278"/>
      <c r="H4757" s="278"/>
      <c r="I4757" s="282"/>
      <c r="J4757" s="221">
        <f>(IF($E4885&lt;&gt;0,$J$2,IF($I4885&lt;&gt;0,$J$2,"")))</f>
        <v>1</v>
      </c>
      <c r="L4757" s="278"/>
      <c r="M4757" s="278"/>
      <c r="N4757" s="282"/>
      <c r="O4757" s="282"/>
      <c r="P4757" s="282"/>
      <c r="Q4757" s="278"/>
      <c r="R4757" s="278"/>
      <c r="S4757" s="282"/>
      <c r="T4757" s="282"/>
      <c r="U4757" s="278"/>
      <c r="V4757" s="282"/>
      <c r="W4757" s="282"/>
    </row>
    <row r="4758" spans="2:24">
      <c r="B4758" s="230"/>
      <c r="E4758" s="281"/>
      <c r="F4758" s="278"/>
      <c r="G4758" s="278"/>
      <c r="H4758" s="278"/>
      <c r="I4758" s="282"/>
      <c r="J4758" s="221">
        <f>(IF($E4885&lt;&gt;0,$J$2,IF($I4885&lt;&gt;0,$J$2,"")))</f>
        <v>1</v>
      </c>
      <c r="L4758" s="278"/>
      <c r="M4758" s="278"/>
      <c r="N4758" s="282"/>
      <c r="O4758" s="282"/>
      <c r="P4758" s="282"/>
      <c r="Q4758" s="278"/>
      <c r="R4758" s="278"/>
      <c r="S4758" s="282"/>
      <c r="T4758" s="282"/>
      <c r="U4758" s="278"/>
      <c r="V4758" s="282"/>
      <c r="W4758" s="282"/>
    </row>
    <row r="4759" spans="2:24" ht="19.5">
      <c r="B4759" s="901" t="str">
        <f>$B$12</f>
        <v>Несебър</v>
      </c>
      <c r="C4759" s="902"/>
      <c r="D4759" s="903"/>
      <c r="E4759" s="229" t="s">
        <v>1685</v>
      </c>
      <c r="F4759" s="688" t="str">
        <f>$F$12</f>
        <v>5206</v>
      </c>
      <c r="G4759" s="278"/>
      <c r="H4759" s="278"/>
      <c r="I4759" s="282"/>
      <c r="J4759" s="221">
        <f>(IF($E4885&lt;&gt;0,$J$2,IF($I4885&lt;&gt;0,$J$2,"")))</f>
        <v>1</v>
      </c>
      <c r="L4759" s="278"/>
      <c r="M4759" s="278"/>
      <c r="N4759" s="282"/>
      <c r="O4759" s="282"/>
      <c r="P4759" s="282"/>
      <c r="Q4759" s="278"/>
      <c r="R4759" s="278"/>
      <c r="S4759" s="282"/>
      <c r="T4759" s="282"/>
      <c r="U4759" s="278"/>
      <c r="V4759" s="282"/>
      <c r="W4759" s="282"/>
    </row>
    <row r="4760" spans="2:24">
      <c r="B4760" s="689" t="str">
        <f>$B$13</f>
        <v>(наименование на първостепенния разпоредител с бюджет)</v>
      </c>
      <c r="E4760" s="281" t="s">
        <v>1686</v>
      </c>
      <c r="F4760" s="278"/>
      <c r="G4760" s="278"/>
      <c r="H4760" s="278"/>
      <c r="I4760" s="282"/>
      <c r="J4760" s="221">
        <f>(IF($E4885&lt;&gt;0,$J$2,IF($I4885&lt;&gt;0,$J$2,"")))</f>
        <v>1</v>
      </c>
      <c r="L4760" s="278"/>
      <c r="M4760" s="278"/>
      <c r="N4760" s="282"/>
      <c r="O4760" s="282"/>
      <c r="P4760" s="282"/>
      <c r="Q4760" s="278"/>
      <c r="R4760" s="278"/>
      <c r="S4760" s="282"/>
      <c r="T4760" s="282"/>
      <c r="U4760" s="278"/>
      <c r="V4760" s="282"/>
      <c r="W4760" s="282"/>
    </row>
    <row r="4761" spans="2:24" ht="18.75">
      <c r="B4761" s="230"/>
      <c r="D4761" s="441"/>
      <c r="E4761" s="277"/>
      <c r="F4761" s="277"/>
      <c r="G4761" s="277"/>
      <c r="H4761" s="277"/>
      <c r="I4761" s="384"/>
      <c r="J4761" s="221">
        <f>(IF($E4885&lt;&gt;0,$J$2,IF($I4885&lt;&gt;0,$J$2,"")))</f>
        <v>1</v>
      </c>
      <c r="L4761" s="278"/>
      <c r="M4761" s="278"/>
      <c r="N4761" s="282"/>
      <c r="O4761" s="282"/>
      <c r="P4761" s="282"/>
      <c r="Q4761" s="278"/>
      <c r="R4761" s="278"/>
      <c r="S4761" s="282"/>
      <c r="T4761" s="282"/>
      <c r="U4761" s="278"/>
      <c r="V4761" s="282"/>
      <c r="W4761" s="282"/>
    </row>
    <row r="4762" spans="2:24">
      <c r="C4762" s="227"/>
      <c r="D4762" s="228"/>
      <c r="E4762" s="278"/>
      <c r="F4762" s="281"/>
      <c r="G4762" s="281"/>
      <c r="H4762" s="281"/>
      <c r="I4762" s="284" t="s">
        <v>1687</v>
      </c>
      <c r="J4762" s="221">
        <f>(IF($E4885&lt;&gt;0,$J$2,IF($I4885&lt;&gt;0,$J$2,"")))</f>
        <v>1</v>
      </c>
      <c r="L4762" s="283" t="s">
        <v>93</v>
      </c>
      <c r="M4762" s="278"/>
      <c r="N4762" s="282"/>
      <c r="O4762" s="284" t="s">
        <v>1687</v>
      </c>
      <c r="P4762" s="282"/>
      <c r="Q4762" s="283" t="s">
        <v>94</v>
      </c>
      <c r="R4762" s="278"/>
      <c r="S4762" s="282"/>
      <c r="T4762" s="284" t="s">
        <v>1687</v>
      </c>
      <c r="U4762" s="278"/>
      <c r="V4762" s="282"/>
      <c r="W4762" s="284" t="s">
        <v>1687</v>
      </c>
    </row>
    <row r="4763" spans="2:24" ht="18.75">
      <c r="B4763" s="782"/>
      <c r="C4763" s="783"/>
      <c r="D4763" s="784" t="s">
        <v>1075</v>
      </c>
      <c r="E4763" s="785"/>
      <c r="F4763" s="973" t="s">
        <v>1486</v>
      </c>
      <c r="G4763" s="974"/>
      <c r="H4763" s="975"/>
      <c r="I4763" s="976"/>
      <c r="J4763" s="221">
        <f>(IF($E4885&lt;&gt;0,$J$2,IF($I4885&lt;&gt;0,$J$2,"")))</f>
        <v>1</v>
      </c>
      <c r="L4763" s="920" t="s">
        <v>1804</v>
      </c>
      <c r="M4763" s="920" t="s">
        <v>1805</v>
      </c>
      <c r="N4763" s="922" t="s">
        <v>1806</v>
      </c>
      <c r="O4763" s="922" t="s">
        <v>95</v>
      </c>
      <c r="P4763" s="222"/>
      <c r="Q4763" s="922" t="s">
        <v>1807</v>
      </c>
      <c r="R4763" s="922" t="s">
        <v>1808</v>
      </c>
      <c r="S4763" s="922" t="s">
        <v>1776</v>
      </c>
      <c r="T4763" s="922" t="s">
        <v>96</v>
      </c>
      <c r="U4763" s="409" t="s">
        <v>97</v>
      </c>
      <c r="V4763" s="410"/>
      <c r="W4763" s="411"/>
      <c r="X4763" s="291"/>
    </row>
    <row r="4764" spans="2:24" ht="31.5">
      <c r="B4764" s="786" t="s">
        <v>1601</v>
      </c>
      <c r="C4764" s="787" t="s">
        <v>1688</v>
      </c>
      <c r="D4764" s="788" t="s">
        <v>1076</v>
      </c>
      <c r="E4764" s="789"/>
      <c r="F4764" s="713" t="s">
        <v>1487</v>
      </c>
      <c r="G4764" s="713" t="s">
        <v>1488</v>
      </c>
      <c r="H4764" s="713" t="s">
        <v>1485</v>
      </c>
      <c r="I4764" s="713" t="s">
        <v>1069</v>
      </c>
      <c r="J4764" s="221">
        <f>(IF($E4885&lt;&gt;0,$J$2,IF($I4885&lt;&gt;0,$J$2,"")))</f>
        <v>1</v>
      </c>
      <c r="L4764" s="961"/>
      <c r="M4764" s="972"/>
      <c r="N4764" s="961"/>
      <c r="O4764" s="972"/>
      <c r="P4764" s="222"/>
      <c r="Q4764" s="957"/>
      <c r="R4764" s="957"/>
      <c r="S4764" s="957"/>
      <c r="T4764" s="957"/>
      <c r="U4764" s="412">
        <v>2020</v>
      </c>
      <c r="V4764" s="412">
        <v>2021</v>
      </c>
      <c r="W4764" s="412" t="s">
        <v>1809</v>
      </c>
      <c r="X4764" s="413" t="s">
        <v>98</v>
      </c>
    </row>
    <row r="4765" spans="2:24" ht="18.75">
      <c r="B4765" s="612"/>
      <c r="C4765" s="397"/>
      <c r="D4765" s="295" t="s">
        <v>1265</v>
      </c>
      <c r="E4765" s="809"/>
      <c r="F4765" s="296"/>
      <c r="G4765" s="296"/>
      <c r="H4765" s="296"/>
      <c r="I4765" s="483"/>
      <c r="J4765" s="221">
        <f>(IF($E4885&lt;&gt;0,$J$2,IF($I4885&lt;&gt;0,$J$2,"")))</f>
        <v>1</v>
      </c>
      <c r="L4765" s="297" t="s">
        <v>99</v>
      </c>
      <c r="M4765" s="297" t="s">
        <v>100</v>
      </c>
      <c r="N4765" s="298" t="s">
        <v>101</v>
      </c>
      <c r="O4765" s="298" t="s">
        <v>102</v>
      </c>
      <c r="P4765" s="222"/>
      <c r="Q4765" s="610" t="s">
        <v>103</v>
      </c>
      <c r="R4765" s="610" t="s">
        <v>104</v>
      </c>
      <c r="S4765" s="610" t="s">
        <v>105</v>
      </c>
      <c r="T4765" s="610" t="s">
        <v>106</v>
      </c>
      <c r="U4765" s="610" t="s">
        <v>1046</v>
      </c>
      <c r="V4765" s="610" t="s">
        <v>1047</v>
      </c>
      <c r="W4765" s="610" t="s">
        <v>1048</v>
      </c>
      <c r="X4765" s="414" t="s">
        <v>1049</v>
      </c>
    </row>
    <row r="4766" spans="2:24" ht="131.25">
      <c r="B4766" s="236"/>
      <c r="C4766" s="617" t="e">
        <f>VLOOKUP(D4766,OP_LIST2,2,FALSE)</f>
        <v>#N/A</v>
      </c>
      <c r="D4766" s="618" t="s">
        <v>958</v>
      </c>
      <c r="E4766" s="810"/>
      <c r="F4766" s="368"/>
      <c r="G4766" s="368"/>
      <c r="H4766" s="368"/>
      <c r="I4766" s="303"/>
      <c r="J4766" s="221">
        <f>(IF($E4885&lt;&gt;0,$J$2,IF($I4885&lt;&gt;0,$J$2,"")))</f>
        <v>1</v>
      </c>
      <c r="L4766" s="415" t="s">
        <v>1050</v>
      </c>
      <c r="M4766" s="415" t="s">
        <v>1050</v>
      </c>
      <c r="N4766" s="415" t="s">
        <v>1051</v>
      </c>
      <c r="O4766" s="415" t="s">
        <v>1052</v>
      </c>
      <c r="P4766" s="222"/>
      <c r="Q4766" s="415" t="s">
        <v>1050</v>
      </c>
      <c r="R4766" s="415" t="s">
        <v>1050</v>
      </c>
      <c r="S4766" s="415" t="s">
        <v>1077</v>
      </c>
      <c r="T4766" s="415" t="s">
        <v>1054</v>
      </c>
      <c r="U4766" s="415" t="s">
        <v>1050</v>
      </c>
      <c r="V4766" s="415" t="s">
        <v>1050</v>
      </c>
      <c r="W4766" s="415" t="s">
        <v>1050</v>
      </c>
      <c r="X4766" s="306" t="s">
        <v>1055</v>
      </c>
    </row>
    <row r="4767" spans="2:24" ht="18.75">
      <c r="B4767" s="616"/>
      <c r="C4767" s="619">
        <f>VLOOKUP(D4768,EBK_DEIN2,2,FALSE)</f>
        <v>7732</v>
      </c>
      <c r="D4767" s="611" t="s">
        <v>1465</v>
      </c>
      <c r="E4767" s="811"/>
      <c r="F4767" s="368"/>
      <c r="G4767" s="368"/>
      <c r="H4767" s="368"/>
      <c r="I4767" s="303"/>
      <c r="J4767" s="221">
        <f>(IF($E4885&lt;&gt;0,$J$2,IF($I4885&lt;&gt;0,$J$2,"")))</f>
        <v>1</v>
      </c>
      <c r="L4767" s="416"/>
      <c r="M4767" s="416"/>
      <c r="N4767" s="344"/>
      <c r="O4767" s="417"/>
      <c r="P4767" s="222"/>
      <c r="Q4767" s="416"/>
      <c r="R4767" s="416"/>
      <c r="S4767" s="344"/>
      <c r="T4767" s="417"/>
      <c r="U4767" s="416"/>
      <c r="V4767" s="344"/>
      <c r="W4767" s="417"/>
      <c r="X4767" s="418"/>
    </row>
    <row r="4768" spans="2:24" ht="18.75">
      <c r="B4768" s="419"/>
      <c r="C4768" s="238"/>
      <c r="D4768" s="523" t="s">
        <v>815</v>
      </c>
      <c r="E4768" s="811"/>
      <c r="F4768" s="368"/>
      <c r="G4768" s="368"/>
      <c r="H4768" s="368"/>
      <c r="I4768" s="303"/>
      <c r="J4768" s="221">
        <f>(IF($E4885&lt;&gt;0,$J$2,IF($I4885&lt;&gt;0,$J$2,"")))</f>
        <v>1</v>
      </c>
      <c r="L4768" s="416"/>
      <c r="M4768" s="416"/>
      <c r="N4768" s="344"/>
      <c r="O4768" s="420">
        <f>SUMIF(O4771:O4772,"&lt;0")+SUMIF(O4774:O4778,"&lt;0")+SUMIF(O4780:O4787,"&lt;0")+SUMIF(O4789:O4805,"&lt;0")+SUMIF(O4811:O4815,"&lt;0")+SUMIF(O4817:O4822,"&lt;0")+SUMIF(O4825:O4831,"&lt;0")+SUMIF(O4838:O4839,"&lt;0")+SUMIF(O4842:O4847,"&lt;0")+SUMIF(O4849:O4854,"&lt;0")+SUMIF(O4858,"&lt;0")+SUMIF(O4860:O4866,"&lt;0")+SUMIF(O4868:O4870,"&lt;0")+SUMIF(O4872:O4875,"&lt;0")+SUMIF(O4877:O4878,"&lt;0")+SUMIF(O4881,"&lt;0")</f>
        <v>0</v>
      </c>
      <c r="P4768" s="222"/>
      <c r="Q4768" s="416"/>
      <c r="R4768" s="416"/>
      <c r="S4768" s="344"/>
      <c r="T4768" s="420">
        <f>SUMIF(T4771:T4772,"&lt;0")+SUMIF(T4774:T4778,"&lt;0")+SUMIF(T4780:T4787,"&lt;0")+SUMIF(T4789:T4805,"&lt;0")+SUMIF(T4811:T4815,"&lt;0")+SUMIF(T4817:T4822,"&lt;0")+SUMIF(T4825:T4831,"&lt;0")+SUMIF(T4838:T4839,"&lt;0")+SUMIF(T4842:T4847,"&lt;0")+SUMIF(T4849:T4854,"&lt;0")+SUMIF(T4858,"&lt;0")+SUMIF(T4860:T4866,"&lt;0")+SUMIF(T4868:T4870,"&lt;0")+SUMIF(T4872:T4875,"&lt;0")+SUMIF(T4877:T4878,"&lt;0")+SUMIF(T4881,"&lt;0")</f>
        <v>0</v>
      </c>
      <c r="U4768" s="416"/>
      <c r="V4768" s="344"/>
      <c r="W4768" s="417"/>
      <c r="X4768" s="308"/>
    </row>
    <row r="4769" spans="2:24" ht="18.75">
      <c r="B4769" s="354"/>
      <c r="C4769" s="238"/>
      <c r="D4769" s="292" t="s">
        <v>1078</v>
      </c>
      <c r="E4769" s="811"/>
      <c r="F4769" s="368"/>
      <c r="G4769" s="368"/>
      <c r="H4769" s="368"/>
      <c r="I4769" s="303"/>
      <c r="J4769" s="221">
        <f>(IF($E4885&lt;&gt;0,$J$2,IF($I4885&lt;&gt;0,$J$2,"")))</f>
        <v>1</v>
      </c>
      <c r="L4769" s="416"/>
      <c r="M4769" s="416"/>
      <c r="N4769" s="344"/>
      <c r="O4769" s="417"/>
      <c r="P4769" s="222"/>
      <c r="Q4769" s="416"/>
      <c r="R4769" s="416"/>
      <c r="S4769" s="344"/>
      <c r="T4769" s="417"/>
      <c r="U4769" s="416"/>
      <c r="V4769" s="344"/>
      <c r="W4769" s="417"/>
      <c r="X4769" s="310"/>
    </row>
    <row r="4770" spans="2:24" ht="18.75">
      <c r="B4770" s="790">
        <v>100</v>
      </c>
      <c r="C4770" s="977" t="s">
        <v>1266</v>
      </c>
      <c r="D4770" s="978"/>
      <c r="E4770" s="791"/>
      <c r="F4770" s="792">
        <f>SUM(F4771:F4772)</f>
        <v>0</v>
      </c>
      <c r="G4770" s="793">
        <f>SUM(G4771:G4772)</f>
        <v>119500</v>
      </c>
      <c r="H4770" s="793">
        <f>SUM(H4771:H4772)</f>
        <v>0</v>
      </c>
      <c r="I4770" s="793">
        <f>SUM(I4771:I4772)</f>
        <v>119500</v>
      </c>
      <c r="J4770" s="243">
        <f t="shared" ref="J4770:J4801" si="1456">(IF($E4770&lt;&gt;0,$J$2,IF($I4770&lt;&gt;0,$J$2,"")))</f>
        <v>1</v>
      </c>
      <c r="K4770" s="244"/>
      <c r="L4770" s="311">
        <f>SUM(L4771:L4772)</f>
        <v>0</v>
      </c>
      <c r="M4770" s="312">
        <f>SUM(M4771:M4772)</f>
        <v>119500</v>
      </c>
      <c r="N4770" s="421">
        <f>SUM(N4771:N4772)</f>
        <v>119500</v>
      </c>
      <c r="O4770" s="422">
        <f>SUM(O4771:O4772)</f>
        <v>0</v>
      </c>
      <c r="P4770" s="244"/>
      <c r="Q4770" s="815"/>
      <c r="R4770" s="816"/>
      <c r="S4770" s="817"/>
      <c r="T4770" s="816"/>
      <c r="U4770" s="816"/>
      <c r="V4770" s="816"/>
      <c r="W4770" s="818"/>
      <c r="X4770" s="313">
        <f t="shared" ref="X4770:X4801" si="1457">T4770-U4770-V4770-W4770</f>
        <v>0</v>
      </c>
    </row>
    <row r="4771" spans="2:24" ht="18.75">
      <c r="B4771" s="140"/>
      <c r="C4771" s="144">
        <v>101</v>
      </c>
      <c r="D4771" s="138" t="s">
        <v>1267</v>
      </c>
      <c r="E4771" s="812"/>
      <c r="F4771" s="449"/>
      <c r="G4771" s="245">
        <v>119500</v>
      </c>
      <c r="H4771" s="245"/>
      <c r="I4771" s="476">
        <f>F4771+G4771+H4771</f>
        <v>119500</v>
      </c>
      <c r="J4771" s="243">
        <f t="shared" si="1456"/>
        <v>1</v>
      </c>
      <c r="K4771" s="244"/>
      <c r="L4771" s="423"/>
      <c r="M4771" s="252">
        <v>119500</v>
      </c>
      <c r="N4771" s="315">
        <f>I4771</f>
        <v>119500</v>
      </c>
      <c r="O4771" s="424">
        <f>L4771+M4771-N4771</f>
        <v>0</v>
      </c>
      <c r="P4771" s="244"/>
      <c r="Q4771" s="771"/>
      <c r="R4771" s="775"/>
      <c r="S4771" s="775"/>
      <c r="T4771" s="775"/>
      <c r="U4771" s="775"/>
      <c r="V4771" s="775"/>
      <c r="W4771" s="819"/>
      <c r="X4771" s="313">
        <f t="shared" si="1457"/>
        <v>0</v>
      </c>
    </row>
    <row r="4772" spans="2:24" ht="18.75">
      <c r="B4772" s="140"/>
      <c r="C4772" s="137">
        <v>102</v>
      </c>
      <c r="D4772" s="139" t="s">
        <v>1268</v>
      </c>
      <c r="E4772" s="812"/>
      <c r="F4772" s="449"/>
      <c r="G4772" s="245"/>
      <c r="H4772" s="245"/>
      <c r="I4772" s="476">
        <f>F4772+G4772+H4772</f>
        <v>0</v>
      </c>
      <c r="J4772" s="243" t="str">
        <f t="shared" si="1456"/>
        <v/>
      </c>
      <c r="K4772" s="244"/>
      <c r="L4772" s="423"/>
      <c r="M4772" s="252"/>
      <c r="N4772" s="315">
        <f>I4772</f>
        <v>0</v>
      </c>
      <c r="O4772" s="424">
        <f>L4772+M4772-N4772</f>
        <v>0</v>
      </c>
      <c r="P4772" s="244"/>
      <c r="Q4772" s="771"/>
      <c r="R4772" s="775"/>
      <c r="S4772" s="775"/>
      <c r="T4772" s="775"/>
      <c r="U4772" s="775"/>
      <c r="V4772" s="775"/>
      <c r="W4772" s="819"/>
      <c r="X4772" s="313">
        <f t="shared" si="1457"/>
        <v>0</v>
      </c>
    </row>
    <row r="4773" spans="2:24" ht="18.75">
      <c r="B4773" s="794">
        <v>200</v>
      </c>
      <c r="C4773" s="959" t="s">
        <v>1269</v>
      </c>
      <c r="D4773" s="959"/>
      <c r="E4773" s="795"/>
      <c r="F4773" s="796">
        <f>SUM(F4774:F4778)</f>
        <v>0</v>
      </c>
      <c r="G4773" s="797">
        <f>SUM(G4774:G4778)</f>
        <v>3000</v>
      </c>
      <c r="H4773" s="797">
        <f>SUM(H4774:H4778)</f>
        <v>0</v>
      </c>
      <c r="I4773" s="797">
        <f>SUM(I4774:I4778)</f>
        <v>3000</v>
      </c>
      <c r="J4773" s="243">
        <f t="shared" si="1456"/>
        <v>1</v>
      </c>
      <c r="K4773" s="244"/>
      <c r="L4773" s="316">
        <f>SUM(L4774:L4778)</f>
        <v>0</v>
      </c>
      <c r="M4773" s="317">
        <f>SUM(M4774:M4778)</f>
        <v>3000</v>
      </c>
      <c r="N4773" s="425">
        <f>SUM(N4774:N4778)</f>
        <v>3000</v>
      </c>
      <c r="O4773" s="426">
        <f>SUM(O4774:O4778)</f>
        <v>0</v>
      </c>
      <c r="P4773" s="244"/>
      <c r="Q4773" s="773"/>
      <c r="R4773" s="774"/>
      <c r="S4773" s="774"/>
      <c r="T4773" s="774"/>
      <c r="U4773" s="774"/>
      <c r="V4773" s="774"/>
      <c r="W4773" s="820"/>
      <c r="X4773" s="313">
        <f t="shared" si="1457"/>
        <v>0</v>
      </c>
    </row>
    <row r="4774" spans="2:24" ht="18.75">
      <c r="B4774" s="143"/>
      <c r="C4774" s="144">
        <v>201</v>
      </c>
      <c r="D4774" s="138" t="s">
        <v>1270</v>
      </c>
      <c r="E4774" s="812"/>
      <c r="F4774" s="449"/>
      <c r="G4774" s="245"/>
      <c r="H4774" s="245"/>
      <c r="I4774" s="476">
        <f>F4774+G4774+H4774</f>
        <v>0</v>
      </c>
      <c r="J4774" s="243" t="str">
        <f t="shared" si="1456"/>
        <v/>
      </c>
      <c r="K4774" s="244"/>
      <c r="L4774" s="423"/>
      <c r="M4774" s="252"/>
      <c r="N4774" s="315">
        <f>I4774</f>
        <v>0</v>
      </c>
      <c r="O4774" s="424">
        <f>L4774+M4774-N4774</f>
        <v>0</v>
      </c>
      <c r="P4774" s="244"/>
      <c r="Q4774" s="771"/>
      <c r="R4774" s="775"/>
      <c r="S4774" s="775"/>
      <c r="T4774" s="775"/>
      <c r="U4774" s="775"/>
      <c r="V4774" s="775"/>
      <c r="W4774" s="819"/>
      <c r="X4774" s="313">
        <f t="shared" si="1457"/>
        <v>0</v>
      </c>
    </row>
    <row r="4775" spans="2:24" ht="18.75">
      <c r="B4775" s="136"/>
      <c r="C4775" s="137">
        <v>202</v>
      </c>
      <c r="D4775" s="145" t="s">
        <v>1271</v>
      </c>
      <c r="E4775" s="812"/>
      <c r="F4775" s="449"/>
      <c r="G4775" s="245"/>
      <c r="H4775" s="245"/>
      <c r="I4775" s="476">
        <f>F4775+G4775+H4775</f>
        <v>0</v>
      </c>
      <c r="J4775" s="243" t="str">
        <f t="shared" si="1456"/>
        <v/>
      </c>
      <c r="K4775" s="244"/>
      <c r="L4775" s="423"/>
      <c r="M4775" s="252"/>
      <c r="N4775" s="315">
        <f>I4775</f>
        <v>0</v>
      </c>
      <c r="O4775" s="424">
        <f>L4775+M4775-N4775</f>
        <v>0</v>
      </c>
      <c r="P4775" s="244"/>
      <c r="Q4775" s="771"/>
      <c r="R4775" s="775"/>
      <c r="S4775" s="775"/>
      <c r="T4775" s="775"/>
      <c r="U4775" s="775"/>
      <c r="V4775" s="775"/>
      <c r="W4775" s="819"/>
      <c r="X4775" s="313">
        <f t="shared" si="1457"/>
        <v>0</v>
      </c>
    </row>
    <row r="4776" spans="2:24" ht="31.5">
      <c r="B4776" s="152"/>
      <c r="C4776" s="137">
        <v>205</v>
      </c>
      <c r="D4776" s="145" t="s">
        <v>915</v>
      </c>
      <c r="E4776" s="812"/>
      <c r="F4776" s="449"/>
      <c r="G4776" s="245">
        <v>3000</v>
      </c>
      <c r="H4776" s="245"/>
      <c r="I4776" s="476">
        <f>F4776+G4776+H4776</f>
        <v>3000</v>
      </c>
      <c r="J4776" s="243">
        <f t="shared" si="1456"/>
        <v>1</v>
      </c>
      <c r="K4776" s="244"/>
      <c r="L4776" s="423"/>
      <c r="M4776" s="252">
        <v>3000</v>
      </c>
      <c r="N4776" s="315">
        <f>I4776</f>
        <v>3000</v>
      </c>
      <c r="O4776" s="424">
        <f>L4776+M4776-N4776</f>
        <v>0</v>
      </c>
      <c r="P4776" s="244"/>
      <c r="Q4776" s="771"/>
      <c r="R4776" s="775"/>
      <c r="S4776" s="775"/>
      <c r="T4776" s="775"/>
      <c r="U4776" s="775"/>
      <c r="V4776" s="775"/>
      <c r="W4776" s="819"/>
      <c r="X4776" s="313">
        <f t="shared" si="1457"/>
        <v>0</v>
      </c>
    </row>
    <row r="4777" spans="2:24" ht="18.75">
      <c r="B4777" s="152"/>
      <c r="C4777" s="137">
        <v>208</v>
      </c>
      <c r="D4777" s="159" t="s">
        <v>916</v>
      </c>
      <c r="E4777" s="812"/>
      <c r="F4777" s="449"/>
      <c r="G4777" s="245"/>
      <c r="H4777" s="245"/>
      <c r="I4777" s="476">
        <f>F4777+G4777+H4777</f>
        <v>0</v>
      </c>
      <c r="J4777" s="243" t="str">
        <f t="shared" si="1456"/>
        <v/>
      </c>
      <c r="K4777" s="244"/>
      <c r="L4777" s="423"/>
      <c r="M4777" s="252"/>
      <c r="N4777" s="315">
        <f>I4777</f>
        <v>0</v>
      </c>
      <c r="O4777" s="424">
        <f>L4777+M4777-N4777</f>
        <v>0</v>
      </c>
      <c r="P4777" s="244"/>
      <c r="Q4777" s="771"/>
      <c r="R4777" s="775"/>
      <c r="S4777" s="775"/>
      <c r="T4777" s="775"/>
      <c r="U4777" s="775"/>
      <c r="V4777" s="775"/>
      <c r="W4777" s="819"/>
      <c r="X4777" s="313">
        <f t="shared" si="1457"/>
        <v>0</v>
      </c>
    </row>
    <row r="4778" spans="2:24" ht="18.75">
      <c r="B4778" s="143"/>
      <c r="C4778" s="142">
        <v>209</v>
      </c>
      <c r="D4778" s="148" t="s">
        <v>917</v>
      </c>
      <c r="E4778" s="812"/>
      <c r="F4778" s="449"/>
      <c r="G4778" s="245"/>
      <c r="H4778" s="245"/>
      <c r="I4778" s="476">
        <f>F4778+G4778+H4778</f>
        <v>0</v>
      </c>
      <c r="J4778" s="243" t="str">
        <f t="shared" si="1456"/>
        <v/>
      </c>
      <c r="K4778" s="244"/>
      <c r="L4778" s="423"/>
      <c r="M4778" s="252"/>
      <c r="N4778" s="315">
        <f>I4778</f>
        <v>0</v>
      </c>
      <c r="O4778" s="424">
        <f>L4778+M4778-N4778</f>
        <v>0</v>
      </c>
      <c r="P4778" s="244"/>
      <c r="Q4778" s="771"/>
      <c r="R4778" s="775"/>
      <c r="S4778" s="775"/>
      <c r="T4778" s="775"/>
      <c r="U4778" s="775"/>
      <c r="V4778" s="775"/>
      <c r="W4778" s="819"/>
      <c r="X4778" s="313">
        <f t="shared" si="1457"/>
        <v>0</v>
      </c>
    </row>
    <row r="4779" spans="2:24" ht="18.75">
      <c r="B4779" s="794">
        <v>500</v>
      </c>
      <c r="C4779" s="960" t="s">
        <v>209</v>
      </c>
      <c r="D4779" s="960"/>
      <c r="E4779" s="795"/>
      <c r="F4779" s="796">
        <f>SUM(F4780:F4786)</f>
        <v>0</v>
      </c>
      <c r="G4779" s="797">
        <f>SUM(G4780:G4786)</f>
        <v>22500</v>
      </c>
      <c r="H4779" s="797">
        <f>SUM(H4780:H4786)</f>
        <v>0</v>
      </c>
      <c r="I4779" s="797">
        <f>SUM(I4780:I4786)</f>
        <v>22500</v>
      </c>
      <c r="J4779" s="243">
        <f t="shared" si="1456"/>
        <v>1</v>
      </c>
      <c r="K4779" s="244"/>
      <c r="L4779" s="316">
        <f>SUM(L4780:L4786)</f>
        <v>0</v>
      </c>
      <c r="M4779" s="317">
        <f>SUM(M4780:M4786)</f>
        <v>22500</v>
      </c>
      <c r="N4779" s="425">
        <f>SUM(N4780:N4786)</f>
        <v>22500</v>
      </c>
      <c r="O4779" s="426">
        <f>SUM(O4780:O4786)</f>
        <v>0</v>
      </c>
      <c r="P4779" s="244"/>
      <c r="Q4779" s="773"/>
      <c r="R4779" s="774"/>
      <c r="S4779" s="775"/>
      <c r="T4779" s="774"/>
      <c r="U4779" s="774"/>
      <c r="V4779" s="774"/>
      <c r="W4779" s="820"/>
      <c r="X4779" s="313">
        <f t="shared" si="1457"/>
        <v>0</v>
      </c>
    </row>
    <row r="4780" spans="2:24" ht="18.75">
      <c r="B4780" s="143"/>
      <c r="C4780" s="160">
        <v>551</v>
      </c>
      <c r="D4780" s="456" t="s">
        <v>210</v>
      </c>
      <c r="E4780" s="812"/>
      <c r="F4780" s="449"/>
      <c r="G4780" s="245">
        <v>14000</v>
      </c>
      <c r="H4780" s="245"/>
      <c r="I4780" s="476">
        <f t="shared" ref="I4780:I4787" si="1458">F4780+G4780+H4780</f>
        <v>14000</v>
      </c>
      <c r="J4780" s="243">
        <f t="shared" si="1456"/>
        <v>1</v>
      </c>
      <c r="K4780" s="244"/>
      <c r="L4780" s="423"/>
      <c r="M4780" s="252">
        <v>14000</v>
      </c>
      <c r="N4780" s="315">
        <f t="shared" ref="N4780:N4787" si="1459">I4780</f>
        <v>14000</v>
      </c>
      <c r="O4780" s="424">
        <f t="shared" ref="O4780:O4787" si="1460">L4780+M4780-N4780</f>
        <v>0</v>
      </c>
      <c r="P4780" s="244"/>
      <c r="Q4780" s="771"/>
      <c r="R4780" s="775"/>
      <c r="S4780" s="775"/>
      <c r="T4780" s="775"/>
      <c r="U4780" s="775"/>
      <c r="V4780" s="775"/>
      <c r="W4780" s="819"/>
      <c r="X4780" s="313">
        <f t="shared" si="1457"/>
        <v>0</v>
      </c>
    </row>
    <row r="4781" spans="2:24" ht="18.75">
      <c r="B4781" s="143"/>
      <c r="C4781" s="161">
        <v>552</v>
      </c>
      <c r="D4781" s="457" t="s">
        <v>211</v>
      </c>
      <c r="E4781" s="812"/>
      <c r="F4781" s="449"/>
      <c r="G4781" s="245"/>
      <c r="H4781" s="245"/>
      <c r="I4781" s="476">
        <f t="shared" si="1458"/>
        <v>0</v>
      </c>
      <c r="J4781" s="243" t="str">
        <f t="shared" si="1456"/>
        <v/>
      </c>
      <c r="K4781" s="244"/>
      <c r="L4781" s="423"/>
      <c r="M4781" s="252"/>
      <c r="N4781" s="315">
        <f t="shared" si="1459"/>
        <v>0</v>
      </c>
      <c r="O4781" s="424">
        <f t="shared" si="1460"/>
        <v>0</v>
      </c>
      <c r="P4781" s="244"/>
      <c r="Q4781" s="771"/>
      <c r="R4781" s="775"/>
      <c r="S4781" s="775"/>
      <c r="T4781" s="775"/>
      <c r="U4781" s="775"/>
      <c r="V4781" s="775"/>
      <c r="W4781" s="819"/>
      <c r="X4781" s="313">
        <f t="shared" si="1457"/>
        <v>0</v>
      </c>
    </row>
    <row r="4782" spans="2:24" ht="18.75">
      <c r="B4782" s="143"/>
      <c r="C4782" s="161">
        <v>558</v>
      </c>
      <c r="D4782" s="457" t="s">
        <v>1704</v>
      </c>
      <c r="E4782" s="812"/>
      <c r="F4782" s="700">
        <v>0</v>
      </c>
      <c r="G4782" s="700">
        <v>0</v>
      </c>
      <c r="H4782" s="700">
        <v>0</v>
      </c>
      <c r="I4782" s="476">
        <f t="shared" si="1458"/>
        <v>0</v>
      </c>
      <c r="J4782" s="243" t="str">
        <f t="shared" si="1456"/>
        <v/>
      </c>
      <c r="K4782" s="244"/>
      <c r="L4782" s="423"/>
      <c r="M4782" s="252"/>
      <c r="N4782" s="315">
        <f t="shared" si="1459"/>
        <v>0</v>
      </c>
      <c r="O4782" s="424">
        <f t="shared" si="1460"/>
        <v>0</v>
      </c>
      <c r="P4782" s="244"/>
      <c r="Q4782" s="771"/>
      <c r="R4782" s="775"/>
      <c r="S4782" s="775"/>
      <c r="T4782" s="775"/>
      <c r="U4782" s="775"/>
      <c r="V4782" s="775"/>
      <c r="W4782" s="819"/>
      <c r="X4782" s="313">
        <f t="shared" si="1457"/>
        <v>0</v>
      </c>
    </row>
    <row r="4783" spans="2:24" ht="18.75">
      <c r="B4783" s="143"/>
      <c r="C4783" s="161">
        <v>560</v>
      </c>
      <c r="D4783" s="458" t="s">
        <v>212</v>
      </c>
      <c r="E4783" s="812"/>
      <c r="F4783" s="449"/>
      <c r="G4783" s="245">
        <v>6000</v>
      </c>
      <c r="H4783" s="245"/>
      <c r="I4783" s="476">
        <f t="shared" si="1458"/>
        <v>6000</v>
      </c>
      <c r="J4783" s="243">
        <f t="shared" si="1456"/>
        <v>1</v>
      </c>
      <c r="K4783" s="244"/>
      <c r="L4783" s="423"/>
      <c r="M4783" s="252">
        <v>6000</v>
      </c>
      <c r="N4783" s="315">
        <f t="shared" si="1459"/>
        <v>6000</v>
      </c>
      <c r="O4783" s="424">
        <f t="shared" si="1460"/>
        <v>0</v>
      </c>
      <c r="P4783" s="244"/>
      <c r="Q4783" s="771"/>
      <c r="R4783" s="775"/>
      <c r="S4783" s="775"/>
      <c r="T4783" s="775"/>
      <c r="U4783" s="775"/>
      <c r="V4783" s="775"/>
      <c r="W4783" s="819"/>
      <c r="X4783" s="313">
        <f t="shared" si="1457"/>
        <v>0</v>
      </c>
    </row>
    <row r="4784" spans="2:24" ht="18.75">
      <c r="B4784" s="143"/>
      <c r="C4784" s="161">
        <v>580</v>
      </c>
      <c r="D4784" s="457" t="s">
        <v>213</v>
      </c>
      <c r="E4784" s="812"/>
      <c r="F4784" s="449"/>
      <c r="G4784" s="245">
        <v>2500</v>
      </c>
      <c r="H4784" s="245"/>
      <c r="I4784" s="476">
        <f t="shared" si="1458"/>
        <v>2500</v>
      </c>
      <c r="J4784" s="243">
        <f t="shared" si="1456"/>
        <v>1</v>
      </c>
      <c r="K4784" s="244"/>
      <c r="L4784" s="423"/>
      <c r="M4784" s="252">
        <v>2500</v>
      </c>
      <c r="N4784" s="315">
        <f t="shared" si="1459"/>
        <v>2500</v>
      </c>
      <c r="O4784" s="424">
        <f t="shared" si="1460"/>
        <v>0</v>
      </c>
      <c r="P4784" s="244"/>
      <c r="Q4784" s="771"/>
      <c r="R4784" s="775"/>
      <c r="S4784" s="775"/>
      <c r="T4784" s="775"/>
      <c r="U4784" s="775"/>
      <c r="V4784" s="775"/>
      <c r="W4784" s="819"/>
      <c r="X4784" s="313">
        <f t="shared" si="1457"/>
        <v>0</v>
      </c>
    </row>
    <row r="4785" spans="2:24" ht="18.75">
      <c r="B4785" s="143"/>
      <c r="C4785" s="161">
        <v>588</v>
      </c>
      <c r="D4785" s="457" t="s">
        <v>1709</v>
      </c>
      <c r="E4785" s="812"/>
      <c r="F4785" s="700">
        <v>0</v>
      </c>
      <c r="G4785" s="700">
        <v>0</v>
      </c>
      <c r="H4785" s="700">
        <v>0</v>
      </c>
      <c r="I4785" s="476">
        <f t="shared" si="1458"/>
        <v>0</v>
      </c>
      <c r="J4785" s="243" t="str">
        <f t="shared" si="1456"/>
        <v/>
      </c>
      <c r="K4785" s="244"/>
      <c r="L4785" s="423"/>
      <c r="M4785" s="252"/>
      <c r="N4785" s="315">
        <f t="shared" si="1459"/>
        <v>0</v>
      </c>
      <c r="O4785" s="424">
        <f t="shared" si="1460"/>
        <v>0</v>
      </c>
      <c r="P4785" s="244"/>
      <c r="Q4785" s="771"/>
      <c r="R4785" s="775"/>
      <c r="S4785" s="775"/>
      <c r="T4785" s="775"/>
      <c r="U4785" s="775"/>
      <c r="V4785" s="775"/>
      <c r="W4785" s="819"/>
      <c r="X4785" s="313">
        <f t="shared" si="1457"/>
        <v>0</v>
      </c>
    </row>
    <row r="4786" spans="2:24" ht="31.5">
      <c r="B4786" s="143"/>
      <c r="C4786" s="162">
        <v>590</v>
      </c>
      <c r="D4786" s="459" t="s">
        <v>214</v>
      </c>
      <c r="E4786" s="812"/>
      <c r="F4786" s="449"/>
      <c r="G4786" s="245"/>
      <c r="H4786" s="245"/>
      <c r="I4786" s="476">
        <f t="shared" si="1458"/>
        <v>0</v>
      </c>
      <c r="J4786" s="243" t="str">
        <f t="shared" si="1456"/>
        <v/>
      </c>
      <c r="K4786" s="244"/>
      <c r="L4786" s="423"/>
      <c r="M4786" s="252"/>
      <c r="N4786" s="315">
        <f t="shared" si="1459"/>
        <v>0</v>
      </c>
      <c r="O4786" s="424">
        <f t="shared" si="1460"/>
        <v>0</v>
      </c>
      <c r="P4786" s="244"/>
      <c r="Q4786" s="771"/>
      <c r="R4786" s="775"/>
      <c r="S4786" s="775"/>
      <c r="T4786" s="775"/>
      <c r="U4786" s="775"/>
      <c r="V4786" s="775"/>
      <c r="W4786" s="819"/>
      <c r="X4786" s="313">
        <f t="shared" si="1457"/>
        <v>0</v>
      </c>
    </row>
    <row r="4787" spans="2:24" ht="18.75">
      <c r="B4787" s="794">
        <v>800</v>
      </c>
      <c r="C4787" s="960" t="s">
        <v>1079</v>
      </c>
      <c r="D4787" s="960"/>
      <c r="E4787" s="795"/>
      <c r="F4787" s="798"/>
      <c r="G4787" s="799"/>
      <c r="H4787" s="799"/>
      <c r="I4787" s="800">
        <f t="shared" si="1458"/>
        <v>0</v>
      </c>
      <c r="J4787" s="243" t="str">
        <f t="shared" si="1456"/>
        <v/>
      </c>
      <c r="K4787" s="244"/>
      <c r="L4787" s="428"/>
      <c r="M4787" s="254"/>
      <c r="N4787" s="315">
        <f t="shared" si="1459"/>
        <v>0</v>
      </c>
      <c r="O4787" s="424">
        <f t="shared" si="1460"/>
        <v>0</v>
      </c>
      <c r="P4787" s="244"/>
      <c r="Q4787" s="773"/>
      <c r="R4787" s="774"/>
      <c r="S4787" s="775"/>
      <c r="T4787" s="775"/>
      <c r="U4787" s="774"/>
      <c r="V4787" s="775"/>
      <c r="W4787" s="819"/>
      <c r="X4787" s="313">
        <f t="shared" si="1457"/>
        <v>0</v>
      </c>
    </row>
    <row r="4788" spans="2:24" ht="18.75">
      <c r="B4788" s="794">
        <v>1000</v>
      </c>
      <c r="C4788" s="962" t="s">
        <v>216</v>
      </c>
      <c r="D4788" s="962"/>
      <c r="E4788" s="795"/>
      <c r="F4788" s="796">
        <f>SUM(F4789:F4805)</f>
        <v>0</v>
      </c>
      <c r="G4788" s="797">
        <f>SUM(G4789:G4805)</f>
        <v>510000</v>
      </c>
      <c r="H4788" s="797">
        <f>SUM(H4789:H4805)</f>
        <v>0</v>
      </c>
      <c r="I4788" s="797">
        <f>SUM(I4789:I4805)</f>
        <v>510000</v>
      </c>
      <c r="J4788" s="243">
        <f t="shared" si="1456"/>
        <v>1</v>
      </c>
      <c r="K4788" s="244"/>
      <c r="L4788" s="316">
        <f>SUM(L4789:L4805)</f>
        <v>0</v>
      </c>
      <c r="M4788" s="317">
        <f>SUM(M4789:M4805)</f>
        <v>510000</v>
      </c>
      <c r="N4788" s="425">
        <f>SUM(N4789:N4805)</f>
        <v>510000</v>
      </c>
      <c r="O4788" s="426">
        <f>SUM(O4789:O4805)</f>
        <v>0</v>
      </c>
      <c r="P4788" s="244"/>
      <c r="Q4788" s="316">
        <f t="shared" ref="Q4788:W4788" si="1461">SUM(Q4789:Q4805)</f>
        <v>0</v>
      </c>
      <c r="R4788" s="317">
        <f t="shared" si="1461"/>
        <v>510000</v>
      </c>
      <c r="S4788" s="317">
        <f t="shared" si="1461"/>
        <v>510000</v>
      </c>
      <c r="T4788" s="317">
        <f t="shared" si="1461"/>
        <v>0</v>
      </c>
      <c r="U4788" s="317">
        <f t="shared" si="1461"/>
        <v>0</v>
      </c>
      <c r="V4788" s="317">
        <f t="shared" si="1461"/>
        <v>0</v>
      </c>
      <c r="W4788" s="426">
        <f t="shared" si="1461"/>
        <v>0</v>
      </c>
      <c r="X4788" s="313">
        <f t="shared" si="1457"/>
        <v>0</v>
      </c>
    </row>
    <row r="4789" spans="2:24" ht="18.75">
      <c r="B4789" s="136"/>
      <c r="C4789" s="144">
        <v>1011</v>
      </c>
      <c r="D4789" s="163" t="s">
        <v>217</v>
      </c>
      <c r="E4789" s="812"/>
      <c r="F4789" s="449"/>
      <c r="G4789" s="245"/>
      <c r="H4789" s="245"/>
      <c r="I4789" s="476">
        <f t="shared" ref="I4789:I4805" si="1462">F4789+G4789+H4789</f>
        <v>0</v>
      </c>
      <c r="J4789" s="243" t="str">
        <f t="shared" si="1456"/>
        <v/>
      </c>
      <c r="K4789" s="244"/>
      <c r="L4789" s="423"/>
      <c r="M4789" s="252"/>
      <c r="N4789" s="315">
        <f t="shared" ref="N4789:N4805" si="1463">I4789</f>
        <v>0</v>
      </c>
      <c r="O4789" s="424">
        <f t="shared" ref="O4789:O4805" si="1464">L4789+M4789-N4789</f>
        <v>0</v>
      </c>
      <c r="P4789" s="244"/>
      <c r="Q4789" s="423"/>
      <c r="R4789" s="252"/>
      <c r="S4789" s="429">
        <f t="shared" ref="S4789:S4796" si="1465">+IF(+(L4789+M4789)&gt;=I4789,+M4789,+(+I4789-L4789))</f>
        <v>0</v>
      </c>
      <c r="T4789" s="315">
        <f t="shared" ref="T4789:T4796" si="1466">Q4789+R4789-S4789</f>
        <v>0</v>
      </c>
      <c r="U4789" s="252"/>
      <c r="V4789" s="252"/>
      <c r="W4789" s="253"/>
      <c r="X4789" s="313">
        <f t="shared" si="1457"/>
        <v>0</v>
      </c>
    </row>
    <row r="4790" spans="2:24" ht="18.75">
      <c r="B4790" s="136"/>
      <c r="C4790" s="137">
        <v>1012</v>
      </c>
      <c r="D4790" s="145" t="s">
        <v>218</v>
      </c>
      <c r="E4790" s="812"/>
      <c r="F4790" s="449"/>
      <c r="G4790" s="245"/>
      <c r="H4790" s="245"/>
      <c r="I4790" s="476">
        <f t="shared" si="1462"/>
        <v>0</v>
      </c>
      <c r="J4790" s="243" t="str">
        <f t="shared" si="1456"/>
        <v/>
      </c>
      <c r="K4790" s="244"/>
      <c r="L4790" s="423"/>
      <c r="M4790" s="252"/>
      <c r="N4790" s="315">
        <f t="shared" si="1463"/>
        <v>0</v>
      </c>
      <c r="O4790" s="424">
        <f t="shared" si="1464"/>
        <v>0</v>
      </c>
      <c r="P4790" s="244"/>
      <c r="Q4790" s="423"/>
      <c r="R4790" s="252"/>
      <c r="S4790" s="429">
        <f t="shared" si="1465"/>
        <v>0</v>
      </c>
      <c r="T4790" s="315">
        <f t="shared" si="1466"/>
        <v>0</v>
      </c>
      <c r="U4790" s="252"/>
      <c r="V4790" s="252"/>
      <c r="W4790" s="253"/>
      <c r="X4790" s="313">
        <f t="shared" si="1457"/>
        <v>0</v>
      </c>
    </row>
    <row r="4791" spans="2:24" ht="18.75">
      <c r="B4791" s="136"/>
      <c r="C4791" s="137">
        <v>1013</v>
      </c>
      <c r="D4791" s="145" t="s">
        <v>219</v>
      </c>
      <c r="E4791" s="812"/>
      <c r="F4791" s="449"/>
      <c r="G4791" s="245"/>
      <c r="H4791" s="245"/>
      <c r="I4791" s="476">
        <f t="shared" si="1462"/>
        <v>0</v>
      </c>
      <c r="J4791" s="243" t="str">
        <f t="shared" si="1456"/>
        <v/>
      </c>
      <c r="K4791" s="244"/>
      <c r="L4791" s="423"/>
      <c r="M4791" s="252"/>
      <c r="N4791" s="315">
        <f t="shared" si="1463"/>
        <v>0</v>
      </c>
      <c r="O4791" s="424">
        <f t="shared" si="1464"/>
        <v>0</v>
      </c>
      <c r="P4791" s="244"/>
      <c r="Q4791" s="423"/>
      <c r="R4791" s="252"/>
      <c r="S4791" s="429">
        <f t="shared" si="1465"/>
        <v>0</v>
      </c>
      <c r="T4791" s="315">
        <f t="shared" si="1466"/>
        <v>0</v>
      </c>
      <c r="U4791" s="252"/>
      <c r="V4791" s="252"/>
      <c r="W4791" s="253"/>
      <c r="X4791" s="313">
        <f t="shared" si="1457"/>
        <v>0</v>
      </c>
    </row>
    <row r="4792" spans="2:24" ht="18.75">
      <c r="B4792" s="136"/>
      <c r="C4792" s="137">
        <v>1014</v>
      </c>
      <c r="D4792" s="145" t="s">
        <v>220</v>
      </c>
      <c r="E4792" s="812"/>
      <c r="F4792" s="449"/>
      <c r="G4792" s="245"/>
      <c r="H4792" s="245"/>
      <c r="I4792" s="476">
        <f t="shared" si="1462"/>
        <v>0</v>
      </c>
      <c r="J4792" s="243" t="str">
        <f t="shared" si="1456"/>
        <v/>
      </c>
      <c r="K4792" s="244"/>
      <c r="L4792" s="423"/>
      <c r="M4792" s="252"/>
      <c r="N4792" s="315">
        <f t="shared" si="1463"/>
        <v>0</v>
      </c>
      <c r="O4792" s="424">
        <f t="shared" si="1464"/>
        <v>0</v>
      </c>
      <c r="P4792" s="244"/>
      <c r="Q4792" s="423"/>
      <c r="R4792" s="252"/>
      <c r="S4792" s="429">
        <f t="shared" si="1465"/>
        <v>0</v>
      </c>
      <c r="T4792" s="315">
        <f t="shared" si="1466"/>
        <v>0</v>
      </c>
      <c r="U4792" s="252"/>
      <c r="V4792" s="252"/>
      <c r="W4792" s="253"/>
      <c r="X4792" s="313">
        <f t="shared" si="1457"/>
        <v>0</v>
      </c>
    </row>
    <row r="4793" spans="2:24" ht="18.75">
      <c r="B4793" s="136"/>
      <c r="C4793" s="137">
        <v>1015</v>
      </c>
      <c r="D4793" s="145" t="s">
        <v>221</v>
      </c>
      <c r="E4793" s="812"/>
      <c r="F4793" s="449"/>
      <c r="G4793" s="245">
        <v>260000</v>
      </c>
      <c r="H4793" s="245"/>
      <c r="I4793" s="476">
        <f t="shared" si="1462"/>
        <v>260000</v>
      </c>
      <c r="J4793" s="243">
        <f t="shared" si="1456"/>
        <v>1</v>
      </c>
      <c r="K4793" s="244"/>
      <c r="L4793" s="423"/>
      <c r="M4793" s="252">
        <v>260000</v>
      </c>
      <c r="N4793" s="315">
        <f t="shared" si="1463"/>
        <v>260000</v>
      </c>
      <c r="O4793" s="424">
        <f t="shared" si="1464"/>
        <v>0</v>
      </c>
      <c r="P4793" s="244"/>
      <c r="Q4793" s="423"/>
      <c r="R4793" s="252">
        <v>260000</v>
      </c>
      <c r="S4793" s="429">
        <f t="shared" si="1465"/>
        <v>260000</v>
      </c>
      <c r="T4793" s="315">
        <f t="shared" si="1466"/>
        <v>0</v>
      </c>
      <c r="U4793" s="252"/>
      <c r="V4793" s="252"/>
      <c r="W4793" s="253"/>
      <c r="X4793" s="313">
        <f t="shared" si="1457"/>
        <v>0</v>
      </c>
    </row>
    <row r="4794" spans="2:24" ht="18.75">
      <c r="B4794" s="136"/>
      <c r="C4794" s="137">
        <v>1016</v>
      </c>
      <c r="D4794" s="145" t="s">
        <v>222</v>
      </c>
      <c r="E4794" s="812"/>
      <c r="F4794" s="449"/>
      <c r="G4794" s="245"/>
      <c r="H4794" s="245"/>
      <c r="I4794" s="476">
        <f t="shared" si="1462"/>
        <v>0</v>
      </c>
      <c r="J4794" s="243" t="str">
        <f t="shared" si="1456"/>
        <v/>
      </c>
      <c r="K4794" s="244"/>
      <c r="L4794" s="423"/>
      <c r="M4794" s="252"/>
      <c r="N4794" s="315">
        <f t="shared" si="1463"/>
        <v>0</v>
      </c>
      <c r="O4794" s="424">
        <f t="shared" si="1464"/>
        <v>0</v>
      </c>
      <c r="P4794" s="244"/>
      <c r="Q4794" s="423"/>
      <c r="R4794" s="252"/>
      <c r="S4794" s="429">
        <f t="shared" si="1465"/>
        <v>0</v>
      </c>
      <c r="T4794" s="315">
        <f t="shared" si="1466"/>
        <v>0</v>
      </c>
      <c r="U4794" s="252"/>
      <c r="V4794" s="252"/>
      <c r="W4794" s="253"/>
      <c r="X4794" s="313">
        <f t="shared" si="1457"/>
        <v>0</v>
      </c>
    </row>
    <row r="4795" spans="2:24" ht="18.75">
      <c r="B4795" s="140"/>
      <c r="C4795" s="164">
        <v>1020</v>
      </c>
      <c r="D4795" s="165" t="s">
        <v>223</v>
      </c>
      <c r="E4795" s="812"/>
      <c r="F4795" s="449"/>
      <c r="G4795" s="245">
        <v>250000</v>
      </c>
      <c r="H4795" s="245"/>
      <c r="I4795" s="476">
        <f t="shared" si="1462"/>
        <v>250000</v>
      </c>
      <c r="J4795" s="243">
        <f t="shared" si="1456"/>
        <v>1</v>
      </c>
      <c r="K4795" s="244"/>
      <c r="L4795" s="423"/>
      <c r="M4795" s="252">
        <v>250000</v>
      </c>
      <c r="N4795" s="315">
        <f t="shared" si="1463"/>
        <v>250000</v>
      </c>
      <c r="O4795" s="424">
        <f t="shared" si="1464"/>
        <v>0</v>
      </c>
      <c r="P4795" s="244"/>
      <c r="Q4795" s="423"/>
      <c r="R4795" s="252">
        <v>250000</v>
      </c>
      <c r="S4795" s="429">
        <f t="shared" si="1465"/>
        <v>250000</v>
      </c>
      <c r="T4795" s="315">
        <f t="shared" si="1466"/>
        <v>0</v>
      </c>
      <c r="U4795" s="252"/>
      <c r="V4795" s="252"/>
      <c r="W4795" s="253"/>
      <c r="X4795" s="313">
        <f t="shared" si="1457"/>
        <v>0</v>
      </c>
    </row>
    <row r="4796" spans="2:24" ht="18.75">
      <c r="B4796" s="136"/>
      <c r="C4796" s="137">
        <v>1030</v>
      </c>
      <c r="D4796" s="145" t="s">
        <v>224</v>
      </c>
      <c r="E4796" s="812"/>
      <c r="F4796" s="449"/>
      <c r="G4796" s="245"/>
      <c r="H4796" s="245"/>
      <c r="I4796" s="476">
        <f t="shared" si="1462"/>
        <v>0</v>
      </c>
      <c r="J4796" s="243" t="str">
        <f t="shared" si="1456"/>
        <v/>
      </c>
      <c r="K4796" s="244"/>
      <c r="L4796" s="423"/>
      <c r="M4796" s="252"/>
      <c r="N4796" s="315">
        <f t="shared" si="1463"/>
        <v>0</v>
      </c>
      <c r="O4796" s="424">
        <f t="shared" si="1464"/>
        <v>0</v>
      </c>
      <c r="P4796" s="244"/>
      <c r="Q4796" s="423"/>
      <c r="R4796" s="252"/>
      <c r="S4796" s="429">
        <f t="shared" si="1465"/>
        <v>0</v>
      </c>
      <c r="T4796" s="315">
        <f t="shared" si="1466"/>
        <v>0</v>
      </c>
      <c r="U4796" s="252"/>
      <c r="V4796" s="252"/>
      <c r="W4796" s="253"/>
      <c r="X4796" s="313">
        <f t="shared" si="1457"/>
        <v>0</v>
      </c>
    </row>
    <row r="4797" spans="2:24" ht="18.75">
      <c r="B4797" s="136"/>
      <c r="C4797" s="164">
        <v>1051</v>
      </c>
      <c r="D4797" s="167" t="s">
        <v>225</v>
      </c>
      <c r="E4797" s="812"/>
      <c r="F4797" s="449"/>
      <c r="G4797" s="245"/>
      <c r="H4797" s="245"/>
      <c r="I4797" s="476">
        <f t="shared" si="1462"/>
        <v>0</v>
      </c>
      <c r="J4797" s="243" t="str">
        <f t="shared" si="1456"/>
        <v/>
      </c>
      <c r="K4797" s="244"/>
      <c r="L4797" s="423"/>
      <c r="M4797" s="252"/>
      <c r="N4797" s="315">
        <f t="shared" si="1463"/>
        <v>0</v>
      </c>
      <c r="O4797" s="424">
        <f t="shared" si="1464"/>
        <v>0</v>
      </c>
      <c r="P4797" s="244"/>
      <c r="Q4797" s="771"/>
      <c r="R4797" s="775"/>
      <c r="S4797" s="775"/>
      <c r="T4797" s="775"/>
      <c r="U4797" s="775"/>
      <c r="V4797" s="775"/>
      <c r="W4797" s="819"/>
      <c r="X4797" s="313">
        <f t="shared" si="1457"/>
        <v>0</v>
      </c>
    </row>
    <row r="4798" spans="2:24" ht="18.75">
      <c r="B4798" s="136"/>
      <c r="C4798" s="137">
        <v>1052</v>
      </c>
      <c r="D4798" s="145" t="s">
        <v>226</v>
      </c>
      <c r="E4798" s="812"/>
      <c r="F4798" s="449"/>
      <c r="G4798" s="245"/>
      <c r="H4798" s="245"/>
      <c r="I4798" s="476">
        <f t="shared" si="1462"/>
        <v>0</v>
      </c>
      <c r="J4798" s="243" t="str">
        <f t="shared" si="1456"/>
        <v/>
      </c>
      <c r="K4798" s="244"/>
      <c r="L4798" s="423"/>
      <c r="M4798" s="252"/>
      <c r="N4798" s="315">
        <f t="shared" si="1463"/>
        <v>0</v>
      </c>
      <c r="O4798" s="424">
        <f t="shared" si="1464"/>
        <v>0</v>
      </c>
      <c r="P4798" s="244"/>
      <c r="Q4798" s="771"/>
      <c r="R4798" s="775"/>
      <c r="S4798" s="775"/>
      <c r="T4798" s="775"/>
      <c r="U4798" s="775"/>
      <c r="V4798" s="775"/>
      <c r="W4798" s="819"/>
      <c r="X4798" s="313">
        <f t="shared" si="1457"/>
        <v>0</v>
      </c>
    </row>
    <row r="4799" spans="2:24" ht="18.75">
      <c r="B4799" s="136"/>
      <c r="C4799" s="168">
        <v>1053</v>
      </c>
      <c r="D4799" s="169" t="s">
        <v>1710</v>
      </c>
      <c r="E4799" s="812"/>
      <c r="F4799" s="449"/>
      <c r="G4799" s="245"/>
      <c r="H4799" s="245"/>
      <c r="I4799" s="476">
        <f t="shared" si="1462"/>
        <v>0</v>
      </c>
      <c r="J4799" s="243" t="str">
        <f t="shared" si="1456"/>
        <v/>
      </c>
      <c r="K4799" s="244"/>
      <c r="L4799" s="423"/>
      <c r="M4799" s="252"/>
      <c r="N4799" s="315">
        <f t="shared" si="1463"/>
        <v>0</v>
      </c>
      <c r="O4799" s="424">
        <f t="shared" si="1464"/>
        <v>0</v>
      </c>
      <c r="P4799" s="244"/>
      <c r="Q4799" s="771"/>
      <c r="R4799" s="775"/>
      <c r="S4799" s="775"/>
      <c r="T4799" s="775"/>
      <c r="U4799" s="775"/>
      <c r="V4799" s="775"/>
      <c r="W4799" s="819"/>
      <c r="X4799" s="313">
        <f t="shared" si="1457"/>
        <v>0</v>
      </c>
    </row>
    <row r="4800" spans="2:24" ht="18.75">
      <c r="B4800" s="136"/>
      <c r="C4800" s="137">
        <v>1062</v>
      </c>
      <c r="D4800" s="139" t="s">
        <v>227</v>
      </c>
      <c r="E4800" s="812"/>
      <c r="F4800" s="449"/>
      <c r="G4800" s="245"/>
      <c r="H4800" s="245"/>
      <c r="I4800" s="476">
        <f t="shared" si="1462"/>
        <v>0</v>
      </c>
      <c r="J4800" s="243" t="str">
        <f t="shared" si="1456"/>
        <v/>
      </c>
      <c r="K4800" s="244"/>
      <c r="L4800" s="423"/>
      <c r="M4800" s="252"/>
      <c r="N4800" s="315">
        <f t="shared" si="1463"/>
        <v>0</v>
      </c>
      <c r="O4800" s="424">
        <f t="shared" si="1464"/>
        <v>0</v>
      </c>
      <c r="P4800" s="244"/>
      <c r="Q4800" s="423"/>
      <c r="R4800" s="252"/>
      <c r="S4800" s="429">
        <f>+IF(+(L4800+M4800)&gt;=I4800,+M4800,+(+I4800-L4800))</f>
        <v>0</v>
      </c>
      <c r="T4800" s="315">
        <f>Q4800+R4800-S4800</f>
        <v>0</v>
      </c>
      <c r="U4800" s="252"/>
      <c r="V4800" s="252"/>
      <c r="W4800" s="253"/>
      <c r="X4800" s="313">
        <f t="shared" si="1457"/>
        <v>0</v>
      </c>
    </row>
    <row r="4801" spans="2:24" ht="18.75">
      <c r="B4801" s="136"/>
      <c r="C4801" s="137">
        <v>1063</v>
      </c>
      <c r="D4801" s="139" t="s">
        <v>228</v>
      </c>
      <c r="E4801" s="812"/>
      <c r="F4801" s="449"/>
      <c r="G4801" s="245"/>
      <c r="H4801" s="245"/>
      <c r="I4801" s="476">
        <f t="shared" si="1462"/>
        <v>0</v>
      </c>
      <c r="J4801" s="243" t="str">
        <f t="shared" si="1456"/>
        <v/>
      </c>
      <c r="K4801" s="244"/>
      <c r="L4801" s="423"/>
      <c r="M4801" s="252"/>
      <c r="N4801" s="315">
        <f t="shared" si="1463"/>
        <v>0</v>
      </c>
      <c r="O4801" s="424">
        <f t="shared" si="1464"/>
        <v>0</v>
      </c>
      <c r="P4801" s="244"/>
      <c r="Q4801" s="771"/>
      <c r="R4801" s="775"/>
      <c r="S4801" s="775"/>
      <c r="T4801" s="775"/>
      <c r="U4801" s="775"/>
      <c r="V4801" s="775"/>
      <c r="W4801" s="819"/>
      <c r="X4801" s="313">
        <f t="shared" si="1457"/>
        <v>0</v>
      </c>
    </row>
    <row r="4802" spans="2:24" ht="18.75">
      <c r="B4802" s="136"/>
      <c r="C4802" s="168">
        <v>1069</v>
      </c>
      <c r="D4802" s="170" t="s">
        <v>229</v>
      </c>
      <c r="E4802" s="812"/>
      <c r="F4802" s="449"/>
      <c r="G4802" s="245"/>
      <c r="H4802" s="245"/>
      <c r="I4802" s="476">
        <f t="shared" si="1462"/>
        <v>0</v>
      </c>
      <c r="J4802" s="243" t="str">
        <f t="shared" ref="J4802:J4833" si="1467">(IF($E4802&lt;&gt;0,$J$2,IF($I4802&lt;&gt;0,$J$2,"")))</f>
        <v/>
      </c>
      <c r="K4802" s="244"/>
      <c r="L4802" s="423"/>
      <c r="M4802" s="252"/>
      <c r="N4802" s="315">
        <f t="shared" si="1463"/>
        <v>0</v>
      </c>
      <c r="O4802" s="424">
        <f t="shared" si="1464"/>
        <v>0</v>
      </c>
      <c r="P4802" s="244"/>
      <c r="Q4802" s="423"/>
      <c r="R4802" s="252"/>
      <c r="S4802" s="429">
        <f>+IF(+(L4802+M4802)&gt;=I4802,+M4802,+(+I4802-L4802))</f>
        <v>0</v>
      </c>
      <c r="T4802" s="315">
        <f>Q4802+R4802-S4802</f>
        <v>0</v>
      </c>
      <c r="U4802" s="252"/>
      <c r="V4802" s="252"/>
      <c r="W4802" s="253"/>
      <c r="X4802" s="313">
        <f t="shared" ref="X4802:X4833" si="1468">T4802-U4802-V4802-W4802</f>
        <v>0</v>
      </c>
    </row>
    <row r="4803" spans="2:24" ht="31.5">
      <c r="B4803" s="140"/>
      <c r="C4803" s="137">
        <v>1091</v>
      </c>
      <c r="D4803" s="145" t="s">
        <v>230</v>
      </c>
      <c r="E4803" s="812"/>
      <c r="F4803" s="449"/>
      <c r="G4803" s="245"/>
      <c r="H4803" s="245"/>
      <c r="I4803" s="476">
        <f t="shared" si="1462"/>
        <v>0</v>
      </c>
      <c r="J4803" s="243" t="str">
        <f t="shared" si="1467"/>
        <v/>
      </c>
      <c r="K4803" s="244"/>
      <c r="L4803" s="423"/>
      <c r="M4803" s="252"/>
      <c r="N4803" s="315">
        <f t="shared" si="1463"/>
        <v>0</v>
      </c>
      <c r="O4803" s="424">
        <f t="shared" si="1464"/>
        <v>0</v>
      </c>
      <c r="P4803" s="244"/>
      <c r="Q4803" s="423"/>
      <c r="R4803" s="252"/>
      <c r="S4803" s="429">
        <f>+IF(+(L4803+M4803)&gt;=I4803,+M4803,+(+I4803-L4803))</f>
        <v>0</v>
      </c>
      <c r="T4803" s="315">
        <f>Q4803+R4803-S4803</f>
        <v>0</v>
      </c>
      <c r="U4803" s="252"/>
      <c r="V4803" s="252"/>
      <c r="W4803" s="253"/>
      <c r="X4803" s="313">
        <f t="shared" si="1468"/>
        <v>0</v>
      </c>
    </row>
    <row r="4804" spans="2:24" ht="18.75">
      <c r="B4804" s="136"/>
      <c r="C4804" s="137">
        <v>1092</v>
      </c>
      <c r="D4804" s="145" t="s">
        <v>359</v>
      </c>
      <c r="E4804" s="812"/>
      <c r="F4804" s="449"/>
      <c r="G4804" s="245"/>
      <c r="H4804" s="245"/>
      <c r="I4804" s="476">
        <f t="shared" si="1462"/>
        <v>0</v>
      </c>
      <c r="J4804" s="243" t="str">
        <f t="shared" si="1467"/>
        <v/>
      </c>
      <c r="K4804" s="244"/>
      <c r="L4804" s="423"/>
      <c r="M4804" s="252"/>
      <c r="N4804" s="315">
        <f t="shared" si="1463"/>
        <v>0</v>
      </c>
      <c r="O4804" s="424">
        <f t="shared" si="1464"/>
        <v>0</v>
      </c>
      <c r="P4804" s="244"/>
      <c r="Q4804" s="771"/>
      <c r="R4804" s="775"/>
      <c r="S4804" s="775"/>
      <c r="T4804" s="775"/>
      <c r="U4804" s="775"/>
      <c r="V4804" s="775"/>
      <c r="W4804" s="819"/>
      <c r="X4804" s="313">
        <f t="shared" si="1468"/>
        <v>0</v>
      </c>
    </row>
    <row r="4805" spans="2:24" ht="18.75">
      <c r="B4805" s="136"/>
      <c r="C4805" s="142">
        <v>1098</v>
      </c>
      <c r="D4805" s="146" t="s">
        <v>231</v>
      </c>
      <c r="E4805" s="812"/>
      <c r="F4805" s="449"/>
      <c r="G4805" s="245"/>
      <c r="H4805" s="245"/>
      <c r="I4805" s="476">
        <f t="shared" si="1462"/>
        <v>0</v>
      </c>
      <c r="J4805" s="243" t="str">
        <f t="shared" si="1467"/>
        <v/>
      </c>
      <c r="K4805" s="244"/>
      <c r="L4805" s="423"/>
      <c r="M4805" s="252"/>
      <c r="N4805" s="315">
        <f t="shared" si="1463"/>
        <v>0</v>
      </c>
      <c r="O4805" s="424">
        <f t="shared" si="1464"/>
        <v>0</v>
      </c>
      <c r="P4805" s="244"/>
      <c r="Q4805" s="423"/>
      <c r="R4805" s="252"/>
      <c r="S4805" s="429">
        <f>+IF(+(L4805+M4805)&gt;=I4805,+M4805,+(+I4805-L4805))</f>
        <v>0</v>
      </c>
      <c r="T4805" s="315">
        <f>Q4805+R4805-S4805</f>
        <v>0</v>
      </c>
      <c r="U4805" s="252"/>
      <c r="V4805" s="252"/>
      <c r="W4805" s="253"/>
      <c r="X4805" s="313">
        <f t="shared" si="1468"/>
        <v>0</v>
      </c>
    </row>
    <row r="4806" spans="2:24" ht="18.75">
      <c r="B4806" s="794">
        <v>1900</v>
      </c>
      <c r="C4806" s="958" t="s">
        <v>293</v>
      </c>
      <c r="D4806" s="958"/>
      <c r="E4806" s="795"/>
      <c r="F4806" s="796">
        <f>SUM(F4807:F4809)</f>
        <v>0</v>
      </c>
      <c r="G4806" s="797">
        <f>SUM(G4807:G4809)</f>
        <v>0</v>
      </c>
      <c r="H4806" s="797">
        <f>SUM(H4807:H4809)</f>
        <v>0</v>
      </c>
      <c r="I4806" s="797">
        <f>SUM(I4807:I4809)</f>
        <v>0</v>
      </c>
      <c r="J4806" s="243" t="str">
        <f t="shared" si="1467"/>
        <v/>
      </c>
      <c r="K4806" s="244"/>
      <c r="L4806" s="316">
        <f>SUM(L4807:L4809)</f>
        <v>0</v>
      </c>
      <c r="M4806" s="317">
        <f>SUM(M4807:M4809)</f>
        <v>0</v>
      </c>
      <c r="N4806" s="425">
        <f>SUM(N4807:N4809)</f>
        <v>0</v>
      </c>
      <c r="O4806" s="426">
        <f>SUM(O4807:O4809)</f>
        <v>0</v>
      </c>
      <c r="P4806" s="244"/>
      <c r="Q4806" s="773"/>
      <c r="R4806" s="774"/>
      <c r="S4806" s="774"/>
      <c r="T4806" s="774"/>
      <c r="U4806" s="774"/>
      <c r="V4806" s="774"/>
      <c r="W4806" s="820"/>
      <c r="X4806" s="313">
        <f t="shared" si="1468"/>
        <v>0</v>
      </c>
    </row>
    <row r="4807" spans="2:24" ht="18.75">
      <c r="B4807" s="136"/>
      <c r="C4807" s="144">
        <v>1901</v>
      </c>
      <c r="D4807" s="138" t="s">
        <v>294</v>
      </c>
      <c r="E4807" s="812"/>
      <c r="F4807" s="449"/>
      <c r="G4807" s="245"/>
      <c r="H4807" s="245"/>
      <c r="I4807" s="476">
        <f>F4807+G4807+H4807</f>
        <v>0</v>
      </c>
      <c r="J4807" s="243" t="str">
        <f t="shared" si="1467"/>
        <v/>
      </c>
      <c r="K4807" s="244"/>
      <c r="L4807" s="423"/>
      <c r="M4807" s="252"/>
      <c r="N4807" s="315">
        <f>I4807</f>
        <v>0</v>
      </c>
      <c r="O4807" s="424">
        <f>L4807+M4807-N4807</f>
        <v>0</v>
      </c>
      <c r="P4807" s="244"/>
      <c r="Q4807" s="771"/>
      <c r="R4807" s="775"/>
      <c r="S4807" s="775"/>
      <c r="T4807" s="775"/>
      <c r="U4807" s="775"/>
      <c r="V4807" s="775"/>
      <c r="W4807" s="819"/>
      <c r="X4807" s="313">
        <f t="shared" si="1468"/>
        <v>0</v>
      </c>
    </row>
    <row r="4808" spans="2:24" ht="18.75">
      <c r="B4808" s="136"/>
      <c r="C4808" s="137">
        <v>1981</v>
      </c>
      <c r="D4808" s="139" t="s">
        <v>295</v>
      </c>
      <c r="E4808" s="812"/>
      <c r="F4808" s="449"/>
      <c r="G4808" s="245"/>
      <c r="H4808" s="245"/>
      <c r="I4808" s="476">
        <f>F4808+G4808+H4808</f>
        <v>0</v>
      </c>
      <c r="J4808" s="243" t="str">
        <f t="shared" si="1467"/>
        <v/>
      </c>
      <c r="K4808" s="244"/>
      <c r="L4808" s="423"/>
      <c r="M4808" s="252"/>
      <c r="N4808" s="315">
        <f>I4808</f>
        <v>0</v>
      </c>
      <c r="O4808" s="424">
        <f>L4808+M4808-N4808</f>
        <v>0</v>
      </c>
      <c r="P4808" s="244"/>
      <c r="Q4808" s="771"/>
      <c r="R4808" s="775"/>
      <c r="S4808" s="775"/>
      <c r="T4808" s="775"/>
      <c r="U4808" s="775"/>
      <c r="V4808" s="775"/>
      <c r="W4808" s="819"/>
      <c r="X4808" s="313">
        <f t="shared" si="1468"/>
        <v>0</v>
      </c>
    </row>
    <row r="4809" spans="2:24" ht="18.75">
      <c r="B4809" s="136"/>
      <c r="C4809" s="142">
        <v>1991</v>
      </c>
      <c r="D4809" s="141" t="s">
        <v>296</v>
      </c>
      <c r="E4809" s="812"/>
      <c r="F4809" s="449"/>
      <c r="G4809" s="245"/>
      <c r="H4809" s="245"/>
      <c r="I4809" s="476">
        <f>F4809+G4809+H4809</f>
        <v>0</v>
      </c>
      <c r="J4809" s="243" t="str">
        <f t="shared" si="1467"/>
        <v/>
      </c>
      <c r="K4809" s="244"/>
      <c r="L4809" s="423"/>
      <c r="M4809" s="252"/>
      <c r="N4809" s="315">
        <f>I4809</f>
        <v>0</v>
      </c>
      <c r="O4809" s="424">
        <f>L4809+M4809-N4809</f>
        <v>0</v>
      </c>
      <c r="P4809" s="244"/>
      <c r="Q4809" s="771"/>
      <c r="R4809" s="775"/>
      <c r="S4809" s="775"/>
      <c r="T4809" s="775"/>
      <c r="U4809" s="775"/>
      <c r="V4809" s="775"/>
      <c r="W4809" s="819"/>
      <c r="X4809" s="313">
        <f t="shared" si="1468"/>
        <v>0</v>
      </c>
    </row>
    <row r="4810" spans="2:24" ht="18.75">
      <c r="B4810" s="794">
        <v>2100</v>
      </c>
      <c r="C4810" s="958" t="s">
        <v>1088</v>
      </c>
      <c r="D4810" s="958"/>
      <c r="E4810" s="795"/>
      <c r="F4810" s="796">
        <f>SUM(F4811:F4815)</f>
        <v>0</v>
      </c>
      <c r="G4810" s="797">
        <f>SUM(G4811:G4815)</f>
        <v>0</v>
      </c>
      <c r="H4810" s="797">
        <f>SUM(H4811:H4815)</f>
        <v>0</v>
      </c>
      <c r="I4810" s="797">
        <f>SUM(I4811:I4815)</f>
        <v>0</v>
      </c>
      <c r="J4810" s="243" t="str">
        <f t="shared" si="1467"/>
        <v/>
      </c>
      <c r="K4810" s="244"/>
      <c r="L4810" s="316">
        <f>SUM(L4811:L4815)</f>
        <v>0</v>
      </c>
      <c r="M4810" s="317">
        <f>SUM(M4811:M4815)</f>
        <v>0</v>
      </c>
      <c r="N4810" s="425">
        <f>SUM(N4811:N4815)</f>
        <v>0</v>
      </c>
      <c r="O4810" s="426">
        <f>SUM(O4811:O4815)</f>
        <v>0</v>
      </c>
      <c r="P4810" s="244"/>
      <c r="Q4810" s="773"/>
      <c r="R4810" s="774"/>
      <c r="S4810" s="774"/>
      <c r="T4810" s="774"/>
      <c r="U4810" s="774"/>
      <c r="V4810" s="774"/>
      <c r="W4810" s="820"/>
      <c r="X4810" s="313">
        <f t="shared" si="1468"/>
        <v>0</v>
      </c>
    </row>
    <row r="4811" spans="2:24" ht="18.75">
      <c r="B4811" s="136"/>
      <c r="C4811" s="144">
        <v>2110</v>
      </c>
      <c r="D4811" s="147" t="s">
        <v>232</v>
      </c>
      <c r="E4811" s="812"/>
      <c r="F4811" s="449"/>
      <c r="G4811" s="245"/>
      <c r="H4811" s="245"/>
      <c r="I4811" s="476">
        <f>F4811+G4811+H4811</f>
        <v>0</v>
      </c>
      <c r="J4811" s="243" t="str">
        <f t="shared" si="1467"/>
        <v/>
      </c>
      <c r="K4811" s="244"/>
      <c r="L4811" s="423"/>
      <c r="M4811" s="252"/>
      <c r="N4811" s="315">
        <f>I4811</f>
        <v>0</v>
      </c>
      <c r="O4811" s="424">
        <f>L4811+M4811-N4811</f>
        <v>0</v>
      </c>
      <c r="P4811" s="244"/>
      <c r="Q4811" s="771"/>
      <c r="R4811" s="775"/>
      <c r="S4811" s="775"/>
      <c r="T4811" s="775"/>
      <c r="U4811" s="775"/>
      <c r="V4811" s="775"/>
      <c r="W4811" s="819"/>
      <c r="X4811" s="313">
        <f t="shared" si="1468"/>
        <v>0</v>
      </c>
    </row>
    <row r="4812" spans="2:24" ht="18.75">
      <c r="B4812" s="171"/>
      <c r="C4812" s="137">
        <v>2120</v>
      </c>
      <c r="D4812" s="159" t="s">
        <v>233</v>
      </c>
      <c r="E4812" s="812"/>
      <c r="F4812" s="449"/>
      <c r="G4812" s="245"/>
      <c r="H4812" s="245"/>
      <c r="I4812" s="476">
        <f>F4812+G4812+H4812</f>
        <v>0</v>
      </c>
      <c r="J4812" s="243" t="str">
        <f t="shared" si="1467"/>
        <v/>
      </c>
      <c r="K4812" s="244"/>
      <c r="L4812" s="423"/>
      <c r="M4812" s="252"/>
      <c r="N4812" s="315">
        <f>I4812</f>
        <v>0</v>
      </c>
      <c r="O4812" s="424">
        <f>L4812+M4812-N4812</f>
        <v>0</v>
      </c>
      <c r="P4812" s="244"/>
      <c r="Q4812" s="771"/>
      <c r="R4812" s="775"/>
      <c r="S4812" s="775"/>
      <c r="T4812" s="775"/>
      <c r="U4812" s="775"/>
      <c r="V4812" s="775"/>
      <c r="W4812" s="819"/>
      <c r="X4812" s="313">
        <f t="shared" si="1468"/>
        <v>0</v>
      </c>
    </row>
    <row r="4813" spans="2:24" ht="18.75">
      <c r="B4813" s="171"/>
      <c r="C4813" s="137">
        <v>2125</v>
      </c>
      <c r="D4813" s="156" t="s">
        <v>1080</v>
      </c>
      <c r="E4813" s="812"/>
      <c r="F4813" s="700">
        <v>0</v>
      </c>
      <c r="G4813" s="700">
        <v>0</v>
      </c>
      <c r="H4813" s="700">
        <v>0</v>
      </c>
      <c r="I4813" s="476">
        <f>F4813+G4813+H4813</f>
        <v>0</v>
      </c>
      <c r="J4813" s="243" t="str">
        <f t="shared" si="1467"/>
        <v/>
      </c>
      <c r="K4813" s="244"/>
      <c r="L4813" s="423"/>
      <c r="M4813" s="252"/>
      <c r="N4813" s="315">
        <f>I4813</f>
        <v>0</v>
      </c>
      <c r="O4813" s="424">
        <f>L4813+M4813-N4813</f>
        <v>0</v>
      </c>
      <c r="P4813" s="244"/>
      <c r="Q4813" s="771"/>
      <c r="R4813" s="775"/>
      <c r="S4813" s="775"/>
      <c r="T4813" s="775"/>
      <c r="U4813" s="775"/>
      <c r="V4813" s="775"/>
      <c r="W4813" s="819"/>
      <c r="X4813" s="313">
        <f t="shared" si="1468"/>
        <v>0</v>
      </c>
    </row>
    <row r="4814" spans="2:24" ht="18.75">
      <c r="B4814" s="143"/>
      <c r="C4814" s="137">
        <v>2140</v>
      </c>
      <c r="D4814" s="159" t="s">
        <v>235</v>
      </c>
      <c r="E4814" s="812"/>
      <c r="F4814" s="700">
        <v>0</v>
      </c>
      <c r="G4814" s="700">
        <v>0</v>
      </c>
      <c r="H4814" s="700">
        <v>0</v>
      </c>
      <c r="I4814" s="476">
        <f>F4814+G4814+H4814</f>
        <v>0</v>
      </c>
      <c r="J4814" s="243" t="str">
        <f t="shared" si="1467"/>
        <v/>
      </c>
      <c r="K4814" s="244"/>
      <c r="L4814" s="423"/>
      <c r="M4814" s="252"/>
      <c r="N4814" s="315">
        <f>I4814</f>
        <v>0</v>
      </c>
      <c r="O4814" s="424">
        <f>L4814+M4814-N4814</f>
        <v>0</v>
      </c>
      <c r="P4814" s="244"/>
      <c r="Q4814" s="771"/>
      <c r="R4814" s="775"/>
      <c r="S4814" s="775"/>
      <c r="T4814" s="775"/>
      <c r="U4814" s="775"/>
      <c r="V4814" s="775"/>
      <c r="W4814" s="819"/>
      <c r="X4814" s="313">
        <f t="shared" si="1468"/>
        <v>0</v>
      </c>
    </row>
    <row r="4815" spans="2:24" ht="18.75">
      <c r="B4815" s="136"/>
      <c r="C4815" s="142">
        <v>2190</v>
      </c>
      <c r="D4815" s="512" t="s">
        <v>236</v>
      </c>
      <c r="E4815" s="812"/>
      <c r="F4815" s="449"/>
      <c r="G4815" s="245"/>
      <c r="H4815" s="245"/>
      <c r="I4815" s="476">
        <f>F4815+G4815+H4815</f>
        <v>0</v>
      </c>
      <c r="J4815" s="243" t="str">
        <f t="shared" si="1467"/>
        <v/>
      </c>
      <c r="K4815" s="244"/>
      <c r="L4815" s="423"/>
      <c r="M4815" s="252"/>
      <c r="N4815" s="315">
        <f>I4815</f>
        <v>0</v>
      </c>
      <c r="O4815" s="424">
        <f>L4815+M4815-N4815</f>
        <v>0</v>
      </c>
      <c r="P4815" s="244"/>
      <c r="Q4815" s="771"/>
      <c r="R4815" s="775"/>
      <c r="S4815" s="775"/>
      <c r="T4815" s="775"/>
      <c r="U4815" s="775"/>
      <c r="V4815" s="775"/>
      <c r="W4815" s="819"/>
      <c r="X4815" s="313">
        <f t="shared" si="1468"/>
        <v>0</v>
      </c>
    </row>
    <row r="4816" spans="2:24" ht="18.75">
      <c r="B4816" s="794">
        <v>2200</v>
      </c>
      <c r="C4816" s="958" t="s">
        <v>237</v>
      </c>
      <c r="D4816" s="958"/>
      <c r="E4816" s="795"/>
      <c r="F4816" s="796">
        <f>SUM(F4817:F4818)</f>
        <v>0</v>
      </c>
      <c r="G4816" s="797">
        <f>SUM(G4817:G4818)</f>
        <v>0</v>
      </c>
      <c r="H4816" s="797">
        <f>SUM(H4817:H4818)</f>
        <v>0</v>
      </c>
      <c r="I4816" s="797">
        <f>SUM(I4817:I4818)</f>
        <v>0</v>
      </c>
      <c r="J4816" s="243" t="str">
        <f t="shared" si="1467"/>
        <v/>
      </c>
      <c r="K4816" s="244"/>
      <c r="L4816" s="316">
        <f>SUM(L4817:L4818)</f>
        <v>0</v>
      </c>
      <c r="M4816" s="317">
        <f>SUM(M4817:M4818)</f>
        <v>0</v>
      </c>
      <c r="N4816" s="425">
        <f>SUM(N4817:N4818)</f>
        <v>0</v>
      </c>
      <c r="O4816" s="426">
        <f>SUM(O4817:O4818)</f>
        <v>0</v>
      </c>
      <c r="P4816" s="244"/>
      <c r="Q4816" s="773"/>
      <c r="R4816" s="774"/>
      <c r="S4816" s="774"/>
      <c r="T4816" s="774"/>
      <c r="U4816" s="774"/>
      <c r="V4816" s="774"/>
      <c r="W4816" s="820"/>
      <c r="X4816" s="313">
        <f t="shared" si="1468"/>
        <v>0</v>
      </c>
    </row>
    <row r="4817" spans="2:24" ht="18.75">
      <c r="B4817" s="136"/>
      <c r="C4817" s="137">
        <v>2221</v>
      </c>
      <c r="D4817" s="139" t="s">
        <v>1461</v>
      </c>
      <c r="E4817" s="812"/>
      <c r="F4817" s="449"/>
      <c r="G4817" s="245"/>
      <c r="H4817" s="245"/>
      <c r="I4817" s="476">
        <f t="shared" ref="I4817:I4822" si="1469">F4817+G4817+H4817</f>
        <v>0</v>
      </c>
      <c r="J4817" s="243" t="str">
        <f t="shared" si="1467"/>
        <v/>
      </c>
      <c r="K4817" s="244"/>
      <c r="L4817" s="423"/>
      <c r="M4817" s="252"/>
      <c r="N4817" s="315">
        <f t="shared" ref="N4817:N4822" si="1470">I4817</f>
        <v>0</v>
      </c>
      <c r="O4817" s="424">
        <f t="shared" ref="O4817:O4822" si="1471">L4817+M4817-N4817</f>
        <v>0</v>
      </c>
      <c r="P4817" s="244"/>
      <c r="Q4817" s="771"/>
      <c r="R4817" s="775"/>
      <c r="S4817" s="775"/>
      <c r="T4817" s="775"/>
      <c r="U4817" s="775"/>
      <c r="V4817" s="775"/>
      <c r="W4817" s="819"/>
      <c r="X4817" s="313">
        <f t="shared" si="1468"/>
        <v>0</v>
      </c>
    </row>
    <row r="4818" spans="2:24" ht="18.75">
      <c r="B4818" s="136"/>
      <c r="C4818" s="142">
        <v>2224</v>
      </c>
      <c r="D4818" s="141" t="s">
        <v>238</v>
      </c>
      <c r="E4818" s="812"/>
      <c r="F4818" s="449"/>
      <c r="G4818" s="245"/>
      <c r="H4818" s="245"/>
      <c r="I4818" s="476">
        <f t="shared" si="1469"/>
        <v>0</v>
      </c>
      <c r="J4818" s="243" t="str">
        <f t="shared" si="1467"/>
        <v/>
      </c>
      <c r="K4818" s="244"/>
      <c r="L4818" s="423"/>
      <c r="M4818" s="252"/>
      <c r="N4818" s="315">
        <f t="shared" si="1470"/>
        <v>0</v>
      </c>
      <c r="O4818" s="424">
        <f t="shared" si="1471"/>
        <v>0</v>
      </c>
      <c r="P4818" s="244"/>
      <c r="Q4818" s="771"/>
      <c r="R4818" s="775"/>
      <c r="S4818" s="775"/>
      <c r="T4818" s="775"/>
      <c r="U4818" s="775"/>
      <c r="V4818" s="775"/>
      <c r="W4818" s="819"/>
      <c r="X4818" s="313">
        <f t="shared" si="1468"/>
        <v>0</v>
      </c>
    </row>
    <row r="4819" spans="2:24" ht="18.75">
      <c r="B4819" s="794">
        <v>2500</v>
      </c>
      <c r="C4819" s="963" t="s">
        <v>239</v>
      </c>
      <c r="D4819" s="963"/>
      <c r="E4819" s="795"/>
      <c r="F4819" s="798"/>
      <c r="G4819" s="799"/>
      <c r="H4819" s="799"/>
      <c r="I4819" s="800">
        <f t="shared" si="1469"/>
        <v>0</v>
      </c>
      <c r="J4819" s="243" t="str">
        <f t="shared" si="1467"/>
        <v/>
      </c>
      <c r="K4819" s="244"/>
      <c r="L4819" s="428"/>
      <c r="M4819" s="254"/>
      <c r="N4819" s="315">
        <f t="shared" si="1470"/>
        <v>0</v>
      </c>
      <c r="O4819" s="424">
        <f t="shared" si="1471"/>
        <v>0</v>
      </c>
      <c r="P4819" s="244"/>
      <c r="Q4819" s="773"/>
      <c r="R4819" s="774"/>
      <c r="S4819" s="775"/>
      <c r="T4819" s="775"/>
      <c r="U4819" s="774"/>
      <c r="V4819" s="775"/>
      <c r="W4819" s="819"/>
      <c r="X4819" s="313">
        <f t="shared" si="1468"/>
        <v>0</v>
      </c>
    </row>
    <row r="4820" spans="2:24" ht="18.75">
      <c r="B4820" s="794">
        <v>2600</v>
      </c>
      <c r="C4820" s="969" t="s">
        <v>240</v>
      </c>
      <c r="D4820" s="979"/>
      <c r="E4820" s="795"/>
      <c r="F4820" s="798"/>
      <c r="G4820" s="799"/>
      <c r="H4820" s="799"/>
      <c r="I4820" s="800">
        <f t="shared" si="1469"/>
        <v>0</v>
      </c>
      <c r="J4820" s="243" t="str">
        <f t="shared" si="1467"/>
        <v/>
      </c>
      <c r="K4820" s="244"/>
      <c r="L4820" s="428"/>
      <c r="M4820" s="254"/>
      <c r="N4820" s="315">
        <f t="shared" si="1470"/>
        <v>0</v>
      </c>
      <c r="O4820" s="424">
        <f t="shared" si="1471"/>
        <v>0</v>
      </c>
      <c r="P4820" s="244"/>
      <c r="Q4820" s="773"/>
      <c r="R4820" s="774"/>
      <c r="S4820" s="775"/>
      <c r="T4820" s="775"/>
      <c r="U4820" s="774"/>
      <c r="V4820" s="775"/>
      <c r="W4820" s="819"/>
      <c r="X4820" s="313">
        <f t="shared" si="1468"/>
        <v>0</v>
      </c>
    </row>
    <row r="4821" spans="2:24" ht="18.75">
      <c r="B4821" s="794">
        <v>2700</v>
      </c>
      <c r="C4821" s="969" t="s">
        <v>241</v>
      </c>
      <c r="D4821" s="979"/>
      <c r="E4821" s="795"/>
      <c r="F4821" s="798"/>
      <c r="G4821" s="799"/>
      <c r="H4821" s="799"/>
      <c r="I4821" s="800">
        <f t="shared" si="1469"/>
        <v>0</v>
      </c>
      <c r="J4821" s="243" t="str">
        <f t="shared" si="1467"/>
        <v/>
      </c>
      <c r="K4821" s="244"/>
      <c r="L4821" s="428"/>
      <c r="M4821" s="254"/>
      <c r="N4821" s="315">
        <f t="shared" si="1470"/>
        <v>0</v>
      </c>
      <c r="O4821" s="424">
        <f t="shared" si="1471"/>
        <v>0</v>
      </c>
      <c r="P4821" s="244"/>
      <c r="Q4821" s="773"/>
      <c r="R4821" s="774"/>
      <c r="S4821" s="775"/>
      <c r="T4821" s="775"/>
      <c r="U4821" s="774"/>
      <c r="V4821" s="775"/>
      <c r="W4821" s="819"/>
      <c r="X4821" s="313">
        <f t="shared" si="1468"/>
        <v>0</v>
      </c>
    </row>
    <row r="4822" spans="2:24" ht="18.75">
      <c r="B4822" s="794">
        <v>2800</v>
      </c>
      <c r="C4822" s="969" t="s">
        <v>1711</v>
      </c>
      <c r="D4822" s="979"/>
      <c r="E4822" s="795"/>
      <c r="F4822" s="798"/>
      <c r="G4822" s="799"/>
      <c r="H4822" s="799"/>
      <c r="I4822" s="800">
        <f t="shared" si="1469"/>
        <v>0</v>
      </c>
      <c r="J4822" s="243" t="str">
        <f t="shared" si="1467"/>
        <v/>
      </c>
      <c r="K4822" s="244"/>
      <c r="L4822" s="428"/>
      <c r="M4822" s="254"/>
      <c r="N4822" s="315">
        <f t="shared" si="1470"/>
        <v>0</v>
      </c>
      <c r="O4822" s="424">
        <f t="shared" si="1471"/>
        <v>0</v>
      </c>
      <c r="P4822" s="244"/>
      <c r="Q4822" s="773"/>
      <c r="R4822" s="774"/>
      <c r="S4822" s="775"/>
      <c r="T4822" s="775"/>
      <c r="U4822" s="774"/>
      <c r="V4822" s="775"/>
      <c r="W4822" s="819"/>
      <c r="X4822" s="313">
        <f t="shared" si="1468"/>
        <v>0</v>
      </c>
    </row>
    <row r="4823" spans="2:24" ht="18.75">
      <c r="B4823" s="794">
        <v>2900</v>
      </c>
      <c r="C4823" s="966" t="s">
        <v>242</v>
      </c>
      <c r="D4823" s="983"/>
      <c r="E4823" s="795"/>
      <c r="F4823" s="796">
        <f>SUM(F4824:F4831)</f>
        <v>0</v>
      </c>
      <c r="G4823" s="797">
        <f>SUM(G4824:G4831)</f>
        <v>0</v>
      </c>
      <c r="H4823" s="797">
        <f>SUM(H4824:H4831)</f>
        <v>0</v>
      </c>
      <c r="I4823" s="797">
        <f>SUM(I4824:I4831)</f>
        <v>0</v>
      </c>
      <c r="J4823" s="243" t="str">
        <f t="shared" si="1467"/>
        <v/>
      </c>
      <c r="K4823" s="244"/>
      <c r="L4823" s="316">
        <f>SUM(L4824:L4831)</f>
        <v>0</v>
      </c>
      <c r="M4823" s="317">
        <f>SUM(M4824:M4831)</f>
        <v>0</v>
      </c>
      <c r="N4823" s="425">
        <f>SUM(N4824:N4831)</f>
        <v>0</v>
      </c>
      <c r="O4823" s="426">
        <f>SUM(O4824:O4831)</f>
        <v>0</v>
      </c>
      <c r="P4823" s="244"/>
      <c r="Q4823" s="773"/>
      <c r="R4823" s="774"/>
      <c r="S4823" s="774"/>
      <c r="T4823" s="774"/>
      <c r="U4823" s="774"/>
      <c r="V4823" s="774"/>
      <c r="W4823" s="820"/>
      <c r="X4823" s="313">
        <f t="shared" si="1468"/>
        <v>0</v>
      </c>
    </row>
    <row r="4824" spans="2:24" ht="18.75">
      <c r="B4824" s="172"/>
      <c r="C4824" s="144">
        <v>2910</v>
      </c>
      <c r="D4824" s="319" t="s">
        <v>1751</v>
      </c>
      <c r="E4824" s="812"/>
      <c r="F4824" s="449"/>
      <c r="G4824" s="245"/>
      <c r="H4824" s="245"/>
      <c r="I4824" s="476">
        <f t="shared" ref="I4824:I4831" si="1472">F4824+G4824+H4824</f>
        <v>0</v>
      </c>
      <c r="J4824" s="243" t="str">
        <f t="shared" si="1467"/>
        <v/>
      </c>
      <c r="K4824" s="244"/>
      <c r="L4824" s="423"/>
      <c r="M4824" s="252"/>
      <c r="N4824" s="315">
        <f t="shared" ref="N4824:N4831" si="1473">I4824</f>
        <v>0</v>
      </c>
      <c r="O4824" s="424">
        <f t="shared" ref="O4824:O4831" si="1474">L4824+M4824-N4824</f>
        <v>0</v>
      </c>
      <c r="P4824" s="244"/>
      <c r="Q4824" s="771"/>
      <c r="R4824" s="775"/>
      <c r="S4824" s="775"/>
      <c r="T4824" s="775"/>
      <c r="U4824" s="775"/>
      <c r="V4824" s="775"/>
      <c r="W4824" s="819"/>
      <c r="X4824" s="313">
        <f t="shared" si="1468"/>
        <v>0</v>
      </c>
    </row>
    <row r="4825" spans="2:24" ht="18.75">
      <c r="B4825" s="172"/>
      <c r="C4825" s="144">
        <v>2920</v>
      </c>
      <c r="D4825" s="319" t="s">
        <v>243</v>
      </c>
      <c r="E4825" s="812"/>
      <c r="F4825" s="449"/>
      <c r="G4825" s="245"/>
      <c r="H4825" s="245"/>
      <c r="I4825" s="476">
        <f t="shared" si="1472"/>
        <v>0</v>
      </c>
      <c r="J4825" s="243" t="str">
        <f t="shared" si="1467"/>
        <v/>
      </c>
      <c r="K4825" s="244"/>
      <c r="L4825" s="423"/>
      <c r="M4825" s="252"/>
      <c r="N4825" s="315">
        <f t="shared" si="1473"/>
        <v>0</v>
      </c>
      <c r="O4825" s="424">
        <f t="shared" si="1474"/>
        <v>0</v>
      </c>
      <c r="P4825" s="244"/>
      <c r="Q4825" s="771"/>
      <c r="R4825" s="775"/>
      <c r="S4825" s="775"/>
      <c r="T4825" s="775"/>
      <c r="U4825" s="775"/>
      <c r="V4825" s="775"/>
      <c r="W4825" s="819"/>
      <c r="X4825" s="313">
        <f t="shared" si="1468"/>
        <v>0</v>
      </c>
    </row>
    <row r="4826" spans="2:24" ht="31.5">
      <c r="B4826" s="172"/>
      <c r="C4826" s="168">
        <v>2969</v>
      </c>
      <c r="D4826" s="320" t="s">
        <v>244</v>
      </c>
      <c r="E4826" s="812"/>
      <c r="F4826" s="449"/>
      <c r="G4826" s="245"/>
      <c r="H4826" s="245"/>
      <c r="I4826" s="476">
        <f t="shared" si="1472"/>
        <v>0</v>
      </c>
      <c r="J4826" s="243" t="str">
        <f t="shared" si="1467"/>
        <v/>
      </c>
      <c r="K4826" s="244"/>
      <c r="L4826" s="423"/>
      <c r="M4826" s="252"/>
      <c r="N4826" s="315">
        <f t="shared" si="1473"/>
        <v>0</v>
      </c>
      <c r="O4826" s="424">
        <f t="shared" si="1474"/>
        <v>0</v>
      </c>
      <c r="P4826" s="244"/>
      <c r="Q4826" s="771"/>
      <c r="R4826" s="775"/>
      <c r="S4826" s="775"/>
      <c r="T4826" s="775"/>
      <c r="U4826" s="775"/>
      <c r="V4826" s="775"/>
      <c r="W4826" s="819"/>
      <c r="X4826" s="313">
        <f t="shared" si="1468"/>
        <v>0</v>
      </c>
    </row>
    <row r="4827" spans="2:24" ht="31.5">
      <c r="B4827" s="172"/>
      <c r="C4827" s="168">
        <v>2970</v>
      </c>
      <c r="D4827" s="320" t="s">
        <v>245</v>
      </c>
      <c r="E4827" s="812"/>
      <c r="F4827" s="449"/>
      <c r="G4827" s="245"/>
      <c r="H4827" s="245"/>
      <c r="I4827" s="476">
        <f t="shared" si="1472"/>
        <v>0</v>
      </c>
      <c r="J4827" s="243" t="str">
        <f t="shared" si="1467"/>
        <v/>
      </c>
      <c r="K4827" s="244"/>
      <c r="L4827" s="423"/>
      <c r="M4827" s="252"/>
      <c r="N4827" s="315">
        <f t="shared" si="1473"/>
        <v>0</v>
      </c>
      <c r="O4827" s="424">
        <f t="shared" si="1474"/>
        <v>0</v>
      </c>
      <c r="P4827" s="244"/>
      <c r="Q4827" s="771"/>
      <c r="R4827" s="775"/>
      <c r="S4827" s="775"/>
      <c r="T4827" s="775"/>
      <c r="U4827" s="775"/>
      <c r="V4827" s="775"/>
      <c r="W4827" s="819"/>
      <c r="X4827" s="313">
        <f t="shared" si="1468"/>
        <v>0</v>
      </c>
    </row>
    <row r="4828" spans="2:24" ht="18.75">
      <c r="B4828" s="172"/>
      <c r="C4828" s="166">
        <v>2989</v>
      </c>
      <c r="D4828" s="321" t="s">
        <v>246</v>
      </c>
      <c r="E4828" s="812"/>
      <c r="F4828" s="449"/>
      <c r="G4828" s="245"/>
      <c r="H4828" s="245"/>
      <c r="I4828" s="476">
        <f t="shared" si="1472"/>
        <v>0</v>
      </c>
      <c r="J4828" s="243" t="str">
        <f t="shared" si="1467"/>
        <v/>
      </c>
      <c r="K4828" s="244"/>
      <c r="L4828" s="423"/>
      <c r="M4828" s="252"/>
      <c r="N4828" s="315">
        <f t="shared" si="1473"/>
        <v>0</v>
      </c>
      <c r="O4828" s="424">
        <f t="shared" si="1474"/>
        <v>0</v>
      </c>
      <c r="P4828" s="244"/>
      <c r="Q4828" s="771"/>
      <c r="R4828" s="775"/>
      <c r="S4828" s="775"/>
      <c r="T4828" s="775"/>
      <c r="U4828" s="775"/>
      <c r="V4828" s="775"/>
      <c r="W4828" s="819"/>
      <c r="X4828" s="313">
        <f t="shared" si="1468"/>
        <v>0</v>
      </c>
    </row>
    <row r="4829" spans="2:24" ht="31.5">
      <c r="B4829" s="136"/>
      <c r="C4829" s="137">
        <v>2990</v>
      </c>
      <c r="D4829" s="322" t="s">
        <v>1732</v>
      </c>
      <c r="E4829" s="812"/>
      <c r="F4829" s="449"/>
      <c r="G4829" s="245"/>
      <c r="H4829" s="245"/>
      <c r="I4829" s="476">
        <f t="shared" si="1472"/>
        <v>0</v>
      </c>
      <c r="J4829" s="243" t="str">
        <f t="shared" si="1467"/>
        <v/>
      </c>
      <c r="K4829" s="244"/>
      <c r="L4829" s="423"/>
      <c r="M4829" s="252"/>
      <c r="N4829" s="315">
        <f t="shared" si="1473"/>
        <v>0</v>
      </c>
      <c r="O4829" s="424">
        <f t="shared" si="1474"/>
        <v>0</v>
      </c>
      <c r="P4829" s="244"/>
      <c r="Q4829" s="771"/>
      <c r="R4829" s="775"/>
      <c r="S4829" s="775"/>
      <c r="T4829" s="775"/>
      <c r="U4829" s="775"/>
      <c r="V4829" s="775"/>
      <c r="W4829" s="819"/>
      <c r="X4829" s="313">
        <f t="shared" si="1468"/>
        <v>0</v>
      </c>
    </row>
    <row r="4830" spans="2:24" ht="18.75">
      <c r="B4830" s="136"/>
      <c r="C4830" s="137">
        <v>2991</v>
      </c>
      <c r="D4830" s="322" t="s">
        <v>247</v>
      </c>
      <c r="E4830" s="812"/>
      <c r="F4830" s="449"/>
      <c r="G4830" s="245"/>
      <c r="H4830" s="245"/>
      <c r="I4830" s="476">
        <f t="shared" si="1472"/>
        <v>0</v>
      </c>
      <c r="J4830" s="243" t="str">
        <f t="shared" si="1467"/>
        <v/>
      </c>
      <c r="K4830" s="244"/>
      <c r="L4830" s="423"/>
      <c r="M4830" s="252"/>
      <c r="N4830" s="315">
        <f t="shared" si="1473"/>
        <v>0</v>
      </c>
      <c r="O4830" s="424">
        <f t="shared" si="1474"/>
        <v>0</v>
      </c>
      <c r="P4830" s="244"/>
      <c r="Q4830" s="771"/>
      <c r="R4830" s="775"/>
      <c r="S4830" s="775"/>
      <c r="T4830" s="775"/>
      <c r="U4830" s="775"/>
      <c r="V4830" s="775"/>
      <c r="W4830" s="819"/>
      <c r="X4830" s="313">
        <f t="shared" si="1468"/>
        <v>0</v>
      </c>
    </row>
    <row r="4831" spans="2:24" ht="18.75">
      <c r="B4831" s="136"/>
      <c r="C4831" s="142">
        <v>2992</v>
      </c>
      <c r="D4831" s="154" t="s">
        <v>248</v>
      </c>
      <c r="E4831" s="812"/>
      <c r="F4831" s="449"/>
      <c r="G4831" s="245"/>
      <c r="H4831" s="245"/>
      <c r="I4831" s="476">
        <f t="shared" si="1472"/>
        <v>0</v>
      </c>
      <c r="J4831" s="243" t="str">
        <f t="shared" si="1467"/>
        <v/>
      </c>
      <c r="K4831" s="244"/>
      <c r="L4831" s="423"/>
      <c r="M4831" s="252"/>
      <c r="N4831" s="315">
        <f t="shared" si="1473"/>
        <v>0</v>
      </c>
      <c r="O4831" s="424">
        <f t="shared" si="1474"/>
        <v>0</v>
      </c>
      <c r="P4831" s="244"/>
      <c r="Q4831" s="771"/>
      <c r="R4831" s="775"/>
      <c r="S4831" s="775"/>
      <c r="T4831" s="775"/>
      <c r="U4831" s="775"/>
      <c r="V4831" s="775"/>
      <c r="W4831" s="819"/>
      <c r="X4831" s="313">
        <f t="shared" si="1468"/>
        <v>0</v>
      </c>
    </row>
    <row r="4832" spans="2:24" ht="18.75">
      <c r="B4832" s="794">
        <v>3300</v>
      </c>
      <c r="C4832" s="966" t="s">
        <v>1773</v>
      </c>
      <c r="D4832" s="966"/>
      <c r="E4832" s="795"/>
      <c r="F4832" s="781">
        <v>0</v>
      </c>
      <c r="G4832" s="781">
        <v>0</v>
      </c>
      <c r="H4832" s="781">
        <v>0</v>
      </c>
      <c r="I4832" s="797">
        <f>SUM(I4833:I4837)</f>
        <v>0</v>
      </c>
      <c r="J4832" s="243" t="str">
        <f t="shared" si="1467"/>
        <v/>
      </c>
      <c r="K4832" s="244"/>
      <c r="L4832" s="773"/>
      <c r="M4832" s="774"/>
      <c r="N4832" s="774"/>
      <c r="O4832" s="820"/>
      <c r="P4832" s="244"/>
      <c r="Q4832" s="773"/>
      <c r="R4832" s="774"/>
      <c r="S4832" s="774"/>
      <c r="T4832" s="774"/>
      <c r="U4832" s="774"/>
      <c r="V4832" s="774"/>
      <c r="W4832" s="820"/>
      <c r="X4832" s="313">
        <f t="shared" si="1468"/>
        <v>0</v>
      </c>
    </row>
    <row r="4833" spans="2:24" ht="18.75">
      <c r="B4833" s="143"/>
      <c r="C4833" s="144">
        <v>3301</v>
      </c>
      <c r="D4833" s="460" t="s">
        <v>249</v>
      </c>
      <c r="E4833" s="812"/>
      <c r="F4833" s="700">
        <v>0</v>
      </c>
      <c r="G4833" s="700">
        <v>0</v>
      </c>
      <c r="H4833" s="700">
        <v>0</v>
      </c>
      <c r="I4833" s="476">
        <f t="shared" ref="I4833:I4840" si="1475">F4833+G4833+H4833</f>
        <v>0</v>
      </c>
      <c r="J4833" s="243" t="str">
        <f t="shared" si="1467"/>
        <v/>
      </c>
      <c r="K4833" s="244"/>
      <c r="L4833" s="771"/>
      <c r="M4833" s="775"/>
      <c r="N4833" s="775"/>
      <c r="O4833" s="819"/>
      <c r="P4833" s="244"/>
      <c r="Q4833" s="771"/>
      <c r="R4833" s="775"/>
      <c r="S4833" s="775"/>
      <c r="T4833" s="775"/>
      <c r="U4833" s="775"/>
      <c r="V4833" s="775"/>
      <c r="W4833" s="819"/>
      <c r="X4833" s="313">
        <f t="shared" si="1468"/>
        <v>0</v>
      </c>
    </row>
    <row r="4834" spans="2:24" ht="18.75">
      <c r="B4834" s="143"/>
      <c r="C4834" s="168">
        <v>3302</v>
      </c>
      <c r="D4834" s="461" t="s">
        <v>1081</v>
      </c>
      <c r="E4834" s="812"/>
      <c r="F4834" s="700">
        <v>0</v>
      </c>
      <c r="G4834" s="700">
        <v>0</v>
      </c>
      <c r="H4834" s="700">
        <v>0</v>
      </c>
      <c r="I4834" s="476">
        <f t="shared" si="1475"/>
        <v>0</v>
      </c>
      <c r="J4834" s="243" t="str">
        <f t="shared" ref="J4834:J4865" si="1476">(IF($E4834&lt;&gt;0,$J$2,IF($I4834&lt;&gt;0,$J$2,"")))</f>
        <v/>
      </c>
      <c r="K4834" s="244"/>
      <c r="L4834" s="771"/>
      <c r="M4834" s="775"/>
      <c r="N4834" s="775"/>
      <c r="O4834" s="819"/>
      <c r="P4834" s="244"/>
      <c r="Q4834" s="771"/>
      <c r="R4834" s="775"/>
      <c r="S4834" s="775"/>
      <c r="T4834" s="775"/>
      <c r="U4834" s="775"/>
      <c r="V4834" s="775"/>
      <c r="W4834" s="819"/>
      <c r="X4834" s="313">
        <f t="shared" ref="X4834:X4865" si="1477">T4834-U4834-V4834-W4834</f>
        <v>0</v>
      </c>
    </row>
    <row r="4835" spans="2:24" ht="18.75">
      <c r="B4835" s="143"/>
      <c r="C4835" s="168">
        <v>3303</v>
      </c>
      <c r="D4835" s="461" t="s">
        <v>251</v>
      </c>
      <c r="E4835" s="812"/>
      <c r="F4835" s="700">
        <v>0</v>
      </c>
      <c r="G4835" s="700">
        <v>0</v>
      </c>
      <c r="H4835" s="700">
        <v>0</v>
      </c>
      <c r="I4835" s="476">
        <f t="shared" si="1475"/>
        <v>0</v>
      </c>
      <c r="J4835" s="243" t="str">
        <f t="shared" si="1476"/>
        <v/>
      </c>
      <c r="K4835" s="244"/>
      <c r="L4835" s="771"/>
      <c r="M4835" s="775"/>
      <c r="N4835" s="775"/>
      <c r="O4835" s="819"/>
      <c r="P4835" s="244"/>
      <c r="Q4835" s="771"/>
      <c r="R4835" s="775"/>
      <c r="S4835" s="775"/>
      <c r="T4835" s="775"/>
      <c r="U4835" s="775"/>
      <c r="V4835" s="775"/>
      <c r="W4835" s="819"/>
      <c r="X4835" s="313">
        <f t="shared" si="1477"/>
        <v>0</v>
      </c>
    </row>
    <row r="4836" spans="2:24" ht="18.75">
      <c r="B4836" s="143"/>
      <c r="C4836" s="166">
        <v>3304</v>
      </c>
      <c r="D4836" s="462" t="s">
        <v>252</v>
      </c>
      <c r="E4836" s="812"/>
      <c r="F4836" s="700">
        <v>0</v>
      </c>
      <c r="G4836" s="700">
        <v>0</v>
      </c>
      <c r="H4836" s="700">
        <v>0</v>
      </c>
      <c r="I4836" s="476">
        <f t="shared" si="1475"/>
        <v>0</v>
      </c>
      <c r="J4836" s="243" t="str">
        <f t="shared" si="1476"/>
        <v/>
      </c>
      <c r="K4836" s="244"/>
      <c r="L4836" s="771"/>
      <c r="M4836" s="775"/>
      <c r="N4836" s="775"/>
      <c r="O4836" s="819"/>
      <c r="P4836" s="244"/>
      <c r="Q4836" s="771"/>
      <c r="R4836" s="775"/>
      <c r="S4836" s="775"/>
      <c r="T4836" s="775"/>
      <c r="U4836" s="775"/>
      <c r="V4836" s="775"/>
      <c r="W4836" s="819"/>
      <c r="X4836" s="313">
        <f t="shared" si="1477"/>
        <v>0</v>
      </c>
    </row>
    <row r="4837" spans="2:24" ht="31.5">
      <c r="B4837" s="143"/>
      <c r="C4837" s="142">
        <v>3306</v>
      </c>
      <c r="D4837" s="463" t="s">
        <v>1712</v>
      </c>
      <c r="E4837" s="812"/>
      <c r="F4837" s="700">
        <v>0</v>
      </c>
      <c r="G4837" s="700">
        <v>0</v>
      </c>
      <c r="H4837" s="700">
        <v>0</v>
      </c>
      <c r="I4837" s="476">
        <f t="shared" si="1475"/>
        <v>0</v>
      </c>
      <c r="J4837" s="243" t="str">
        <f t="shared" si="1476"/>
        <v/>
      </c>
      <c r="K4837" s="244"/>
      <c r="L4837" s="771"/>
      <c r="M4837" s="775"/>
      <c r="N4837" s="775"/>
      <c r="O4837" s="819"/>
      <c r="P4837" s="244"/>
      <c r="Q4837" s="771"/>
      <c r="R4837" s="775"/>
      <c r="S4837" s="775"/>
      <c r="T4837" s="775"/>
      <c r="U4837" s="775"/>
      <c r="V4837" s="775"/>
      <c r="W4837" s="819"/>
      <c r="X4837" s="313">
        <f t="shared" si="1477"/>
        <v>0</v>
      </c>
    </row>
    <row r="4838" spans="2:24" ht="18.75">
      <c r="B4838" s="794">
        <v>3900</v>
      </c>
      <c r="C4838" s="963" t="s">
        <v>253</v>
      </c>
      <c r="D4838" s="967"/>
      <c r="E4838" s="795"/>
      <c r="F4838" s="781">
        <v>0</v>
      </c>
      <c r="G4838" s="781">
        <v>0</v>
      </c>
      <c r="H4838" s="781">
        <v>0</v>
      </c>
      <c r="I4838" s="800">
        <f t="shared" si="1475"/>
        <v>0</v>
      </c>
      <c r="J4838" s="243" t="str">
        <f t="shared" si="1476"/>
        <v/>
      </c>
      <c r="K4838" s="244"/>
      <c r="L4838" s="428"/>
      <c r="M4838" s="254"/>
      <c r="N4838" s="317">
        <f>I4838</f>
        <v>0</v>
      </c>
      <c r="O4838" s="424">
        <f>L4838+M4838-N4838</f>
        <v>0</v>
      </c>
      <c r="P4838" s="244"/>
      <c r="Q4838" s="428"/>
      <c r="R4838" s="254"/>
      <c r="S4838" s="429">
        <f>+IF(+(L4838+M4838)&gt;=I4838,+M4838,+(+I4838-L4838))</f>
        <v>0</v>
      </c>
      <c r="T4838" s="315">
        <f>Q4838+R4838-S4838</f>
        <v>0</v>
      </c>
      <c r="U4838" s="254"/>
      <c r="V4838" s="254"/>
      <c r="W4838" s="253"/>
      <c r="X4838" s="313">
        <f t="shared" si="1477"/>
        <v>0</v>
      </c>
    </row>
    <row r="4839" spans="2:24" ht="18.75">
      <c r="B4839" s="794">
        <v>4000</v>
      </c>
      <c r="C4839" s="968" t="s">
        <v>254</v>
      </c>
      <c r="D4839" s="968"/>
      <c r="E4839" s="795"/>
      <c r="F4839" s="798"/>
      <c r="G4839" s="799"/>
      <c r="H4839" s="799"/>
      <c r="I4839" s="800">
        <f t="shared" si="1475"/>
        <v>0</v>
      </c>
      <c r="J4839" s="243" t="str">
        <f t="shared" si="1476"/>
        <v/>
      </c>
      <c r="K4839" s="244"/>
      <c r="L4839" s="428"/>
      <c r="M4839" s="254"/>
      <c r="N4839" s="317">
        <f>I4839</f>
        <v>0</v>
      </c>
      <c r="O4839" s="424">
        <f>L4839+M4839-N4839</f>
        <v>0</v>
      </c>
      <c r="P4839" s="244"/>
      <c r="Q4839" s="773"/>
      <c r="R4839" s="774"/>
      <c r="S4839" s="774"/>
      <c r="T4839" s="775"/>
      <c r="U4839" s="774"/>
      <c r="V4839" s="774"/>
      <c r="W4839" s="819"/>
      <c r="X4839" s="313">
        <f t="shared" si="1477"/>
        <v>0</v>
      </c>
    </row>
    <row r="4840" spans="2:24" ht="18.75">
      <c r="B4840" s="794">
        <v>4100</v>
      </c>
      <c r="C4840" s="968" t="s">
        <v>255</v>
      </c>
      <c r="D4840" s="968"/>
      <c r="E4840" s="795"/>
      <c r="F4840" s="781">
        <v>0</v>
      </c>
      <c r="G4840" s="781">
        <v>0</v>
      </c>
      <c r="H4840" s="781">
        <v>0</v>
      </c>
      <c r="I4840" s="800">
        <f t="shared" si="1475"/>
        <v>0</v>
      </c>
      <c r="J4840" s="243" t="str">
        <f t="shared" si="1476"/>
        <v/>
      </c>
      <c r="K4840" s="244"/>
      <c r="L4840" s="773"/>
      <c r="M4840" s="774"/>
      <c r="N4840" s="774"/>
      <c r="O4840" s="820"/>
      <c r="P4840" s="244"/>
      <c r="Q4840" s="773"/>
      <c r="R4840" s="774"/>
      <c r="S4840" s="774"/>
      <c r="T4840" s="774"/>
      <c r="U4840" s="774"/>
      <c r="V4840" s="774"/>
      <c r="W4840" s="820"/>
      <c r="X4840" s="313">
        <f t="shared" si="1477"/>
        <v>0</v>
      </c>
    </row>
    <row r="4841" spans="2:24" ht="18.75">
      <c r="B4841" s="794">
        <v>4200</v>
      </c>
      <c r="C4841" s="966" t="s">
        <v>256</v>
      </c>
      <c r="D4841" s="983"/>
      <c r="E4841" s="795"/>
      <c r="F4841" s="796">
        <f>SUM(F4842:F4847)</f>
        <v>0</v>
      </c>
      <c r="G4841" s="797">
        <f>SUM(G4842:G4847)</f>
        <v>0</v>
      </c>
      <c r="H4841" s="797">
        <f>SUM(H4842:H4847)</f>
        <v>0</v>
      </c>
      <c r="I4841" s="797">
        <f>SUM(I4842:I4847)</f>
        <v>0</v>
      </c>
      <c r="J4841" s="243" t="str">
        <f t="shared" si="1476"/>
        <v/>
      </c>
      <c r="K4841" s="244"/>
      <c r="L4841" s="316">
        <f>SUM(L4842:L4847)</f>
        <v>0</v>
      </c>
      <c r="M4841" s="317">
        <f>SUM(M4842:M4847)</f>
        <v>0</v>
      </c>
      <c r="N4841" s="425">
        <f>SUM(N4842:N4847)</f>
        <v>0</v>
      </c>
      <c r="O4841" s="426">
        <f>SUM(O4842:O4847)</f>
        <v>0</v>
      </c>
      <c r="P4841" s="244"/>
      <c r="Q4841" s="316">
        <f t="shared" ref="Q4841:W4841" si="1478">SUM(Q4842:Q4847)</f>
        <v>0</v>
      </c>
      <c r="R4841" s="317">
        <f t="shared" si="1478"/>
        <v>0</v>
      </c>
      <c r="S4841" s="317">
        <f t="shared" si="1478"/>
        <v>0</v>
      </c>
      <c r="T4841" s="317">
        <f t="shared" si="1478"/>
        <v>0</v>
      </c>
      <c r="U4841" s="317">
        <f t="shared" si="1478"/>
        <v>0</v>
      </c>
      <c r="V4841" s="317">
        <f t="shared" si="1478"/>
        <v>0</v>
      </c>
      <c r="W4841" s="426">
        <f t="shared" si="1478"/>
        <v>0</v>
      </c>
      <c r="X4841" s="313">
        <f t="shared" si="1477"/>
        <v>0</v>
      </c>
    </row>
    <row r="4842" spans="2:24" ht="18.75">
      <c r="B4842" s="173"/>
      <c r="C4842" s="144">
        <v>4201</v>
      </c>
      <c r="D4842" s="138" t="s">
        <v>257</v>
      </c>
      <c r="E4842" s="812"/>
      <c r="F4842" s="449"/>
      <c r="G4842" s="245"/>
      <c r="H4842" s="245"/>
      <c r="I4842" s="476">
        <f t="shared" ref="I4842:I4847" si="1479">F4842+G4842+H4842</f>
        <v>0</v>
      </c>
      <c r="J4842" s="243" t="str">
        <f t="shared" si="1476"/>
        <v/>
      </c>
      <c r="K4842" s="244"/>
      <c r="L4842" s="423"/>
      <c r="M4842" s="252"/>
      <c r="N4842" s="315">
        <f t="shared" ref="N4842:N4847" si="1480">I4842</f>
        <v>0</v>
      </c>
      <c r="O4842" s="424">
        <f t="shared" ref="O4842:O4847" si="1481">L4842+M4842-N4842</f>
        <v>0</v>
      </c>
      <c r="P4842" s="244"/>
      <c r="Q4842" s="423"/>
      <c r="R4842" s="252"/>
      <c r="S4842" s="429">
        <f t="shared" ref="S4842:S4847" si="1482">+IF(+(L4842+M4842)&gt;=I4842,+M4842,+(+I4842-L4842))</f>
        <v>0</v>
      </c>
      <c r="T4842" s="315">
        <f t="shared" ref="T4842:T4847" si="1483">Q4842+R4842-S4842</f>
        <v>0</v>
      </c>
      <c r="U4842" s="252"/>
      <c r="V4842" s="252"/>
      <c r="W4842" s="253"/>
      <c r="X4842" s="313">
        <f t="shared" si="1477"/>
        <v>0</v>
      </c>
    </row>
    <row r="4843" spans="2:24" ht="18.75">
      <c r="B4843" s="173"/>
      <c r="C4843" s="137">
        <v>4202</v>
      </c>
      <c r="D4843" s="139" t="s">
        <v>258</v>
      </c>
      <c r="E4843" s="812"/>
      <c r="F4843" s="449"/>
      <c r="G4843" s="245"/>
      <c r="H4843" s="245"/>
      <c r="I4843" s="476">
        <f t="shared" si="1479"/>
        <v>0</v>
      </c>
      <c r="J4843" s="243" t="str">
        <f t="shared" si="1476"/>
        <v/>
      </c>
      <c r="K4843" s="244"/>
      <c r="L4843" s="423"/>
      <c r="M4843" s="252"/>
      <c r="N4843" s="315">
        <f t="shared" si="1480"/>
        <v>0</v>
      </c>
      <c r="O4843" s="424">
        <f t="shared" si="1481"/>
        <v>0</v>
      </c>
      <c r="P4843" s="244"/>
      <c r="Q4843" s="423"/>
      <c r="R4843" s="252"/>
      <c r="S4843" s="429">
        <f t="shared" si="1482"/>
        <v>0</v>
      </c>
      <c r="T4843" s="315">
        <f t="shared" si="1483"/>
        <v>0</v>
      </c>
      <c r="U4843" s="252"/>
      <c r="V4843" s="252"/>
      <c r="W4843" s="253"/>
      <c r="X4843" s="313">
        <f t="shared" si="1477"/>
        <v>0</v>
      </c>
    </row>
    <row r="4844" spans="2:24" ht="18.75">
      <c r="B4844" s="173"/>
      <c r="C4844" s="137">
        <v>4214</v>
      </c>
      <c r="D4844" s="139" t="s">
        <v>259</v>
      </c>
      <c r="E4844" s="812"/>
      <c r="F4844" s="449"/>
      <c r="G4844" s="245"/>
      <c r="H4844" s="245"/>
      <c r="I4844" s="476">
        <f t="shared" si="1479"/>
        <v>0</v>
      </c>
      <c r="J4844" s="243" t="str">
        <f t="shared" si="1476"/>
        <v/>
      </c>
      <c r="K4844" s="244"/>
      <c r="L4844" s="423"/>
      <c r="M4844" s="252"/>
      <c r="N4844" s="315">
        <f t="shared" si="1480"/>
        <v>0</v>
      </c>
      <c r="O4844" s="424">
        <f t="shared" si="1481"/>
        <v>0</v>
      </c>
      <c r="P4844" s="244"/>
      <c r="Q4844" s="423"/>
      <c r="R4844" s="252"/>
      <c r="S4844" s="429">
        <f t="shared" si="1482"/>
        <v>0</v>
      </c>
      <c r="T4844" s="315">
        <f t="shared" si="1483"/>
        <v>0</v>
      </c>
      <c r="U4844" s="252"/>
      <c r="V4844" s="252"/>
      <c r="W4844" s="253"/>
      <c r="X4844" s="313">
        <f t="shared" si="1477"/>
        <v>0</v>
      </c>
    </row>
    <row r="4845" spans="2:24" ht="18.75">
      <c r="B4845" s="173"/>
      <c r="C4845" s="137">
        <v>4217</v>
      </c>
      <c r="D4845" s="139" t="s">
        <v>260</v>
      </c>
      <c r="E4845" s="812"/>
      <c r="F4845" s="449"/>
      <c r="G4845" s="245"/>
      <c r="H4845" s="245"/>
      <c r="I4845" s="476">
        <f t="shared" si="1479"/>
        <v>0</v>
      </c>
      <c r="J4845" s="243" t="str">
        <f t="shared" si="1476"/>
        <v/>
      </c>
      <c r="K4845" s="244"/>
      <c r="L4845" s="423"/>
      <c r="M4845" s="252"/>
      <c r="N4845" s="315">
        <f t="shared" si="1480"/>
        <v>0</v>
      </c>
      <c r="O4845" s="424">
        <f t="shared" si="1481"/>
        <v>0</v>
      </c>
      <c r="P4845" s="244"/>
      <c r="Q4845" s="423"/>
      <c r="R4845" s="252"/>
      <c r="S4845" s="429">
        <f t="shared" si="1482"/>
        <v>0</v>
      </c>
      <c r="T4845" s="315">
        <f t="shared" si="1483"/>
        <v>0</v>
      </c>
      <c r="U4845" s="252"/>
      <c r="V4845" s="252"/>
      <c r="W4845" s="253"/>
      <c r="X4845" s="313">
        <f t="shared" si="1477"/>
        <v>0</v>
      </c>
    </row>
    <row r="4846" spans="2:24" ht="18.75">
      <c r="B4846" s="173"/>
      <c r="C4846" s="137">
        <v>4218</v>
      </c>
      <c r="D4846" s="145" t="s">
        <v>261</v>
      </c>
      <c r="E4846" s="812"/>
      <c r="F4846" s="449"/>
      <c r="G4846" s="245"/>
      <c r="H4846" s="245"/>
      <c r="I4846" s="476">
        <f t="shared" si="1479"/>
        <v>0</v>
      </c>
      <c r="J4846" s="243" t="str">
        <f t="shared" si="1476"/>
        <v/>
      </c>
      <c r="K4846" s="244"/>
      <c r="L4846" s="423"/>
      <c r="M4846" s="252"/>
      <c r="N4846" s="315">
        <f t="shared" si="1480"/>
        <v>0</v>
      </c>
      <c r="O4846" s="424">
        <f t="shared" si="1481"/>
        <v>0</v>
      </c>
      <c r="P4846" s="244"/>
      <c r="Q4846" s="423"/>
      <c r="R4846" s="252"/>
      <c r="S4846" s="429">
        <f t="shared" si="1482"/>
        <v>0</v>
      </c>
      <c r="T4846" s="315">
        <f t="shared" si="1483"/>
        <v>0</v>
      </c>
      <c r="U4846" s="252"/>
      <c r="V4846" s="252"/>
      <c r="W4846" s="253"/>
      <c r="X4846" s="313">
        <f t="shared" si="1477"/>
        <v>0</v>
      </c>
    </row>
    <row r="4847" spans="2:24" ht="18.75">
      <c r="B4847" s="173"/>
      <c r="C4847" s="137">
        <v>4219</v>
      </c>
      <c r="D4847" s="156" t="s">
        <v>262</v>
      </c>
      <c r="E4847" s="812"/>
      <c r="F4847" s="449"/>
      <c r="G4847" s="245"/>
      <c r="H4847" s="245"/>
      <c r="I4847" s="476">
        <f t="shared" si="1479"/>
        <v>0</v>
      </c>
      <c r="J4847" s="243" t="str">
        <f t="shared" si="1476"/>
        <v/>
      </c>
      <c r="K4847" s="244"/>
      <c r="L4847" s="423"/>
      <c r="M4847" s="252"/>
      <c r="N4847" s="315">
        <f t="shared" si="1480"/>
        <v>0</v>
      </c>
      <c r="O4847" s="424">
        <f t="shared" si="1481"/>
        <v>0</v>
      </c>
      <c r="P4847" s="244"/>
      <c r="Q4847" s="423"/>
      <c r="R4847" s="252"/>
      <c r="S4847" s="429">
        <f t="shared" si="1482"/>
        <v>0</v>
      </c>
      <c r="T4847" s="315">
        <f t="shared" si="1483"/>
        <v>0</v>
      </c>
      <c r="U4847" s="252"/>
      <c r="V4847" s="252"/>
      <c r="W4847" s="253"/>
      <c r="X4847" s="313">
        <f t="shared" si="1477"/>
        <v>0</v>
      </c>
    </row>
    <row r="4848" spans="2:24" ht="18.75">
      <c r="B4848" s="794">
        <v>4300</v>
      </c>
      <c r="C4848" s="958" t="s">
        <v>1713</v>
      </c>
      <c r="D4848" s="958"/>
      <c r="E4848" s="795"/>
      <c r="F4848" s="796">
        <f>SUM(F4849:F4851)</f>
        <v>0</v>
      </c>
      <c r="G4848" s="797">
        <f>SUM(G4849:G4851)</f>
        <v>0</v>
      </c>
      <c r="H4848" s="797">
        <f>SUM(H4849:H4851)</f>
        <v>0</v>
      </c>
      <c r="I4848" s="797">
        <f>SUM(I4849:I4851)</f>
        <v>0</v>
      </c>
      <c r="J4848" s="243" t="str">
        <f t="shared" si="1476"/>
        <v/>
      </c>
      <c r="K4848" s="244"/>
      <c r="L4848" s="316">
        <f>SUM(L4849:L4851)</f>
        <v>0</v>
      </c>
      <c r="M4848" s="317">
        <f>SUM(M4849:M4851)</f>
        <v>0</v>
      </c>
      <c r="N4848" s="425">
        <f>SUM(N4849:N4851)</f>
        <v>0</v>
      </c>
      <c r="O4848" s="426">
        <f>SUM(O4849:O4851)</f>
        <v>0</v>
      </c>
      <c r="P4848" s="244"/>
      <c r="Q4848" s="316">
        <f t="shared" ref="Q4848:W4848" si="1484">SUM(Q4849:Q4851)</f>
        <v>0</v>
      </c>
      <c r="R4848" s="317">
        <f t="shared" si="1484"/>
        <v>0</v>
      </c>
      <c r="S4848" s="317">
        <f t="shared" si="1484"/>
        <v>0</v>
      </c>
      <c r="T4848" s="317">
        <f t="shared" si="1484"/>
        <v>0</v>
      </c>
      <c r="U4848" s="317">
        <f t="shared" si="1484"/>
        <v>0</v>
      </c>
      <c r="V4848" s="317">
        <f t="shared" si="1484"/>
        <v>0</v>
      </c>
      <c r="W4848" s="426">
        <f t="shared" si="1484"/>
        <v>0</v>
      </c>
      <c r="X4848" s="313">
        <f t="shared" si="1477"/>
        <v>0</v>
      </c>
    </row>
    <row r="4849" spans="2:24" ht="18.75">
      <c r="B4849" s="173"/>
      <c r="C4849" s="144">
        <v>4301</v>
      </c>
      <c r="D4849" s="163" t="s">
        <v>263</v>
      </c>
      <c r="E4849" s="812"/>
      <c r="F4849" s="449"/>
      <c r="G4849" s="245"/>
      <c r="H4849" s="245"/>
      <c r="I4849" s="476">
        <f t="shared" ref="I4849:I4854" si="1485">F4849+G4849+H4849</f>
        <v>0</v>
      </c>
      <c r="J4849" s="243" t="str">
        <f t="shared" si="1476"/>
        <v/>
      </c>
      <c r="K4849" s="244"/>
      <c r="L4849" s="423"/>
      <c r="M4849" s="252"/>
      <c r="N4849" s="315">
        <f t="shared" ref="N4849:N4854" si="1486">I4849</f>
        <v>0</v>
      </c>
      <c r="O4849" s="424">
        <f t="shared" ref="O4849:O4854" si="1487">L4849+M4849-N4849</f>
        <v>0</v>
      </c>
      <c r="P4849" s="244"/>
      <c r="Q4849" s="423"/>
      <c r="R4849" s="252"/>
      <c r="S4849" s="429">
        <f t="shared" ref="S4849:S4854" si="1488">+IF(+(L4849+M4849)&gt;=I4849,+M4849,+(+I4849-L4849))</f>
        <v>0</v>
      </c>
      <c r="T4849" s="315">
        <f t="shared" ref="T4849:T4854" si="1489">Q4849+R4849-S4849</f>
        <v>0</v>
      </c>
      <c r="U4849" s="252"/>
      <c r="V4849" s="252"/>
      <c r="W4849" s="253"/>
      <c r="X4849" s="313">
        <f t="shared" si="1477"/>
        <v>0</v>
      </c>
    </row>
    <row r="4850" spans="2:24" ht="18.75">
      <c r="B4850" s="173"/>
      <c r="C4850" s="137">
        <v>4302</v>
      </c>
      <c r="D4850" s="139" t="s">
        <v>1082</v>
      </c>
      <c r="E4850" s="812"/>
      <c r="F4850" s="449"/>
      <c r="G4850" s="245"/>
      <c r="H4850" s="245"/>
      <c r="I4850" s="476">
        <f t="shared" si="1485"/>
        <v>0</v>
      </c>
      <c r="J4850" s="243" t="str">
        <f t="shared" si="1476"/>
        <v/>
      </c>
      <c r="K4850" s="244"/>
      <c r="L4850" s="423"/>
      <c r="M4850" s="252"/>
      <c r="N4850" s="315">
        <f t="shared" si="1486"/>
        <v>0</v>
      </c>
      <c r="O4850" s="424">
        <f t="shared" si="1487"/>
        <v>0</v>
      </c>
      <c r="P4850" s="244"/>
      <c r="Q4850" s="423"/>
      <c r="R4850" s="252"/>
      <c r="S4850" s="429">
        <f t="shared" si="1488"/>
        <v>0</v>
      </c>
      <c r="T4850" s="315">
        <f t="shared" si="1489"/>
        <v>0</v>
      </c>
      <c r="U4850" s="252"/>
      <c r="V4850" s="252"/>
      <c r="W4850" s="253"/>
      <c r="X4850" s="313">
        <f t="shared" si="1477"/>
        <v>0</v>
      </c>
    </row>
    <row r="4851" spans="2:24" ht="18.75">
      <c r="B4851" s="173"/>
      <c r="C4851" s="142">
        <v>4309</v>
      </c>
      <c r="D4851" s="148" t="s">
        <v>265</v>
      </c>
      <c r="E4851" s="812"/>
      <c r="F4851" s="449"/>
      <c r="G4851" s="245"/>
      <c r="H4851" s="245"/>
      <c r="I4851" s="476">
        <f t="shared" si="1485"/>
        <v>0</v>
      </c>
      <c r="J4851" s="243" t="str">
        <f t="shared" si="1476"/>
        <v/>
      </c>
      <c r="K4851" s="244"/>
      <c r="L4851" s="423"/>
      <c r="M4851" s="252"/>
      <c r="N4851" s="315">
        <f t="shared" si="1486"/>
        <v>0</v>
      </c>
      <c r="O4851" s="424">
        <f t="shared" si="1487"/>
        <v>0</v>
      </c>
      <c r="P4851" s="244"/>
      <c r="Q4851" s="423"/>
      <c r="R4851" s="252"/>
      <c r="S4851" s="429">
        <f t="shared" si="1488"/>
        <v>0</v>
      </c>
      <c r="T4851" s="315">
        <f t="shared" si="1489"/>
        <v>0</v>
      </c>
      <c r="U4851" s="252"/>
      <c r="V4851" s="252"/>
      <c r="W4851" s="253"/>
      <c r="X4851" s="313">
        <f t="shared" si="1477"/>
        <v>0</v>
      </c>
    </row>
    <row r="4852" spans="2:24" ht="18.75">
      <c r="B4852" s="794">
        <v>4400</v>
      </c>
      <c r="C4852" s="963" t="s">
        <v>1714</v>
      </c>
      <c r="D4852" s="963"/>
      <c r="E4852" s="795"/>
      <c r="F4852" s="798"/>
      <c r="G4852" s="799"/>
      <c r="H4852" s="799"/>
      <c r="I4852" s="800">
        <f t="shared" si="1485"/>
        <v>0</v>
      </c>
      <c r="J4852" s="243" t="str">
        <f t="shared" si="1476"/>
        <v/>
      </c>
      <c r="K4852" s="244"/>
      <c r="L4852" s="428"/>
      <c r="M4852" s="254"/>
      <c r="N4852" s="317">
        <f t="shared" si="1486"/>
        <v>0</v>
      </c>
      <c r="O4852" s="424">
        <f t="shared" si="1487"/>
        <v>0</v>
      </c>
      <c r="P4852" s="244"/>
      <c r="Q4852" s="428"/>
      <c r="R4852" s="254"/>
      <c r="S4852" s="429">
        <f t="shared" si="1488"/>
        <v>0</v>
      </c>
      <c r="T4852" s="315">
        <f t="shared" si="1489"/>
        <v>0</v>
      </c>
      <c r="U4852" s="254"/>
      <c r="V4852" s="254"/>
      <c r="W4852" s="253"/>
      <c r="X4852" s="313">
        <f t="shared" si="1477"/>
        <v>0</v>
      </c>
    </row>
    <row r="4853" spans="2:24" ht="18.75">
      <c r="B4853" s="794">
        <v>4500</v>
      </c>
      <c r="C4853" s="968" t="s">
        <v>1715</v>
      </c>
      <c r="D4853" s="968"/>
      <c r="E4853" s="795"/>
      <c r="F4853" s="798"/>
      <c r="G4853" s="799"/>
      <c r="H4853" s="799"/>
      <c r="I4853" s="800">
        <f t="shared" si="1485"/>
        <v>0</v>
      </c>
      <c r="J4853" s="243" t="str">
        <f t="shared" si="1476"/>
        <v/>
      </c>
      <c r="K4853" s="244"/>
      <c r="L4853" s="428"/>
      <c r="M4853" s="254"/>
      <c r="N4853" s="317">
        <f t="shared" si="1486"/>
        <v>0</v>
      </c>
      <c r="O4853" s="424">
        <f t="shared" si="1487"/>
        <v>0</v>
      </c>
      <c r="P4853" s="244"/>
      <c r="Q4853" s="428"/>
      <c r="R4853" s="254"/>
      <c r="S4853" s="429">
        <f t="shared" si="1488"/>
        <v>0</v>
      </c>
      <c r="T4853" s="315">
        <f t="shared" si="1489"/>
        <v>0</v>
      </c>
      <c r="U4853" s="254"/>
      <c r="V4853" s="254"/>
      <c r="W4853" s="253"/>
      <c r="X4853" s="313">
        <f t="shared" si="1477"/>
        <v>0</v>
      </c>
    </row>
    <row r="4854" spans="2:24" ht="18.75">
      <c r="B4854" s="794">
        <v>4600</v>
      </c>
      <c r="C4854" s="969" t="s">
        <v>266</v>
      </c>
      <c r="D4854" s="970"/>
      <c r="E4854" s="795"/>
      <c r="F4854" s="798"/>
      <c r="G4854" s="799"/>
      <c r="H4854" s="799"/>
      <c r="I4854" s="800">
        <f t="shared" si="1485"/>
        <v>0</v>
      </c>
      <c r="J4854" s="243" t="str">
        <f t="shared" si="1476"/>
        <v/>
      </c>
      <c r="K4854" s="244"/>
      <c r="L4854" s="428"/>
      <c r="M4854" s="254"/>
      <c r="N4854" s="317">
        <f t="shared" si="1486"/>
        <v>0</v>
      </c>
      <c r="O4854" s="424">
        <f t="shared" si="1487"/>
        <v>0</v>
      </c>
      <c r="P4854" s="244"/>
      <c r="Q4854" s="428"/>
      <c r="R4854" s="254"/>
      <c r="S4854" s="429">
        <f t="shared" si="1488"/>
        <v>0</v>
      </c>
      <c r="T4854" s="315">
        <f t="shared" si="1489"/>
        <v>0</v>
      </c>
      <c r="U4854" s="254"/>
      <c r="V4854" s="254"/>
      <c r="W4854" s="253"/>
      <c r="X4854" s="313">
        <f t="shared" si="1477"/>
        <v>0</v>
      </c>
    </row>
    <row r="4855" spans="2:24" ht="18.75">
      <c r="B4855" s="794">
        <v>4900</v>
      </c>
      <c r="C4855" s="966" t="s">
        <v>297</v>
      </c>
      <c r="D4855" s="966"/>
      <c r="E4855" s="795"/>
      <c r="F4855" s="796">
        <f>+F4856+F4857</f>
        <v>0</v>
      </c>
      <c r="G4855" s="797">
        <f>+G4856+G4857</f>
        <v>0</v>
      </c>
      <c r="H4855" s="797">
        <f>+H4856+H4857</f>
        <v>0</v>
      </c>
      <c r="I4855" s="797">
        <f>+I4856+I4857</f>
        <v>0</v>
      </c>
      <c r="J4855" s="243" t="str">
        <f t="shared" si="1476"/>
        <v/>
      </c>
      <c r="K4855" s="244"/>
      <c r="L4855" s="773"/>
      <c r="M4855" s="774"/>
      <c r="N4855" s="774"/>
      <c r="O4855" s="820"/>
      <c r="P4855" s="244"/>
      <c r="Q4855" s="773"/>
      <c r="R4855" s="774"/>
      <c r="S4855" s="774"/>
      <c r="T4855" s="774"/>
      <c r="U4855" s="774"/>
      <c r="V4855" s="774"/>
      <c r="W4855" s="820"/>
      <c r="X4855" s="313">
        <f t="shared" si="1477"/>
        <v>0</v>
      </c>
    </row>
    <row r="4856" spans="2:24" ht="18.75">
      <c r="B4856" s="173"/>
      <c r="C4856" s="144">
        <v>4901</v>
      </c>
      <c r="D4856" s="174" t="s">
        <v>298</v>
      </c>
      <c r="E4856" s="812"/>
      <c r="F4856" s="449"/>
      <c r="G4856" s="245"/>
      <c r="H4856" s="245"/>
      <c r="I4856" s="476">
        <f>F4856+G4856+H4856</f>
        <v>0</v>
      </c>
      <c r="J4856" s="243" t="str">
        <f t="shared" si="1476"/>
        <v/>
      </c>
      <c r="K4856" s="244"/>
      <c r="L4856" s="771"/>
      <c r="M4856" s="775"/>
      <c r="N4856" s="775"/>
      <c r="O4856" s="819"/>
      <c r="P4856" s="244"/>
      <c r="Q4856" s="771"/>
      <c r="R4856" s="775"/>
      <c r="S4856" s="775"/>
      <c r="T4856" s="775"/>
      <c r="U4856" s="775"/>
      <c r="V4856" s="775"/>
      <c r="W4856" s="819"/>
      <c r="X4856" s="313">
        <f t="shared" si="1477"/>
        <v>0</v>
      </c>
    </row>
    <row r="4857" spans="2:24" ht="18.75">
      <c r="B4857" s="173"/>
      <c r="C4857" s="142">
        <v>4902</v>
      </c>
      <c r="D4857" s="148" t="s">
        <v>299</v>
      </c>
      <c r="E4857" s="812"/>
      <c r="F4857" s="449"/>
      <c r="G4857" s="245"/>
      <c r="H4857" s="245"/>
      <c r="I4857" s="476">
        <f>F4857+G4857+H4857</f>
        <v>0</v>
      </c>
      <c r="J4857" s="243" t="str">
        <f t="shared" si="1476"/>
        <v/>
      </c>
      <c r="K4857" s="244"/>
      <c r="L4857" s="771"/>
      <c r="M4857" s="775"/>
      <c r="N4857" s="775"/>
      <c r="O4857" s="819"/>
      <c r="P4857" s="244"/>
      <c r="Q4857" s="771"/>
      <c r="R4857" s="775"/>
      <c r="S4857" s="775"/>
      <c r="T4857" s="775"/>
      <c r="U4857" s="775"/>
      <c r="V4857" s="775"/>
      <c r="W4857" s="819"/>
      <c r="X4857" s="313">
        <f t="shared" si="1477"/>
        <v>0</v>
      </c>
    </row>
    <row r="4858" spans="2:24" ht="18.75">
      <c r="B4858" s="801">
        <v>5100</v>
      </c>
      <c r="C4858" s="980" t="s">
        <v>267</v>
      </c>
      <c r="D4858" s="980"/>
      <c r="E4858" s="802"/>
      <c r="F4858" s="803"/>
      <c r="G4858" s="804"/>
      <c r="H4858" s="804"/>
      <c r="I4858" s="800">
        <f>F4858+G4858+H4858</f>
        <v>0</v>
      </c>
      <c r="J4858" s="243" t="str">
        <f t="shared" si="1476"/>
        <v/>
      </c>
      <c r="K4858" s="244"/>
      <c r="L4858" s="430"/>
      <c r="M4858" s="431"/>
      <c r="N4858" s="327">
        <f>I4858</f>
        <v>0</v>
      </c>
      <c r="O4858" s="424">
        <f>L4858+M4858-N4858</f>
        <v>0</v>
      </c>
      <c r="P4858" s="244"/>
      <c r="Q4858" s="430"/>
      <c r="R4858" s="431"/>
      <c r="S4858" s="429">
        <f>+IF(+(L4858+M4858)&gt;=I4858,+M4858,+(+I4858-L4858))</f>
        <v>0</v>
      </c>
      <c r="T4858" s="315">
        <f>Q4858+R4858-S4858</f>
        <v>0</v>
      </c>
      <c r="U4858" s="431"/>
      <c r="V4858" s="431"/>
      <c r="W4858" s="253"/>
      <c r="X4858" s="313">
        <f t="shared" si="1477"/>
        <v>0</v>
      </c>
    </row>
    <row r="4859" spans="2:24" ht="18.75">
      <c r="B4859" s="801">
        <v>5200</v>
      </c>
      <c r="C4859" s="965" t="s">
        <v>268</v>
      </c>
      <c r="D4859" s="965"/>
      <c r="E4859" s="802"/>
      <c r="F4859" s="805">
        <f>SUM(F4860:F4866)</f>
        <v>0</v>
      </c>
      <c r="G4859" s="806">
        <f>SUM(G4860:G4866)</f>
        <v>0</v>
      </c>
      <c r="H4859" s="806">
        <f>SUM(H4860:H4866)</f>
        <v>0</v>
      </c>
      <c r="I4859" s="806">
        <f>SUM(I4860:I4866)</f>
        <v>0</v>
      </c>
      <c r="J4859" s="243" t="str">
        <f t="shared" si="1476"/>
        <v/>
      </c>
      <c r="K4859" s="244"/>
      <c r="L4859" s="326">
        <f>SUM(L4860:L4866)</f>
        <v>0</v>
      </c>
      <c r="M4859" s="327">
        <f>SUM(M4860:M4866)</f>
        <v>0</v>
      </c>
      <c r="N4859" s="432">
        <f>SUM(N4860:N4866)</f>
        <v>0</v>
      </c>
      <c r="O4859" s="433">
        <f>SUM(O4860:O4866)</f>
        <v>0</v>
      </c>
      <c r="P4859" s="244"/>
      <c r="Q4859" s="326">
        <f t="shared" ref="Q4859:W4859" si="1490">SUM(Q4860:Q4866)</f>
        <v>0</v>
      </c>
      <c r="R4859" s="327">
        <f t="shared" si="1490"/>
        <v>0</v>
      </c>
      <c r="S4859" s="327">
        <f t="shared" si="1490"/>
        <v>0</v>
      </c>
      <c r="T4859" s="327">
        <f t="shared" si="1490"/>
        <v>0</v>
      </c>
      <c r="U4859" s="327">
        <f t="shared" si="1490"/>
        <v>0</v>
      </c>
      <c r="V4859" s="327">
        <f t="shared" si="1490"/>
        <v>0</v>
      </c>
      <c r="W4859" s="433">
        <f t="shared" si="1490"/>
        <v>0</v>
      </c>
      <c r="X4859" s="313">
        <f t="shared" si="1477"/>
        <v>0</v>
      </c>
    </row>
    <row r="4860" spans="2:24" ht="18.75">
      <c r="B4860" s="175"/>
      <c r="C4860" s="176">
        <v>5201</v>
      </c>
      <c r="D4860" s="177" t="s">
        <v>269</v>
      </c>
      <c r="E4860" s="813"/>
      <c r="F4860" s="473"/>
      <c r="G4860" s="434"/>
      <c r="H4860" s="434"/>
      <c r="I4860" s="476">
        <f t="shared" ref="I4860:I4866" si="1491">F4860+G4860+H4860</f>
        <v>0</v>
      </c>
      <c r="J4860" s="243" t="str">
        <f t="shared" si="1476"/>
        <v/>
      </c>
      <c r="K4860" s="244"/>
      <c r="L4860" s="435"/>
      <c r="M4860" s="436"/>
      <c r="N4860" s="330">
        <f t="shared" ref="N4860:N4866" si="1492">I4860</f>
        <v>0</v>
      </c>
      <c r="O4860" s="424">
        <f t="shared" ref="O4860:O4866" si="1493">L4860+M4860-N4860</f>
        <v>0</v>
      </c>
      <c r="P4860" s="244"/>
      <c r="Q4860" s="435"/>
      <c r="R4860" s="436"/>
      <c r="S4860" s="429">
        <f t="shared" ref="S4860:S4866" si="1494">+IF(+(L4860+M4860)&gt;=I4860,+M4860,+(+I4860-L4860))</f>
        <v>0</v>
      </c>
      <c r="T4860" s="315">
        <f t="shared" ref="T4860:T4866" si="1495">Q4860+R4860-S4860</f>
        <v>0</v>
      </c>
      <c r="U4860" s="436"/>
      <c r="V4860" s="436"/>
      <c r="W4860" s="253"/>
      <c r="X4860" s="313">
        <f t="shared" si="1477"/>
        <v>0</v>
      </c>
    </row>
    <row r="4861" spans="2:24" ht="18.75">
      <c r="B4861" s="175"/>
      <c r="C4861" s="178">
        <v>5202</v>
      </c>
      <c r="D4861" s="179" t="s">
        <v>270</v>
      </c>
      <c r="E4861" s="813"/>
      <c r="F4861" s="473"/>
      <c r="G4861" s="434"/>
      <c r="H4861" s="434"/>
      <c r="I4861" s="476">
        <f t="shared" si="1491"/>
        <v>0</v>
      </c>
      <c r="J4861" s="243" t="str">
        <f t="shared" si="1476"/>
        <v/>
      </c>
      <c r="K4861" s="244"/>
      <c r="L4861" s="435"/>
      <c r="M4861" s="436"/>
      <c r="N4861" s="330">
        <f t="shared" si="1492"/>
        <v>0</v>
      </c>
      <c r="O4861" s="424">
        <f t="shared" si="1493"/>
        <v>0</v>
      </c>
      <c r="P4861" s="244"/>
      <c r="Q4861" s="435"/>
      <c r="R4861" s="436"/>
      <c r="S4861" s="429">
        <f t="shared" si="1494"/>
        <v>0</v>
      </c>
      <c r="T4861" s="315">
        <f t="shared" si="1495"/>
        <v>0</v>
      </c>
      <c r="U4861" s="436"/>
      <c r="V4861" s="436"/>
      <c r="W4861" s="253"/>
      <c r="X4861" s="313">
        <f t="shared" si="1477"/>
        <v>0</v>
      </c>
    </row>
    <row r="4862" spans="2:24" ht="18.75">
      <c r="B4862" s="175"/>
      <c r="C4862" s="178">
        <v>5203</v>
      </c>
      <c r="D4862" s="179" t="s">
        <v>938</v>
      </c>
      <c r="E4862" s="813"/>
      <c r="F4862" s="473"/>
      <c r="G4862" s="434"/>
      <c r="H4862" s="434"/>
      <c r="I4862" s="476">
        <f t="shared" si="1491"/>
        <v>0</v>
      </c>
      <c r="J4862" s="243" t="str">
        <f t="shared" si="1476"/>
        <v/>
      </c>
      <c r="K4862" s="244"/>
      <c r="L4862" s="435"/>
      <c r="M4862" s="436"/>
      <c r="N4862" s="330">
        <f t="shared" si="1492"/>
        <v>0</v>
      </c>
      <c r="O4862" s="424">
        <f t="shared" si="1493"/>
        <v>0</v>
      </c>
      <c r="P4862" s="244"/>
      <c r="Q4862" s="435"/>
      <c r="R4862" s="436"/>
      <c r="S4862" s="429">
        <f t="shared" si="1494"/>
        <v>0</v>
      </c>
      <c r="T4862" s="315">
        <f t="shared" si="1495"/>
        <v>0</v>
      </c>
      <c r="U4862" s="436"/>
      <c r="V4862" s="436"/>
      <c r="W4862" s="253"/>
      <c r="X4862" s="313">
        <f t="shared" si="1477"/>
        <v>0</v>
      </c>
    </row>
    <row r="4863" spans="2:24" ht="18.75">
      <c r="B4863" s="175"/>
      <c r="C4863" s="178">
        <v>5204</v>
      </c>
      <c r="D4863" s="179" t="s">
        <v>939</v>
      </c>
      <c r="E4863" s="813"/>
      <c r="F4863" s="473"/>
      <c r="G4863" s="434"/>
      <c r="H4863" s="434"/>
      <c r="I4863" s="476">
        <f t="shared" si="1491"/>
        <v>0</v>
      </c>
      <c r="J4863" s="243" t="str">
        <f t="shared" si="1476"/>
        <v/>
      </c>
      <c r="K4863" s="244"/>
      <c r="L4863" s="435"/>
      <c r="M4863" s="436"/>
      <c r="N4863" s="330">
        <f t="shared" si="1492"/>
        <v>0</v>
      </c>
      <c r="O4863" s="424">
        <f t="shared" si="1493"/>
        <v>0</v>
      </c>
      <c r="P4863" s="244"/>
      <c r="Q4863" s="435"/>
      <c r="R4863" s="436"/>
      <c r="S4863" s="429">
        <f t="shared" si="1494"/>
        <v>0</v>
      </c>
      <c r="T4863" s="315">
        <f t="shared" si="1495"/>
        <v>0</v>
      </c>
      <c r="U4863" s="436"/>
      <c r="V4863" s="436"/>
      <c r="W4863" s="253"/>
      <c r="X4863" s="313">
        <f t="shared" si="1477"/>
        <v>0</v>
      </c>
    </row>
    <row r="4864" spans="2:24" ht="18.75">
      <c r="B4864" s="175"/>
      <c r="C4864" s="178">
        <v>5205</v>
      </c>
      <c r="D4864" s="179" t="s">
        <v>940</v>
      </c>
      <c r="E4864" s="813"/>
      <c r="F4864" s="473"/>
      <c r="G4864" s="434"/>
      <c r="H4864" s="434"/>
      <c r="I4864" s="476">
        <f t="shared" si="1491"/>
        <v>0</v>
      </c>
      <c r="J4864" s="243" t="str">
        <f t="shared" si="1476"/>
        <v/>
      </c>
      <c r="K4864" s="244"/>
      <c r="L4864" s="435"/>
      <c r="M4864" s="436"/>
      <c r="N4864" s="330">
        <f t="shared" si="1492"/>
        <v>0</v>
      </c>
      <c r="O4864" s="424">
        <f t="shared" si="1493"/>
        <v>0</v>
      </c>
      <c r="P4864" s="244"/>
      <c r="Q4864" s="435"/>
      <c r="R4864" s="436"/>
      <c r="S4864" s="429">
        <f t="shared" si="1494"/>
        <v>0</v>
      </c>
      <c r="T4864" s="315">
        <f t="shared" si="1495"/>
        <v>0</v>
      </c>
      <c r="U4864" s="436"/>
      <c r="V4864" s="436"/>
      <c r="W4864" s="253"/>
      <c r="X4864" s="313">
        <f t="shared" si="1477"/>
        <v>0</v>
      </c>
    </row>
    <row r="4865" spans="2:24" ht="18.75">
      <c r="B4865" s="175"/>
      <c r="C4865" s="178">
        <v>5206</v>
      </c>
      <c r="D4865" s="179" t="s">
        <v>941</v>
      </c>
      <c r="E4865" s="813"/>
      <c r="F4865" s="473"/>
      <c r="G4865" s="434"/>
      <c r="H4865" s="434"/>
      <c r="I4865" s="476">
        <f t="shared" si="1491"/>
        <v>0</v>
      </c>
      <c r="J4865" s="243" t="str">
        <f t="shared" si="1476"/>
        <v/>
      </c>
      <c r="K4865" s="244"/>
      <c r="L4865" s="435"/>
      <c r="M4865" s="436"/>
      <c r="N4865" s="330">
        <f t="shared" si="1492"/>
        <v>0</v>
      </c>
      <c r="O4865" s="424">
        <f t="shared" si="1493"/>
        <v>0</v>
      </c>
      <c r="P4865" s="244"/>
      <c r="Q4865" s="435"/>
      <c r="R4865" s="436"/>
      <c r="S4865" s="429">
        <f t="shared" si="1494"/>
        <v>0</v>
      </c>
      <c r="T4865" s="315">
        <f t="shared" si="1495"/>
        <v>0</v>
      </c>
      <c r="U4865" s="436"/>
      <c r="V4865" s="436"/>
      <c r="W4865" s="253"/>
      <c r="X4865" s="313">
        <f t="shared" si="1477"/>
        <v>0</v>
      </c>
    </row>
    <row r="4866" spans="2:24" ht="18.75">
      <c r="B4866" s="175"/>
      <c r="C4866" s="180">
        <v>5219</v>
      </c>
      <c r="D4866" s="181" t="s">
        <v>942</v>
      </c>
      <c r="E4866" s="813"/>
      <c r="F4866" s="473"/>
      <c r="G4866" s="434"/>
      <c r="H4866" s="434"/>
      <c r="I4866" s="476">
        <f t="shared" si="1491"/>
        <v>0</v>
      </c>
      <c r="J4866" s="243" t="str">
        <f t="shared" ref="J4866:J4885" si="1496">(IF($E4866&lt;&gt;0,$J$2,IF($I4866&lt;&gt;0,$J$2,"")))</f>
        <v/>
      </c>
      <c r="K4866" s="244"/>
      <c r="L4866" s="435"/>
      <c r="M4866" s="436"/>
      <c r="N4866" s="330">
        <f t="shared" si="1492"/>
        <v>0</v>
      </c>
      <c r="O4866" s="424">
        <f t="shared" si="1493"/>
        <v>0</v>
      </c>
      <c r="P4866" s="244"/>
      <c r="Q4866" s="435"/>
      <c r="R4866" s="436"/>
      <c r="S4866" s="429">
        <f t="shared" si="1494"/>
        <v>0</v>
      </c>
      <c r="T4866" s="315">
        <f t="shared" si="1495"/>
        <v>0</v>
      </c>
      <c r="U4866" s="436"/>
      <c r="V4866" s="436"/>
      <c r="W4866" s="253"/>
      <c r="X4866" s="313">
        <f t="shared" ref="X4866:X4879" si="1497">T4866-U4866-V4866-W4866</f>
        <v>0</v>
      </c>
    </row>
    <row r="4867" spans="2:24" ht="18.75">
      <c r="B4867" s="801">
        <v>5300</v>
      </c>
      <c r="C4867" s="971" t="s">
        <v>943</v>
      </c>
      <c r="D4867" s="971"/>
      <c r="E4867" s="802"/>
      <c r="F4867" s="805">
        <f>SUM(F4868:F4869)</f>
        <v>0</v>
      </c>
      <c r="G4867" s="806">
        <f>SUM(G4868:G4869)</f>
        <v>0</v>
      </c>
      <c r="H4867" s="806">
        <f>SUM(H4868:H4869)</f>
        <v>0</v>
      </c>
      <c r="I4867" s="806">
        <f>SUM(I4868:I4869)</f>
        <v>0</v>
      </c>
      <c r="J4867" s="243" t="str">
        <f t="shared" si="1496"/>
        <v/>
      </c>
      <c r="K4867" s="244"/>
      <c r="L4867" s="326">
        <f>SUM(L4868:L4869)</f>
        <v>0</v>
      </c>
      <c r="M4867" s="327">
        <f>SUM(M4868:M4869)</f>
        <v>0</v>
      </c>
      <c r="N4867" s="432">
        <f>SUM(N4868:N4869)</f>
        <v>0</v>
      </c>
      <c r="O4867" s="433">
        <f>SUM(O4868:O4869)</f>
        <v>0</v>
      </c>
      <c r="P4867" s="244"/>
      <c r="Q4867" s="326">
        <f t="shared" ref="Q4867:W4867" si="1498">SUM(Q4868:Q4869)</f>
        <v>0</v>
      </c>
      <c r="R4867" s="327">
        <f t="shared" si="1498"/>
        <v>0</v>
      </c>
      <c r="S4867" s="327">
        <f t="shared" si="1498"/>
        <v>0</v>
      </c>
      <c r="T4867" s="327">
        <f t="shared" si="1498"/>
        <v>0</v>
      </c>
      <c r="U4867" s="327">
        <f t="shared" si="1498"/>
        <v>0</v>
      </c>
      <c r="V4867" s="327">
        <f t="shared" si="1498"/>
        <v>0</v>
      </c>
      <c r="W4867" s="433">
        <f t="shared" si="1498"/>
        <v>0</v>
      </c>
      <c r="X4867" s="313">
        <f t="shared" si="1497"/>
        <v>0</v>
      </c>
    </row>
    <row r="4868" spans="2:24" ht="18.75">
      <c r="B4868" s="175"/>
      <c r="C4868" s="176">
        <v>5301</v>
      </c>
      <c r="D4868" s="177" t="s">
        <v>1462</v>
      </c>
      <c r="E4868" s="813"/>
      <c r="F4868" s="473"/>
      <c r="G4868" s="434"/>
      <c r="H4868" s="434"/>
      <c r="I4868" s="476">
        <f>F4868+G4868+H4868</f>
        <v>0</v>
      </c>
      <c r="J4868" s="243" t="str">
        <f t="shared" si="1496"/>
        <v/>
      </c>
      <c r="K4868" s="244"/>
      <c r="L4868" s="435"/>
      <c r="M4868" s="436"/>
      <c r="N4868" s="330">
        <f>I4868</f>
        <v>0</v>
      </c>
      <c r="O4868" s="424">
        <f>L4868+M4868-N4868</f>
        <v>0</v>
      </c>
      <c r="P4868" s="244"/>
      <c r="Q4868" s="435"/>
      <c r="R4868" s="436"/>
      <c r="S4868" s="429">
        <f>+IF(+(L4868+M4868)&gt;=I4868,+M4868,+(+I4868-L4868))</f>
        <v>0</v>
      </c>
      <c r="T4868" s="315">
        <f>Q4868+R4868-S4868</f>
        <v>0</v>
      </c>
      <c r="U4868" s="436"/>
      <c r="V4868" s="436"/>
      <c r="W4868" s="253"/>
      <c r="X4868" s="313">
        <f t="shared" si="1497"/>
        <v>0</v>
      </c>
    </row>
    <row r="4869" spans="2:24" ht="18.75">
      <c r="B4869" s="175"/>
      <c r="C4869" s="180">
        <v>5309</v>
      </c>
      <c r="D4869" s="181" t="s">
        <v>944</v>
      </c>
      <c r="E4869" s="813"/>
      <c r="F4869" s="473"/>
      <c r="G4869" s="434"/>
      <c r="H4869" s="434"/>
      <c r="I4869" s="476">
        <f>F4869+G4869+H4869</f>
        <v>0</v>
      </c>
      <c r="J4869" s="243" t="str">
        <f t="shared" si="1496"/>
        <v/>
      </c>
      <c r="K4869" s="244"/>
      <c r="L4869" s="435"/>
      <c r="M4869" s="436"/>
      <c r="N4869" s="330">
        <f>I4869</f>
        <v>0</v>
      </c>
      <c r="O4869" s="424">
        <f>L4869+M4869-N4869</f>
        <v>0</v>
      </c>
      <c r="P4869" s="244"/>
      <c r="Q4869" s="435"/>
      <c r="R4869" s="436"/>
      <c r="S4869" s="429">
        <f>+IF(+(L4869+M4869)&gt;=I4869,+M4869,+(+I4869-L4869))</f>
        <v>0</v>
      </c>
      <c r="T4869" s="315">
        <f>Q4869+R4869-S4869</f>
        <v>0</v>
      </c>
      <c r="U4869" s="436"/>
      <c r="V4869" s="436"/>
      <c r="W4869" s="253"/>
      <c r="X4869" s="313">
        <f t="shared" si="1497"/>
        <v>0</v>
      </c>
    </row>
    <row r="4870" spans="2:24" ht="18.75">
      <c r="B4870" s="801">
        <v>5400</v>
      </c>
      <c r="C4870" s="980" t="s">
        <v>1031</v>
      </c>
      <c r="D4870" s="980"/>
      <c r="E4870" s="802"/>
      <c r="F4870" s="803"/>
      <c r="G4870" s="804"/>
      <c r="H4870" s="804"/>
      <c r="I4870" s="800">
        <f>F4870+G4870+H4870</f>
        <v>0</v>
      </c>
      <c r="J4870" s="243" t="str">
        <f t="shared" si="1496"/>
        <v/>
      </c>
      <c r="K4870" s="244"/>
      <c r="L4870" s="430"/>
      <c r="M4870" s="431"/>
      <c r="N4870" s="327">
        <f>I4870</f>
        <v>0</v>
      </c>
      <c r="O4870" s="424">
        <f>L4870+M4870-N4870</f>
        <v>0</v>
      </c>
      <c r="P4870" s="244"/>
      <c r="Q4870" s="430"/>
      <c r="R4870" s="431"/>
      <c r="S4870" s="429">
        <f>+IF(+(L4870+M4870)&gt;=I4870,+M4870,+(+I4870-L4870))</f>
        <v>0</v>
      </c>
      <c r="T4870" s="315">
        <f>Q4870+R4870-S4870</f>
        <v>0</v>
      </c>
      <c r="U4870" s="431"/>
      <c r="V4870" s="431"/>
      <c r="W4870" s="253"/>
      <c r="X4870" s="313">
        <f t="shared" si="1497"/>
        <v>0</v>
      </c>
    </row>
    <row r="4871" spans="2:24" ht="18.75">
      <c r="B4871" s="794">
        <v>5500</v>
      </c>
      <c r="C4871" s="966" t="s">
        <v>1032</v>
      </c>
      <c r="D4871" s="966"/>
      <c r="E4871" s="795"/>
      <c r="F4871" s="796">
        <f>SUM(F4872:F4875)</f>
        <v>0</v>
      </c>
      <c r="G4871" s="797">
        <f>SUM(G4872:G4875)</f>
        <v>0</v>
      </c>
      <c r="H4871" s="797">
        <f>SUM(H4872:H4875)</f>
        <v>0</v>
      </c>
      <c r="I4871" s="797">
        <f>SUM(I4872:I4875)</f>
        <v>0</v>
      </c>
      <c r="J4871" s="243" t="str">
        <f t="shared" si="1496"/>
        <v/>
      </c>
      <c r="K4871" s="244"/>
      <c r="L4871" s="316">
        <f>SUM(L4872:L4875)</f>
        <v>0</v>
      </c>
      <c r="M4871" s="317">
        <f>SUM(M4872:M4875)</f>
        <v>0</v>
      </c>
      <c r="N4871" s="425">
        <f>SUM(N4872:N4875)</f>
        <v>0</v>
      </c>
      <c r="O4871" s="426">
        <f>SUM(O4872:O4875)</f>
        <v>0</v>
      </c>
      <c r="P4871" s="244"/>
      <c r="Q4871" s="316">
        <f t="shared" ref="Q4871:W4871" si="1499">SUM(Q4872:Q4875)</f>
        <v>0</v>
      </c>
      <c r="R4871" s="317">
        <f t="shared" si="1499"/>
        <v>0</v>
      </c>
      <c r="S4871" s="317">
        <f t="shared" si="1499"/>
        <v>0</v>
      </c>
      <c r="T4871" s="317">
        <f t="shared" si="1499"/>
        <v>0</v>
      </c>
      <c r="U4871" s="317">
        <f t="shared" si="1499"/>
        <v>0</v>
      </c>
      <c r="V4871" s="317">
        <f t="shared" si="1499"/>
        <v>0</v>
      </c>
      <c r="W4871" s="426">
        <f t="shared" si="1499"/>
        <v>0</v>
      </c>
      <c r="X4871" s="313">
        <f t="shared" si="1497"/>
        <v>0</v>
      </c>
    </row>
    <row r="4872" spans="2:24" ht="18.75">
      <c r="B4872" s="173"/>
      <c r="C4872" s="144">
        <v>5501</v>
      </c>
      <c r="D4872" s="163" t="s">
        <v>1033</v>
      </c>
      <c r="E4872" s="812"/>
      <c r="F4872" s="449"/>
      <c r="G4872" s="245"/>
      <c r="H4872" s="245"/>
      <c r="I4872" s="476">
        <f>F4872+G4872+H4872</f>
        <v>0</v>
      </c>
      <c r="J4872" s="243" t="str">
        <f t="shared" si="1496"/>
        <v/>
      </c>
      <c r="K4872" s="244"/>
      <c r="L4872" s="423"/>
      <c r="M4872" s="252"/>
      <c r="N4872" s="315">
        <f>I4872</f>
        <v>0</v>
      </c>
      <c r="O4872" s="424">
        <f>L4872+M4872-N4872</f>
        <v>0</v>
      </c>
      <c r="P4872" s="244"/>
      <c r="Q4872" s="423"/>
      <c r="R4872" s="252"/>
      <c r="S4872" s="429">
        <f>+IF(+(L4872+M4872)&gt;=I4872,+M4872,+(+I4872-L4872))</f>
        <v>0</v>
      </c>
      <c r="T4872" s="315">
        <f>Q4872+R4872-S4872</f>
        <v>0</v>
      </c>
      <c r="U4872" s="252"/>
      <c r="V4872" s="252"/>
      <c r="W4872" s="253"/>
      <c r="X4872" s="313">
        <f t="shared" si="1497"/>
        <v>0</v>
      </c>
    </row>
    <row r="4873" spans="2:24" ht="18.75">
      <c r="B4873" s="173"/>
      <c r="C4873" s="137">
        <v>5502</v>
      </c>
      <c r="D4873" s="145" t="s">
        <v>1034</v>
      </c>
      <c r="E4873" s="812"/>
      <c r="F4873" s="449"/>
      <c r="G4873" s="245"/>
      <c r="H4873" s="245"/>
      <c r="I4873" s="476">
        <f>F4873+G4873+H4873</f>
        <v>0</v>
      </c>
      <c r="J4873" s="243" t="str">
        <f t="shared" si="1496"/>
        <v/>
      </c>
      <c r="K4873" s="244"/>
      <c r="L4873" s="423"/>
      <c r="M4873" s="252"/>
      <c r="N4873" s="315">
        <f>I4873</f>
        <v>0</v>
      </c>
      <c r="O4873" s="424">
        <f>L4873+M4873-N4873</f>
        <v>0</v>
      </c>
      <c r="P4873" s="244"/>
      <c r="Q4873" s="423"/>
      <c r="R4873" s="252"/>
      <c r="S4873" s="429">
        <f>+IF(+(L4873+M4873)&gt;=I4873,+M4873,+(+I4873-L4873))</f>
        <v>0</v>
      </c>
      <c r="T4873" s="315">
        <f>Q4873+R4873-S4873</f>
        <v>0</v>
      </c>
      <c r="U4873" s="252"/>
      <c r="V4873" s="252"/>
      <c r="W4873" s="253"/>
      <c r="X4873" s="313">
        <f t="shared" si="1497"/>
        <v>0</v>
      </c>
    </row>
    <row r="4874" spans="2:24" ht="18.75">
      <c r="B4874" s="173"/>
      <c r="C4874" s="137">
        <v>5503</v>
      </c>
      <c r="D4874" s="139" t="s">
        <v>1035</v>
      </c>
      <c r="E4874" s="812"/>
      <c r="F4874" s="449"/>
      <c r="G4874" s="245"/>
      <c r="H4874" s="245"/>
      <c r="I4874" s="476">
        <f>F4874+G4874+H4874</f>
        <v>0</v>
      </c>
      <c r="J4874" s="243" t="str">
        <f t="shared" si="1496"/>
        <v/>
      </c>
      <c r="K4874" s="244"/>
      <c r="L4874" s="423"/>
      <c r="M4874" s="252"/>
      <c r="N4874" s="315">
        <f>I4874</f>
        <v>0</v>
      </c>
      <c r="O4874" s="424">
        <f>L4874+M4874-N4874</f>
        <v>0</v>
      </c>
      <c r="P4874" s="244"/>
      <c r="Q4874" s="423"/>
      <c r="R4874" s="252"/>
      <c r="S4874" s="429">
        <f>+IF(+(L4874+M4874)&gt;=I4874,+M4874,+(+I4874-L4874))</f>
        <v>0</v>
      </c>
      <c r="T4874" s="315">
        <f>Q4874+R4874-S4874</f>
        <v>0</v>
      </c>
      <c r="U4874" s="252"/>
      <c r="V4874" s="252"/>
      <c r="W4874" s="253"/>
      <c r="X4874" s="313">
        <f t="shared" si="1497"/>
        <v>0</v>
      </c>
    </row>
    <row r="4875" spans="2:24" ht="18.75">
      <c r="B4875" s="173"/>
      <c r="C4875" s="137">
        <v>5504</v>
      </c>
      <c r="D4875" s="145" t="s">
        <v>1036</v>
      </c>
      <c r="E4875" s="812"/>
      <c r="F4875" s="449"/>
      <c r="G4875" s="245"/>
      <c r="H4875" s="245"/>
      <c r="I4875" s="476">
        <f>F4875+G4875+H4875</f>
        <v>0</v>
      </c>
      <c r="J4875" s="243" t="str">
        <f t="shared" si="1496"/>
        <v/>
      </c>
      <c r="K4875" s="244"/>
      <c r="L4875" s="423"/>
      <c r="M4875" s="252"/>
      <c r="N4875" s="315">
        <f>I4875</f>
        <v>0</v>
      </c>
      <c r="O4875" s="424">
        <f>L4875+M4875-N4875</f>
        <v>0</v>
      </c>
      <c r="P4875" s="244"/>
      <c r="Q4875" s="423"/>
      <c r="R4875" s="252"/>
      <c r="S4875" s="429">
        <f>+IF(+(L4875+M4875)&gt;=I4875,+M4875,+(+I4875-L4875))</f>
        <v>0</v>
      </c>
      <c r="T4875" s="315">
        <f>Q4875+R4875-S4875</f>
        <v>0</v>
      </c>
      <c r="U4875" s="252"/>
      <c r="V4875" s="252"/>
      <c r="W4875" s="253"/>
      <c r="X4875" s="313">
        <f t="shared" si="1497"/>
        <v>0</v>
      </c>
    </row>
    <row r="4876" spans="2:24" ht="18.75">
      <c r="B4876" s="794">
        <v>5700</v>
      </c>
      <c r="C4876" s="981" t="s">
        <v>1037</v>
      </c>
      <c r="D4876" s="982"/>
      <c r="E4876" s="802"/>
      <c r="F4876" s="781">
        <v>0</v>
      </c>
      <c r="G4876" s="781">
        <v>0</v>
      </c>
      <c r="H4876" s="781">
        <v>0</v>
      </c>
      <c r="I4876" s="806">
        <f>SUM(I4877:I4879)</f>
        <v>0</v>
      </c>
      <c r="J4876" s="243" t="str">
        <f t="shared" si="1496"/>
        <v/>
      </c>
      <c r="K4876" s="244"/>
      <c r="L4876" s="326">
        <f>SUM(L4877:L4879)</f>
        <v>0</v>
      </c>
      <c r="M4876" s="327">
        <f>SUM(M4877:M4879)</f>
        <v>0</v>
      </c>
      <c r="N4876" s="432">
        <f>SUM(N4877:N4878)</f>
        <v>0</v>
      </c>
      <c r="O4876" s="433">
        <f>SUM(O4877:O4879)</f>
        <v>0</v>
      </c>
      <c r="P4876" s="244"/>
      <c r="Q4876" s="326">
        <f>SUM(Q4877:Q4879)</f>
        <v>0</v>
      </c>
      <c r="R4876" s="327">
        <f>SUM(R4877:R4879)</f>
        <v>0</v>
      </c>
      <c r="S4876" s="327">
        <f>SUM(S4877:S4879)</f>
        <v>0</v>
      </c>
      <c r="T4876" s="327">
        <f>SUM(T4877:T4879)</f>
        <v>0</v>
      </c>
      <c r="U4876" s="327">
        <f>SUM(U4877:U4879)</f>
        <v>0</v>
      </c>
      <c r="V4876" s="327">
        <f>SUM(V4877:V4878)</f>
        <v>0</v>
      </c>
      <c r="W4876" s="433">
        <f>SUM(W4877:W4879)</f>
        <v>0</v>
      </c>
      <c r="X4876" s="313">
        <f t="shared" si="1497"/>
        <v>0</v>
      </c>
    </row>
    <row r="4877" spans="2:24" ht="18.75">
      <c r="B4877" s="175"/>
      <c r="C4877" s="176">
        <v>5701</v>
      </c>
      <c r="D4877" s="177" t="s">
        <v>1038</v>
      </c>
      <c r="E4877" s="813"/>
      <c r="F4877" s="700">
        <v>0</v>
      </c>
      <c r="G4877" s="700">
        <v>0</v>
      </c>
      <c r="H4877" s="700">
        <v>0</v>
      </c>
      <c r="I4877" s="476">
        <f>F4877+G4877+H4877</f>
        <v>0</v>
      </c>
      <c r="J4877" s="243" t="str">
        <f t="shared" si="1496"/>
        <v/>
      </c>
      <c r="K4877" s="244"/>
      <c r="L4877" s="435"/>
      <c r="M4877" s="436"/>
      <c r="N4877" s="330">
        <f>I4877</f>
        <v>0</v>
      </c>
      <c r="O4877" s="424">
        <f>L4877+M4877-N4877</f>
        <v>0</v>
      </c>
      <c r="P4877" s="244"/>
      <c r="Q4877" s="435"/>
      <c r="R4877" s="436"/>
      <c r="S4877" s="429">
        <f>+IF(+(L4877+M4877)&gt;=I4877,+M4877,+(+I4877-L4877))</f>
        <v>0</v>
      </c>
      <c r="T4877" s="315">
        <f>Q4877+R4877-S4877</f>
        <v>0</v>
      </c>
      <c r="U4877" s="436"/>
      <c r="V4877" s="436"/>
      <c r="W4877" s="253"/>
      <c r="X4877" s="313">
        <f t="shared" si="1497"/>
        <v>0</v>
      </c>
    </row>
    <row r="4878" spans="2:24" ht="18.75">
      <c r="B4878" s="175"/>
      <c r="C4878" s="180">
        <v>5702</v>
      </c>
      <c r="D4878" s="181" t="s">
        <v>1039</v>
      </c>
      <c r="E4878" s="813"/>
      <c r="F4878" s="700">
        <v>0</v>
      </c>
      <c r="G4878" s="700">
        <v>0</v>
      </c>
      <c r="H4878" s="700">
        <v>0</v>
      </c>
      <c r="I4878" s="476">
        <f>F4878+G4878+H4878</f>
        <v>0</v>
      </c>
      <c r="J4878" s="243" t="str">
        <f t="shared" si="1496"/>
        <v/>
      </c>
      <c r="K4878" s="244"/>
      <c r="L4878" s="435"/>
      <c r="M4878" s="436"/>
      <c r="N4878" s="330">
        <f>I4878</f>
        <v>0</v>
      </c>
      <c r="O4878" s="424">
        <f>L4878+M4878-N4878</f>
        <v>0</v>
      </c>
      <c r="P4878" s="244"/>
      <c r="Q4878" s="435"/>
      <c r="R4878" s="436"/>
      <c r="S4878" s="429">
        <f>+IF(+(L4878+M4878)&gt;=I4878,+M4878,+(+I4878-L4878))</f>
        <v>0</v>
      </c>
      <c r="T4878" s="315">
        <f>Q4878+R4878-S4878</f>
        <v>0</v>
      </c>
      <c r="U4878" s="436"/>
      <c r="V4878" s="436"/>
      <c r="W4878" s="253"/>
      <c r="X4878" s="313">
        <f t="shared" si="1497"/>
        <v>0</v>
      </c>
    </row>
    <row r="4879" spans="2:24" ht="18.75">
      <c r="B4879" s="136"/>
      <c r="C4879" s="182">
        <v>4071</v>
      </c>
      <c r="D4879" s="464" t="s">
        <v>1040</v>
      </c>
      <c r="E4879" s="812"/>
      <c r="F4879" s="700">
        <v>0</v>
      </c>
      <c r="G4879" s="700">
        <v>0</v>
      </c>
      <c r="H4879" s="700">
        <v>0</v>
      </c>
      <c r="I4879" s="476">
        <f>F4879+G4879+H4879</f>
        <v>0</v>
      </c>
      <c r="J4879" s="243" t="str">
        <f t="shared" si="1496"/>
        <v/>
      </c>
      <c r="K4879" s="244"/>
      <c r="L4879" s="821"/>
      <c r="M4879" s="775"/>
      <c r="N4879" s="775"/>
      <c r="O4879" s="822"/>
      <c r="P4879" s="244"/>
      <c r="Q4879" s="771"/>
      <c r="R4879" s="775"/>
      <c r="S4879" s="775"/>
      <c r="T4879" s="775"/>
      <c r="U4879" s="775"/>
      <c r="V4879" s="775"/>
      <c r="W4879" s="819"/>
      <c r="X4879" s="313">
        <f t="shared" si="1497"/>
        <v>0</v>
      </c>
    </row>
    <row r="4880" spans="2:24">
      <c r="B4880" s="173"/>
      <c r="C4880" s="183"/>
      <c r="D4880" s="334"/>
      <c r="E4880" s="814"/>
      <c r="F4880" s="248"/>
      <c r="G4880" s="248"/>
      <c r="H4880" s="248"/>
      <c r="I4880" s="249"/>
      <c r="J4880" s="243" t="str">
        <f t="shared" si="1496"/>
        <v/>
      </c>
      <c r="K4880" s="244"/>
      <c r="L4880" s="437"/>
      <c r="M4880" s="438"/>
      <c r="N4880" s="323"/>
      <c r="O4880" s="324"/>
      <c r="P4880" s="244"/>
      <c r="Q4880" s="437"/>
      <c r="R4880" s="438"/>
      <c r="S4880" s="323"/>
      <c r="T4880" s="323"/>
      <c r="U4880" s="438"/>
      <c r="V4880" s="323"/>
      <c r="W4880" s="324"/>
      <c r="X4880" s="324"/>
    </row>
    <row r="4881" spans="2:24" ht="18.75">
      <c r="B4881" s="807">
        <v>98</v>
      </c>
      <c r="C4881" s="964" t="s">
        <v>1041</v>
      </c>
      <c r="D4881" s="958"/>
      <c r="E4881" s="795"/>
      <c r="F4881" s="798"/>
      <c r="G4881" s="799"/>
      <c r="H4881" s="799"/>
      <c r="I4881" s="800">
        <f>F4881+G4881+H4881</f>
        <v>0</v>
      </c>
      <c r="J4881" s="243" t="str">
        <f t="shared" si="1496"/>
        <v/>
      </c>
      <c r="K4881" s="244"/>
      <c r="L4881" s="428"/>
      <c r="M4881" s="254"/>
      <c r="N4881" s="317">
        <f>I4881</f>
        <v>0</v>
      </c>
      <c r="O4881" s="424">
        <f>L4881+M4881-N4881</f>
        <v>0</v>
      </c>
      <c r="P4881" s="244"/>
      <c r="Q4881" s="428"/>
      <c r="R4881" s="254"/>
      <c r="S4881" s="429">
        <f>+IF(+(L4881+M4881)&gt;=I4881,+M4881,+(+I4881-L4881))</f>
        <v>0</v>
      </c>
      <c r="T4881" s="315">
        <f>Q4881+R4881-S4881</f>
        <v>0</v>
      </c>
      <c r="U4881" s="254"/>
      <c r="V4881" s="254"/>
      <c r="W4881" s="253"/>
      <c r="X4881" s="313">
        <f>T4881-U4881-V4881-W4881</f>
        <v>0</v>
      </c>
    </row>
    <row r="4882" spans="2:24">
      <c r="B4882" s="184"/>
      <c r="C4882" s="335" t="s">
        <v>1042</v>
      </c>
      <c r="D4882" s="336"/>
      <c r="E4882" s="395"/>
      <c r="F4882" s="395"/>
      <c r="G4882" s="395"/>
      <c r="H4882" s="395"/>
      <c r="I4882" s="337"/>
      <c r="J4882" s="243" t="str">
        <f t="shared" si="1496"/>
        <v/>
      </c>
      <c r="K4882" s="244"/>
      <c r="L4882" s="338"/>
      <c r="M4882" s="339"/>
      <c r="N4882" s="339"/>
      <c r="O4882" s="340"/>
      <c r="P4882" s="244"/>
      <c r="Q4882" s="338"/>
      <c r="R4882" s="339"/>
      <c r="S4882" s="339"/>
      <c r="T4882" s="339"/>
      <c r="U4882" s="339"/>
      <c r="V4882" s="339"/>
      <c r="W4882" s="340"/>
      <c r="X4882" s="340"/>
    </row>
    <row r="4883" spans="2:24">
      <c r="B4883" s="184"/>
      <c r="C4883" s="341" t="s">
        <v>1043</v>
      </c>
      <c r="D4883" s="334"/>
      <c r="E4883" s="384"/>
      <c r="F4883" s="384"/>
      <c r="G4883" s="384"/>
      <c r="H4883" s="384"/>
      <c r="I4883" s="307"/>
      <c r="J4883" s="243" t="str">
        <f t="shared" si="1496"/>
        <v/>
      </c>
      <c r="K4883" s="244"/>
      <c r="L4883" s="342"/>
      <c r="M4883" s="343"/>
      <c r="N4883" s="343"/>
      <c r="O4883" s="344"/>
      <c r="P4883" s="244"/>
      <c r="Q4883" s="342"/>
      <c r="R4883" s="343"/>
      <c r="S4883" s="343"/>
      <c r="T4883" s="343"/>
      <c r="U4883" s="343"/>
      <c r="V4883" s="343"/>
      <c r="W4883" s="344"/>
      <c r="X4883" s="344"/>
    </row>
    <row r="4884" spans="2:24">
      <c r="B4884" s="185"/>
      <c r="C4884" s="345" t="s">
        <v>1716</v>
      </c>
      <c r="D4884" s="346"/>
      <c r="E4884" s="396"/>
      <c r="F4884" s="396"/>
      <c r="G4884" s="396"/>
      <c r="H4884" s="396"/>
      <c r="I4884" s="309"/>
      <c r="J4884" s="243" t="str">
        <f t="shared" si="1496"/>
        <v/>
      </c>
      <c r="K4884" s="244"/>
      <c r="L4884" s="347"/>
      <c r="M4884" s="348"/>
      <c r="N4884" s="348"/>
      <c r="O4884" s="349"/>
      <c r="P4884" s="244"/>
      <c r="Q4884" s="347"/>
      <c r="R4884" s="348"/>
      <c r="S4884" s="348"/>
      <c r="T4884" s="348"/>
      <c r="U4884" s="348"/>
      <c r="V4884" s="348"/>
      <c r="W4884" s="349"/>
      <c r="X4884" s="349"/>
    </row>
    <row r="4885" spans="2:24" ht="18.75">
      <c r="B4885" s="715"/>
      <c r="C4885" s="716" t="s">
        <v>1263</v>
      </c>
      <c r="D4885" s="717" t="s">
        <v>1044</v>
      </c>
      <c r="E4885" s="808"/>
      <c r="F4885" s="808">
        <f>SUM(F4770,F4773,F4779,F4787,F4788,F4806,F4810,F4816,F4819,F4820,F4821,F4822,F4823,F4832,F4838,F4839,F4840,F4841,F4848,F4852,F4853,F4854,F4855,F4858,F4859,F4867,F4870,F4871,F4876)+F4881</f>
        <v>0</v>
      </c>
      <c r="G4885" s="808">
        <f>SUM(G4770,G4773,G4779,G4787,G4788,G4806,G4810,G4816,G4819,G4820,G4821,G4822,G4823,G4832,G4838,G4839,G4840,G4841,G4848,G4852,G4853,G4854,G4855,G4858,G4859,G4867,G4870,G4871,G4876)+G4881</f>
        <v>655000</v>
      </c>
      <c r="H4885" s="808">
        <f>SUM(H4770,H4773,H4779,H4787,H4788,H4806,H4810,H4816,H4819,H4820,H4821,H4822,H4823,H4832,H4838,H4839,H4840,H4841,H4848,H4852,H4853,H4854,H4855,H4858,H4859,H4867,H4870,H4871,H4876)+H4881</f>
        <v>0</v>
      </c>
      <c r="I4885" s="808">
        <f>SUM(I4770,I4773,I4779,I4787,I4788,I4806,I4810,I4816,I4819,I4820,I4821,I4822,I4823,I4832,I4838,I4839,I4840,I4841,I4848,I4852,I4853,I4854,I4855,I4858,I4859,I4867,I4870,I4871,I4876)+I4881</f>
        <v>655000</v>
      </c>
      <c r="J4885" s="243">
        <f t="shared" si="1496"/>
        <v>1</v>
      </c>
      <c r="K4885" s="439" t="str">
        <f>LEFT(C4767,1)</f>
        <v>7</v>
      </c>
      <c r="L4885" s="276">
        <f>SUM(L4770,L4773,L4779,L4787,L4788,L4806,L4810,L4816,L4819,L4820,L4821,L4822,L4823,L4832,L4838,L4839,L4840,L4841,L4848,L4852,L4853,L4854,L4855,L4858,L4859,L4867,L4870,L4871,L4876)+L4881</f>
        <v>0</v>
      </c>
      <c r="M4885" s="276">
        <f>SUM(M4770,M4773,M4779,M4787,M4788,M4806,M4810,M4816,M4819,M4820,M4821,M4822,M4823,M4832,M4838,M4839,M4840,M4841,M4848,M4852,M4853,M4854,M4855,M4858,M4859,M4867,M4870,M4871,M4876)+M4881</f>
        <v>655000</v>
      </c>
      <c r="N4885" s="276">
        <f>SUM(N4770,N4773,N4779,N4787,N4788,N4806,N4810,N4816,N4819,N4820,N4821,N4822,N4823,N4832,N4838,N4839,N4840,N4841,N4848,N4852,N4853,N4854,N4855,N4858,N4859,N4867,N4870,N4871,N4876)+N4881</f>
        <v>655000</v>
      </c>
      <c r="O4885" s="276">
        <f>SUM(O4770,O4773,O4779,O4787,O4788,O4806,O4810,O4816,O4819,O4820,O4821,O4822,O4823,O4832,O4838,O4839,O4840,O4841,O4848,O4852,O4853,O4854,O4855,O4858,O4859,O4867,O4870,O4871,O4876)+O4881</f>
        <v>0</v>
      </c>
      <c r="P4885" s="222"/>
      <c r="Q4885" s="276">
        <f t="shared" ref="Q4885:W4885" si="1500">SUM(Q4770,Q4773,Q4779,Q4787,Q4788,Q4806,Q4810,Q4816,Q4819,Q4820,Q4821,Q4822,Q4823,Q4832,Q4838,Q4839,Q4840,Q4841,Q4848,Q4852,Q4853,Q4854,Q4855,Q4858,Q4859,Q4867,Q4870,Q4871,Q4876)+Q4881</f>
        <v>0</v>
      </c>
      <c r="R4885" s="276">
        <f t="shared" si="1500"/>
        <v>510000</v>
      </c>
      <c r="S4885" s="276">
        <f t="shared" si="1500"/>
        <v>510000</v>
      </c>
      <c r="T4885" s="276">
        <f t="shared" si="1500"/>
        <v>0</v>
      </c>
      <c r="U4885" s="276">
        <f t="shared" si="1500"/>
        <v>0</v>
      </c>
      <c r="V4885" s="276">
        <f t="shared" si="1500"/>
        <v>0</v>
      </c>
      <c r="W4885" s="276">
        <f t="shared" si="1500"/>
        <v>0</v>
      </c>
      <c r="X4885" s="313">
        <f>T4885-U4885-V4885-W4885</f>
        <v>0</v>
      </c>
    </row>
    <row r="4886" spans="2:24">
      <c r="B4886" s="660" t="s">
        <v>32</v>
      </c>
      <c r="C4886" s="186"/>
      <c r="I4886" s="219"/>
      <c r="J4886" s="221">
        <f>J4885</f>
        <v>1</v>
      </c>
      <c r="P4886"/>
    </row>
    <row r="4887" spans="2:24">
      <c r="B4887" s="392"/>
      <c r="C4887" s="392"/>
      <c r="D4887" s="393"/>
      <c r="E4887" s="392"/>
      <c r="F4887" s="392"/>
      <c r="G4887" s="392"/>
      <c r="H4887" s="392"/>
      <c r="I4887" s="394"/>
      <c r="J4887" s="221">
        <f>J4885</f>
        <v>1</v>
      </c>
      <c r="L4887" s="392"/>
      <c r="M4887" s="392"/>
      <c r="N4887" s="394"/>
      <c r="O4887" s="394"/>
      <c r="P4887" s="394"/>
      <c r="Q4887" s="392"/>
      <c r="R4887" s="392"/>
      <c r="S4887" s="394"/>
      <c r="T4887" s="394"/>
      <c r="U4887" s="392"/>
      <c r="V4887" s="394"/>
      <c r="W4887" s="394"/>
      <c r="X4887" s="394"/>
    </row>
    <row r="4888" spans="2:24" ht="18.75">
      <c r="B4888" s="402"/>
      <c r="C4888" s="402"/>
      <c r="D4888" s="402"/>
      <c r="E4888" s="402"/>
      <c r="F4888" s="402"/>
      <c r="G4888" s="402"/>
      <c r="H4888" s="402"/>
      <c r="I4888" s="484"/>
      <c r="J4888" s="440">
        <f>(IF(E4885&lt;&gt;0,$G$2,IF(I4885&lt;&gt;0,$G$2,"")))</f>
        <v>0</v>
      </c>
    </row>
    <row r="4889" spans="2:24" ht="18.75">
      <c r="B4889" s="402"/>
      <c r="C4889" s="402"/>
      <c r="D4889" s="474"/>
      <c r="E4889" s="402"/>
      <c r="F4889" s="402"/>
      <c r="G4889" s="402"/>
      <c r="H4889" s="402"/>
      <c r="I4889" s="484"/>
      <c r="J4889" s="440" t="str">
        <f>(IF(E4886&lt;&gt;0,$G$2,IF(I4886&lt;&gt;0,$G$2,"")))</f>
        <v/>
      </c>
    </row>
    <row r="4890" spans="2:24">
      <c r="E4890" s="278"/>
      <c r="F4890" s="278"/>
      <c r="G4890" s="278"/>
      <c r="H4890" s="278"/>
      <c r="I4890" s="282"/>
      <c r="J4890" s="221">
        <f>(IF($E5023&lt;&gt;0,$J$2,IF($I5023&lt;&gt;0,$J$2,"")))</f>
        <v>1</v>
      </c>
      <c r="L4890" s="278"/>
      <c r="M4890" s="278"/>
      <c r="N4890" s="282"/>
      <c r="O4890" s="282"/>
      <c r="P4890" s="282"/>
      <c r="Q4890" s="278"/>
      <c r="R4890" s="278"/>
      <c r="S4890" s="282"/>
      <c r="T4890" s="282"/>
      <c r="U4890" s="278"/>
      <c r="V4890" s="282"/>
      <c r="W4890" s="282"/>
    </row>
    <row r="4891" spans="2:24">
      <c r="C4891" s="227"/>
      <c r="D4891" s="228"/>
      <c r="E4891" s="278"/>
      <c r="F4891" s="278"/>
      <c r="G4891" s="278"/>
      <c r="H4891" s="278"/>
      <c r="I4891" s="282"/>
      <c r="J4891" s="221">
        <f>(IF($E5023&lt;&gt;0,$J$2,IF($I5023&lt;&gt;0,$J$2,"")))</f>
        <v>1</v>
      </c>
      <c r="L4891" s="278"/>
      <c r="M4891" s="278"/>
      <c r="N4891" s="282"/>
      <c r="O4891" s="282"/>
      <c r="P4891" s="282"/>
      <c r="Q4891" s="278"/>
      <c r="R4891" s="278"/>
      <c r="S4891" s="282"/>
      <c r="T4891" s="282"/>
      <c r="U4891" s="278"/>
      <c r="V4891" s="282"/>
      <c r="W4891" s="282"/>
    </row>
    <row r="4892" spans="2:24">
      <c r="B4892" s="896" t="str">
        <f>$B$7</f>
        <v>БЮДЖЕТ - НАЧАЛЕН ПЛАН
ПО ПЪЛНА ЕДИННА БЮДЖЕТНА КЛАСИФИКАЦИЯ</v>
      </c>
      <c r="C4892" s="897"/>
      <c r="D4892" s="897"/>
      <c r="E4892" s="278"/>
      <c r="F4892" s="278"/>
      <c r="G4892" s="278"/>
      <c r="H4892" s="278"/>
      <c r="I4892" s="282"/>
      <c r="J4892" s="221">
        <f>(IF($E5023&lt;&gt;0,$J$2,IF($I5023&lt;&gt;0,$J$2,"")))</f>
        <v>1</v>
      </c>
      <c r="L4892" s="278"/>
      <c r="M4892" s="278"/>
      <c r="N4892" s="282"/>
      <c r="O4892" s="282"/>
      <c r="P4892" s="282"/>
      <c r="Q4892" s="278"/>
      <c r="R4892" s="278"/>
      <c r="S4892" s="282"/>
      <c r="T4892" s="282"/>
      <c r="U4892" s="278"/>
      <c r="V4892" s="282"/>
      <c r="W4892" s="282"/>
    </row>
    <row r="4893" spans="2:24">
      <c r="C4893" s="227"/>
      <c r="D4893" s="228"/>
      <c r="E4893" s="279" t="s">
        <v>1684</v>
      </c>
      <c r="F4893" s="279" t="s">
        <v>1550</v>
      </c>
      <c r="G4893" s="278"/>
      <c r="H4893" s="278"/>
      <c r="I4893" s="282"/>
      <c r="J4893" s="221">
        <f>(IF($E5023&lt;&gt;0,$J$2,IF($I5023&lt;&gt;0,$J$2,"")))</f>
        <v>1</v>
      </c>
      <c r="L4893" s="278"/>
      <c r="M4893" s="278"/>
      <c r="N4893" s="282"/>
      <c r="O4893" s="282"/>
      <c r="P4893" s="282"/>
      <c r="Q4893" s="278"/>
      <c r="R4893" s="278"/>
      <c r="S4893" s="282"/>
      <c r="T4893" s="282"/>
      <c r="U4893" s="278"/>
      <c r="V4893" s="282"/>
      <c r="W4893" s="282"/>
    </row>
    <row r="4894" spans="2:24" ht="18.75">
      <c r="B4894" s="898" t="str">
        <f>$B$9</f>
        <v>Несебър</v>
      </c>
      <c r="C4894" s="899"/>
      <c r="D4894" s="900"/>
      <c r="E4894" s="686">
        <f>$E$9</f>
        <v>43831</v>
      </c>
      <c r="F4894" s="687">
        <f>$F$9</f>
        <v>44196</v>
      </c>
      <c r="G4894" s="278"/>
      <c r="H4894" s="278"/>
      <c r="I4894" s="282"/>
      <c r="J4894" s="221">
        <f>(IF($E5023&lt;&gt;0,$J$2,IF($I5023&lt;&gt;0,$J$2,"")))</f>
        <v>1</v>
      </c>
      <c r="L4894" s="278"/>
      <c r="M4894" s="278"/>
      <c r="N4894" s="282"/>
      <c r="O4894" s="282"/>
      <c r="P4894" s="282"/>
      <c r="Q4894" s="278"/>
      <c r="R4894" s="278"/>
      <c r="S4894" s="282"/>
      <c r="T4894" s="282"/>
      <c r="U4894" s="278"/>
      <c r="V4894" s="282"/>
      <c r="W4894" s="282"/>
    </row>
    <row r="4895" spans="2:24">
      <c r="B4895" s="230" t="str">
        <f>$B$10</f>
        <v>(наименование на разпоредителя с бюджет)</v>
      </c>
      <c r="E4895" s="278"/>
      <c r="F4895" s="280">
        <f>$F$10</f>
        <v>0</v>
      </c>
      <c r="G4895" s="278"/>
      <c r="H4895" s="278"/>
      <c r="I4895" s="282"/>
      <c r="J4895" s="221">
        <f>(IF($E5023&lt;&gt;0,$J$2,IF($I5023&lt;&gt;0,$J$2,"")))</f>
        <v>1</v>
      </c>
      <c r="L4895" s="278"/>
      <c r="M4895" s="278"/>
      <c r="N4895" s="282"/>
      <c r="O4895" s="282"/>
      <c r="P4895" s="282"/>
      <c r="Q4895" s="278"/>
      <c r="R4895" s="278"/>
      <c r="S4895" s="282"/>
      <c r="T4895" s="282"/>
      <c r="U4895" s="278"/>
      <c r="V4895" s="282"/>
      <c r="W4895" s="282"/>
    </row>
    <row r="4896" spans="2:24">
      <c r="B4896" s="230"/>
      <c r="E4896" s="281"/>
      <c r="F4896" s="278"/>
      <c r="G4896" s="278"/>
      <c r="H4896" s="278"/>
      <c r="I4896" s="282"/>
      <c r="J4896" s="221">
        <f>(IF($E5023&lt;&gt;0,$J$2,IF($I5023&lt;&gt;0,$J$2,"")))</f>
        <v>1</v>
      </c>
      <c r="L4896" s="278"/>
      <c r="M4896" s="278"/>
      <c r="N4896" s="282"/>
      <c r="O4896" s="282"/>
      <c r="P4896" s="282"/>
      <c r="Q4896" s="278"/>
      <c r="R4896" s="278"/>
      <c r="S4896" s="282"/>
      <c r="T4896" s="282"/>
      <c r="U4896" s="278"/>
      <c r="V4896" s="282"/>
      <c r="W4896" s="282"/>
    </row>
    <row r="4897" spans="2:24" ht="19.5">
      <c r="B4897" s="901" t="str">
        <f>$B$12</f>
        <v>Несебър</v>
      </c>
      <c r="C4897" s="902"/>
      <c r="D4897" s="903"/>
      <c r="E4897" s="229" t="s">
        <v>1685</v>
      </c>
      <c r="F4897" s="688" t="str">
        <f>$F$12</f>
        <v>5206</v>
      </c>
      <c r="G4897" s="278"/>
      <c r="H4897" s="278"/>
      <c r="I4897" s="282"/>
      <c r="J4897" s="221">
        <f>(IF($E5023&lt;&gt;0,$J$2,IF($I5023&lt;&gt;0,$J$2,"")))</f>
        <v>1</v>
      </c>
      <c r="L4897" s="278"/>
      <c r="M4897" s="278"/>
      <c r="N4897" s="282"/>
      <c r="O4897" s="282"/>
      <c r="P4897" s="282"/>
      <c r="Q4897" s="278"/>
      <c r="R4897" s="278"/>
      <c r="S4897" s="282"/>
      <c r="T4897" s="282"/>
      <c r="U4897" s="278"/>
      <c r="V4897" s="282"/>
      <c r="W4897" s="282"/>
    </row>
    <row r="4898" spans="2:24">
      <c r="B4898" s="689" t="str">
        <f>$B$13</f>
        <v>(наименование на първостепенния разпоредител с бюджет)</v>
      </c>
      <c r="E4898" s="281" t="s">
        <v>1686</v>
      </c>
      <c r="F4898" s="278"/>
      <c r="G4898" s="278"/>
      <c r="H4898" s="278"/>
      <c r="I4898" s="282"/>
      <c r="J4898" s="221">
        <f>(IF($E5023&lt;&gt;0,$J$2,IF($I5023&lt;&gt;0,$J$2,"")))</f>
        <v>1</v>
      </c>
      <c r="L4898" s="278"/>
      <c r="M4898" s="278"/>
      <c r="N4898" s="282"/>
      <c r="O4898" s="282"/>
      <c r="P4898" s="282"/>
      <c r="Q4898" s="278"/>
      <c r="R4898" s="278"/>
      <c r="S4898" s="282"/>
      <c r="T4898" s="282"/>
      <c r="U4898" s="278"/>
      <c r="V4898" s="282"/>
      <c r="W4898" s="282"/>
    </row>
    <row r="4899" spans="2:24" ht="18.75">
      <c r="B4899" s="230"/>
      <c r="D4899" s="441"/>
      <c r="E4899" s="277"/>
      <c r="F4899" s="277"/>
      <c r="G4899" s="277"/>
      <c r="H4899" s="277"/>
      <c r="I4899" s="384"/>
      <c r="J4899" s="221">
        <f>(IF($E5023&lt;&gt;0,$J$2,IF($I5023&lt;&gt;0,$J$2,"")))</f>
        <v>1</v>
      </c>
      <c r="L4899" s="278"/>
      <c r="M4899" s="278"/>
      <c r="N4899" s="282"/>
      <c r="O4899" s="282"/>
      <c r="P4899" s="282"/>
      <c r="Q4899" s="278"/>
      <c r="R4899" s="278"/>
      <c r="S4899" s="282"/>
      <c r="T4899" s="282"/>
      <c r="U4899" s="278"/>
      <c r="V4899" s="282"/>
      <c r="W4899" s="282"/>
    </row>
    <row r="4900" spans="2:24">
      <c r="C4900" s="227"/>
      <c r="D4900" s="228"/>
      <c r="E4900" s="278"/>
      <c r="F4900" s="281"/>
      <c r="G4900" s="281"/>
      <c r="H4900" s="281"/>
      <c r="I4900" s="284" t="s">
        <v>1687</v>
      </c>
      <c r="J4900" s="221">
        <f>(IF($E5023&lt;&gt;0,$J$2,IF($I5023&lt;&gt;0,$J$2,"")))</f>
        <v>1</v>
      </c>
      <c r="L4900" s="283" t="s">
        <v>93</v>
      </c>
      <c r="M4900" s="278"/>
      <c r="N4900" s="282"/>
      <c r="O4900" s="284" t="s">
        <v>1687</v>
      </c>
      <c r="P4900" s="282"/>
      <c r="Q4900" s="283" t="s">
        <v>94</v>
      </c>
      <c r="R4900" s="278"/>
      <c r="S4900" s="282"/>
      <c r="T4900" s="284" t="s">
        <v>1687</v>
      </c>
      <c r="U4900" s="278"/>
      <c r="V4900" s="282"/>
      <c r="W4900" s="284" t="s">
        <v>1687</v>
      </c>
    </row>
    <row r="4901" spans="2:24" ht="18.75">
      <c r="B4901" s="782"/>
      <c r="C4901" s="783"/>
      <c r="D4901" s="784" t="s">
        <v>1075</v>
      </c>
      <c r="E4901" s="785"/>
      <c r="F4901" s="973" t="s">
        <v>1486</v>
      </c>
      <c r="G4901" s="974"/>
      <c r="H4901" s="975"/>
      <c r="I4901" s="976"/>
      <c r="J4901" s="221">
        <f>(IF($E5023&lt;&gt;0,$J$2,IF($I5023&lt;&gt;0,$J$2,"")))</f>
        <v>1</v>
      </c>
      <c r="L4901" s="920" t="s">
        <v>1804</v>
      </c>
      <c r="M4901" s="920" t="s">
        <v>1805</v>
      </c>
      <c r="N4901" s="922" t="s">
        <v>1806</v>
      </c>
      <c r="O4901" s="922" t="s">
        <v>95</v>
      </c>
      <c r="P4901" s="222"/>
      <c r="Q4901" s="922" t="s">
        <v>1807</v>
      </c>
      <c r="R4901" s="922" t="s">
        <v>1808</v>
      </c>
      <c r="S4901" s="922" t="s">
        <v>1776</v>
      </c>
      <c r="T4901" s="922" t="s">
        <v>96</v>
      </c>
      <c r="U4901" s="409" t="s">
        <v>97</v>
      </c>
      <c r="V4901" s="410"/>
      <c r="W4901" s="411"/>
      <c r="X4901" s="291"/>
    </row>
    <row r="4902" spans="2:24" ht="31.5">
      <c r="B4902" s="786" t="s">
        <v>1601</v>
      </c>
      <c r="C4902" s="787" t="s">
        <v>1688</v>
      </c>
      <c r="D4902" s="788" t="s">
        <v>1076</v>
      </c>
      <c r="E4902" s="789"/>
      <c r="F4902" s="713" t="s">
        <v>1487</v>
      </c>
      <c r="G4902" s="713" t="s">
        <v>1488</v>
      </c>
      <c r="H4902" s="713" t="s">
        <v>1485</v>
      </c>
      <c r="I4902" s="713" t="s">
        <v>1069</v>
      </c>
      <c r="J4902" s="221">
        <f>(IF($E5023&lt;&gt;0,$J$2,IF($I5023&lt;&gt;0,$J$2,"")))</f>
        <v>1</v>
      </c>
      <c r="L4902" s="961"/>
      <c r="M4902" s="972"/>
      <c r="N4902" s="961"/>
      <c r="O4902" s="972"/>
      <c r="P4902" s="222"/>
      <c r="Q4902" s="957"/>
      <c r="R4902" s="957"/>
      <c r="S4902" s="957"/>
      <c r="T4902" s="957"/>
      <c r="U4902" s="412">
        <v>2020</v>
      </c>
      <c r="V4902" s="412">
        <v>2021</v>
      </c>
      <c r="W4902" s="412" t="s">
        <v>1809</v>
      </c>
      <c r="X4902" s="413" t="s">
        <v>98</v>
      </c>
    </row>
    <row r="4903" spans="2:24" ht="18.75">
      <c r="B4903" s="612"/>
      <c r="C4903" s="397"/>
      <c r="D4903" s="295" t="s">
        <v>1265</v>
      </c>
      <c r="E4903" s="809"/>
      <c r="F4903" s="296"/>
      <c r="G4903" s="296"/>
      <c r="H4903" s="296"/>
      <c r="I4903" s="483"/>
      <c r="J4903" s="221">
        <f>(IF($E5023&lt;&gt;0,$J$2,IF($I5023&lt;&gt;0,$J$2,"")))</f>
        <v>1</v>
      </c>
      <c r="L4903" s="297" t="s">
        <v>99</v>
      </c>
      <c r="M4903" s="297" t="s">
        <v>100</v>
      </c>
      <c r="N4903" s="298" t="s">
        <v>101</v>
      </c>
      <c r="O4903" s="298" t="s">
        <v>102</v>
      </c>
      <c r="P4903" s="222"/>
      <c r="Q4903" s="610" t="s">
        <v>103</v>
      </c>
      <c r="R4903" s="610" t="s">
        <v>104</v>
      </c>
      <c r="S4903" s="610" t="s">
        <v>105</v>
      </c>
      <c r="T4903" s="610" t="s">
        <v>106</v>
      </c>
      <c r="U4903" s="610" t="s">
        <v>1046</v>
      </c>
      <c r="V4903" s="610" t="s">
        <v>1047</v>
      </c>
      <c r="W4903" s="610" t="s">
        <v>1048</v>
      </c>
      <c r="X4903" s="414" t="s">
        <v>1049</v>
      </c>
    </row>
    <row r="4904" spans="2:24" ht="131.25">
      <c r="B4904" s="236"/>
      <c r="C4904" s="617" t="e">
        <f>VLOOKUP(D4904,OP_LIST2,2,FALSE)</f>
        <v>#N/A</v>
      </c>
      <c r="D4904" s="618" t="s">
        <v>958</v>
      </c>
      <c r="E4904" s="810"/>
      <c r="F4904" s="368"/>
      <c r="G4904" s="368"/>
      <c r="H4904" s="368"/>
      <c r="I4904" s="303"/>
      <c r="J4904" s="221">
        <f>(IF($E5023&lt;&gt;0,$J$2,IF($I5023&lt;&gt;0,$J$2,"")))</f>
        <v>1</v>
      </c>
      <c r="L4904" s="415" t="s">
        <v>1050</v>
      </c>
      <c r="M4904" s="415" t="s">
        <v>1050</v>
      </c>
      <c r="N4904" s="415" t="s">
        <v>1051</v>
      </c>
      <c r="O4904" s="415" t="s">
        <v>1052</v>
      </c>
      <c r="P4904" s="222"/>
      <c r="Q4904" s="415" t="s">
        <v>1050</v>
      </c>
      <c r="R4904" s="415" t="s">
        <v>1050</v>
      </c>
      <c r="S4904" s="415" t="s">
        <v>1077</v>
      </c>
      <c r="T4904" s="415" t="s">
        <v>1054</v>
      </c>
      <c r="U4904" s="415" t="s">
        <v>1050</v>
      </c>
      <c r="V4904" s="415" t="s">
        <v>1050</v>
      </c>
      <c r="W4904" s="415" t="s">
        <v>1050</v>
      </c>
      <c r="X4904" s="306" t="s">
        <v>1055</v>
      </c>
    </row>
    <row r="4905" spans="2:24" ht="18.75">
      <c r="B4905" s="616"/>
      <c r="C4905" s="619">
        <f>VLOOKUP(D4906,EBK_DEIN2,2,FALSE)</f>
        <v>7738</v>
      </c>
      <c r="D4905" s="611" t="s">
        <v>1465</v>
      </c>
      <c r="E4905" s="811"/>
      <c r="F4905" s="368"/>
      <c r="G4905" s="368"/>
      <c r="H4905" s="368"/>
      <c r="I4905" s="303"/>
      <c r="J4905" s="221">
        <f>(IF($E5023&lt;&gt;0,$J$2,IF($I5023&lt;&gt;0,$J$2,"")))</f>
        <v>1</v>
      </c>
      <c r="L4905" s="416"/>
      <c r="M4905" s="416"/>
      <c r="N4905" s="344"/>
      <c r="O4905" s="417"/>
      <c r="P4905" s="222"/>
      <c r="Q4905" s="416"/>
      <c r="R4905" s="416"/>
      <c r="S4905" s="344"/>
      <c r="T4905" s="417"/>
      <c r="U4905" s="416"/>
      <c r="V4905" s="344"/>
      <c r="W4905" s="417"/>
      <c r="X4905" s="418"/>
    </row>
    <row r="4906" spans="2:24" ht="18.75">
      <c r="B4906" s="419"/>
      <c r="C4906" s="238"/>
      <c r="D4906" s="523" t="s">
        <v>820</v>
      </c>
      <c r="E4906" s="811"/>
      <c r="F4906" s="368"/>
      <c r="G4906" s="368"/>
      <c r="H4906" s="368"/>
      <c r="I4906" s="303"/>
      <c r="J4906" s="221">
        <f>(IF($E5023&lt;&gt;0,$J$2,IF($I5023&lt;&gt;0,$J$2,"")))</f>
        <v>1</v>
      </c>
      <c r="L4906" s="416"/>
      <c r="M4906" s="416"/>
      <c r="N4906" s="344"/>
      <c r="O4906" s="420">
        <f>SUMIF(O4909:O4910,"&lt;0")+SUMIF(O4912:O4916,"&lt;0")+SUMIF(O4918:O4925,"&lt;0")+SUMIF(O4927:O4943,"&lt;0")+SUMIF(O4949:O4953,"&lt;0")+SUMIF(O4955:O4960,"&lt;0")+SUMIF(O4963:O4969,"&lt;0")+SUMIF(O4976:O4977,"&lt;0")+SUMIF(O4980:O4985,"&lt;0")+SUMIF(O4987:O4992,"&lt;0")+SUMIF(O4996,"&lt;0")+SUMIF(O4998:O5004,"&lt;0")+SUMIF(O5006:O5008,"&lt;0")+SUMIF(O5010:O5013,"&lt;0")+SUMIF(O5015:O5016,"&lt;0")+SUMIF(O5019,"&lt;0")</f>
        <v>0</v>
      </c>
      <c r="P4906" s="222"/>
      <c r="Q4906" s="416"/>
      <c r="R4906" s="416"/>
      <c r="S4906" s="344"/>
      <c r="T4906" s="420">
        <f>SUMIF(T4909:T4910,"&lt;0")+SUMIF(T4912:T4916,"&lt;0")+SUMIF(T4918:T4925,"&lt;0")+SUMIF(T4927:T4943,"&lt;0")+SUMIF(T4949:T4953,"&lt;0")+SUMIF(T4955:T4960,"&lt;0")+SUMIF(T4963:T4969,"&lt;0")+SUMIF(T4976:T4977,"&lt;0")+SUMIF(T4980:T4985,"&lt;0")+SUMIF(T4987:T4992,"&lt;0")+SUMIF(T4996,"&lt;0")+SUMIF(T4998:T5004,"&lt;0")+SUMIF(T5006:T5008,"&lt;0")+SUMIF(T5010:T5013,"&lt;0")+SUMIF(T5015:T5016,"&lt;0")+SUMIF(T5019,"&lt;0")</f>
        <v>0</v>
      </c>
      <c r="U4906" s="416"/>
      <c r="V4906" s="344"/>
      <c r="W4906" s="417"/>
      <c r="X4906" s="308"/>
    </row>
    <row r="4907" spans="2:24" ht="18.75">
      <c r="B4907" s="354"/>
      <c r="C4907" s="238"/>
      <c r="D4907" s="292" t="s">
        <v>1078</v>
      </c>
      <c r="E4907" s="811"/>
      <c r="F4907" s="368"/>
      <c r="G4907" s="368"/>
      <c r="H4907" s="368"/>
      <c r="I4907" s="303"/>
      <c r="J4907" s="221">
        <f>(IF($E5023&lt;&gt;0,$J$2,IF($I5023&lt;&gt;0,$J$2,"")))</f>
        <v>1</v>
      </c>
      <c r="L4907" s="416"/>
      <c r="M4907" s="416"/>
      <c r="N4907" s="344"/>
      <c r="O4907" s="417"/>
      <c r="P4907" s="222"/>
      <c r="Q4907" s="416"/>
      <c r="R4907" s="416"/>
      <c r="S4907" s="344"/>
      <c r="T4907" s="417"/>
      <c r="U4907" s="416"/>
      <c r="V4907" s="344"/>
      <c r="W4907" s="417"/>
      <c r="X4907" s="310"/>
    </row>
    <row r="4908" spans="2:24" ht="18.75">
      <c r="B4908" s="790">
        <v>100</v>
      </c>
      <c r="C4908" s="977" t="s">
        <v>1266</v>
      </c>
      <c r="D4908" s="978"/>
      <c r="E4908" s="791"/>
      <c r="F4908" s="792">
        <f>SUM(F4909:F4910)</f>
        <v>0</v>
      </c>
      <c r="G4908" s="793">
        <f>SUM(G4909:G4910)</f>
        <v>0</v>
      </c>
      <c r="H4908" s="793">
        <f>SUM(H4909:H4910)</f>
        <v>0</v>
      </c>
      <c r="I4908" s="793">
        <f>SUM(I4909:I4910)</f>
        <v>0</v>
      </c>
      <c r="J4908" s="243" t="str">
        <f t="shared" ref="J4908:J4939" si="1501">(IF($E4908&lt;&gt;0,$J$2,IF($I4908&lt;&gt;0,$J$2,"")))</f>
        <v/>
      </c>
      <c r="K4908" s="244"/>
      <c r="L4908" s="311">
        <f>SUM(L4909:L4910)</f>
        <v>0</v>
      </c>
      <c r="M4908" s="312">
        <f>SUM(M4909:M4910)</f>
        <v>0</v>
      </c>
      <c r="N4908" s="421">
        <f>SUM(N4909:N4910)</f>
        <v>0</v>
      </c>
      <c r="O4908" s="422">
        <f>SUM(O4909:O4910)</f>
        <v>0</v>
      </c>
      <c r="P4908" s="244"/>
      <c r="Q4908" s="815"/>
      <c r="R4908" s="816"/>
      <c r="S4908" s="817"/>
      <c r="T4908" s="816"/>
      <c r="U4908" s="816"/>
      <c r="V4908" s="816"/>
      <c r="W4908" s="818"/>
      <c r="X4908" s="313">
        <f t="shared" ref="X4908:X4939" si="1502">T4908-U4908-V4908-W4908</f>
        <v>0</v>
      </c>
    </row>
    <row r="4909" spans="2:24" ht="18.75">
      <c r="B4909" s="140"/>
      <c r="C4909" s="144">
        <v>101</v>
      </c>
      <c r="D4909" s="138" t="s">
        <v>1267</v>
      </c>
      <c r="E4909" s="812"/>
      <c r="F4909" s="449"/>
      <c r="G4909" s="245"/>
      <c r="H4909" s="245"/>
      <c r="I4909" s="476">
        <f>F4909+G4909+H4909</f>
        <v>0</v>
      </c>
      <c r="J4909" s="243" t="str">
        <f t="shared" si="1501"/>
        <v/>
      </c>
      <c r="K4909" s="244"/>
      <c r="L4909" s="423"/>
      <c r="M4909" s="252"/>
      <c r="N4909" s="315">
        <f>I4909</f>
        <v>0</v>
      </c>
      <c r="O4909" s="424">
        <f>L4909+M4909-N4909</f>
        <v>0</v>
      </c>
      <c r="P4909" s="244"/>
      <c r="Q4909" s="771"/>
      <c r="R4909" s="775"/>
      <c r="S4909" s="775"/>
      <c r="T4909" s="775"/>
      <c r="U4909" s="775"/>
      <c r="V4909" s="775"/>
      <c r="W4909" s="819"/>
      <c r="X4909" s="313">
        <f t="shared" si="1502"/>
        <v>0</v>
      </c>
    </row>
    <row r="4910" spans="2:24" ht="18.75">
      <c r="B4910" s="140"/>
      <c r="C4910" s="137">
        <v>102</v>
      </c>
      <c r="D4910" s="139" t="s">
        <v>1268</v>
      </c>
      <c r="E4910" s="812"/>
      <c r="F4910" s="449"/>
      <c r="G4910" s="245"/>
      <c r="H4910" s="245"/>
      <c r="I4910" s="476">
        <f>F4910+G4910+H4910</f>
        <v>0</v>
      </c>
      <c r="J4910" s="243" t="str">
        <f t="shared" si="1501"/>
        <v/>
      </c>
      <c r="K4910" s="244"/>
      <c r="L4910" s="423"/>
      <c r="M4910" s="252"/>
      <c r="N4910" s="315">
        <f>I4910</f>
        <v>0</v>
      </c>
      <c r="O4910" s="424">
        <f>L4910+M4910-N4910</f>
        <v>0</v>
      </c>
      <c r="P4910" s="244"/>
      <c r="Q4910" s="771"/>
      <c r="R4910" s="775"/>
      <c r="S4910" s="775"/>
      <c r="T4910" s="775"/>
      <c r="U4910" s="775"/>
      <c r="V4910" s="775"/>
      <c r="W4910" s="819"/>
      <c r="X4910" s="313">
        <f t="shared" si="1502"/>
        <v>0</v>
      </c>
    </row>
    <row r="4911" spans="2:24" ht="18.75">
      <c r="B4911" s="794">
        <v>200</v>
      </c>
      <c r="C4911" s="959" t="s">
        <v>1269</v>
      </c>
      <c r="D4911" s="959"/>
      <c r="E4911" s="795"/>
      <c r="F4911" s="796">
        <f>SUM(F4912:F4916)</f>
        <v>0</v>
      </c>
      <c r="G4911" s="797">
        <f>SUM(G4912:G4916)</f>
        <v>0</v>
      </c>
      <c r="H4911" s="797">
        <f>SUM(H4912:H4916)</f>
        <v>0</v>
      </c>
      <c r="I4911" s="797">
        <f>SUM(I4912:I4916)</f>
        <v>0</v>
      </c>
      <c r="J4911" s="243" t="str">
        <f t="shared" si="1501"/>
        <v/>
      </c>
      <c r="K4911" s="244"/>
      <c r="L4911" s="316">
        <f>SUM(L4912:L4916)</f>
        <v>0</v>
      </c>
      <c r="M4911" s="317">
        <f>SUM(M4912:M4916)</f>
        <v>0</v>
      </c>
      <c r="N4911" s="425">
        <f>SUM(N4912:N4916)</f>
        <v>0</v>
      </c>
      <c r="O4911" s="426">
        <f>SUM(O4912:O4916)</f>
        <v>0</v>
      </c>
      <c r="P4911" s="244"/>
      <c r="Q4911" s="773"/>
      <c r="R4911" s="774"/>
      <c r="S4911" s="774"/>
      <c r="T4911" s="774"/>
      <c r="U4911" s="774"/>
      <c r="V4911" s="774"/>
      <c r="W4911" s="820"/>
      <c r="X4911" s="313">
        <f t="shared" si="1502"/>
        <v>0</v>
      </c>
    </row>
    <row r="4912" spans="2:24" ht="18.75">
      <c r="B4912" s="143"/>
      <c r="C4912" s="144">
        <v>201</v>
      </c>
      <c r="D4912" s="138" t="s">
        <v>1270</v>
      </c>
      <c r="E4912" s="812"/>
      <c r="F4912" s="449"/>
      <c r="G4912" s="245"/>
      <c r="H4912" s="245"/>
      <c r="I4912" s="476">
        <f>F4912+G4912+H4912</f>
        <v>0</v>
      </c>
      <c r="J4912" s="243" t="str">
        <f t="shared" si="1501"/>
        <v/>
      </c>
      <c r="K4912" s="244"/>
      <c r="L4912" s="423"/>
      <c r="M4912" s="252"/>
      <c r="N4912" s="315">
        <f>I4912</f>
        <v>0</v>
      </c>
      <c r="O4912" s="424">
        <f>L4912+M4912-N4912</f>
        <v>0</v>
      </c>
      <c r="P4912" s="244"/>
      <c r="Q4912" s="771"/>
      <c r="R4912" s="775"/>
      <c r="S4912" s="775"/>
      <c r="T4912" s="775"/>
      <c r="U4912" s="775"/>
      <c r="V4912" s="775"/>
      <c r="W4912" s="819"/>
      <c r="X4912" s="313">
        <f t="shared" si="1502"/>
        <v>0</v>
      </c>
    </row>
    <row r="4913" spans="2:24" ht="18.75">
      <c r="B4913" s="136"/>
      <c r="C4913" s="137">
        <v>202</v>
      </c>
      <c r="D4913" s="145" t="s">
        <v>1271</v>
      </c>
      <c r="E4913" s="812"/>
      <c r="F4913" s="449"/>
      <c r="G4913" s="245"/>
      <c r="H4913" s="245"/>
      <c r="I4913" s="476">
        <f>F4913+G4913+H4913</f>
        <v>0</v>
      </c>
      <c r="J4913" s="243" t="str">
        <f t="shared" si="1501"/>
        <v/>
      </c>
      <c r="K4913" s="244"/>
      <c r="L4913" s="423"/>
      <c r="M4913" s="252"/>
      <c r="N4913" s="315">
        <f>I4913</f>
        <v>0</v>
      </c>
      <c r="O4913" s="424">
        <f>L4913+M4913-N4913</f>
        <v>0</v>
      </c>
      <c r="P4913" s="244"/>
      <c r="Q4913" s="771"/>
      <c r="R4913" s="775"/>
      <c r="S4913" s="775"/>
      <c r="T4913" s="775"/>
      <c r="U4913" s="775"/>
      <c r="V4913" s="775"/>
      <c r="W4913" s="819"/>
      <c r="X4913" s="313">
        <f t="shared" si="1502"/>
        <v>0</v>
      </c>
    </row>
    <row r="4914" spans="2:24" ht="31.5">
      <c r="B4914" s="152"/>
      <c r="C4914" s="137">
        <v>205</v>
      </c>
      <c r="D4914" s="145" t="s">
        <v>915</v>
      </c>
      <c r="E4914" s="812"/>
      <c r="F4914" s="449"/>
      <c r="G4914" s="245"/>
      <c r="H4914" s="245"/>
      <c r="I4914" s="476">
        <f>F4914+G4914+H4914</f>
        <v>0</v>
      </c>
      <c r="J4914" s="243" t="str">
        <f t="shared" si="1501"/>
        <v/>
      </c>
      <c r="K4914" s="244"/>
      <c r="L4914" s="423"/>
      <c r="M4914" s="252"/>
      <c r="N4914" s="315">
        <f>I4914</f>
        <v>0</v>
      </c>
      <c r="O4914" s="424">
        <f>L4914+M4914-N4914</f>
        <v>0</v>
      </c>
      <c r="P4914" s="244"/>
      <c r="Q4914" s="771"/>
      <c r="R4914" s="775"/>
      <c r="S4914" s="775"/>
      <c r="T4914" s="775"/>
      <c r="U4914" s="775"/>
      <c r="V4914" s="775"/>
      <c r="W4914" s="819"/>
      <c r="X4914" s="313">
        <f t="shared" si="1502"/>
        <v>0</v>
      </c>
    </row>
    <row r="4915" spans="2:24" ht="18.75">
      <c r="B4915" s="152"/>
      <c r="C4915" s="137">
        <v>208</v>
      </c>
      <c r="D4915" s="159" t="s">
        <v>916</v>
      </c>
      <c r="E4915" s="812"/>
      <c r="F4915" s="449"/>
      <c r="G4915" s="245"/>
      <c r="H4915" s="245"/>
      <c r="I4915" s="476">
        <f>F4915+G4915+H4915</f>
        <v>0</v>
      </c>
      <c r="J4915" s="243" t="str">
        <f t="shared" si="1501"/>
        <v/>
      </c>
      <c r="K4915" s="244"/>
      <c r="L4915" s="423"/>
      <c r="M4915" s="252"/>
      <c r="N4915" s="315">
        <f>I4915</f>
        <v>0</v>
      </c>
      <c r="O4915" s="424">
        <f>L4915+M4915-N4915</f>
        <v>0</v>
      </c>
      <c r="P4915" s="244"/>
      <c r="Q4915" s="771"/>
      <c r="R4915" s="775"/>
      <c r="S4915" s="775"/>
      <c r="T4915" s="775"/>
      <c r="U4915" s="775"/>
      <c r="V4915" s="775"/>
      <c r="W4915" s="819"/>
      <c r="X4915" s="313">
        <f t="shared" si="1502"/>
        <v>0</v>
      </c>
    </row>
    <row r="4916" spans="2:24" ht="18.75">
      <c r="B4916" s="143"/>
      <c r="C4916" s="142">
        <v>209</v>
      </c>
      <c r="D4916" s="148" t="s">
        <v>917</v>
      </c>
      <c r="E4916" s="812"/>
      <c r="F4916" s="449"/>
      <c r="G4916" s="245"/>
      <c r="H4916" s="245"/>
      <c r="I4916" s="476">
        <f>F4916+G4916+H4916</f>
        <v>0</v>
      </c>
      <c r="J4916" s="243" t="str">
        <f t="shared" si="1501"/>
        <v/>
      </c>
      <c r="K4916" s="244"/>
      <c r="L4916" s="423"/>
      <c r="M4916" s="252"/>
      <c r="N4916" s="315">
        <f>I4916</f>
        <v>0</v>
      </c>
      <c r="O4916" s="424">
        <f>L4916+M4916-N4916</f>
        <v>0</v>
      </c>
      <c r="P4916" s="244"/>
      <c r="Q4916" s="771"/>
      <c r="R4916" s="775"/>
      <c r="S4916" s="775"/>
      <c r="T4916" s="775"/>
      <c r="U4916" s="775"/>
      <c r="V4916" s="775"/>
      <c r="W4916" s="819"/>
      <c r="X4916" s="313">
        <f t="shared" si="1502"/>
        <v>0</v>
      </c>
    </row>
    <row r="4917" spans="2:24" ht="18.75">
      <c r="B4917" s="794">
        <v>500</v>
      </c>
      <c r="C4917" s="960" t="s">
        <v>209</v>
      </c>
      <c r="D4917" s="960"/>
      <c r="E4917" s="795"/>
      <c r="F4917" s="796">
        <f>SUM(F4918:F4924)</f>
        <v>0</v>
      </c>
      <c r="G4917" s="797">
        <f>SUM(G4918:G4924)</f>
        <v>0</v>
      </c>
      <c r="H4917" s="797">
        <f>SUM(H4918:H4924)</f>
        <v>0</v>
      </c>
      <c r="I4917" s="797">
        <f>SUM(I4918:I4924)</f>
        <v>0</v>
      </c>
      <c r="J4917" s="243" t="str">
        <f t="shared" si="1501"/>
        <v/>
      </c>
      <c r="K4917" s="244"/>
      <c r="L4917" s="316">
        <f>SUM(L4918:L4924)</f>
        <v>0</v>
      </c>
      <c r="M4917" s="317">
        <f>SUM(M4918:M4924)</f>
        <v>0</v>
      </c>
      <c r="N4917" s="425">
        <f>SUM(N4918:N4924)</f>
        <v>0</v>
      </c>
      <c r="O4917" s="426">
        <f>SUM(O4918:O4924)</f>
        <v>0</v>
      </c>
      <c r="P4917" s="244"/>
      <c r="Q4917" s="773"/>
      <c r="R4917" s="774"/>
      <c r="S4917" s="775"/>
      <c r="T4917" s="774"/>
      <c r="U4917" s="774"/>
      <c r="V4917" s="774"/>
      <c r="W4917" s="820"/>
      <c r="X4917" s="313">
        <f t="shared" si="1502"/>
        <v>0</v>
      </c>
    </row>
    <row r="4918" spans="2:24" ht="18.75">
      <c r="B4918" s="143"/>
      <c r="C4918" s="160">
        <v>551</v>
      </c>
      <c r="D4918" s="456" t="s">
        <v>210</v>
      </c>
      <c r="E4918" s="812"/>
      <c r="F4918" s="449"/>
      <c r="G4918" s="245"/>
      <c r="H4918" s="245"/>
      <c r="I4918" s="476">
        <f t="shared" ref="I4918:I4925" si="1503">F4918+G4918+H4918</f>
        <v>0</v>
      </c>
      <c r="J4918" s="243" t="str">
        <f t="shared" si="1501"/>
        <v/>
      </c>
      <c r="K4918" s="244"/>
      <c r="L4918" s="423"/>
      <c r="M4918" s="252"/>
      <c r="N4918" s="315">
        <f t="shared" ref="N4918:N4925" si="1504">I4918</f>
        <v>0</v>
      </c>
      <c r="O4918" s="424">
        <f t="shared" ref="O4918:O4925" si="1505">L4918+M4918-N4918</f>
        <v>0</v>
      </c>
      <c r="P4918" s="244"/>
      <c r="Q4918" s="771"/>
      <c r="R4918" s="775"/>
      <c r="S4918" s="775"/>
      <c r="T4918" s="775"/>
      <c r="U4918" s="775"/>
      <c r="V4918" s="775"/>
      <c r="W4918" s="819"/>
      <c r="X4918" s="313">
        <f t="shared" si="1502"/>
        <v>0</v>
      </c>
    </row>
    <row r="4919" spans="2:24" ht="18.75">
      <c r="B4919" s="143"/>
      <c r="C4919" s="161">
        <v>552</v>
      </c>
      <c r="D4919" s="457" t="s">
        <v>211</v>
      </c>
      <c r="E4919" s="812"/>
      <c r="F4919" s="449"/>
      <c r="G4919" s="245"/>
      <c r="H4919" s="245"/>
      <c r="I4919" s="476">
        <f t="shared" si="1503"/>
        <v>0</v>
      </c>
      <c r="J4919" s="243" t="str">
        <f t="shared" si="1501"/>
        <v/>
      </c>
      <c r="K4919" s="244"/>
      <c r="L4919" s="423"/>
      <c r="M4919" s="252"/>
      <c r="N4919" s="315">
        <f t="shared" si="1504"/>
        <v>0</v>
      </c>
      <c r="O4919" s="424">
        <f t="shared" si="1505"/>
        <v>0</v>
      </c>
      <c r="P4919" s="244"/>
      <c r="Q4919" s="771"/>
      <c r="R4919" s="775"/>
      <c r="S4919" s="775"/>
      <c r="T4919" s="775"/>
      <c r="U4919" s="775"/>
      <c r="V4919" s="775"/>
      <c r="W4919" s="819"/>
      <c r="X4919" s="313">
        <f t="shared" si="1502"/>
        <v>0</v>
      </c>
    </row>
    <row r="4920" spans="2:24" ht="18.75">
      <c r="B4920" s="143"/>
      <c r="C4920" s="161">
        <v>558</v>
      </c>
      <c r="D4920" s="457" t="s">
        <v>1704</v>
      </c>
      <c r="E4920" s="812"/>
      <c r="F4920" s="700">
        <v>0</v>
      </c>
      <c r="G4920" s="700">
        <v>0</v>
      </c>
      <c r="H4920" s="700">
        <v>0</v>
      </c>
      <c r="I4920" s="476">
        <f t="shared" si="1503"/>
        <v>0</v>
      </c>
      <c r="J4920" s="243" t="str">
        <f t="shared" si="1501"/>
        <v/>
      </c>
      <c r="K4920" s="244"/>
      <c r="L4920" s="423"/>
      <c r="M4920" s="252"/>
      <c r="N4920" s="315">
        <f t="shared" si="1504"/>
        <v>0</v>
      </c>
      <c r="O4920" s="424">
        <f t="shared" si="1505"/>
        <v>0</v>
      </c>
      <c r="P4920" s="244"/>
      <c r="Q4920" s="771"/>
      <c r="R4920" s="775"/>
      <c r="S4920" s="775"/>
      <c r="T4920" s="775"/>
      <c r="U4920" s="775"/>
      <c r="V4920" s="775"/>
      <c r="W4920" s="819"/>
      <c r="X4920" s="313">
        <f t="shared" si="1502"/>
        <v>0</v>
      </c>
    </row>
    <row r="4921" spans="2:24" ht="18.75">
      <c r="B4921" s="143"/>
      <c r="C4921" s="161">
        <v>560</v>
      </c>
      <c r="D4921" s="458" t="s">
        <v>212</v>
      </c>
      <c r="E4921" s="812"/>
      <c r="F4921" s="449"/>
      <c r="G4921" s="245"/>
      <c r="H4921" s="245"/>
      <c r="I4921" s="476">
        <f t="shared" si="1503"/>
        <v>0</v>
      </c>
      <c r="J4921" s="243" t="str">
        <f t="shared" si="1501"/>
        <v/>
      </c>
      <c r="K4921" s="244"/>
      <c r="L4921" s="423"/>
      <c r="M4921" s="252"/>
      <c r="N4921" s="315">
        <f t="shared" si="1504"/>
        <v>0</v>
      </c>
      <c r="O4921" s="424">
        <f t="shared" si="1505"/>
        <v>0</v>
      </c>
      <c r="P4921" s="244"/>
      <c r="Q4921" s="771"/>
      <c r="R4921" s="775"/>
      <c r="S4921" s="775"/>
      <c r="T4921" s="775"/>
      <c r="U4921" s="775"/>
      <c r="V4921" s="775"/>
      <c r="W4921" s="819"/>
      <c r="X4921" s="313">
        <f t="shared" si="1502"/>
        <v>0</v>
      </c>
    </row>
    <row r="4922" spans="2:24" ht="18.75">
      <c r="B4922" s="143"/>
      <c r="C4922" s="161">
        <v>580</v>
      </c>
      <c r="D4922" s="457" t="s">
        <v>213</v>
      </c>
      <c r="E4922" s="812"/>
      <c r="F4922" s="449"/>
      <c r="G4922" s="245"/>
      <c r="H4922" s="245"/>
      <c r="I4922" s="476">
        <f t="shared" si="1503"/>
        <v>0</v>
      </c>
      <c r="J4922" s="243" t="str">
        <f t="shared" si="1501"/>
        <v/>
      </c>
      <c r="K4922" s="244"/>
      <c r="L4922" s="423"/>
      <c r="M4922" s="252"/>
      <c r="N4922" s="315">
        <f t="shared" si="1504"/>
        <v>0</v>
      </c>
      <c r="O4922" s="424">
        <f t="shared" si="1505"/>
        <v>0</v>
      </c>
      <c r="P4922" s="244"/>
      <c r="Q4922" s="771"/>
      <c r="R4922" s="775"/>
      <c r="S4922" s="775"/>
      <c r="T4922" s="775"/>
      <c r="U4922" s="775"/>
      <c r="V4922" s="775"/>
      <c r="W4922" s="819"/>
      <c r="X4922" s="313">
        <f t="shared" si="1502"/>
        <v>0</v>
      </c>
    </row>
    <row r="4923" spans="2:24" ht="18.75">
      <c r="B4923" s="143"/>
      <c r="C4923" s="161">
        <v>588</v>
      </c>
      <c r="D4923" s="457" t="s">
        <v>1709</v>
      </c>
      <c r="E4923" s="812"/>
      <c r="F4923" s="700">
        <v>0</v>
      </c>
      <c r="G4923" s="700">
        <v>0</v>
      </c>
      <c r="H4923" s="700">
        <v>0</v>
      </c>
      <c r="I4923" s="476">
        <f t="shared" si="1503"/>
        <v>0</v>
      </c>
      <c r="J4923" s="243" t="str">
        <f t="shared" si="1501"/>
        <v/>
      </c>
      <c r="K4923" s="244"/>
      <c r="L4923" s="423"/>
      <c r="M4923" s="252"/>
      <c r="N4923" s="315">
        <f t="shared" si="1504"/>
        <v>0</v>
      </c>
      <c r="O4923" s="424">
        <f t="shared" si="1505"/>
        <v>0</v>
      </c>
      <c r="P4923" s="244"/>
      <c r="Q4923" s="771"/>
      <c r="R4923" s="775"/>
      <c r="S4923" s="775"/>
      <c r="T4923" s="775"/>
      <c r="U4923" s="775"/>
      <c r="V4923" s="775"/>
      <c r="W4923" s="819"/>
      <c r="X4923" s="313">
        <f t="shared" si="1502"/>
        <v>0</v>
      </c>
    </row>
    <row r="4924" spans="2:24" ht="31.5">
      <c r="B4924" s="143"/>
      <c r="C4924" s="162">
        <v>590</v>
      </c>
      <c r="D4924" s="459" t="s">
        <v>214</v>
      </c>
      <c r="E4924" s="812"/>
      <c r="F4924" s="449"/>
      <c r="G4924" s="245"/>
      <c r="H4924" s="245"/>
      <c r="I4924" s="476">
        <f t="shared" si="1503"/>
        <v>0</v>
      </c>
      <c r="J4924" s="243" t="str">
        <f t="shared" si="1501"/>
        <v/>
      </c>
      <c r="K4924" s="244"/>
      <c r="L4924" s="423"/>
      <c r="M4924" s="252"/>
      <c r="N4924" s="315">
        <f t="shared" si="1504"/>
        <v>0</v>
      </c>
      <c r="O4924" s="424">
        <f t="shared" si="1505"/>
        <v>0</v>
      </c>
      <c r="P4924" s="244"/>
      <c r="Q4924" s="771"/>
      <c r="R4924" s="775"/>
      <c r="S4924" s="775"/>
      <c r="T4924" s="775"/>
      <c r="U4924" s="775"/>
      <c r="V4924" s="775"/>
      <c r="W4924" s="819"/>
      <c r="X4924" s="313">
        <f t="shared" si="1502"/>
        <v>0</v>
      </c>
    </row>
    <row r="4925" spans="2:24" ht="18.75">
      <c r="B4925" s="794">
        <v>800</v>
      </c>
      <c r="C4925" s="960" t="s">
        <v>1079</v>
      </c>
      <c r="D4925" s="960"/>
      <c r="E4925" s="795"/>
      <c r="F4925" s="798"/>
      <c r="G4925" s="799"/>
      <c r="H4925" s="799"/>
      <c r="I4925" s="800">
        <f t="shared" si="1503"/>
        <v>0</v>
      </c>
      <c r="J4925" s="243" t="str">
        <f t="shared" si="1501"/>
        <v/>
      </c>
      <c r="K4925" s="244"/>
      <c r="L4925" s="428"/>
      <c r="M4925" s="254"/>
      <c r="N4925" s="315">
        <f t="shared" si="1504"/>
        <v>0</v>
      </c>
      <c r="O4925" s="424">
        <f t="shared" si="1505"/>
        <v>0</v>
      </c>
      <c r="P4925" s="244"/>
      <c r="Q4925" s="773"/>
      <c r="R4925" s="774"/>
      <c r="S4925" s="775"/>
      <c r="T4925" s="775"/>
      <c r="U4925" s="774"/>
      <c r="V4925" s="775"/>
      <c r="W4925" s="819"/>
      <c r="X4925" s="313">
        <f t="shared" si="1502"/>
        <v>0</v>
      </c>
    </row>
    <row r="4926" spans="2:24" ht="18.75">
      <c r="B4926" s="794">
        <v>1000</v>
      </c>
      <c r="C4926" s="962" t="s">
        <v>216</v>
      </c>
      <c r="D4926" s="962"/>
      <c r="E4926" s="795"/>
      <c r="F4926" s="796">
        <f>SUM(F4927:F4943)</f>
        <v>0</v>
      </c>
      <c r="G4926" s="797">
        <f>SUM(G4927:G4943)</f>
        <v>0</v>
      </c>
      <c r="H4926" s="797">
        <f>SUM(H4927:H4943)</f>
        <v>0</v>
      </c>
      <c r="I4926" s="797">
        <f>SUM(I4927:I4943)</f>
        <v>0</v>
      </c>
      <c r="J4926" s="243" t="str">
        <f t="shared" si="1501"/>
        <v/>
      </c>
      <c r="K4926" s="244"/>
      <c r="L4926" s="316">
        <f>SUM(L4927:L4943)</f>
        <v>0</v>
      </c>
      <c r="M4926" s="317">
        <f>SUM(M4927:M4943)</f>
        <v>0</v>
      </c>
      <c r="N4926" s="425">
        <f>SUM(N4927:N4943)</f>
        <v>0</v>
      </c>
      <c r="O4926" s="426">
        <f>SUM(O4927:O4943)</f>
        <v>0</v>
      </c>
      <c r="P4926" s="244"/>
      <c r="Q4926" s="316">
        <f t="shared" ref="Q4926:W4926" si="1506">SUM(Q4927:Q4943)</f>
        <v>0</v>
      </c>
      <c r="R4926" s="317">
        <f t="shared" si="1506"/>
        <v>0</v>
      </c>
      <c r="S4926" s="317">
        <f t="shared" si="1506"/>
        <v>0</v>
      </c>
      <c r="T4926" s="317">
        <f t="shared" si="1506"/>
        <v>0</v>
      </c>
      <c r="U4926" s="317">
        <f t="shared" si="1506"/>
        <v>0</v>
      </c>
      <c r="V4926" s="317">
        <f t="shared" si="1506"/>
        <v>0</v>
      </c>
      <c r="W4926" s="426">
        <f t="shared" si="1506"/>
        <v>0</v>
      </c>
      <c r="X4926" s="313">
        <f t="shared" si="1502"/>
        <v>0</v>
      </c>
    </row>
    <row r="4927" spans="2:24" ht="18.75">
      <c r="B4927" s="136"/>
      <c r="C4927" s="144">
        <v>1011</v>
      </c>
      <c r="D4927" s="163" t="s">
        <v>217</v>
      </c>
      <c r="E4927" s="812"/>
      <c r="F4927" s="449"/>
      <c r="G4927" s="245"/>
      <c r="H4927" s="245"/>
      <c r="I4927" s="476">
        <f t="shared" ref="I4927:I4943" si="1507">F4927+G4927+H4927</f>
        <v>0</v>
      </c>
      <c r="J4927" s="243" t="str">
        <f t="shared" si="1501"/>
        <v/>
      </c>
      <c r="K4927" s="244"/>
      <c r="L4927" s="423"/>
      <c r="M4927" s="252"/>
      <c r="N4927" s="315">
        <f t="shared" ref="N4927:N4943" si="1508">I4927</f>
        <v>0</v>
      </c>
      <c r="O4927" s="424">
        <f t="shared" ref="O4927:O4943" si="1509">L4927+M4927-N4927</f>
        <v>0</v>
      </c>
      <c r="P4927" s="244"/>
      <c r="Q4927" s="423"/>
      <c r="R4927" s="252"/>
      <c r="S4927" s="429">
        <f t="shared" ref="S4927:S4934" si="1510">+IF(+(L4927+M4927)&gt;=I4927,+M4927,+(+I4927-L4927))</f>
        <v>0</v>
      </c>
      <c r="T4927" s="315">
        <f t="shared" ref="T4927:T4934" si="1511">Q4927+R4927-S4927</f>
        <v>0</v>
      </c>
      <c r="U4927" s="252"/>
      <c r="V4927" s="252"/>
      <c r="W4927" s="253"/>
      <c r="X4927" s="313">
        <f t="shared" si="1502"/>
        <v>0</v>
      </c>
    </row>
    <row r="4928" spans="2:24" ht="18.75">
      <c r="B4928" s="136"/>
      <c r="C4928" s="137">
        <v>1012</v>
      </c>
      <c r="D4928" s="145" t="s">
        <v>218</v>
      </c>
      <c r="E4928" s="812"/>
      <c r="F4928" s="449"/>
      <c r="G4928" s="245"/>
      <c r="H4928" s="245"/>
      <c r="I4928" s="476">
        <f t="shared" si="1507"/>
        <v>0</v>
      </c>
      <c r="J4928" s="243" t="str">
        <f t="shared" si="1501"/>
        <v/>
      </c>
      <c r="K4928" s="244"/>
      <c r="L4928" s="423"/>
      <c r="M4928" s="252"/>
      <c r="N4928" s="315">
        <f t="shared" si="1508"/>
        <v>0</v>
      </c>
      <c r="O4928" s="424">
        <f t="shared" si="1509"/>
        <v>0</v>
      </c>
      <c r="P4928" s="244"/>
      <c r="Q4928" s="423"/>
      <c r="R4928" s="252"/>
      <c r="S4928" s="429">
        <f t="shared" si="1510"/>
        <v>0</v>
      </c>
      <c r="T4928" s="315">
        <f t="shared" si="1511"/>
        <v>0</v>
      </c>
      <c r="U4928" s="252"/>
      <c r="V4928" s="252"/>
      <c r="W4928" s="253"/>
      <c r="X4928" s="313">
        <f t="shared" si="1502"/>
        <v>0</v>
      </c>
    </row>
    <row r="4929" spans="2:24" ht="18.75">
      <c r="B4929" s="136"/>
      <c r="C4929" s="137">
        <v>1013</v>
      </c>
      <c r="D4929" s="145" t="s">
        <v>219</v>
      </c>
      <c r="E4929" s="812"/>
      <c r="F4929" s="449"/>
      <c r="G4929" s="245"/>
      <c r="H4929" s="245"/>
      <c r="I4929" s="476">
        <f t="shared" si="1507"/>
        <v>0</v>
      </c>
      <c r="J4929" s="243" t="str">
        <f t="shared" si="1501"/>
        <v/>
      </c>
      <c r="K4929" s="244"/>
      <c r="L4929" s="423"/>
      <c r="M4929" s="252"/>
      <c r="N4929" s="315">
        <f t="shared" si="1508"/>
        <v>0</v>
      </c>
      <c r="O4929" s="424">
        <f t="shared" si="1509"/>
        <v>0</v>
      </c>
      <c r="P4929" s="244"/>
      <c r="Q4929" s="423"/>
      <c r="R4929" s="252"/>
      <c r="S4929" s="429">
        <f t="shared" si="1510"/>
        <v>0</v>
      </c>
      <c r="T4929" s="315">
        <f t="shared" si="1511"/>
        <v>0</v>
      </c>
      <c r="U4929" s="252"/>
      <c r="V4929" s="252"/>
      <c r="W4929" s="253"/>
      <c r="X4929" s="313">
        <f t="shared" si="1502"/>
        <v>0</v>
      </c>
    </row>
    <row r="4930" spans="2:24" ht="18.75">
      <c r="B4930" s="136"/>
      <c r="C4930" s="137">
        <v>1014</v>
      </c>
      <c r="D4930" s="145" t="s">
        <v>220</v>
      </c>
      <c r="E4930" s="812"/>
      <c r="F4930" s="449"/>
      <c r="G4930" s="245"/>
      <c r="H4930" s="245"/>
      <c r="I4930" s="476">
        <f t="shared" si="1507"/>
        <v>0</v>
      </c>
      <c r="J4930" s="243" t="str">
        <f t="shared" si="1501"/>
        <v/>
      </c>
      <c r="K4930" s="244"/>
      <c r="L4930" s="423"/>
      <c r="M4930" s="252"/>
      <c r="N4930" s="315">
        <f t="shared" si="1508"/>
        <v>0</v>
      </c>
      <c r="O4930" s="424">
        <f t="shared" si="1509"/>
        <v>0</v>
      </c>
      <c r="P4930" s="244"/>
      <c r="Q4930" s="423"/>
      <c r="R4930" s="252"/>
      <c r="S4930" s="429">
        <f t="shared" si="1510"/>
        <v>0</v>
      </c>
      <c r="T4930" s="315">
        <f t="shared" si="1511"/>
        <v>0</v>
      </c>
      <c r="U4930" s="252"/>
      <c r="V4930" s="252"/>
      <c r="W4930" s="253"/>
      <c r="X4930" s="313">
        <f t="shared" si="1502"/>
        <v>0</v>
      </c>
    </row>
    <row r="4931" spans="2:24" ht="18.75">
      <c r="B4931" s="136"/>
      <c r="C4931" s="137">
        <v>1015</v>
      </c>
      <c r="D4931" s="145" t="s">
        <v>221</v>
      </c>
      <c r="E4931" s="812"/>
      <c r="F4931" s="449"/>
      <c r="G4931" s="245"/>
      <c r="H4931" s="245"/>
      <c r="I4931" s="476">
        <f t="shared" si="1507"/>
        <v>0</v>
      </c>
      <c r="J4931" s="243" t="str">
        <f t="shared" si="1501"/>
        <v/>
      </c>
      <c r="K4931" s="244"/>
      <c r="L4931" s="423"/>
      <c r="M4931" s="252"/>
      <c r="N4931" s="315">
        <f t="shared" si="1508"/>
        <v>0</v>
      </c>
      <c r="O4931" s="424">
        <f t="shared" si="1509"/>
        <v>0</v>
      </c>
      <c r="P4931" s="244"/>
      <c r="Q4931" s="423"/>
      <c r="R4931" s="252"/>
      <c r="S4931" s="429">
        <f t="shared" si="1510"/>
        <v>0</v>
      </c>
      <c r="T4931" s="315">
        <f t="shared" si="1511"/>
        <v>0</v>
      </c>
      <c r="U4931" s="252"/>
      <c r="V4931" s="252"/>
      <c r="W4931" s="253"/>
      <c r="X4931" s="313">
        <f t="shared" si="1502"/>
        <v>0</v>
      </c>
    </row>
    <row r="4932" spans="2:24" ht="18.75">
      <c r="B4932" s="136"/>
      <c r="C4932" s="137">
        <v>1016</v>
      </c>
      <c r="D4932" s="145" t="s">
        <v>222</v>
      </c>
      <c r="E4932" s="812"/>
      <c r="F4932" s="449"/>
      <c r="G4932" s="245"/>
      <c r="H4932" s="245"/>
      <c r="I4932" s="476">
        <f t="shared" si="1507"/>
        <v>0</v>
      </c>
      <c r="J4932" s="243" t="str">
        <f t="shared" si="1501"/>
        <v/>
      </c>
      <c r="K4932" s="244"/>
      <c r="L4932" s="423"/>
      <c r="M4932" s="252"/>
      <c r="N4932" s="315">
        <f t="shared" si="1508"/>
        <v>0</v>
      </c>
      <c r="O4932" s="424">
        <f t="shared" si="1509"/>
        <v>0</v>
      </c>
      <c r="P4932" s="244"/>
      <c r="Q4932" s="423"/>
      <c r="R4932" s="252"/>
      <c r="S4932" s="429">
        <f t="shared" si="1510"/>
        <v>0</v>
      </c>
      <c r="T4932" s="315">
        <f t="shared" si="1511"/>
        <v>0</v>
      </c>
      <c r="U4932" s="252"/>
      <c r="V4932" s="252"/>
      <c r="W4932" s="253"/>
      <c r="X4932" s="313">
        <f t="shared" si="1502"/>
        <v>0</v>
      </c>
    </row>
    <row r="4933" spans="2:24" ht="18.75">
      <c r="B4933" s="140"/>
      <c r="C4933" s="164">
        <v>1020</v>
      </c>
      <c r="D4933" s="165" t="s">
        <v>223</v>
      </c>
      <c r="E4933" s="812"/>
      <c r="F4933" s="449"/>
      <c r="G4933" s="245"/>
      <c r="H4933" s="245"/>
      <c r="I4933" s="476">
        <f t="shared" si="1507"/>
        <v>0</v>
      </c>
      <c r="J4933" s="243" t="str">
        <f t="shared" si="1501"/>
        <v/>
      </c>
      <c r="K4933" s="244"/>
      <c r="L4933" s="423"/>
      <c r="M4933" s="252"/>
      <c r="N4933" s="315">
        <f t="shared" si="1508"/>
        <v>0</v>
      </c>
      <c r="O4933" s="424">
        <f t="shared" si="1509"/>
        <v>0</v>
      </c>
      <c r="P4933" s="244"/>
      <c r="Q4933" s="423"/>
      <c r="R4933" s="252"/>
      <c r="S4933" s="429">
        <f t="shared" si="1510"/>
        <v>0</v>
      </c>
      <c r="T4933" s="315">
        <f t="shared" si="1511"/>
        <v>0</v>
      </c>
      <c r="U4933" s="252"/>
      <c r="V4933" s="252"/>
      <c r="W4933" s="253"/>
      <c r="X4933" s="313">
        <f t="shared" si="1502"/>
        <v>0</v>
      </c>
    </row>
    <row r="4934" spans="2:24" ht="18.75">
      <c r="B4934" s="136"/>
      <c r="C4934" s="137">
        <v>1030</v>
      </c>
      <c r="D4934" s="145" t="s">
        <v>224</v>
      </c>
      <c r="E4934" s="812"/>
      <c r="F4934" s="449"/>
      <c r="G4934" s="245"/>
      <c r="H4934" s="245"/>
      <c r="I4934" s="476">
        <f t="shared" si="1507"/>
        <v>0</v>
      </c>
      <c r="J4934" s="243" t="str">
        <f t="shared" si="1501"/>
        <v/>
      </c>
      <c r="K4934" s="244"/>
      <c r="L4934" s="423"/>
      <c r="M4934" s="252"/>
      <c r="N4934" s="315">
        <f t="shared" si="1508"/>
        <v>0</v>
      </c>
      <c r="O4934" s="424">
        <f t="shared" si="1509"/>
        <v>0</v>
      </c>
      <c r="P4934" s="244"/>
      <c r="Q4934" s="423"/>
      <c r="R4934" s="252"/>
      <c r="S4934" s="429">
        <f t="shared" si="1510"/>
        <v>0</v>
      </c>
      <c r="T4934" s="315">
        <f t="shared" si="1511"/>
        <v>0</v>
      </c>
      <c r="U4934" s="252"/>
      <c r="V4934" s="252"/>
      <c r="W4934" s="253"/>
      <c r="X4934" s="313">
        <f t="shared" si="1502"/>
        <v>0</v>
      </c>
    </row>
    <row r="4935" spans="2:24" ht="18.75">
      <c r="B4935" s="136"/>
      <c r="C4935" s="164">
        <v>1051</v>
      </c>
      <c r="D4935" s="167" t="s">
        <v>225</v>
      </c>
      <c r="E4935" s="812"/>
      <c r="F4935" s="449"/>
      <c r="G4935" s="245"/>
      <c r="H4935" s="245"/>
      <c r="I4935" s="476">
        <f t="shared" si="1507"/>
        <v>0</v>
      </c>
      <c r="J4935" s="243" t="str">
        <f t="shared" si="1501"/>
        <v/>
      </c>
      <c r="K4935" s="244"/>
      <c r="L4935" s="423"/>
      <c r="M4935" s="252"/>
      <c r="N4935" s="315">
        <f t="shared" si="1508"/>
        <v>0</v>
      </c>
      <c r="O4935" s="424">
        <f t="shared" si="1509"/>
        <v>0</v>
      </c>
      <c r="P4935" s="244"/>
      <c r="Q4935" s="771"/>
      <c r="R4935" s="775"/>
      <c r="S4935" s="775"/>
      <c r="T4935" s="775"/>
      <c r="U4935" s="775"/>
      <c r="V4935" s="775"/>
      <c r="W4935" s="819"/>
      <c r="X4935" s="313">
        <f t="shared" si="1502"/>
        <v>0</v>
      </c>
    </row>
    <row r="4936" spans="2:24" ht="18.75">
      <c r="B4936" s="136"/>
      <c r="C4936" s="137">
        <v>1052</v>
      </c>
      <c r="D4936" s="145" t="s">
        <v>226</v>
      </c>
      <c r="E4936" s="812"/>
      <c r="F4936" s="449"/>
      <c r="G4936" s="245"/>
      <c r="H4936" s="245"/>
      <c r="I4936" s="476">
        <f t="shared" si="1507"/>
        <v>0</v>
      </c>
      <c r="J4936" s="243" t="str">
        <f t="shared" si="1501"/>
        <v/>
      </c>
      <c r="K4936" s="244"/>
      <c r="L4936" s="423"/>
      <c r="M4936" s="252"/>
      <c r="N4936" s="315">
        <f t="shared" si="1508"/>
        <v>0</v>
      </c>
      <c r="O4936" s="424">
        <f t="shared" si="1509"/>
        <v>0</v>
      </c>
      <c r="P4936" s="244"/>
      <c r="Q4936" s="771"/>
      <c r="R4936" s="775"/>
      <c r="S4936" s="775"/>
      <c r="T4936" s="775"/>
      <c r="U4936" s="775"/>
      <c r="V4936" s="775"/>
      <c r="W4936" s="819"/>
      <c r="X4936" s="313">
        <f t="shared" si="1502"/>
        <v>0</v>
      </c>
    </row>
    <row r="4937" spans="2:24" ht="18.75">
      <c r="B4937" s="136"/>
      <c r="C4937" s="168">
        <v>1053</v>
      </c>
      <c r="D4937" s="169" t="s">
        <v>1710</v>
      </c>
      <c r="E4937" s="812"/>
      <c r="F4937" s="449"/>
      <c r="G4937" s="245"/>
      <c r="H4937" s="245"/>
      <c r="I4937" s="476">
        <f t="shared" si="1507"/>
        <v>0</v>
      </c>
      <c r="J4937" s="243" t="str">
        <f t="shared" si="1501"/>
        <v/>
      </c>
      <c r="K4937" s="244"/>
      <c r="L4937" s="423"/>
      <c r="M4937" s="252"/>
      <c r="N4937" s="315">
        <f t="shared" si="1508"/>
        <v>0</v>
      </c>
      <c r="O4937" s="424">
        <f t="shared" si="1509"/>
        <v>0</v>
      </c>
      <c r="P4937" s="244"/>
      <c r="Q4937" s="771"/>
      <c r="R4937" s="775"/>
      <c r="S4937" s="775"/>
      <c r="T4937" s="775"/>
      <c r="U4937" s="775"/>
      <c r="V4937" s="775"/>
      <c r="W4937" s="819"/>
      <c r="X4937" s="313">
        <f t="shared" si="1502"/>
        <v>0</v>
      </c>
    </row>
    <row r="4938" spans="2:24" ht="18.75">
      <c r="B4938" s="136"/>
      <c r="C4938" s="137">
        <v>1062</v>
      </c>
      <c r="D4938" s="139" t="s">
        <v>227</v>
      </c>
      <c r="E4938" s="812"/>
      <c r="F4938" s="449"/>
      <c r="G4938" s="245"/>
      <c r="H4938" s="245"/>
      <c r="I4938" s="476">
        <f t="shared" si="1507"/>
        <v>0</v>
      </c>
      <c r="J4938" s="243" t="str">
        <f t="shared" si="1501"/>
        <v/>
      </c>
      <c r="K4938" s="244"/>
      <c r="L4938" s="423"/>
      <c r="M4938" s="252"/>
      <c r="N4938" s="315">
        <f t="shared" si="1508"/>
        <v>0</v>
      </c>
      <c r="O4938" s="424">
        <f t="shared" si="1509"/>
        <v>0</v>
      </c>
      <c r="P4938" s="244"/>
      <c r="Q4938" s="423"/>
      <c r="R4938" s="252"/>
      <c r="S4938" s="429">
        <f>+IF(+(L4938+M4938)&gt;=I4938,+M4938,+(+I4938-L4938))</f>
        <v>0</v>
      </c>
      <c r="T4938" s="315">
        <f>Q4938+R4938-S4938</f>
        <v>0</v>
      </c>
      <c r="U4938" s="252"/>
      <c r="V4938" s="252"/>
      <c r="W4938" s="253"/>
      <c r="X4938" s="313">
        <f t="shared" si="1502"/>
        <v>0</v>
      </c>
    </row>
    <row r="4939" spans="2:24" ht="18.75">
      <c r="B4939" s="136"/>
      <c r="C4939" s="137">
        <v>1063</v>
      </c>
      <c r="D4939" s="139" t="s">
        <v>228</v>
      </c>
      <c r="E4939" s="812"/>
      <c r="F4939" s="449"/>
      <c r="G4939" s="245"/>
      <c r="H4939" s="245"/>
      <c r="I4939" s="476">
        <f t="shared" si="1507"/>
        <v>0</v>
      </c>
      <c r="J4939" s="243" t="str">
        <f t="shared" si="1501"/>
        <v/>
      </c>
      <c r="K4939" s="244"/>
      <c r="L4939" s="423"/>
      <c r="M4939" s="252"/>
      <c r="N4939" s="315">
        <f t="shared" si="1508"/>
        <v>0</v>
      </c>
      <c r="O4939" s="424">
        <f t="shared" si="1509"/>
        <v>0</v>
      </c>
      <c r="P4939" s="244"/>
      <c r="Q4939" s="771"/>
      <c r="R4939" s="775"/>
      <c r="S4939" s="775"/>
      <c r="T4939" s="775"/>
      <c r="U4939" s="775"/>
      <c r="V4939" s="775"/>
      <c r="W4939" s="819"/>
      <c r="X4939" s="313">
        <f t="shared" si="1502"/>
        <v>0</v>
      </c>
    </row>
    <row r="4940" spans="2:24" ht="18.75">
      <c r="B4940" s="136"/>
      <c r="C4940" s="168">
        <v>1069</v>
      </c>
      <c r="D4940" s="170" t="s">
        <v>229</v>
      </c>
      <c r="E4940" s="812"/>
      <c r="F4940" s="449"/>
      <c r="G4940" s="245"/>
      <c r="H4940" s="245"/>
      <c r="I4940" s="476">
        <f t="shared" si="1507"/>
        <v>0</v>
      </c>
      <c r="J4940" s="243" t="str">
        <f t="shared" ref="J4940:J4971" si="1512">(IF($E4940&lt;&gt;0,$J$2,IF($I4940&lt;&gt;0,$J$2,"")))</f>
        <v/>
      </c>
      <c r="K4940" s="244"/>
      <c r="L4940" s="423"/>
      <c r="M4940" s="252"/>
      <c r="N4940" s="315">
        <f t="shared" si="1508"/>
        <v>0</v>
      </c>
      <c r="O4940" s="424">
        <f t="shared" si="1509"/>
        <v>0</v>
      </c>
      <c r="P4940" s="244"/>
      <c r="Q4940" s="423"/>
      <c r="R4940" s="252"/>
      <c r="S4940" s="429">
        <f>+IF(+(L4940+M4940)&gt;=I4940,+M4940,+(+I4940-L4940))</f>
        <v>0</v>
      </c>
      <c r="T4940" s="315">
        <f>Q4940+R4940-S4940</f>
        <v>0</v>
      </c>
      <c r="U4940" s="252"/>
      <c r="V4940" s="252"/>
      <c r="W4940" s="253"/>
      <c r="X4940" s="313">
        <f t="shared" ref="X4940:X4971" si="1513">T4940-U4940-V4940-W4940</f>
        <v>0</v>
      </c>
    </row>
    <row r="4941" spans="2:24" ht="31.5">
      <c r="B4941" s="140"/>
      <c r="C4941" s="137">
        <v>1091</v>
      </c>
      <c r="D4941" s="145" t="s">
        <v>230</v>
      </c>
      <c r="E4941" s="812"/>
      <c r="F4941" s="449"/>
      <c r="G4941" s="245"/>
      <c r="H4941" s="245"/>
      <c r="I4941" s="476">
        <f t="shared" si="1507"/>
        <v>0</v>
      </c>
      <c r="J4941" s="243" t="str">
        <f t="shared" si="1512"/>
        <v/>
      </c>
      <c r="K4941" s="244"/>
      <c r="L4941" s="423"/>
      <c r="M4941" s="252"/>
      <c r="N4941" s="315">
        <f t="shared" si="1508"/>
        <v>0</v>
      </c>
      <c r="O4941" s="424">
        <f t="shared" si="1509"/>
        <v>0</v>
      </c>
      <c r="P4941" s="244"/>
      <c r="Q4941" s="423"/>
      <c r="R4941" s="252"/>
      <c r="S4941" s="429">
        <f>+IF(+(L4941+M4941)&gt;=I4941,+M4941,+(+I4941-L4941))</f>
        <v>0</v>
      </c>
      <c r="T4941" s="315">
        <f>Q4941+R4941-S4941</f>
        <v>0</v>
      </c>
      <c r="U4941" s="252"/>
      <c r="V4941" s="252"/>
      <c r="W4941" s="253"/>
      <c r="X4941" s="313">
        <f t="shared" si="1513"/>
        <v>0</v>
      </c>
    </row>
    <row r="4942" spans="2:24" ht="18.75">
      <c r="B4942" s="136"/>
      <c r="C4942" s="137">
        <v>1092</v>
      </c>
      <c r="D4942" s="145" t="s">
        <v>359</v>
      </c>
      <c r="E4942" s="812"/>
      <c r="F4942" s="449"/>
      <c r="G4942" s="245"/>
      <c r="H4942" s="245"/>
      <c r="I4942" s="476">
        <f t="shared" si="1507"/>
        <v>0</v>
      </c>
      <c r="J4942" s="243" t="str">
        <f t="shared" si="1512"/>
        <v/>
      </c>
      <c r="K4942" s="244"/>
      <c r="L4942" s="423"/>
      <c r="M4942" s="252"/>
      <c r="N4942" s="315">
        <f t="shared" si="1508"/>
        <v>0</v>
      </c>
      <c r="O4942" s="424">
        <f t="shared" si="1509"/>
        <v>0</v>
      </c>
      <c r="P4942" s="244"/>
      <c r="Q4942" s="771"/>
      <c r="R4942" s="775"/>
      <c r="S4942" s="775"/>
      <c r="T4942" s="775"/>
      <c r="U4942" s="775"/>
      <c r="V4942" s="775"/>
      <c r="W4942" s="819"/>
      <c r="X4942" s="313">
        <f t="shared" si="1513"/>
        <v>0</v>
      </c>
    </row>
    <row r="4943" spans="2:24" ht="18.75">
      <c r="B4943" s="136"/>
      <c r="C4943" s="142">
        <v>1098</v>
      </c>
      <c r="D4943" s="146" t="s">
        <v>231</v>
      </c>
      <c r="E4943" s="812"/>
      <c r="F4943" s="449"/>
      <c r="G4943" s="245"/>
      <c r="H4943" s="245"/>
      <c r="I4943" s="476">
        <f t="shared" si="1507"/>
        <v>0</v>
      </c>
      <c r="J4943" s="243" t="str">
        <f t="shared" si="1512"/>
        <v/>
      </c>
      <c r="K4943" s="244"/>
      <c r="L4943" s="423"/>
      <c r="M4943" s="252"/>
      <c r="N4943" s="315">
        <f t="shared" si="1508"/>
        <v>0</v>
      </c>
      <c r="O4943" s="424">
        <f t="shared" si="1509"/>
        <v>0</v>
      </c>
      <c r="P4943" s="244"/>
      <c r="Q4943" s="423"/>
      <c r="R4943" s="252"/>
      <c r="S4943" s="429">
        <f>+IF(+(L4943+M4943)&gt;=I4943,+M4943,+(+I4943-L4943))</f>
        <v>0</v>
      </c>
      <c r="T4943" s="315">
        <f>Q4943+R4943-S4943</f>
        <v>0</v>
      </c>
      <c r="U4943" s="252"/>
      <c r="V4943" s="252"/>
      <c r="W4943" s="253"/>
      <c r="X4943" s="313">
        <f t="shared" si="1513"/>
        <v>0</v>
      </c>
    </row>
    <row r="4944" spans="2:24" ht="18.75">
      <c r="B4944" s="794">
        <v>1900</v>
      </c>
      <c r="C4944" s="958" t="s">
        <v>293</v>
      </c>
      <c r="D4944" s="958"/>
      <c r="E4944" s="795"/>
      <c r="F4944" s="796">
        <f>SUM(F4945:F4947)</f>
        <v>0</v>
      </c>
      <c r="G4944" s="797">
        <f>SUM(G4945:G4947)</f>
        <v>0</v>
      </c>
      <c r="H4944" s="797">
        <f>SUM(H4945:H4947)</f>
        <v>0</v>
      </c>
      <c r="I4944" s="797">
        <f>SUM(I4945:I4947)</f>
        <v>0</v>
      </c>
      <c r="J4944" s="243" t="str">
        <f t="shared" si="1512"/>
        <v/>
      </c>
      <c r="K4944" s="244"/>
      <c r="L4944" s="316">
        <f>SUM(L4945:L4947)</f>
        <v>0</v>
      </c>
      <c r="M4944" s="317">
        <f>SUM(M4945:M4947)</f>
        <v>0</v>
      </c>
      <c r="N4944" s="425">
        <f>SUM(N4945:N4947)</f>
        <v>0</v>
      </c>
      <c r="O4944" s="426">
        <f>SUM(O4945:O4947)</f>
        <v>0</v>
      </c>
      <c r="P4944" s="244"/>
      <c r="Q4944" s="773"/>
      <c r="R4944" s="774"/>
      <c r="S4944" s="774"/>
      <c r="T4944" s="774"/>
      <c r="U4944" s="774"/>
      <c r="V4944" s="774"/>
      <c r="W4944" s="820"/>
      <c r="X4944" s="313">
        <f t="shared" si="1513"/>
        <v>0</v>
      </c>
    </row>
    <row r="4945" spans="2:24" ht="18.75">
      <c r="B4945" s="136"/>
      <c r="C4945" s="144">
        <v>1901</v>
      </c>
      <c r="D4945" s="138" t="s">
        <v>294</v>
      </c>
      <c r="E4945" s="812"/>
      <c r="F4945" s="449"/>
      <c r="G4945" s="245"/>
      <c r="H4945" s="245"/>
      <c r="I4945" s="476">
        <f>F4945+G4945+H4945</f>
        <v>0</v>
      </c>
      <c r="J4945" s="243" t="str">
        <f t="shared" si="1512"/>
        <v/>
      </c>
      <c r="K4945" s="244"/>
      <c r="L4945" s="423"/>
      <c r="M4945" s="252"/>
      <c r="N4945" s="315">
        <f>I4945</f>
        <v>0</v>
      </c>
      <c r="O4945" s="424">
        <f>L4945+M4945-N4945</f>
        <v>0</v>
      </c>
      <c r="P4945" s="244"/>
      <c r="Q4945" s="771"/>
      <c r="R4945" s="775"/>
      <c r="S4945" s="775"/>
      <c r="T4945" s="775"/>
      <c r="U4945" s="775"/>
      <c r="V4945" s="775"/>
      <c r="W4945" s="819"/>
      <c r="X4945" s="313">
        <f t="shared" si="1513"/>
        <v>0</v>
      </c>
    </row>
    <row r="4946" spans="2:24" ht="18.75">
      <c r="B4946" s="136"/>
      <c r="C4946" s="137">
        <v>1981</v>
      </c>
      <c r="D4946" s="139" t="s">
        <v>295</v>
      </c>
      <c r="E4946" s="812"/>
      <c r="F4946" s="449"/>
      <c r="G4946" s="245"/>
      <c r="H4946" s="245"/>
      <c r="I4946" s="476">
        <f>F4946+G4946+H4946</f>
        <v>0</v>
      </c>
      <c r="J4946" s="243" t="str">
        <f t="shared" si="1512"/>
        <v/>
      </c>
      <c r="K4946" s="244"/>
      <c r="L4946" s="423"/>
      <c r="M4946" s="252"/>
      <c r="N4946" s="315">
        <f>I4946</f>
        <v>0</v>
      </c>
      <c r="O4946" s="424">
        <f>L4946+M4946-N4946</f>
        <v>0</v>
      </c>
      <c r="P4946" s="244"/>
      <c r="Q4946" s="771"/>
      <c r="R4946" s="775"/>
      <c r="S4946" s="775"/>
      <c r="T4946" s="775"/>
      <c r="U4946" s="775"/>
      <c r="V4946" s="775"/>
      <c r="W4946" s="819"/>
      <c r="X4946" s="313">
        <f t="shared" si="1513"/>
        <v>0</v>
      </c>
    </row>
    <row r="4947" spans="2:24" ht="18.75">
      <c r="B4947" s="136"/>
      <c r="C4947" s="142">
        <v>1991</v>
      </c>
      <c r="D4947" s="141" t="s">
        <v>296</v>
      </c>
      <c r="E4947" s="812"/>
      <c r="F4947" s="449"/>
      <c r="G4947" s="245"/>
      <c r="H4947" s="245"/>
      <c r="I4947" s="476">
        <f>F4947+G4947+H4947</f>
        <v>0</v>
      </c>
      <c r="J4947" s="243" t="str">
        <f t="shared" si="1512"/>
        <v/>
      </c>
      <c r="K4947" s="244"/>
      <c r="L4947" s="423"/>
      <c r="M4947" s="252"/>
      <c r="N4947" s="315">
        <f>I4947</f>
        <v>0</v>
      </c>
      <c r="O4947" s="424">
        <f>L4947+M4947-N4947</f>
        <v>0</v>
      </c>
      <c r="P4947" s="244"/>
      <c r="Q4947" s="771"/>
      <c r="R4947" s="775"/>
      <c r="S4947" s="775"/>
      <c r="T4947" s="775"/>
      <c r="U4947" s="775"/>
      <c r="V4947" s="775"/>
      <c r="W4947" s="819"/>
      <c r="X4947" s="313">
        <f t="shared" si="1513"/>
        <v>0</v>
      </c>
    </row>
    <row r="4948" spans="2:24" ht="18.75">
      <c r="B4948" s="794">
        <v>2100</v>
      </c>
      <c r="C4948" s="958" t="s">
        <v>1088</v>
      </c>
      <c r="D4948" s="958"/>
      <c r="E4948" s="795"/>
      <c r="F4948" s="796">
        <f>SUM(F4949:F4953)</f>
        <v>0</v>
      </c>
      <c r="G4948" s="797">
        <f>SUM(G4949:G4953)</f>
        <v>0</v>
      </c>
      <c r="H4948" s="797">
        <f>SUM(H4949:H4953)</f>
        <v>0</v>
      </c>
      <c r="I4948" s="797">
        <f>SUM(I4949:I4953)</f>
        <v>0</v>
      </c>
      <c r="J4948" s="243" t="str">
        <f t="shared" si="1512"/>
        <v/>
      </c>
      <c r="K4948" s="244"/>
      <c r="L4948" s="316">
        <f>SUM(L4949:L4953)</f>
        <v>0</v>
      </c>
      <c r="M4948" s="317">
        <f>SUM(M4949:M4953)</f>
        <v>0</v>
      </c>
      <c r="N4948" s="425">
        <f>SUM(N4949:N4953)</f>
        <v>0</v>
      </c>
      <c r="O4948" s="426">
        <f>SUM(O4949:O4953)</f>
        <v>0</v>
      </c>
      <c r="P4948" s="244"/>
      <c r="Q4948" s="773"/>
      <c r="R4948" s="774"/>
      <c r="S4948" s="774"/>
      <c r="T4948" s="774"/>
      <c r="U4948" s="774"/>
      <c r="V4948" s="774"/>
      <c r="W4948" s="820"/>
      <c r="X4948" s="313">
        <f t="shared" si="1513"/>
        <v>0</v>
      </c>
    </row>
    <row r="4949" spans="2:24" ht="18.75">
      <c r="B4949" s="136"/>
      <c r="C4949" s="144">
        <v>2110</v>
      </c>
      <c r="D4949" s="147" t="s">
        <v>232</v>
      </c>
      <c r="E4949" s="812"/>
      <c r="F4949" s="449"/>
      <c r="G4949" s="245"/>
      <c r="H4949" s="245"/>
      <c r="I4949" s="476">
        <f>F4949+G4949+H4949</f>
        <v>0</v>
      </c>
      <c r="J4949" s="243" t="str">
        <f t="shared" si="1512"/>
        <v/>
      </c>
      <c r="K4949" s="244"/>
      <c r="L4949" s="423"/>
      <c r="M4949" s="252"/>
      <c r="N4949" s="315">
        <f>I4949</f>
        <v>0</v>
      </c>
      <c r="O4949" s="424">
        <f>L4949+M4949-N4949</f>
        <v>0</v>
      </c>
      <c r="P4949" s="244"/>
      <c r="Q4949" s="771"/>
      <c r="R4949" s="775"/>
      <c r="S4949" s="775"/>
      <c r="T4949" s="775"/>
      <c r="U4949" s="775"/>
      <c r="V4949" s="775"/>
      <c r="W4949" s="819"/>
      <c r="X4949" s="313">
        <f t="shared" si="1513"/>
        <v>0</v>
      </c>
    </row>
    <row r="4950" spans="2:24" ht="18.75">
      <c r="B4950" s="171"/>
      <c r="C4950" s="137">
        <v>2120</v>
      </c>
      <c r="D4950" s="159" t="s">
        <v>233</v>
      </c>
      <c r="E4950" s="812"/>
      <c r="F4950" s="449"/>
      <c r="G4950" s="245"/>
      <c r="H4950" s="245"/>
      <c r="I4950" s="476">
        <f>F4950+G4950+H4950</f>
        <v>0</v>
      </c>
      <c r="J4950" s="243" t="str">
        <f t="shared" si="1512"/>
        <v/>
      </c>
      <c r="K4950" s="244"/>
      <c r="L4950" s="423"/>
      <c r="M4950" s="252"/>
      <c r="N4950" s="315">
        <f>I4950</f>
        <v>0</v>
      </c>
      <c r="O4950" s="424">
        <f>L4950+M4950-N4950</f>
        <v>0</v>
      </c>
      <c r="P4950" s="244"/>
      <c r="Q4950" s="771"/>
      <c r="R4950" s="775"/>
      <c r="S4950" s="775"/>
      <c r="T4950" s="775"/>
      <c r="U4950" s="775"/>
      <c r="V4950" s="775"/>
      <c r="W4950" s="819"/>
      <c r="X4950" s="313">
        <f t="shared" si="1513"/>
        <v>0</v>
      </c>
    </row>
    <row r="4951" spans="2:24" ht="18.75">
      <c r="B4951" s="171"/>
      <c r="C4951" s="137">
        <v>2125</v>
      </c>
      <c r="D4951" s="156" t="s">
        <v>1080</v>
      </c>
      <c r="E4951" s="812"/>
      <c r="F4951" s="700">
        <v>0</v>
      </c>
      <c r="G4951" s="700">
        <v>0</v>
      </c>
      <c r="H4951" s="700">
        <v>0</v>
      </c>
      <c r="I4951" s="476">
        <f>F4951+G4951+H4951</f>
        <v>0</v>
      </c>
      <c r="J4951" s="243" t="str">
        <f t="shared" si="1512"/>
        <v/>
      </c>
      <c r="K4951" s="244"/>
      <c r="L4951" s="423"/>
      <c r="M4951" s="252"/>
      <c r="N4951" s="315">
        <f>I4951</f>
        <v>0</v>
      </c>
      <c r="O4951" s="424">
        <f>L4951+M4951-N4951</f>
        <v>0</v>
      </c>
      <c r="P4951" s="244"/>
      <c r="Q4951" s="771"/>
      <c r="R4951" s="775"/>
      <c r="S4951" s="775"/>
      <c r="T4951" s="775"/>
      <c r="U4951" s="775"/>
      <c r="V4951" s="775"/>
      <c r="W4951" s="819"/>
      <c r="X4951" s="313">
        <f t="shared" si="1513"/>
        <v>0</v>
      </c>
    </row>
    <row r="4952" spans="2:24" ht="18.75">
      <c r="B4952" s="143"/>
      <c r="C4952" s="137">
        <v>2140</v>
      </c>
      <c r="D4952" s="159" t="s">
        <v>235</v>
      </c>
      <c r="E4952" s="812"/>
      <c r="F4952" s="700">
        <v>0</v>
      </c>
      <c r="G4952" s="700">
        <v>0</v>
      </c>
      <c r="H4952" s="700">
        <v>0</v>
      </c>
      <c r="I4952" s="476">
        <f>F4952+G4952+H4952</f>
        <v>0</v>
      </c>
      <c r="J4952" s="243" t="str">
        <f t="shared" si="1512"/>
        <v/>
      </c>
      <c r="K4952" s="244"/>
      <c r="L4952" s="423"/>
      <c r="M4952" s="252"/>
      <c r="N4952" s="315">
        <f>I4952</f>
        <v>0</v>
      </c>
      <c r="O4952" s="424">
        <f>L4952+M4952-N4952</f>
        <v>0</v>
      </c>
      <c r="P4952" s="244"/>
      <c r="Q4952" s="771"/>
      <c r="R4952" s="775"/>
      <c r="S4952" s="775"/>
      <c r="T4952" s="775"/>
      <c r="U4952" s="775"/>
      <c r="V4952" s="775"/>
      <c r="W4952" s="819"/>
      <c r="X4952" s="313">
        <f t="shared" si="1513"/>
        <v>0</v>
      </c>
    </row>
    <row r="4953" spans="2:24" ht="18.75">
      <c r="B4953" s="136"/>
      <c r="C4953" s="142">
        <v>2190</v>
      </c>
      <c r="D4953" s="512" t="s">
        <v>236</v>
      </c>
      <c r="E4953" s="812"/>
      <c r="F4953" s="449"/>
      <c r="G4953" s="245"/>
      <c r="H4953" s="245"/>
      <c r="I4953" s="476">
        <f>F4953+G4953+H4953</f>
        <v>0</v>
      </c>
      <c r="J4953" s="243" t="str">
        <f t="shared" si="1512"/>
        <v/>
      </c>
      <c r="K4953" s="244"/>
      <c r="L4953" s="423"/>
      <c r="M4953" s="252"/>
      <c r="N4953" s="315">
        <f>I4953</f>
        <v>0</v>
      </c>
      <c r="O4953" s="424">
        <f>L4953+M4953-N4953</f>
        <v>0</v>
      </c>
      <c r="P4953" s="244"/>
      <c r="Q4953" s="771"/>
      <c r="R4953" s="775"/>
      <c r="S4953" s="775"/>
      <c r="T4953" s="775"/>
      <c r="U4953" s="775"/>
      <c r="V4953" s="775"/>
      <c r="W4953" s="819"/>
      <c r="X4953" s="313">
        <f t="shared" si="1513"/>
        <v>0</v>
      </c>
    </row>
    <row r="4954" spans="2:24" ht="18.75">
      <c r="B4954" s="794">
        <v>2200</v>
      </c>
      <c r="C4954" s="958" t="s">
        <v>237</v>
      </c>
      <c r="D4954" s="958"/>
      <c r="E4954" s="795"/>
      <c r="F4954" s="796">
        <f>SUM(F4955:F4956)</f>
        <v>0</v>
      </c>
      <c r="G4954" s="797">
        <f>SUM(G4955:G4956)</f>
        <v>0</v>
      </c>
      <c r="H4954" s="797">
        <f>SUM(H4955:H4956)</f>
        <v>0</v>
      </c>
      <c r="I4954" s="797">
        <f>SUM(I4955:I4956)</f>
        <v>0</v>
      </c>
      <c r="J4954" s="243" t="str">
        <f t="shared" si="1512"/>
        <v/>
      </c>
      <c r="K4954" s="244"/>
      <c r="L4954" s="316">
        <f>SUM(L4955:L4956)</f>
        <v>0</v>
      </c>
      <c r="M4954" s="317">
        <f>SUM(M4955:M4956)</f>
        <v>0</v>
      </c>
      <c r="N4954" s="425">
        <f>SUM(N4955:N4956)</f>
        <v>0</v>
      </c>
      <c r="O4954" s="426">
        <f>SUM(O4955:O4956)</f>
        <v>0</v>
      </c>
      <c r="P4954" s="244"/>
      <c r="Q4954" s="773"/>
      <c r="R4954" s="774"/>
      <c r="S4954" s="774"/>
      <c r="T4954" s="774"/>
      <c r="U4954" s="774"/>
      <c r="V4954" s="774"/>
      <c r="W4954" s="820"/>
      <c r="X4954" s="313">
        <f t="shared" si="1513"/>
        <v>0</v>
      </c>
    </row>
    <row r="4955" spans="2:24" ht="18.75">
      <c r="B4955" s="136"/>
      <c r="C4955" s="137">
        <v>2221</v>
      </c>
      <c r="D4955" s="139" t="s">
        <v>1461</v>
      </c>
      <c r="E4955" s="812"/>
      <c r="F4955" s="449"/>
      <c r="G4955" s="245"/>
      <c r="H4955" s="245"/>
      <c r="I4955" s="476">
        <f t="shared" ref="I4955:I4960" si="1514">F4955+G4955+H4955</f>
        <v>0</v>
      </c>
      <c r="J4955" s="243" t="str">
        <f t="shared" si="1512"/>
        <v/>
      </c>
      <c r="K4955" s="244"/>
      <c r="L4955" s="423"/>
      <c r="M4955" s="252"/>
      <c r="N4955" s="315">
        <f t="shared" ref="N4955:N4960" si="1515">I4955</f>
        <v>0</v>
      </c>
      <c r="O4955" s="424">
        <f t="shared" ref="O4955:O4960" si="1516">L4955+M4955-N4955</f>
        <v>0</v>
      </c>
      <c r="P4955" s="244"/>
      <c r="Q4955" s="771"/>
      <c r="R4955" s="775"/>
      <c r="S4955" s="775"/>
      <c r="T4955" s="775"/>
      <c r="U4955" s="775"/>
      <c r="V4955" s="775"/>
      <c r="W4955" s="819"/>
      <c r="X4955" s="313">
        <f t="shared" si="1513"/>
        <v>0</v>
      </c>
    </row>
    <row r="4956" spans="2:24" ht="18.75">
      <c r="B4956" s="136"/>
      <c r="C4956" s="142">
        <v>2224</v>
      </c>
      <c r="D4956" s="141" t="s">
        <v>238</v>
      </c>
      <c r="E4956" s="812"/>
      <c r="F4956" s="449"/>
      <c r="G4956" s="245"/>
      <c r="H4956" s="245"/>
      <c r="I4956" s="476">
        <f t="shared" si="1514"/>
        <v>0</v>
      </c>
      <c r="J4956" s="243" t="str">
        <f t="shared" si="1512"/>
        <v/>
      </c>
      <c r="K4956" s="244"/>
      <c r="L4956" s="423"/>
      <c r="M4956" s="252"/>
      <c r="N4956" s="315">
        <f t="shared" si="1515"/>
        <v>0</v>
      </c>
      <c r="O4956" s="424">
        <f t="shared" si="1516"/>
        <v>0</v>
      </c>
      <c r="P4956" s="244"/>
      <c r="Q4956" s="771"/>
      <c r="R4956" s="775"/>
      <c r="S4956" s="775"/>
      <c r="T4956" s="775"/>
      <c r="U4956" s="775"/>
      <c r="V4956" s="775"/>
      <c r="W4956" s="819"/>
      <c r="X4956" s="313">
        <f t="shared" si="1513"/>
        <v>0</v>
      </c>
    </row>
    <row r="4957" spans="2:24" ht="18.75">
      <c r="B4957" s="794">
        <v>2500</v>
      </c>
      <c r="C4957" s="963" t="s">
        <v>239</v>
      </c>
      <c r="D4957" s="963"/>
      <c r="E4957" s="795"/>
      <c r="F4957" s="798"/>
      <c r="G4957" s="799"/>
      <c r="H4957" s="799"/>
      <c r="I4957" s="800">
        <f t="shared" si="1514"/>
        <v>0</v>
      </c>
      <c r="J4957" s="243" t="str">
        <f t="shared" si="1512"/>
        <v/>
      </c>
      <c r="K4957" s="244"/>
      <c r="L4957" s="428"/>
      <c r="M4957" s="254"/>
      <c r="N4957" s="315">
        <f t="shared" si="1515"/>
        <v>0</v>
      </c>
      <c r="O4957" s="424">
        <f t="shared" si="1516"/>
        <v>0</v>
      </c>
      <c r="P4957" s="244"/>
      <c r="Q4957" s="773"/>
      <c r="R4957" s="774"/>
      <c r="S4957" s="775"/>
      <c r="T4957" s="775"/>
      <c r="U4957" s="774"/>
      <c r="V4957" s="775"/>
      <c r="W4957" s="819"/>
      <c r="X4957" s="313">
        <f t="shared" si="1513"/>
        <v>0</v>
      </c>
    </row>
    <row r="4958" spans="2:24" ht="18.75">
      <c r="B4958" s="794">
        <v>2600</v>
      </c>
      <c r="C4958" s="969" t="s">
        <v>240</v>
      </c>
      <c r="D4958" s="979"/>
      <c r="E4958" s="795"/>
      <c r="F4958" s="798"/>
      <c r="G4958" s="799"/>
      <c r="H4958" s="799"/>
      <c r="I4958" s="800">
        <f t="shared" si="1514"/>
        <v>0</v>
      </c>
      <c r="J4958" s="243" t="str">
        <f t="shared" si="1512"/>
        <v/>
      </c>
      <c r="K4958" s="244"/>
      <c r="L4958" s="428"/>
      <c r="M4958" s="254"/>
      <c r="N4958" s="315">
        <f t="shared" si="1515"/>
        <v>0</v>
      </c>
      <c r="O4958" s="424">
        <f t="shared" si="1516"/>
        <v>0</v>
      </c>
      <c r="P4958" s="244"/>
      <c r="Q4958" s="773"/>
      <c r="R4958" s="774"/>
      <c r="S4958" s="775"/>
      <c r="T4958" s="775"/>
      <c r="U4958" s="774"/>
      <c r="V4958" s="775"/>
      <c r="W4958" s="819"/>
      <c r="X4958" s="313">
        <f t="shared" si="1513"/>
        <v>0</v>
      </c>
    </row>
    <row r="4959" spans="2:24" ht="18.75">
      <c r="B4959" s="794">
        <v>2700</v>
      </c>
      <c r="C4959" s="969" t="s">
        <v>241</v>
      </c>
      <c r="D4959" s="979"/>
      <c r="E4959" s="795"/>
      <c r="F4959" s="798"/>
      <c r="G4959" s="799"/>
      <c r="H4959" s="799"/>
      <c r="I4959" s="800">
        <f t="shared" si="1514"/>
        <v>0</v>
      </c>
      <c r="J4959" s="243" t="str">
        <f t="shared" si="1512"/>
        <v/>
      </c>
      <c r="K4959" s="244"/>
      <c r="L4959" s="428"/>
      <c r="M4959" s="254"/>
      <c r="N4959" s="315">
        <f t="shared" si="1515"/>
        <v>0</v>
      </c>
      <c r="O4959" s="424">
        <f t="shared" si="1516"/>
        <v>0</v>
      </c>
      <c r="P4959" s="244"/>
      <c r="Q4959" s="773"/>
      <c r="R4959" s="774"/>
      <c r="S4959" s="775"/>
      <c r="T4959" s="775"/>
      <c r="U4959" s="774"/>
      <c r="V4959" s="775"/>
      <c r="W4959" s="819"/>
      <c r="X4959" s="313">
        <f t="shared" si="1513"/>
        <v>0</v>
      </c>
    </row>
    <row r="4960" spans="2:24" ht="18.75">
      <c r="B4960" s="794">
        <v>2800</v>
      </c>
      <c r="C4960" s="969" t="s">
        <v>1711</v>
      </c>
      <c r="D4960" s="979"/>
      <c r="E4960" s="795"/>
      <c r="F4960" s="798"/>
      <c r="G4960" s="799"/>
      <c r="H4960" s="799"/>
      <c r="I4960" s="800">
        <f t="shared" si="1514"/>
        <v>0</v>
      </c>
      <c r="J4960" s="243" t="str">
        <f t="shared" si="1512"/>
        <v/>
      </c>
      <c r="K4960" s="244"/>
      <c r="L4960" s="428"/>
      <c r="M4960" s="254"/>
      <c r="N4960" s="315">
        <f t="shared" si="1515"/>
        <v>0</v>
      </c>
      <c r="O4960" s="424">
        <f t="shared" si="1516"/>
        <v>0</v>
      </c>
      <c r="P4960" s="244"/>
      <c r="Q4960" s="773"/>
      <c r="R4960" s="774"/>
      <c r="S4960" s="775"/>
      <c r="T4960" s="775"/>
      <c r="U4960" s="774"/>
      <c r="V4960" s="775"/>
      <c r="W4960" s="819"/>
      <c r="X4960" s="313">
        <f t="shared" si="1513"/>
        <v>0</v>
      </c>
    </row>
    <row r="4961" spans="2:24" ht="18.75">
      <c r="B4961" s="794">
        <v>2900</v>
      </c>
      <c r="C4961" s="966" t="s">
        <v>242</v>
      </c>
      <c r="D4961" s="983"/>
      <c r="E4961" s="795"/>
      <c r="F4961" s="796">
        <f>SUM(F4962:F4969)</f>
        <v>0</v>
      </c>
      <c r="G4961" s="797">
        <f>SUM(G4962:G4969)</f>
        <v>0</v>
      </c>
      <c r="H4961" s="797">
        <f>SUM(H4962:H4969)</f>
        <v>0</v>
      </c>
      <c r="I4961" s="797">
        <f>SUM(I4962:I4969)</f>
        <v>0</v>
      </c>
      <c r="J4961" s="243" t="str">
        <f t="shared" si="1512"/>
        <v/>
      </c>
      <c r="K4961" s="244"/>
      <c r="L4961" s="316">
        <f>SUM(L4962:L4969)</f>
        <v>0</v>
      </c>
      <c r="M4961" s="317">
        <f>SUM(M4962:M4969)</f>
        <v>0</v>
      </c>
      <c r="N4961" s="425">
        <f>SUM(N4962:N4969)</f>
        <v>0</v>
      </c>
      <c r="O4961" s="426">
        <f>SUM(O4962:O4969)</f>
        <v>0</v>
      </c>
      <c r="P4961" s="244"/>
      <c r="Q4961" s="773"/>
      <c r="R4961" s="774"/>
      <c r="S4961" s="774"/>
      <c r="T4961" s="774"/>
      <c r="U4961" s="774"/>
      <c r="V4961" s="774"/>
      <c r="W4961" s="820"/>
      <c r="X4961" s="313">
        <f t="shared" si="1513"/>
        <v>0</v>
      </c>
    </row>
    <row r="4962" spans="2:24" ht="18.75">
      <c r="B4962" s="172"/>
      <c r="C4962" s="144">
        <v>2910</v>
      </c>
      <c r="D4962" s="319" t="s">
        <v>1751</v>
      </c>
      <c r="E4962" s="812"/>
      <c r="F4962" s="449"/>
      <c r="G4962" s="245"/>
      <c r="H4962" s="245"/>
      <c r="I4962" s="476">
        <f t="shared" ref="I4962:I4969" si="1517">F4962+G4962+H4962</f>
        <v>0</v>
      </c>
      <c r="J4962" s="243" t="str">
        <f t="shared" si="1512"/>
        <v/>
      </c>
      <c r="K4962" s="244"/>
      <c r="L4962" s="423"/>
      <c r="M4962" s="252"/>
      <c r="N4962" s="315">
        <f t="shared" ref="N4962:N4969" si="1518">I4962</f>
        <v>0</v>
      </c>
      <c r="O4962" s="424">
        <f t="shared" ref="O4962:O4969" si="1519">L4962+M4962-N4962</f>
        <v>0</v>
      </c>
      <c r="P4962" s="244"/>
      <c r="Q4962" s="771"/>
      <c r="R4962" s="775"/>
      <c r="S4962" s="775"/>
      <c r="T4962" s="775"/>
      <c r="U4962" s="775"/>
      <c r="V4962" s="775"/>
      <c r="W4962" s="819"/>
      <c r="X4962" s="313">
        <f t="shared" si="1513"/>
        <v>0</v>
      </c>
    </row>
    <row r="4963" spans="2:24" ht="18.75">
      <c r="B4963" s="172"/>
      <c r="C4963" s="144">
        <v>2920</v>
      </c>
      <c r="D4963" s="319" t="s">
        <v>243</v>
      </c>
      <c r="E4963" s="812"/>
      <c r="F4963" s="449"/>
      <c r="G4963" s="245"/>
      <c r="H4963" s="245"/>
      <c r="I4963" s="476">
        <f t="shared" si="1517"/>
        <v>0</v>
      </c>
      <c r="J4963" s="243" t="str">
        <f t="shared" si="1512"/>
        <v/>
      </c>
      <c r="K4963" s="244"/>
      <c r="L4963" s="423"/>
      <c r="M4963" s="252"/>
      <c r="N4963" s="315">
        <f t="shared" si="1518"/>
        <v>0</v>
      </c>
      <c r="O4963" s="424">
        <f t="shared" si="1519"/>
        <v>0</v>
      </c>
      <c r="P4963" s="244"/>
      <c r="Q4963" s="771"/>
      <c r="R4963" s="775"/>
      <c r="S4963" s="775"/>
      <c r="T4963" s="775"/>
      <c r="U4963" s="775"/>
      <c r="V4963" s="775"/>
      <c r="W4963" s="819"/>
      <c r="X4963" s="313">
        <f t="shared" si="1513"/>
        <v>0</v>
      </c>
    </row>
    <row r="4964" spans="2:24" ht="31.5">
      <c r="B4964" s="172"/>
      <c r="C4964" s="168">
        <v>2969</v>
      </c>
      <c r="D4964" s="320" t="s">
        <v>244</v>
      </c>
      <c r="E4964" s="812"/>
      <c r="F4964" s="449"/>
      <c r="G4964" s="245"/>
      <c r="H4964" s="245"/>
      <c r="I4964" s="476">
        <f t="shared" si="1517"/>
        <v>0</v>
      </c>
      <c r="J4964" s="243" t="str">
        <f t="shared" si="1512"/>
        <v/>
      </c>
      <c r="K4964" s="244"/>
      <c r="L4964" s="423"/>
      <c r="M4964" s="252"/>
      <c r="N4964" s="315">
        <f t="shared" si="1518"/>
        <v>0</v>
      </c>
      <c r="O4964" s="424">
        <f t="shared" si="1519"/>
        <v>0</v>
      </c>
      <c r="P4964" s="244"/>
      <c r="Q4964" s="771"/>
      <c r="R4964" s="775"/>
      <c r="S4964" s="775"/>
      <c r="T4964" s="775"/>
      <c r="U4964" s="775"/>
      <c r="V4964" s="775"/>
      <c r="W4964" s="819"/>
      <c r="X4964" s="313">
        <f t="shared" si="1513"/>
        <v>0</v>
      </c>
    </row>
    <row r="4965" spans="2:24" ht="31.5">
      <c r="B4965" s="172"/>
      <c r="C4965" s="168">
        <v>2970</v>
      </c>
      <c r="D4965" s="320" t="s">
        <v>245</v>
      </c>
      <c r="E4965" s="812"/>
      <c r="F4965" s="449"/>
      <c r="G4965" s="245"/>
      <c r="H4965" s="245"/>
      <c r="I4965" s="476">
        <f t="shared" si="1517"/>
        <v>0</v>
      </c>
      <c r="J4965" s="243" t="str">
        <f t="shared" si="1512"/>
        <v/>
      </c>
      <c r="K4965" s="244"/>
      <c r="L4965" s="423"/>
      <c r="M4965" s="252"/>
      <c r="N4965" s="315">
        <f t="shared" si="1518"/>
        <v>0</v>
      </c>
      <c r="O4965" s="424">
        <f t="shared" si="1519"/>
        <v>0</v>
      </c>
      <c r="P4965" s="244"/>
      <c r="Q4965" s="771"/>
      <c r="R4965" s="775"/>
      <c r="S4965" s="775"/>
      <c r="T4965" s="775"/>
      <c r="U4965" s="775"/>
      <c r="V4965" s="775"/>
      <c r="W4965" s="819"/>
      <c r="X4965" s="313">
        <f t="shared" si="1513"/>
        <v>0</v>
      </c>
    </row>
    <row r="4966" spans="2:24" ht="18.75">
      <c r="B4966" s="172"/>
      <c r="C4966" s="166">
        <v>2989</v>
      </c>
      <c r="D4966" s="321" t="s">
        <v>246</v>
      </c>
      <c r="E4966" s="812"/>
      <c r="F4966" s="449"/>
      <c r="G4966" s="245"/>
      <c r="H4966" s="245"/>
      <c r="I4966" s="476">
        <f t="shared" si="1517"/>
        <v>0</v>
      </c>
      <c r="J4966" s="243" t="str">
        <f t="shared" si="1512"/>
        <v/>
      </c>
      <c r="K4966" s="244"/>
      <c r="L4966" s="423"/>
      <c r="M4966" s="252"/>
      <c r="N4966" s="315">
        <f t="shared" si="1518"/>
        <v>0</v>
      </c>
      <c r="O4966" s="424">
        <f t="shared" si="1519"/>
        <v>0</v>
      </c>
      <c r="P4966" s="244"/>
      <c r="Q4966" s="771"/>
      <c r="R4966" s="775"/>
      <c r="S4966" s="775"/>
      <c r="T4966" s="775"/>
      <c r="U4966" s="775"/>
      <c r="V4966" s="775"/>
      <c r="W4966" s="819"/>
      <c r="X4966" s="313">
        <f t="shared" si="1513"/>
        <v>0</v>
      </c>
    </row>
    <row r="4967" spans="2:24" ht="31.5">
      <c r="B4967" s="136"/>
      <c r="C4967" s="137">
        <v>2990</v>
      </c>
      <c r="D4967" s="322" t="s">
        <v>1732</v>
      </c>
      <c r="E4967" s="812"/>
      <c r="F4967" s="449"/>
      <c r="G4967" s="245"/>
      <c r="H4967" s="245"/>
      <c r="I4967" s="476">
        <f t="shared" si="1517"/>
        <v>0</v>
      </c>
      <c r="J4967" s="243" t="str">
        <f t="shared" si="1512"/>
        <v/>
      </c>
      <c r="K4967" s="244"/>
      <c r="L4967" s="423"/>
      <c r="M4967" s="252"/>
      <c r="N4967" s="315">
        <f t="shared" si="1518"/>
        <v>0</v>
      </c>
      <c r="O4967" s="424">
        <f t="shared" si="1519"/>
        <v>0</v>
      </c>
      <c r="P4967" s="244"/>
      <c r="Q4967" s="771"/>
      <c r="R4967" s="775"/>
      <c r="S4967" s="775"/>
      <c r="T4967" s="775"/>
      <c r="U4967" s="775"/>
      <c r="V4967" s="775"/>
      <c r="W4967" s="819"/>
      <c r="X4967" s="313">
        <f t="shared" si="1513"/>
        <v>0</v>
      </c>
    </row>
    <row r="4968" spans="2:24" ht="18.75">
      <c r="B4968" s="136"/>
      <c r="C4968" s="137">
        <v>2991</v>
      </c>
      <c r="D4968" s="322" t="s">
        <v>247</v>
      </c>
      <c r="E4968" s="812"/>
      <c r="F4968" s="449"/>
      <c r="G4968" s="245"/>
      <c r="H4968" s="245"/>
      <c r="I4968" s="476">
        <f t="shared" si="1517"/>
        <v>0</v>
      </c>
      <c r="J4968" s="243" t="str">
        <f t="shared" si="1512"/>
        <v/>
      </c>
      <c r="K4968" s="244"/>
      <c r="L4968" s="423"/>
      <c r="M4968" s="252"/>
      <c r="N4968" s="315">
        <f t="shared" si="1518"/>
        <v>0</v>
      </c>
      <c r="O4968" s="424">
        <f t="shared" si="1519"/>
        <v>0</v>
      </c>
      <c r="P4968" s="244"/>
      <c r="Q4968" s="771"/>
      <c r="R4968" s="775"/>
      <c r="S4968" s="775"/>
      <c r="T4968" s="775"/>
      <c r="U4968" s="775"/>
      <c r="V4968" s="775"/>
      <c r="W4968" s="819"/>
      <c r="X4968" s="313">
        <f t="shared" si="1513"/>
        <v>0</v>
      </c>
    </row>
    <row r="4969" spans="2:24" ht="18.75">
      <c r="B4969" s="136"/>
      <c r="C4969" s="142">
        <v>2992</v>
      </c>
      <c r="D4969" s="154" t="s">
        <v>248</v>
      </c>
      <c r="E4969" s="812"/>
      <c r="F4969" s="449"/>
      <c r="G4969" s="245"/>
      <c r="H4969" s="245"/>
      <c r="I4969" s="476">
        <f t="shared" si="1517"/>
        <v>0</v>
      </c>
      <c r="J4969" s="243" t="str">
        <f t="shared" si="1512"/>
        <v/>
      </c>
      <c r="K4969" s="244"/>
      <c r="L4969" s="423"/>
      <c r="M4969" s="252"/>
      <c r="N4969" s="315">
        <f t="shared" si="1518"/>
        <v>0</v>
      </c>
      <c r="O4969" s="424">
        <f t="shared" si="1519"/>
        <v>0</v>
      </c>
      <c r="P4969" s="244"/>
      <c r="Q4969" s="771"/>
      <c r="R4969" s="775"/>
      <c r="S4969" s="775"/>
      <c r="T4969" s="775"/>
      <c r="U4969" s="775"/>
      <c r="V4969" s="775"/>
      <c r="W4969" s="819"/>
      <c r="X4969" s="313">
        <f t="shared" si="1513"/>
        <v>0</v>
      </c>
    </row>
    <row r="4970" spans="2:24" ht="18.75">
      <c r="B4970" s="794">
        <v>3300</v>
      </c>
      <c r="C4970" s="966" t="s">
        <v>1773</v>
      </c>
      <c r="D4970" s="966"/>
      <c r="E4970" s="795"/>
      <c r="F4970" s="781">
        <v>0</v>
      </c>
      <c r="G4970" s="781">
        <v>0</v>
      </c>
      <c r="H4970" s="781">
        <v>0</v>
      </c>
      <c r="I4970" s="797">
        <f>SUM(I4971:I4975)</f>
        <v>0</v>
      </c>
      <c r="J4970" s="243" t="str">
        <f t="shared" si="1512"/>
        <v/>
      </c>
      <c r="K4970" s="244"/>
      <c r="L4970" s="773"/>
      <c r="M4970" s="774"/>
      <c r="N4970" s="774"/>
      <c r="O4970" s="820"/>
      <c r="P4970" s="244"/>
      <c r="Q4970" s="773"/>
      <c r="R4970" s="774"/>
      <c r="S4970" s="774"/>
      <c r="T4970" s="774"/>
      <c r="U4970" s="774"/>
      <c r="V4970" s="774"/>
      <c r="W4970" s="820"/>
      <c r="X4970" s="313">
        <f t="shared" si="1513"/>
        <v>0</v>
      </c>
    </row>
    <row r="4971" spans="2:24" ht="18.75">
      <c r="B4971" s="143"/>
      <c r="C4971" s="144">
        <v>3301</v>
      </c>
      <c r="D4971" s="460" t="s">
        <v>249</v>
      </c>
      <c r="E4971" s="812"/>
      <c r="F4971" s="700">
        <v>0</v>
      </c>
      <c r="G4971" s="700">
        <v>0</v>
      </c>
      <c r="H4971" s="700">
        <v>0</v>
      </c>
      <c r="I4971" s="476">
        <f t="shared" ref="I4971:I4978" si="1520">F4971+G4971+H4971</f>
        <v>0</v>
      </c>
      <c r="J4971" s="243" t="str">
        <f t="shared" si="1512"/>
        <v/>
      </c>
      <c r="K4971" s="244"/>
      <c r="L4971" s="771"/>
      <c r="M4971" s="775"/>
      <c r="N4971" s="775"/>
      <c r="O4971" s="819"/>
      <c r="P4971" s="244"/>
      <c r="Q4971" s="771"/>
      <c r="R4971" s="775"/>
      <c r="S4971" s="775"/>
      <c r="T4971" s="775"/>
      <c r="U4971" s="775"/>
      <c r="V4971" s="775"/>
      <c r="W4971" s="819"/>
      <c r="X4971" s="313">
        <f t="shared" si="1513"/>
        <v>0</v>
      </c>
    </row>
    <row r="4972" spans="2:24" ht="18.75">
      <c r="B4972" s="143"/>
      <c r="C4972" s="168">
        <v>3302</v>
      </c>
      <c r="D4972" s="461" t="s">
        <v>1081</v>
      </c>
      <c r="E4972" s="812"/>
      <c r="F4972" s="700">
        <v>0</v>
      </c>
      <c r="G4972" s="700">
        <v>0</v>
      </c>
      <c r="H4972" s="700">
        <v>0</v>
      </c>
      <c r="I4972" s="476">
        <f t="shared" si="1520"/>
        <v>0</v>
      </c>
      <c r="J4972" s="243" t="str">
        <f t="shared" ref="J4972:J5003" si="1521">(IF($E4972&lt;&gt;0,$J$2,IF($I4972&lt;&gt;0,$J$2,"")))</f>
        <v/>
      </c>
      <c r="K4972" s="244"/>
      <c r="L4972" s="771"/>
      <c r="M4972" s="775"/>
      <c r="N4972" s="775"/>
      <c r="O4972" s="819"/>
      <c r="P4972" s="244"/>
      <c r="Q4972" s="771"/>
      <c r="R4972" s="775"/>
      <c r="S4972" s="775"/>
      <c r="T4972" s="775"/>
      <c r="U4972" s="775"/>
      <c r="V4972" s="775"/>
      <c r="W4972" s="819"/>
      <c r="X4972" s="313">
        <f t="shared" ref="X4972:X5003" si="1522">T4972-U4972-V4972-W4972</f>
        <v>0</v>
      </c>
    </row>
    <row r="4973" spans="2:24" ht="18.75">
      <c r="B4973" s="143"/>
      <c r="C4973" s="168">
        <v>3303</v>
      </c>
      <c r="D4973" s="461" t="s">
        <v>251</v>
      </c>
      <c r="E4973" s="812"/>
      <c r="F4973" s="700">
        <v>0</v>
      </c>
      <c r="G4973" s="700">
        <v>0</v>
      </c>
      <c r="H4973" s="700">
        <v>0</v>
      </c>
      <c r="I4973" s="476">
        <f t="shared" si="1520"/>
        <v>0</v>
      </c>
      <c r="J4973" s="243" t="str">
        <f t="shared" si="1521"/>
        <v/>
      </c>
      <c r="K4973" s="244"/>
      <c r="L4973" s="771"/>
      <c r="M4973" s="775"/>
      <c r="N4973" s="775"/>
      <c r="O4973" s="819"/>
      <c r="P4973" s="244"/>
      <c r="Q4973" s="771"/>
      <c r="R4973" s="775"/>
      <c r="S4973" s="775"/>
      <c r="T4973" s="775"/>
      <c r="U4973" s="775"/>
      <c r="V4973" s="775"/>
      <c r="W4973" s="819"/>
      <c r="X4973" s="313">
        <f t="shared" si="1522"/>
        <v>0</v>
      </c>
    </row>
    <row r="4974" spans="2:24" ht="18.75">
      <c r="B4974" s="143"/>
      <c r="C4974" s="166">
        <v>3304</v>
      </c>
      <c r="D4974" s="462" t="s">
        <v>252</v>
      </c>
      <c r="E4974" s="812"/>
      <c r="F4974" s="700">
        <v>0</v>
      </c>
      <c r="G4974" s="700">
        <v>0</v>
      </c>
      <c r="H4974" s="700">
        <v>0</v>
      </c>
      <c r="I4974" s="476">
        <f t="shared" si="1520"/>
        <v>0</v>
      </c>
      <c r="J4974" s="243" t="str">
        <f t="shared" si="1521"/>
        <v/>
      </c>
      <c r="K4974" s="244"/>
      <c r="L4974" s="771"/>
      <c r="M4974" s="775"/>
      <c r="N4974" s="775"/>
      <c r="O4974" s="819"/>
      <c r="P4974" s="244"/>
      <c r="Q4974" s="771"/>
      <c r="R4974" s="775"/>
      <c r="S4974" s="775"/>
      <c r="T4974" s="775"/>
      <c r="U4974" s="775"/>
      <c r="V4974" s="775"/>
      <c r="W4974" s="819"/>
      <c r="X4974" s="313">
        <f t="shared" si="1522"/>
        <v>0</v>
      </c>
    </row>
    <row r="4975" spans="2:24" ht="31.5">
      <c r="B4975" s="143"/>
      <c r="C4975" s="142">
        <v>3306</v>
      </c>
      <c r="D4975" s="463" t="s">
        <v>1712</v>
      </c>
      <c r="E4975" s="812"/>
      <c r="F4975" s="700">
        <v>0</v>
      </c>
      <c r="G4975" s="700">
        <v>0</v>
      </c>
      <c r="H4975" s="700">
        <v>0</v>
      </c>
      <c r="I4975" s="476">
        <f t="shared" si="1520"/>
        <v>0</v>
      </c>
      <c r="J4975" s="243" t="str">
        <f t="shared" si="1521"/>
        <v/>
      </c>
      <c r="K4975" s="244"/>
      <c r="L4975" s="771"/>
      <c r="M4975" s="775"/>
      <c r="N4975" s="775"/>
      <c r="O4975" s="819"/>
      <c r="P4975" s="244"/>
      <c r="Q4975" s="771"/>
      <c r="R4975" s="775"/>
      <c r="S4975" s="775"/>
      <c r="T4975" s="775"/>
      <c r="U4975" s="775"/>
      <c r="V4975" s="775"/>
      <c r="W4975" s="819"/>
      <c r="X4975" s="313">
        <f t="shared" si="1522"/>
        <v>0</v>
      </c>
    </row>
    <row r="4976" spans="2:24" ht="18.75">
      <c r="B4976" s="794">
        <v>3900</v>
      </c>
      <c r="C4976" s="963" t="s">
        <v>253</v>
      </c>
      <c r="D4976" s="967"/>
      <c r="E4976" s="795"/>
      <c r="F4976" s="781">
        <v>0</v>
      </c>
      <c r="G4976" s="781">
        <v>0</v>
      </c>
      <c r="H4976" s="781">
        <v>0</v>
      </c>
      <c r="I4976" s="800">
        <f t="shared" si="1520"/>
        <v>0</v>
      </c>
      <c r="J4976" s="243" t="str">
        <f t="shared" si="1521"/>
        <v/>
      </c>
      <c r="K4976" s="244"/>
      <c r="L4976" s="428"/>
      <c r="M4976" s="254"/>
      <c r="N4976" s="317">
        <f>I4976</f>
        <v>0</v>
      </c>
      <c r="O4976" s="424">
        <f>L4976+M4976-N4976</f>
        <v>0</v>
      </c>
      <c r="P4976" s="244"/>
      <c r="Q4976" s="428"/>
      <c r="R4976" s="254"/>
      <c r="S4976" s="429">
        <f>+IF(+(L4976+M4976)&gt;=I4976,+M4976,+(+I4976-L4976))</f>
        <v>0</v>
      </c>
      <c r="T4976" s="315">
        <f>Q4976+R4976-S4976</f>
        <v>0</v>
      </c>
      <c r="U4976" s="254"/>
      <c r="V4976" s="254"/>
      <c r="W4976" s="253"/>
      <c r="X4976" s="313">
        <f t="shared" si="1522"/>
        <v>0</v>
      </c>
    </row>
    <row r="4977" spans="2:24" ht="18.75">
      <c r="B4977" s="794">
        <v>4000</v>
      </c>
      <c r="C4977" s="968" t="s">
        <v>254</v>
      </c>
      <c r="D4977" s="968"/>
      <c r="E4977" s="795"/>
      <c r="F4977" s="798"/>
      <c r="G4977" s="799"/>
      <c r="H4977" s="799"/>
      <c r="I4977" s="800">
        <f t="shared" si="1520"/>
        <v>0</v>
      </c>
      <c r="J4977" s="243" t="str">
        <f t="shared" si="1521"/>
        <v/>
      </c>
      <c r="K4977" s="244"/>
      <c r="L4977" s="428"/>
      <c r="M4977" s="254"/>
      <c r="N4977" s="317">
        <f>I4977</f>
        <v>0</v>
      </c>
      <c r="O4977" s="424">
        <f>L4977+M4977-N4977</f>
        <v>0</v>
      </c>
      <c r="P4977" s="244"/>
      <c r="Q4977" s="773"/>
      <c r="R4977" s="774"/>
      <c r="S4977" s="774"/>
      <c r="T4977" s="775"/>
      <c r="U4977" s="774"/>
      <c r="V4977" s="774"/>
      <c r="W4977" s="819"/>
      <c r="X4977" s="313">
        <f t="shared" si="1522"/>
        <v>0</v>
      </c>
    </row>
    <row r="4978" spans="2:24" ht="18.75">
      <c r="B4978" s="794">
        <v>4100</v>
      </c>
      <c r="C4978" s="968" t="s">
        <v>255</v>
      </c>
      <c r="D4978" s="968"/>
      <c r="E4978" s="795"/>
      <c r="F4978" s="781">
        <v>0</v>
      </c>
      <c r="G4978" s="781">
        <v>0</v>
      </c>
      <c r="H4978" s="781">
        <v>0</v>
      </c>
      <c r="I4978" s="800">
        <f t="shared" si="1520"/>
        <v>0</v>
      </c>
      <c r="J4978" s="243" t="str">
        <f t="shared" si="1521"/>
        <v/>
      </c>
      <c r="K4978" s="244"/>
      <c r="L4978" s="773"/>
      <c r="M4978" s="774"/>
      <c r="N4978" s="774"/>
      <c r="O4978" s="820"/>
      <c r="P4978" s="244"/>
      <c r="Q4978" s="773"/>
      <c r="R4978" s="774"/>
      <c r="S4978" s="774"/>
      <c r="T4978" s="774"/>
      <c r="U4978" s="774"/>
      <c r="V4978" s="774"/>
      <c r="W4978" s="820"/>
      <c r="X4978" s="313">
        <f t="shared" si="1522"/>
        <v>0</v>
      </c>
    </row>
    <row r="4979" spans="2:24" ht="18.75">
      <c r="B4979" s="794">
        <v>4200</v>
      </c>
      <c r="C4979" s="966" t="s">
        <v>256</v>
      </c>
      <c r="D4979" s="983"/>
      <c r="E4979" s="795"/>
      <c r="F4979" s="796">
        <f>SUM(F4980:F4985)</f>
        <v>0</v>
      </c>
      <c r="G4979" s="797">
        <f>SUM(G4980:G4985)</f>
        <v>0</v>
      </c>
      <c r="H4979" s="797">
        <f>SUM(H4980:H4985)</f>
        <v>0</v>
      </c>
      <c r="I4979" s="797">
        <f>SUM(I4980:I4985)</f>
        <v>0</v>
      </c>
      <c r="J4979" s="243" t="str">
        <f t="shared" si="1521"/>
        <v/>
      </c>
      <c r="K4979" s="244"/>
      <c r="L4979" s="316">
        <f>SUM(L4980:L4985)</f>
        <v>0</v>
      </c>
      <c r="M4979" s="317">
        <f>SUM(M4980:M4985)</f>
        <v>0</v>
      </c>
      <c r="N4979" s="425">
        <f>SUM(N4980:N4985)</f>
        <v>0</v>
      </c>
      <c r="O4979" s="426">
        <f>SUM(O4980:O4985)</f>
        <v>0</v>
      </c>
      <c r="P4979" s="244"/>
      <c r="Q4979" s="316">
        <f t="shared" ref="Q4979:W4979" si="1523">SUM(Q4980:Q4985)</f>
        <v>0</v>
      </c>
      <c r="R4979" s="317">
        <f t="shared" si="1523"/>
        <v>0</v>
      </c>
      <c r="S4979" s="317">
        <f t="shared" si="1523"/>
        <v>0</v>
      </c>
      <c r="T4979" s="317">
        <f t="shared" si="1523"/>
        <v>0</v>
      </c>
      <c r="U4979" s="317">
        <f t="shared" si="1523"/>
        <v>0</v>
      </c>
      <c r="V4979" s="317">
        <f t="shared" si="1523"/>
        <v>0</v>
      </c>
      <c r="W4979" s="426">
        <f t="shared" si="1523"/>
        <v>0</v>
      </c>
      <c r="X4979" s="313">
        <f t="shared" si="1522"/>
        <v>0</v>
      </c>
    </row>
    <row r="4980" spans="2:24" ht="18.75">
      <c r="B4980" s="173"/>
      <c r="C4980" s="144">
        <v>4201</v>
      </c>
      <c r="D4980" s="138" t="s">
        <v>257</v>
      </c>
      <c r="E4980" s="812"/>
      <c r="F4980" s="449"/>
      <c r="G4980" s="245"/>
      <c r="H4980" s="245"/>
      <c r="I4980" s="476">
        <f t="shared" ref="I4980:I4985" si="1524">F4980+G4980+H4980</f>
        <v>0</v>
      </c>
      <c r="J4980" s="243" t="str">
        <f t="shared" si="1521"/>
        <v/>
      </c>
      <c r="K4980" s="244"/>
      <c r="L4980" s="423"/>
      <c r="M4980" s="252"/>
      <c r="N4980" s="315">
        <f t="shared" ref="N4980:N4985" si="1525">I4980</f>
        <v>0</v>
      </c>
      <c r="O4980" s="424">
        <f t="shared" ref="O4980:O4985" si="1526">L4980+M4980-N4980</f>
        <v>0</v>
      </c>
      <c r="P4980" s="244"/>
      <c r="Q4980" s="423"/>
      <c r="R4980" s="252"/>
      <c r="S4980" s="429">
        <f t="shared" ref="S4980:S4985" si="1527">+IF(+(L4980+M4980)&gt;=I4980,+M4980,+(+I4980-L4980))</f>
        <v>0</v>
      </c>
      <c r="T4980" s="315">
        <f t="shared" ref="T4980:T4985" si="1528">Q4980+R4980-S4980</f>
        <v>0</v>
      </c>
      <c r="U4980" s="252"/>
      <c r="V4980" s="252"/>
      <c r="W4980" s="253"/>
      <c r="X4980" s="313">
        <f t="shared" si="1522"/>
        <v>0</v>
      </c>
    </row>
    <row r="4981" spans="2:24" ht="18.75">
      <c r="B4981" s="173"/>
      <c r="C4981" s="137">
        <v>4202</v>
      </c>
      <c r="D4981" s="139" t="s">
        <v>258</v>
      </c>
      <c r="E4981" s="812"/>
      <c r="F4981" s="449"/>
      <c r="G4981" s="245"/>
      <c r="H4981" s="245"/>
      <c r="I4981" s="476">
        <f t="shared" si="1524"/>
        <v>0</v>
      </c>
      <c r="J4981" s="243" t="str">
        <f t="shared" si="1521"/>
        <v/>
      </c>
      <c r="K4981" s="244"/>
      <c r="L4981" s="423"/>
      <c r="M4981" s="252"/>
      <c r="N4981" s="315">
        <f t="shared" si="1525"/>
        <v>0</v>
      </c>
      <c r="O4981" s="424">
        <f t="shared" si="1526"/>
        <v>0</v>
      </c>
      <c r="P4981" s="244"/>
      <c r="Q4981" s="423"/>
      <c r="R4981" s="252"/>
      <c r="S4981" s="429">
        <f t="shared" si="1527"/>
        <v>0</v>
      </c>
      <c r="T4981" s="315">
        <f t="shared" si="1528"/>
        <v>0</v>
      </c>
      <c r="U4981" s="252"/>
      <c r="V4981" s="252"/>
      <c r="W4981" s="253"/>
      <c r="X4981" s="313">
        <f t="shared" si="1522"/>
        <v>0</v>
      </c>
    </row>
    <row r="4982" spans="2:24" ht="18.75">
      <c r="B4982" s="173"/>
      <c r="C4982" s="137">
        <v>4214</v>
      </c>
      <c r="D4982" s="139" t="s">
        <v>259</v>
      </c>
      <c r="E4982" s="812"/>
      <c r="F4982" s="449"/>
      <c r="G4982" s="245"/>
      <c r="H4982" s="245"/>
      <c r="I4982" s="476">
        <f t="shared" si="1524"/>
        <v>0</v>
      </c>
      <c r="J4982" s="243" t="str">
        <f t="shared" si="1521"/>
        <v/>
      </c>
      <c r="K4982" s="244"/>
      <c r="L4982" s="423"/>
      <c r="M4982" s="252"/>
      <c r="N4982" s="315">
        <f t="shared" si="1525"/>
        <v>0</v>
      </c>
      <c r="O4982" s="424">
        <f t="shared" si="1526"/>
        <v>0</v>
      </c>
      <c r="P4982" s="244"/>
      <c r="Q4982" s="423"/>
      <c r="R4982" s="252"/>
      <c r="S4982" s="429">
        <f t="shared" si="1527"/>
        <v>0</v>
      </c>
      <c r="T4982" s="315">
        <f t="shared" si="1528"/>
        <v>0</v>
      </c>
      <c r="U4982" s="252"/>
      <c r="V4982" s="252"/>
      <c r="W4982" s="253"/>
      <c r="X4982" s="313">
        <f t="shared" si="1522"/>
        <v>0</v>
      </c>
    </row>
    <row r="4983" spans="2:24" ht="18.75">
      <c r="B4983" s="173"/>
      <c r="C4983" s="137">
        <v>4217</v>
      </c>
      <c r="D4983" s="139" t="s">
        <v>260</v>
      </c>
      <c r="E4983" s="812"/>
      <c r="F4983" s="449"/>
      <c r="G4983" s="245"/>
      <c r="H4983" s="245"/>
      <c r="I4983" s="476">
        <f t="shared" si="1524"/>
        <v>0</v>
      </c>
      <c r="J4983" s="243" t="str">
        <f t="shared" si="1521"/>
        <v/>
      </c>
      <c r="K4983" s="244"/>
      <c r="L4983" s="423"/>
      <c r="M4983" s="252"/>
      <c r="N4983" s="315">
        <f t="shared" si="1525"/>
        <v>0</v>
      </c>
      <c r="O4983" s="424">
        <f t="shared" si="1526"/>
        <v>0</v>
      </c>
      <c r="P4983" s="244"/>
      <c r="Q4983" s="423"/>
      <c r="R4983" s="252"/>
      <c r="S4983" s="429">
        <f t="shared" si="1527"/>
        <v>0</v>
      </c>
      <c r="T4983" s="315">
        <f t="shared" si="1528"/>
        <v>0</v>
      </c>
      <c r="U4983" s="252"/>
      <c r="V4983" s="252"/>
      <c r="W4983" s="253"/>
      <c r="X4983" s="313">
        <f t="shared" si="1522"/>
        <v>0</v>
      </c>
    </row>
    <row r="4984" spans="2:24" ht="18.75">
      <c r="B4984" s="173"/>
      <c r="C4984" s="137">
        <v>4218</v>
      </c>
      <c r="D4984" s="145" t="s">
        <v>261</v>
      </c>
      <c r="E4984" s="812"/>
      <c r="F4984" s="449"/>
      <c r="G4984" s="245"/>
      <c r="H4984" s="245"/>
      <c r="I4984" s="476">
        <f t="shared" si="1524"/>
        <v>0</v>
      </c>
      <c r="J4984" s="243" t="str">
        <f t="shared" si="1521"/>
        <v/>
      </c>
      <c r="K4984" s="244"/>
      <c r="L4984" s="423"/>
      <c r="M4984" s="252"/>
      <c r="N4984" s="315">
        <f t="shared" si="1525"/>
        <v>0</v>
      </c>
      <c r="O4984" s="424">
        <f t="shared" si="1526"/>
        <v>0</v>
      </c>
      <c r="P4984" s="244"/>
      <c r="Q4984" s="423"/>
      <c r="R4984" s="252"/>
      <c r="S4984" s="429">
        <f t="shared" si="1527"/>
        <v>0</v>
      </c>
      <c r="T4984" s="315">
        <f t="shared" si="1528"/>
        <v>0</v>
      </c>
      <c r="U4984" s="252"/>
      <c r="V4984" s="252"/>
      <c r="W4984" s="253"/>
      <c r="X4984" s="313">
        <f t="shared" si="1522"/>
        <v>0</v>
      </c>
    </row>
    <row r="4985" spans="2:24" ht="18.75">
      <c r="B4985" s="173"/>
      <c r="C4985" s="137">
        <v>4219</v>
      </c>
      <c r="D4985" s="156" t="s">
        <v>262</v>
      </c>
      <c r="E4985" s="812"/>
      <c r="F4985" s="449"/>
      <c r="G4985" s="245"/>
      <c r="H4985" s="245"/>
      <c r="I4985" s="476">
        <f t="shared" si="1524"/>
        <v>0</v>
      </c>
      <c r="J4985" s="243" t="str">
        <f t="shared" si="1521"/>
        <v/>
      </c>
      <c r="K4985" s="244"/>
      <c r="L4985" s="423"/>
      <c r="M4985" s="252"/>
      <c r="N4985" s="315">
        <f t="shared" si="1525"/>
        <v>0</v>
      </c>
      <c r="O4985" s="424">
        <f t="shared" si="1526"/>
        <v>0</v>
      </c>
      <c r="P4985" s="244"/>
      <c r="Q4985" s="423"/>
      <c r="R4985" s="252"/>
      <c r="S4985" s="429">
        <f t="shared" si="1527"/>
        <v>0</v>
      </c>
      <c r="T4985" s="315">
        <f t="shared" si="1528"/>
        <v>0</v>
      </c>
      <c r="U4985" s="252"/>
      <c r="V4985" s="252"/>
      <c r="W4985" s="253"/>
      <c r="X4985" s="313">
        <f t="shared" si="1522"/>
        <v>0</v>
      </c>
    </row>
    <row r="4986" spans="2:24" ht="18.75">
      <c r="B4986" s="794">
        <v>4300</v>
      </c>
      <c r="C4986" s="958" t="s">
        <v>1713</v>
      </c>
      <c r="D4986" s="958"/>
      <c r="E4986" s="795"/>
      <c r="F4986" s="796">
        <f>SUM(F4987:F4989)</f>
        <v>0</v>
      </c>
      <c r="G4986" s="797">
        <f>SUM(G4987:G4989)</f>
        <v>0</v>
      </c>
      <c r="H4986" s="797">
        <f>SUM(H4987:H4989)</f>
        <v>0</v>
      </c>
      <c r="I4986" s="797">
        <f>SUM(I4987:I4989)</f>
        <v>0</v>
      </c>
      <c r="J4986" s="243" t="str">
        <f t="shared" si="1521"/>
        <v/>
      </c>
      <c r="K4986" s="244"/>
      <c r="L4986" s="316">
        <f>SUM(L4987:L4989)</f>
        <v>0</v>
      </c>
      <c r="M4986" s="317">
        <f>SUM(M4987:M4989)</f>
        <v>0</v>
      </c>
      <c r="N4986" s="425">
        <f>SUM(N4987:N4989)</f>
        <v>0</v>
      </c>
      <c r="O4986" s="426">
        <f>SUM(O4987:O4989)</f>
        <v>0</v>
      </c>
      <c r="P4986" s="244"/>
      <c r="Q4986" s="316">
        <f t="shared" ref="Q4986:W4986" si="1529">SUM(Q4987:Q4989)</f>
        <v>0</v>
      </c>
      <c r="R4986" s="317">
        <f t="shared" si="1529"/>
        <v>0</v>
      </c>
      <c r="S4986" s="317">
        <f t="shared" si="1529"/>
        <v>0</v>
      </c>
      <c r="T4986" s="317">
        <f t="shared" si="1529"/>
        <v>0</v>
      </c>
      <c r="U4986" s="317">
        <f t="shared" si="1529"/>
        <v>0</v>
      </c>
      <c r="V4986" s="317">
        <f t="shared" si="1529"/>
        <v>0</v>
      </c>
      <c r="W4986" s="426">
        <f t="shared" si="1529"/>
        <v>0</v>
      </c>
      <c r="X4986" s="313">
        <f t="shared" si="1522"/>
        <v>0</v>
      </c>
    </row>
    <row r="4987" spans="2:24" ht="18.75">
      <c r="B4987" s="173"/>
      <c r="C4987" s="144">
        <v>4301</v>
      </c>
      <c r="D4987" s="163" t="s">
        <v>263</v>
      </c>
      <c r="E4987" s="812"/>
      <c r="F4987" s="449"/>
      <c r="G4987" s="245"/>
      <c r="H4987" s="245"/>
      <c r="I4987" s="476">
        <f t="shared" ref="I4987:I4992" si="1530">F4987+G4987+H4987</f>
        <v>0</v>
      </c>
      <c r="J4987" s="243" t="str">
        <f t="shared" si="1521"/>
        <v/>
      </c>
      <c r="K4987" s="244"/>
      <c r="L4987" s="423"/>
      <c r="M4987" s="252"/>
      <c r="N4987" s="315">
        <f t="shared" ref="N4987:N4992" si="1531">I4987</f>
        <v>0</v>
      </c>
      <c r="O4987" s="424">
        <f t="shared" ref="O4987:O4992" si="1532">L4987+M4987-N4987</f>
        <v>0</v>
      </c>
      <c r="P4987" s="244"/>
      <c r="Q4987" s="423"/>
      <c r="R4987" s="252"/>
      <c r="S4987" s="429">
        <f t="shared" ref="S4987:S4992" si="1533">+IF(+(L4987+M4987)&gt;=I4987,+M4987,+(+I4987-L4987))</f>
        <v>0</v>
      </c>
      <c r="T4987" s="315">
        <f t="shared" ref="T4987:T4992" si="1534">Q4987+R4987-S4987</f>
        <v>0</v>
      </c>
      <c r="U4987" s="252"/>
      <c r="V4987" s="252"/>
      <c r="W4987" s="253"/>
      <c r="X4987" s="313">
        <f t="shared" si="1522"/>
        <v>0</v>
      </c>
    </row>
    <row r="4988" spans="2:24" ht="18.75">
      <c r="B4988" s="173"/>
      <c r="C4988" s="137">
        <v>4302</v>
      </c>
      <c r="D4988" s="139" t="s">
        <v>1082</v>
      </c>
      <c r="E4988" s="812"/>
      <c r="F4988" s="449"/>
      <c r="G4988" s="245"/>
      <c r="H4988" s="245"/>
      <c r="I4988" s="476">
        <f t="shared" si="1530"/>
        <v>0</v>
      </c>
      <c r="J4988" s="243" t="str">
        <f t="shared" si="1521"/>
        <v/>
      </c>
      <c r="K4988" s="244"/>
      <c r="L4988" s="423"/>
      <c r="M4988" s="252"/>
      <c r="N4988" s="315">
        <f t="shared" si="1531"/>
        <v>0</v>
      </c>
      <c r="O4988" s="424">
        <f t="shared" si="1532"/>
        <v>0</v>
      </c>
      <c r="P4988" s="244"/>
      <c r="Q4988" s="423"/>
      <c r="R4988" s="252"/>
      <c r="S4988" s="429">
        <f t="shared" si="1533"/>
        <v>0</v>
      </c>
      <c r="T4988" s="315">
        <f t="shared" si="1534"/>
        <v>0</v>
      </c>
      <c r="U4988" s="252"/>
      <c r="V4988" s="252"/>
      <c r="W4988" s="253"/>
      <c r="X4988" s="313">
        <f t="shared" si="1522"/>
        <v>0</v>
      </c>
    </row>
    <row r="4989" spans="2:24" ht="18.75">
      <c r="B4989" s="173"/>
      <c r="C4989" s="142">
        <v>4309</v>
      </c>
      <c r="D4989" s="148" t="s">
        <v>265</v>
      </c>
      <c r="E4989" s="812"/>
      <c r="F4989" s="449"/>
      <c r="G4989" s="245"/>
      <c r="H4989" s="245"/>
      <c r="I4989" s="476">
        <f t="shared" si="1530"/>
        <v>0</v>
      </c>
      <c r="J4989" s="243" t="str">
        <f t="shared" si="1521"/>
        <v/>
      </c>
      <c r="K4989" s="244"/>
      <c r="L4989" s="423"/>
      <c r="M4989" s="252"/>
      <c r="N4989" s="315">
        <f t="shared" si="1531"/>
        <v>0</v>
      </c>
      <c r="O4989" s="424">
        <f t="shared" si="1532"/>
        <v>0</v>
      </c>
      <c r="P4989" s="244"/>
      <c r="Q4989" s="423"/>
      <c r="R4989" s="252"/>
      <c r="S4989" s="429">
        <f t="shared" si="1533"/>
        <v>0</v>
      </c>
      <c r="T4989" s="315">
        <f t="shared" si="1534"/>
        <v>0</v>
      </c>
      <c r="U4989" s="252"/>
      <c r="V4989" s="252"/>
      <c r="W4989" s="253"/>
      <c r="X4989" s="313">
        <f t="shared" si="1522"/>
        <v>0</v>
      </c>
    </row>
    <row r="4990" spans="2:24" ht="18.75">
      <c r="B4990" s="794">
        <v>4400</v>
      </c>
      <c r="C4990" s="963" t="s">
        <v>1714</v>
      </c>
      <c r="D4990" s="963"/>
      <c r="E4990" s="795"/>
      <c r="F4990" s="798"/>
      <c r="G4990" s="799"/>
      <c r="H4990" s="799"/>
      <c r="I4990" s="800">
        <f t="shared" si="1530"/>
        <v>0</v>
      </c>
      <c r="J4990" s="243" t="str">
        <f t="shared" si="1521"/>
        <v/>
      </c>
      <c r="K4990" s="244"/>
      <c r="L4990" s="428"/>
      <c r="M4990" s="254"/>
      <c r="N4990" s="317">
        <f t="shared" si="1531"/>
        <v>0</v>
      </c>
      <c r="O4990" s="424">
        <f t="shared" si="1532"/>
        <v>0</v>
      </c>
      <c r="P4990" s="244"/>
      <c r="Q4990" s="428"/>
      <c r="R4990" s="254"/>
      <c r="S4990" s="429">
        <f t="shared" si="1533"/>
        <v>0</v>
      </c>
      <c r="T4990" s="315">
        <f t="shared" si="1534"/>
        <v>0</v>
      </c>
      <c r="U4990" s="254"/>
      <c r="V4990" s="254"/>
      <c r="W4990" s="253"/>
      <c r="X4990" s="313">
        <f t="shared" si="1522"/>
        <v>0</v>
      </c>
    </row>
    <row r="4991" spans="2:24" ht="18.75">
      <c r="B4991" s="794">
        <v>4500</v>
      </c>
      <c r="C4991" s="968" t="s">
        <v>1715</v>
      </c>
      <c r="D4991" s="968"/>
      <c r="E4991" s="795"/>
      <c r="F4991" s="798">
        <v>229680</v>
      </c>
      <c r="G4991" s="799"/>
      <c r="H4991" s="799">
        <v>360000</v>
      </c>
      <c r="I4991" s="800">
        <f t="shared" si="1530"/>
        <v>589680</v>
      </c>
      <c r="J4991" s="243">
        <f t="shared" si="1521"/>
        <v>1</v>
      </c>
      <c r="K4991" s="244"/>
      <c r="L4991" s="428"/>
      <c r="M4991" s="254">
        <v>589680</v>
      </c>
      <c r="N4991" s="317">
        <f t="shared" si="1531"/>
        <v>589680</v>
      </c>
      <c r="O4991" s="424">
        <f t="shared" si="1532"/>
        <v>0</v>
      </c>
      <c r="P4991" s="244"/>
      <c r="Q4991" s="428"/>
      <c r="R4991" s="254">
        <v>589680</v>
      </c>
      <c r="S4991" s="429">
        <f t="shared" si="1533"/>
        <v>589680</v>
      </c>
      <c r="T4991" s="315">
        <f t="shared" si="1534"/>
        <v>0</v>
      </c>
      <c r="U4991" s="254"/>
      <c r="V4991" s="254"/>
      <c r="W4991" s="253"/>
      <c r="X4991" s="313">
        <f t="shared" si="1522"/>
        <v>0</v>
      </c>
    </row>
    <row r="4992" spans="2:24" ht="18.75">
      <c r="B4992" s="794">
        <v>4600</v>
      </c>
      <c r="C4992" s="969" t="s">
        <v>266</v>
      </c>
      <c r="D4992" s="970"/>
      <c r="E4992" s="795"/>
      <c r="F4992" s="798"/>
      <c r="G4992" s="799"/>
      <c r="H4992" s="799"/>
      <c r="I4992" s="800">
        <f t="shared" si="1530"/>
        <v>0</v>
      </c>
      <c r="J4992" s="243" t="str">
        <f t="shared" si="1521"/>
        <v/>
      </c>
      <c r="K4992" s="244"/>
      <c r="L4992" s="428"/>
      <c r="M4992" s="254"/>
      <c r="N4992" s="317">
        <f t="shared" si="1531"/>
        <v>0</v>
      </c>
      <c r="O4992" s="424">
        <f t="shared" si="1532"/>
        <v>0</v>
      </c>
      <c r="P4992" s="244"/>
      <c r="Q4992" s="428"/>
      <c r="R4992" s="254"/>
      <c r="S4992" s="429">
        <f t="shared" si="1533"/>
        <v>0</v>
      </c>
      <c r="T4992" s="315">
        <f t="shared" si="1534"/>
        <v>0</v>
      </c>
      <c r="U4992" s="254"/>
      <c r="V4992" s="254"/>
      <c r="W4992" s="253"/>
      <c r="X4992" s="313">
        <f t="shared" si="1522"/>
        <v>0</v>
      </c>
    </row>
    <row r="4993" spans="2:24" ht="18.75">
      <c r="B4993" s="794">
        <v>4900</v>
      </c>
      <c r="C4993" s="966" t="s">
        <v>297</v>
      </c>
      <c r="D4993" s="966"/>
      <c r="E4993" s="795"/>
      <c r="F4993" s="796">
        <f>+F4994+F4995</f>
        <v>0</v>
      </c>
      <c r="G4993" s="797">
        <f>+G4994+G4995</f>
        <v>0</v>
      </c>
      <c r="H4993" s="797">
        <f>+H4994+H4995</f>
        <v>0</v>
      </c>
      <c r="I4993" s="797">
        <f>+I4994+I4995</f>
        <v>0</v>
      </c>
      <c r="J4993" s="243" t="str">
        <f t="shared" si="1521"/>
        <v/>
      </c>
      <c r="K4993" s="244"/>
      <c r="L4993" s="773"/>
      <c r="M4993" s="774"/>
      <c r="N4993" s="774"/>
      <c r="O4993" s="820"/>
      <c r="P4993" s="244"/>
      <c r="Q4993" s="773"/>
      <c r="R4993" s="774"/>
      <c r="S4993" s="774"/>
      <c r="T4993" s="774"/>
      <c r="U4993" s="774"/>
      <c r="V4993" s="774"/>
      <c r="W4993" s="820"/>
      <c r="X4993" s="313">
        <f t="shared" si="1522"/>
        <v>0</v>
      </c>
    </row>
    <row r="4994" spans="2:24" ht="18.75">
      <c r="B4994" s="173"/>
      <c r="C4994" s="144">
        <v>4901</v>
      </c>
      <c r="D4994" s="174" t="s">
        <v>298</v>
      </c>
      <c r="E4994" s="812"/>
      <c r="F4994" s="449"/>
      <c r="G4994" s="245"/>
      <c r="H4994" s="245"/>
      <c r="I4994" s="476">
        <f>F4994+G4994+H4994</f>
        <v>0</v>
      </c>
      <c r="J4994" s="243" t="str">
        <f t="shared" si="1521"/>
        <v/>
      </c>
      <c r="K4994" s="244"/>
      <c r="L4994" s="771"/>
      <c r="M4994" s="775"/>
      <c r="N4994" s="775"/>
      <c r="O4994" s="819"/>
      <c r="P4994" s="244"/>
      <c r="Q4994" s="771"/>
      <c r="R4994" s="775"/>
      <c r="S4994" s="775"/>
      <c r="T4994" s="775"/>
      <c r="U4994" s="775"/>
      <c r="V4994" s="775"/>
      <c r="W4994" s="819"/>
      <c r="X4994" s="313">
        <f t="shared" si="1522"/>
        <v>0</v>
      </c>
    </row>
    <row r="4995" spans="2:24" ht="18.75">
      <c r="B4995" s="173"/>
      <c r="C4995" s="142">
        <v>4902</v>
      </c>
      <c r="D4995" s="148" t="s">
        <v>299</v>
      </c>
      <c r="E4995" s="812"/>
      <c r="F4995" s="449"/>
      <c r="G4995" s="245"/>
      <c r="H4995" s="245"/>
      <c r="I4995" s="476">
        <f>F4995+G4995+H4995</f>
        <v>0</v>
      </c>
      <c r="J4995" s="243" t="str">
        <f t="shared" si="1521"/>
        <v/>
      </c>
      <c r="K4995" s="244"/>
      <c r="L4995" s="771"/>
      <c r="M4995" s="775"/>
      <c r="N4995" s="775"/>
      <c r="O4995" s="819"/>
      <c r="P4995" s="244"/>
      <c r="Q4995" s="771"/>
      <c r="R4995" s="775"/>
      <c r="S4995" s="775"/>
      <c r="T4995" s="775"/>
      <c r="U4995" s="775"/>
      <c r="V4995" s="775"/>
      <c r="W4995" s="819"/>
      <c r="X4995" s="313">
        <f t="shared" si="1522"/>
        <v>0</v>
      </c>
    </row>
    <row r="4996" spans="2:24" ht="18.75">
      <c r="B4996" s="801">
        <v>5100</v>
      </c>
      <c r="C4996" s="980" t="s">
        <v>267</v>
      </c>
      <c r="D4996" s="980"/>
      <c r="E4996" s="802"/>
      <c r="F4996" s="803"/>
      <c r="G4996" s="804"/>
      <c r="H4996" s="804"/>
      <c r="I4996" s="800">
        <f>F4996+G4996+H4996</f>
        <v>0</v>
      </c>
      <c r="J4996" s="243" t="str">
        <f t="shared" si="1521"/>
        <v/>
      </c>
      <c r="K4996" s="244"/>
      <c r="L4996" s="430"/>
      <c r="M4996" s="431"/>
      <c r="N4996" s="327">
        <f>I4996</f>
        <v>0</v>
      </c>
      <c r="O4996" s="424">
        <f>L4996+M4996-N4996</f>
        <v>0</v>
      </c>
      <c r="P4996" s="244"/>
      <c r="Q4996" s="430"/>
      <c r="R4996" s="431"/>
      <c r="S4996" s="429">
        <f>+IF(+(L4996+M4996)&gt;=I4996,+M4996,+(+I4996-L4996))</f>
        <v>0</v>
      </c>
      <c r="T4996" s="315">
        <f>Q4996+R4996-S4996</f>
        <v>0</v>
      </c>
      <c r="U4996" s="431"/>
      <c r="V4996" s="431"/>
      <c r="W4996" s="253"/>
      <c r="X4996" s="313">
        <f t="shared" si="1522"/>
        <v>0</v>
      </c>
    </row>
    <row r="4997" spans="2:24" ht="18.75">
      <c r="B4997" s="801">
        <v>5200</v>
      </c>
      <c r="C4997" s="965" t="s">
        <v>268</v>
      </c>
      <c r="D4997" s="965"/>
      <c r="E4997" s="802"/>
      <c r="F4997" s="805">
        <f>SUM(F4998:F5004)</f>
        <v>0</v>
      </c>
      <c r="G4997" s="806">
        <f>SUM(G4998:G5004)</f>
        <v>0</v>
      </c>
      <c r="H4997" s="806">
        <f>SUM(H4998:H5004)</f>
        <v>0</v>
      </c>
      <c r="I4997" s="806">
        <f>SUM(I4998:I5004)</f>
        <v>0</v>
      </c>
      <c r="J4997" s="243" t="str">
        <f t="shared" si="1521"/>
        <v/>
      </c>
      <c r="K4997" s="244"/>
      <c r="L4997" s="326">
        <f>SUM(L4998:L5004)</f>
        <v>0</v>
      </c>
      <c r="M4997" s="327">
        <f>SUM(M4998:M5004)</f>
        <v>0</v>
      </c>
      <c r="N4997" s="432">
        <f>SUM(N4998:N5004)</f>
        <v>0</v>
      </c>
      <c r="O4997" s="433">
        <f>SUM(O4998:O5004)</f>
        <v>0</v>
      </c>
      <c r="P4997" s="244"/>
      <c r="Q4997" s="326">
        <f t="shared" ref="Q4997:W4997" si="1535">SUM(Q4998:Q5004)</f>
        <v>0</v>
      </c>
      <c r="R4997" s="327">
        <f t="shared" si="1535"/>
        <v>0</v>
      </c>
      <c r="S4997" s="327">
        <f t="shared" si="1535"/>
        <v>0</v>
      </c>
      <c r="T4997" s="327">
        <f t="shared" si="1535"/>
        <v>0</v>
      </c>
      <c r="U4997" s="327">
        <f t="shared" si="1535"/>
        <v>0</v>
      </c>
      <c r="V4997" s="327">
        <f t="shared" si="1535"/>
        <v>0</v>
      </c>
      <c r="W4997" s="433">
        <f t="shared" si="1535"/>
        <v>0</v>
      </c>
      <c r="X4997" s="313">
        <f t="shared" si="1522"/>
        <v>0</v>
      </c>
    </row>
    <row r="4998" spans="2:24" ht="18.75">
      <c r="B4998" s="175"/>
      <c r="C4998" s="176">
        <v>5201</v>
      </c>
      <c r="D4998" s="177" t="s">
        <v>269</v>
      </c>
      <c r="E4998" s="813"/>
      <c r="F4998" s="473"/>
      <c r="G4998" s="434"/>
      <c r="H4998" s="434"/>
      <c r="I4998" s="476">
        <f t="shared" ref="I4998:I5004" si="1536">F4998+G4998+H4998</f>
        <v>0</v>
      </c>
      <c r="J4998" s="243" t="str">
        <f t="shared" si="1521"/>
        <v/>
      </c>
      <c r="K4998" s="244"/>
      <c r="L4998" s="435"/>
      <c r="M4998" s="436"/>
      <c r="N4998" s="330">
        <f t="shared" ref="N4998:N5004" si="1537">I4998</f>
        <v>0</v>
      </c>
      <c r="O4998" s="424">
        <f t="shared" ref="O4998:O5004" si="1538">L4998+M4998-N4998</f>
        <v>0</v>
      </c>
      <c r="P4998" s="244"/>
      <c r="Q4998" s="435"/>
      <c r="R4998" s="436"/>
      <c r="S4998" s="429">
        <f t="shared" ref="S4998:S5004" si="1539">+IF(+(L4998+M4998)&gt;=I4998,+M4998,+(+I4998-L4998))</f>
        <v>0</v>
      </c>
      <c r="T4998" s="315">
        <f t="shared" ref="T4998:T5004" si="1540">Q4998+R4998-S4998</f>
        <v>0</v>
      </c>
      <c r="U4998" s="436"/>
      <c r="V4998" s="436"/>
      <c r="W4998" s="253"/>
      <c r="X4998" s="313">
        <f t="shared" si="1522"/>
        <v>0</v>
      </c>
    </row>
    <row r="4999" spans="2:24" ht="18.75">
      <c r="B4999" s="175"/>
      <c r="C4999" s="178">
        <v>5202</v>
      </c>
      <c r="D4999" s="179" t="s">
        <v>270</v>
      </c>
      <c r="E4999" s="813"/>
      <c r="F4999" s="473"/>
      <c r="G4999" s="434"/>
      <c r="H4999" s="434"/>
      <c r="I4999" s="476">
        <f t="shared" si="1536"/>
        <v>0</v>
      </c>
      <c r="J4999" s="243" t="str">
        <f t="shared" si="1521"/>
        <v/>
      </c>
      <c r="K4999" s="244"/>
      <c r="L4999" s="435"/>
      <c r="M4999" s="436"/>
      <c r="N4999" s="330">
        <f t="shared" si="1537"/>
        <v>0</v>
      </c>
      <c r="O4999" s="424">
        <f t="shared" si="1538"/>
        <v>0</v>
      </c>
      <c r="P4999" s="244"/>
      <c r="Q4999" s="435"/>
      <c r="R4999" s="436"/>
      <c r="S4999" s="429">
        <f t="shared" si="1539"/>
        <v>0</v>
      </c>
      <c r="T4999" s="315">
        <f t="shared" si="1540"/>
        <v>0</v>
      </c>
      <c r="U4999" s="436"/>
      <c r="V4999" s="436"/>
      <c r="W4999" s="253"/>
      <c r="X4999" s="313">
        <f t="shared" si="1522"/>
        <v>0</v>
      </c>
    </row>
    <row r="5000" spans="2:24" ht="18.75">
      <c r="B5000" s="175"/>
      <c r="C5000" s="178">
        <v>5203</v>
      </c>
      <c r="D5000" s="179" t="s">
        <v>938</v>
      </c>
      <c r="E5000" s="813"/>
      <c r="F5000" s="473"/>
      <c r="G5000" s="434"/>
      <c r="H5000" s="434"/>
      <c r="I5000" s="476">
        <f t="shared" si="1536"/>
        <v>0</v>
      </c>
      <c r="J5000" s="243" t="str">
        <f t="shared" si="1521"/>
        <v/>
      </c>
      <c r="K5000" s="244"/>
      <c r="L5000" s="435"/>
      <c r="M5000" s="436"/>
      <c r="N5000" s="330">
        <f t="shared" si="1537"/>
        <v>0</v>
      </c>
      <c r="O5000" s="424">
        <f t="shared" si="1538"/>
        <v>0</v>
      </c>
      <c r="P5000" s="244"/>
      <c r="Q5000" s="435"/>
      <c r="R5000" s="436"/>
      <c r="S5000" s="429">
        <f t="shared" si="1539"/>
        <v>0</v>
      </c>
      <c r="T5000" s="315">
        <f t="shared" si="1540"/>
        <v>0</v>
      </c>
      <c r="U5000" s="436"/>
      <c r="V5000" s="436"/>
      <c r="W5000" s="253"/>
      <c r="X5000" s="313">
        <f t="shared" si="1522"/>
        <v>0</v>
      </c>
    </row>
    <row r="5001" spans="2:24" ht="18.75">
      <c r="B5001" s="175"/>
      <c r="C5001" s="178">
        <v>5204</v>
      </c>
      <c r="D5001" s="179" t="s">
        <v>939</v>
      </c>
      <c r="E5001" s="813"/>
      <c r="F5001" s="473"/>
      <c r="G5001" s="434"/>
      <c r="H5001" s="434"/>
      <c r="I5001" s="476">
        <f t="shared" si="1536"/>
        <v>0</v>
      </c>
      <c r="J5001" s="243" t="str">
        <f t="shared" si="1521"/>
        <v/>
      </c>
      <c r="K5001" s="244"/>
      <c r="L5001" s="435"/>
      <c r="M5001" s="436"/>
      <c r="N5001" s="330">
        <f t="shared" si="1537"/>
        <v>0</v>
      </c>
      <c r="O5001" s="424">
        <f t="shared" si="1538"/>
        <v>0</v>
      </c>
      <c r="P5001" s="244"/>
      <c r="Q5001" s="435"/>
      <c r="R5001" s="436"/>
      <c r="S5001" s="429">
        <f t="shared" si="1539"/>
        <v>0</v>
      </c>
      <c r="T5001" s="315">
        <f t="shared" si="1540"/>
        <v>0</v>
      </c>
      <c r="U5001" s="436"/>
      <c r="V5001" s="436"/>
      <c r="W5001" s="253"/>
      <c r="X5001" s="313">
        <f t="shared" si="1522"/>
        <v>0</v>
      </c>
    </row>
    <row r="5002" spans="2:24" ht="18.75">
      <c r="B5002" s="175"/>
      <c r="C5002" s="178">
        <v>5205</v>
      </c>
      <c r="D5002" s="179" t="s">
        <v>940</v>
      </c>
      <c r="E5002" s="813"/>
      <c r="F5002" s="473"/>
      <c r="G5002" s="434"/>
      <c r="H5002" s="434"/>
      <c r="I5002" s="476">
        <f t="shared" si="1536"/>
        <v>0</v>
      </c>
      <c r="J5002" s="243" t="str">
        <f t="shared" si="1521"/>
        <v/>
      </c>
      <c r="K5002" s="244"/>
      <c r="L5002" s="435"/>
      <c r="M5002" s="436"/>
      <c r="N5002" s="330">
        <f t="shared" si="1537"/>
        <v>0</v>
      </c>
      <c r="O5002" s="424">
        <f t="shared" si="1538"/>
        <v>0</v>
      </c>
      <c r="P5002" s="244"/>
      <c r="Q5002" s="435"/>
      <c r="R5002" s="436"/>
      <c r="S5002" s="429">
        <f t="shared" si="1539"/>
        <v>0</v>
      </c>
      <c r="T5002" s="315">
        <f t="shared" si="1540"/>
        <v>0</v>
      </c>
      <c r="U5002" s="436"/>
      <c r="V5002" s="436"/>
      <c r="W5002" s="253"/>
      <c r="X5002" s="313">
        <f t="shared" si="1522"/>
        <v>0</v>
      </c>
    </row>
    <row r="5003" spans="2:24" ht="18.75">
      <c r="B5003" s="175"/>
      <c r="C5003" s="178">
        <v>5206</v>
      </c>
      <c r="D5003" s="179" t="s">
        <v>941</v>
      </c>
      <c r="E5003" s="813"/>
      <c r="F5003" s="473"/>
      <c r="G5003" s="434"/>
      <c r="H5003" s="434"/>
      <c r="I5003" s="476">
        <f t="shared" si="1536"/>
        <v>0</v>
      </c>
      <c r="J5003" s="243" t="str">
        <f t="shared" si="1521"/>
        <v/>
      </c>
      <c r="K5003" s="244"/>
      <c r="L5003" s="435"/>
      <c r="M5003" s="436"/>
      <c r="N5003" s="330">
        <f t="shared" si="1537"/>
        <v>0</v>
      </c>
      <c r="O5003" s="424">
        <f t="shared" si="1538"/>
        <v>0</v>
      </c>
      <c r="P5003" s="244"/>
      <c r="Q5003" s="435"/>
      <c r="R5003" s="436"/>
      <c r="S5003" s="429">
        <f t="shared" si="1539"/>
        <v>0</v>
      </c>
      <c r="T5003" s="315">
        <f t="shared" si="1540"/>
        <v>0</v>
      </c>
      <c r="U5003" s="436"/>
      <c r="V5003" s="436"/>
      <c r="W5003" s="253"/>
      <c r="X5003" s="313">
        <f t="shared" si="1522"/>
        <v>0</v>
      </c>
    </row>
    <row r="5004" spans="2:24" ht="18.75">
      <c r="B5004" s="175"/>
      <c r="C5004" s="180">
        <v>5219</v>
      </c>
      <c r="D5004" s="181" t="s">
        <v>942</v>
      </c>
      <c r="E5004" s="813"/>
      <c r="F5004" s="473"/>
      <c r="G5004" s="434"/>
      <c r="H5004" s="434"/>
      <c r="I5004" s="476">
        <f t="shared" si="1536"/>
        <v>0</v>
      </c>
      <c r="J5004" s="243" t="str">
        <f t="shared" ref="J5004:J5023" si="1541">(IF($E5004&lt;&gt;0,$J$2,IF($I5004&lt;&gt;0,$J$2,"")))</f>
        <v/>
      </c>
      <c r="K5004" s="244"/>
      <c r="L5004" s="435"/>
      <c r="M5004" s="436"/>
      <c r="N5004" s="330">
        <f t="shared" si="1537"/>
        <v>0</v>
      </c>
      <c r="O5004" s="424">
        <f t="shared" si="1538"/>
        <v>0</v>
      </c>
      <c r="P5004" s="244"/>
      <c r="Q5004" s="435"/>
      <c r="R5004" s="436"/>
      <c r="S5004" s="429">
        <f t="shared" si="1539"/>
        <v>0</v>
      </c>
      <c r="T5004" s="315">
        <f t="shared" si="1540"/>
        <v>0</v>
      </c>
      <c r="U5004" s="436"/>
      <c r="V5004" s="436"/>
      <c r="W5004" s="253"/>
      <c r="X5004" s="313">
        <f t="shared" ref="X5004:X5017" si="1542">T5004-U5004-V5004-W5004</f>
        <v>0</v>
      </c>
    </row>
    <row r="5005" spans="2:24" ht="18.75">
      <c r="B5005" s="801">
        <v>5300</v>
      </c>
      <c r="C5005" s="971" t="s">
        <v>943</v>
      </c>
      <c r="D5005" s="971"/>
      <c r="E5005" s="802"/>
      <c r="F5005" s="805">
        <f>SUM(F5006:F5007)</f>
        <v>0</v>
      </c>
      <c r="G5005" s="806">
        <f>SUM(G5006:G5007)</f>
        <v>0</v>
      </c>
      <c r="H5005" s="806">
        <f>SUM(H5006:H5007)</f>
        <v>0</v>
      </c>
      <c r="I5005" s="806">
        <f>SUM(I5006:I5007)</f>
        <v>0</v>
      </c>
      <c r="J5005" s="243" t="str">
        <f t="shared" si="1541"/>
        <v/>
      </c>
      <c r="K5005" s="244"/>
      <c r="L5005" s="326">
        <f>SUM(L5006:L5007)</f>
        <v>0</v>
      </c>
      <c r="M5005" s="327">
        <f>SUM(M5006:M5007)</f>
        <v>0</v>
      </c>
      <c r="N5005" s="432">
        <f>SUM(N5006:N5007)</f>
        <v>0</v>
      </c>
      <c r="O5005" s="433">
        <f>SUM(O5006:O5007)</f>
        <v>0</v>
      </c>
      <c r="P5005" s="244"/>
      <c r="Q5005" s="326">
        <f t="shared" ref="Q5005:W5005" si="1543">SUM(Q5006:Q5007)</f>
        <v>0</v>
      </c>
      <c r="R5005" s="327">
        <f t="shared" si="1543"/>
        <v>0</v>
      </c>
      <c r="S5005" s="327">
        <f t="shared" si="1543"/>
        <v>0</v>
      </c>
      <c r="T5005" s="327">
        <f t="shared" si="1543"/>
        <v>0</v>
      </c>
      <c r="U5005" s="327">
        <f t="shared" si="1543"/>
        <v>0</v>
      </c>
      <c r="V5005" s="327">
        <f t="shared" si="1543"/>
        <v>0</v>
      </c>
      <c r="W5005" s="433">
        <f t="shared" si="1543"/>
        <v>0</v>
      </c>
      <c r="X5005" s="313">
        <f t="shared" si="1542"/>
        <v>0</v>
      </c>
    </row>
    <row r="5006" spans="2:24" ht="18.75">
      <c r="B5006" s="175"/>
      <c r="C5006" s="176">
        <v>5301</v>
      </c>
      <c r="D5006" s="177" t="s">
        <v>1462</v>
      </c>
      <c r="E5006" s="813"/>
      <c r="F5006" s="473"/>
      <c r="G5006" s="434"/>
      <c r="H5006" s="434"/>
      <c r="I5006" s="476">
        <f>F5006+G5006+H5006</f>
        <v>0</v>
      </c>
      <c r="J5006" s="243" t="str">
        <f t="shared" si="1541"/>
        <v/>
      </c>
      <c r="K5006" s="244"/>
      <c r="L5006" s="435"/>
      <c r="M5006" s="436"/>
      <c r="N5006" s="330">
        <f>I5006</f>
        <v>0</v>
      </c>
      <c r="O5006" s="424">
        <f>L5006+M5006-N5006</f>
        <v>0</v>
      </c>
      <c r="P5006" s="244"/>
      <c r="Q5006" s="435"/>
      <c r="R5006" s="436"/>
      <c r="S5006" s="429">
        <f>+IF(+(L5006+M5006)&gt;=I5006,+M5006,+(+I5006-L5006))</f>
        <v>0</v>
      </c>
      <c r="T5006" s="315">
        <f>Q5006+R5006-S5006</f>
        <v>0</v>
      </c>
      <c r="U5006" s="436"/>
      <c r="V5006" s="436"/>
      <c r="W5006" s="253"/>
      <c r="X5006" s="313">
        <f t="shared" si="1542"/>
        <v>0</v>
      </c>
    </row>
    <row r="5007" spans="2:24" ht="18.75">
      <c r="B5007" s="175"/>
      <c r="C5007" s="180">
        <v>5309</v>
      </c>
      <c r="D5007" s="181" t="s">
        <v>944</v>
      </c>
      <c r="E5007" s="813"/>
      <c r="F5007" s="473"/>
      <c r="G5007" s="434"/>
      <c r="H5007" s="434"/>
      <c r="I5007" s="476">
        <f>F5007+G5007+H5007</f>
        <v>0</v>
      </c>
      <c r="J5007" s="243" t="str">
        <f t="shared" si="1541"/>
        <v/>
      </c>
      <c r="K5007" s="244"/>
      <c r="L5007" s="435"/>
      <c r="M5007" s="436"/>
      <c r="N5007" s="330">
        <f>I5007</f>
        <v>0</v>
      </c>
      <c r="O5007" s="424">
        <f>L5007+M5007-N5007</f>
        <v>0</v>
      </c>
      <c r="P5007" s="244"/>
      <c r="Q5007" s="435"/>
      <c r="R5007" s="436"/>
      <c r="S5007" s="429">
        <f>+IF(+(L5007+M5007)&gt;=I5007,+M5007,+(+I5007-L5007))</f>
        <v>0</v>
      </c>
      <c r="T5007" s="315">
        <f>Q5007+R5007-S5007</f>
        <v>0</v>
      </c>
      <c r="U5007" s="436"/>
      <c r="V5007" s="436"/>
      <c r="W5007" s="253"/>
      <c r="X5007" s="313">
        <f t="shared" si="1542"/>
        <v>0</v>
      </c>
    </row>
    <row r="5008" spans="2:24" ht="18.75">
      <c r="B5008" s="801">
        <v>5400</v>
      </c>
      <c r="C5008" s="980" t="s">
        <v>1031</v>
      </c>
      <c r="D5008" s="980"/>
      <c r="E5008" s="802"/>
      <c r="F5008" s="803"/>
      <c r="G5008" s="804"/>
      <c r="H5008" s="804"/>
      <c r="I5008" s="800">
        <f>F5008+G5008+H5008</f>
        <v>0</v>
      </c>
      <c r="J5008" s="243" t="str">
        <f t="shared" si="1541"/>
        <v/>
      </c>
      <c r="K5008" s="244"/>
      <c r="L5008" s="430"/>
      <c r="M5008" s="431"/>
      <c r="N5008" s="327">
        <f>I5008</f>
        <v>0</v>
      </c>
      <c r="O5008" s="424">
        <f>L5008+M5008-N5008</f>
        <v>0</v>
      </c>
      <c r="P5008" s="244"/>
      <c r="Q5008" s="430"/>
      <c r="R5008" s="431"/>
      <c r="S5008" s="429">
        <f>+IF(+(L5008+M5008)&gt;=I5008,+M5008,+(+I5008-L5008))</f>
        <v>0</v>
      </c>
      <c r="T5008" s="315">
        <f>Q5008+R5008-S5008</f>
        <v>0</v>
      </c>
      <c r="U5008" s="431"/>
      <c r="V5008" s="431"/>
      <c r="W5008" s="253"/>
      <c r="X5008" s="313">
        <f t="shared" si="1542"/>
        <v>0</v>
      </c>
    </row>
    <row r="5009" spans="2:24" ht="18.75">
      <c r="B5009" s="794">
        <v>5500</v>
      </c>
      <c r="C5009" s="966" t="s">
        <v>1032</v>
      </c>
      <c r="D5009" s="966"/>
      <c r="E5009" s="795"/>
      <c r="F5009" s="796">
        <f>SUM(F5010:F5013)</f>
        <v>0</v>
      </c>
      <c r="G5009" s="797">
        <f>SUM(G5010:G5013)</f>
        <v>0</v>
      </c>
      <c r="H5009" s="797">
        <f>SUM(H5010:H5013)</f>
        <v>0</v>
      </c>
      <c r="I5009" s="797">
        <f>SUM(I5010:I5013)</f>
        <v>0</v>
      </c>
      <c r="J5009" s="243" t="str">
        <f t="shared" si="1541"/>
        <v/>
      </c>
      <c r="K5009" s="244"/>
      <c r="L5009" s="316">
        <f>SUM(L5010:L5013)</f>
        <v>0</v>
      </c>
      <c r="M5009" s="317">
        <f>SUM(M5010:M5013)</f>
        <v>0</v>
      </c>
      <c r="N5009" s="425">
        <f>SUM(N5010:N5013)</f>
        <v>0</v>
      </c>
      <c r="O5009" s="426">
        <f>SUM(O5010:O5013)</f>
        <v>0</v>
      </c>
      <c r="P5009" s="244"/>
      <c r="Q5009" s="316">
        <f t="shared" ref="Q5009:W5009" si="1544">SUM(Q5010:Q5013)</f>
        <v>0</v>
      </c>
      <c r="R5009" s="317">
        <f t="shared" si="1544"/>
        <v>0</v>
      </c>
      <c r="S5009" s="317">
        <f t="shared" si="1544"/>
        <v>0</v>
      </c>
      <c r="T5009" s="317">
        <f t="shared" si="1544"/>
        <v>0</v>
      </c>
      <c r="U5009" s="317">
        <f t="shared" si="1544"/>
        <v>0</v>
      </c>
      <c r="V5009" s="317">
        <f t="shared" si="1544"/>
        <v>0</v>
      </c>
      <c r="W5009" s="426">
        <f t="shared" si="1544"/>
        <v>0</v>
      </c>
      <c r="X5009" s="313">
        <f t="shared" si="1542"/>
        <v>0</v>
      </c>
    </row>
    <row r="5010" spans="2:24" ht="18.75">
      <c r="B5010" s="173"/>
      <c r="C5010" s="144">
        <v>5501</v>
      </c>
      <c r="D5010" s="163" t="s">
        <v>1033</v>
      </c>
      <c r="E5010" s="812"/>
      <c r="F5010" s="449"/>
      <c r="G5010" s="245"/>
      <c r="H5010" s="245"/>
      <c r="I5010" s="476">
        <f>F5010+G5010+H5010</f>
        <v>0</v>
      </c>
      <c r="J5010" s="243" t="str">
        <f t="shared" si="1541"/>
        <v/>
      </c>
      <c r="K5010" s="244"/>
      <c r="L5010" s="423"/>
      <c r="M5010" s="252"/>
      <c r="N5010" s="315">
        <f>I5010</f>
        <v>0</v>
      </c>
      <c r="O5010" s="424">
        <f>L5010+M5010-N5010</f>
        <v>0</v>
      </c>
      <c r="P5010" s="244"/>
      <c r="Q5010" s="423"/>
      <c r="R5010" s="252"/>
      <c r="S5010" s="429">
        <f>+IF(+(L5010+M5010)&gt;=I5010,+M5010,+(+I5010-L5010))</f>
        <v>0</v>
      </c>
      <c r="T5010" s="315">
        <f>Q5010+R5010-S5010</f>
        <v>0</v>
      </c>
      <c r="U5010" s="252"/>
      <c r="V5010" s="252"/>
      <c r="W5010" s="253"/>
      <c r="X5010" s="313">
        <f t="shared" si="1542"/>
        <v>0</v>
      </c>
    </row>
    <row r="5011" spans="2:24" ht="18.75">
      <c r="B5011" s="173"/>
      <c r="C5011" s="137">
        <v>5502</v>
      </c>
      <c r="D5011" s="145" t="s">
        <v>1034</v>
      </c>
      <c r="E5011" s="812"/>
      <c r="F5011" s="449"/>
      <c r="G5011" s="245"/>
      <c r="H5011" s="245"/>
      <c r="I5011" s="476">
        <f>F5011+G5011+H5011</f>
        <v>0</v>
      </c>
      <c r="J5011" s="243" t="str">
        <f t="shared" si="1541"/>
        <v/>
      </c>
      <c r="K5011" s="244"/>
      <c r="L5011" s="423"/>
      <c r="M5011" s="252"/>
      <c r="N5011" s="315">
        <f>I5011</f>
        <v>0</v>
      </c>
      <c r="O5011" s="424">
        <f>L5011+M5011-N5011</f>
        <v>0</v>
      </c>
      <c r="P5011" s="244"/>
      <c r="Q5011" s="423"/>
      <c r="R5011" s="252"/>
      <c r="S5011" s="429">
        <f>+IF(+(L5011+M5011)&gt;=I5011,+M5011,+(+I5011-L5011))</f>
        <v>0</v>
      </c>
      <c r="T5011" s="315">
        <f>Q5011+R5011-S5011</f>
        <v>0</v>
      </c>
      <c r="U5011" s="252"/>
      <c r="V5011" s="252"/>
      <c r="W5011" s="253"/>
      <c r="X5011" s="313">
        <f t="shared" si="1542"/>
        <v>0</v>
      </c>
    </row>
    <row r="5012" spans="2:24" ht="18.75">
      <c r="B5012" s="173"/>
      <c r="C5012" s="137">
        <v>5503</v>
      </c>
      <c r="D5012" s="139" t="s">
        <v>1035</v>
      </c>
      <c r="E5012" s="812"/>
      <c r="F5012" s="449"/>
      <c r="G5012" s="245"/>
      <c r="H5012" s="245"/>
      <c r="I5012" s="476">
        <f>F5012+G5012+H5012</f>
        <v>0</v>
      </c>
      <c r="J5012" s="243" t="str">
        <f t="shared" si="1541"/>
        <v/>
      </c>
      <c r="K5012" s="244"/>
      <c r="L5012" s="423"/>
      <c r="M5012" s="252"/>
      <c r="N5012" s="315">
        <f>I5012</f>
        <v>0</v>
      </c>
      <c r="O5012" s="424">
        <f>L5012+M5012-N5012</f>
        <v>0</v>
      </c>
      <c r="P5012" s="244"/>
      <c r="Q5012" s="423"/>
      <c r="R5012" s="252"/>
      <c r="S5012" s="429">
        <f>+IF(+(L5012+M5012)&gt;=I5012,+M5012,+(+I5012-L5012))</f>
        <v>0</v>
      </c>
      <c r="T5012" s="315">
        <f>Q5012+R5012-S5012</f>
        <v>0</v>
      </c>
      <c r="U5012" s="252"/>
      <c r="V5012" s="252"/>
      <c r="W5012" s="253"/>
      <c r="X5012" s="313">
        <f t="shared" si="1542"/>
        <v>0</v>
      </c>
    </row>
    <row r="5013" spans="2:24" ht="18.75">
      <c r="B5013" s="173"/>
      <c r="C5013" s="137">
        <v>5504</v>
      </c>
      <c r="D5013" s="145" t="s">
        <v>1036</v>
      </c>
      <c r="E5013" s="812"/>
      <c r="F5013" s="449"/>
      <c r="G5013" s="245"/>
      <c r="H5013" s="245"/>
      <c r="I5013" s="476">
        <f>F5013+G5013+H5013</f>
        <v>0</v>
      </c>
      <c r="J5013" s="243" t="str">
        <f t="shared" si="1541"/>
        <v/>
      </c>
      <c r="K5013" s="244"/>
      <c r="L5013" s="423"/>
      <c r="M5013" s="252"/>
      <c r="N5013" s="315">
        <f>I5013</f>
        <v>0</v>
      </c>
      <c r="O5013" s="424">
        <f>L5013+M5013-N5013</f>
        <v>0</v>
      </c>
      <c r="P5013" s="244"/>
      <c r="Q5013" s="423"/>
      <c r="R5013" s="252"/>
      <c r="S5013" s="429">
        <f>+IF(+(L5013+M5013)&gt;=I5013,+M5013,+(+I5013-L5013))</f>
        <v>0</v>
      </c>
      <c r="T5013" s="315">
        <f>Q5013+R5013-S5013</f>
        <v>0</v>
      </c>
      <c r="U5013" s="252"/>
      <c r="V5013" s="252"/>
      <c r="W5013" s="253"/>
      <c r="X5013" s="313">
        <f t="shared" si="1542"/>
        <v>0</v>
      </c>
    </row>
    <row r="5014" spans="2:24" ht="18.75">
      <c r="B5014" s="794">
        <v>5700</v>
      </c>
      <c r="C5014" s="981" t="s">
        <v>1037</v>
      </c>
      <c r="D5014" s="982"/>
      <c r="E5014" s="802"/>
      <c r="F5014" s="781">
        <v>0</v>
      </c>
      <c r="G5014" s="781">
        <v>0</v>
      </c>
      <c r="H5014" s="781">
        <v>0</v>
      </c>
      <c r="I5014" s="806">
        <f>SUM(I5015:I5017)</f>
        <v>0</v>
      </c>
      <c r="J5014" s="243" t="str">
        <f t="shared" si="1541"/>
        <v/>
      </c>
      <c r="K5014" s="244"/>
      <c r="L5014" s="326">
        <f>SUM(L5015:L5017)</f>
        <v>0</v>
      </c>
      <c r="M5014" s="327">
        <f>SUM(M5015:M5017)</f>
        <v>0</v>
      </c>
      <c r="N5014" s="432">
        <f>SUM(N5015:N5016)</f>
        <v>0</v>
      </c>
      <c r="O5014" s="433">
        <f>SUM(O5015:O5017)</f>
        <v>0</v>
      </c>
      <c r="P5014" s="244"/>
      <c r="Q5014" s="326">
        <f>SUM(Q5015:Q5017)</f>
        <v>0</v>
      </c>
      <c r="R5014" s="327">
        <f>SUM(R5015:R5017)</f>
        <v>0</v>
      </c>
      <c r="S5014" s="327">
        <f>SUM(S5015:S5017)</f>
        <v>0</v>
      </c>
      <c r="T5014" s="327">
        <f>SUM(T5015:T5017)</f>
        <v>0</v>
      </c>
      <c r="U5014" s="327">
        <f>SUM(U5015:U5017)</f>
        <v>0</v>
      </c>
      <c r="V5014" s="327">
        <f>SUM(V5015:V5016)</f>
        <v>0</v>
      </c>
      <c r="W5014" s="433">
        <f>SUM(W5015:W5017)</f>
        <v>0</v>
      </c>
      <c r="X5014" s="313">
        <f t="shared" si="1542"/>
        <v>0</v>
      </c>
    </row>
    <row r="5015" spans="2:24" ht="18.75">
      <c r="B5015" s="175"/>
      <c r="C5015" s="176">
        <v>5701</v>
      </c>
      <c r="D5015" s="177" t="s">
        <v>1038</v>
      </c>
      <c r="E5015" s="813"/>
      <c r="F5015" s="700">
        <v>0</v>
      </c>
      <c r="G5015" s="700">
        <v>0</v>
      </c>
      <c r="H5015" s="700">
        <v>0</v>
      </c>
      <c r="I5015" s="476">
        <f>F5015+G5015+H5015</f>
        <v>0</v>
      </c>
      <c r="J5015" s="243" t="str">
        <f t="shared" si="1541"/>
        <v/>
      </c>
      <c r="K5015" s="244"/>
      <c r="L5015" s="435"/>
      <c r="M5015" s="436"/>
      <c r="N5015" s="330">
        <f>I5015</f>
        <v>0</v>
      </c>
      <c r="O5015" s="424">
        <f>L5015+M5015-N5015</f>
        <v>0</v>
      </c>
      <c r="P5015" s="244"/>
      <c r="Q5015" s="435"/>
      <c r="R5015" s="436"/>
      <c r="S5015" s="429">
        <f>+IF(+(L5015+M5015)&gt;=I5015,+M5015,+(+I5015-L5015))</f>
        <v>0</v>
      </c>
      <c r="T5015" s="315">
        <f>Q5015+R5015-S5015</f>
        <v>0</v>
      </c>
      <c r="U5015" s="436"/>
      <c r="V5015" s="436"/>
      <c r="W5015" s="253"/>
      <c r="X5015" s="313">
        <f t="shared" si="1542"/>
        <v>0</v>
      </c>
    </row>
    <row r="5016" spans="2:24" ht="18.75">
      <c r="B5016" s="175"/>
      <c r="C5016" s="180">
        <v>5702</v>
      </c>
      <c r="D5016" s="181" t="s">
        <v>1039</v>
      </c>
      <c r="E5016" s="813"/>
      <c r="F5016" s="700">
        <v>0</v>
      </c>
      <c r="G5016" s="700">
        <v>0</v>
      </c>
      <c r="H5016" s="700">
        <v>0</v>
      </c>
      <c r="I5016" s="476">
        <f>F5016+G5016+H5016</f>
        <v>0</v>
      </c>
      <c r="J5016" s="243" t="str">
        <f t="shared" si="1541"/>
        <v/>
      </c>
      <c r="K5016" s="244"/>
      <c r="L5016" s="435"/>
      <c r="M5016" s="436"/>
      <c r="N5016" s="330">
        <f>I5016</f>
        <v>0</v>
      </c>
      <c r="O5016" s="424">
        <f>L5016+M5016-N5016</f>
        <v>0</v>
      </c>
      <c r="P5016" s="244"/>
      <c r="Q5016" s="435"/>
      <c r="R5016" s="436"/>
      <c r="S5016" s="429">
        <f>+IF(+(L5016+M5016)&gt;=I5016,+M5016,+(+I5016-L5016))</f>
        <v>0</v>
      </c>
      <c r="T5016" s="315">
        <f>Q5016+R5016-S5016</f>
        <v>0</v>
      </c>
      <c r="U5016" s="436"/>
      <c r="V5016" s="436"/>
      <c r="W5016" s="253"/>
      <c r="X5016" s="313">
        <f t="shared" si="1542"/>
        <v>0</v>
      </c>
    </row>
    <row r="5017" spans="2:24" ht="18.75">
      <c r="B5017" s="136"/>
      <c r="C5017" s="182">
        <v>4071</v>
      </c>
      <c r="D5017" s="464" t="s">
        <v>1040</v>
      </c>
      <c r="E5017" s="812"/>
      <c r="F5017" s="700">
        <v>0</v>
      </c>
      <c r="G5017" s="700">
        <v>0</v>
      </c>
      <c r="H5017" s="700">
        <v>0</v>
      </c>
      <c r="I5017" s="476">
        <f>F5017+G5017+H5017</f>
        <v>0</v>
      </c>
      <c r="J5017" s="243" t="str">
        <f t="shared" si="1541"/>
        <v/>
      </c>
      <c r="K5017" s="244"/>
      <c r="L5017" s="821"/>
      <c r="M5017" s="775"/>
      <c r="N5017" s="775"/>
      <c r="O5017" s="822"/>
      <c r="P5017" s="244"/>
      <c r="Q5017" s="771"/>
      <c r="R5017" s="775"/>
      <c r="S5017" s="775"/>
      <c r="T5017" s="775"/>
      <c r="U5017" s="775"/>
      <c r="V5017" s="775"/>
      <c r="W5017" s="819"/>
      <c r="X5017" s="313">
        <f t="shared" si="1542"/>
        <v>0</v>
      </c>
    </row>
    <row r="5018" spans="2:24">
      <c r="B5018" s="173"/>
      <c r="C5018" s="183"/>
      <c r="D5018" s="334"/>
      <c r="E5018" s="814"/>
      <c r="F5018" s="248"/>
      <c r="G5018" s="248"/>
      <c r="H5018" s="248"/>
      <c r="I5018" s="249"/>
      <c r="J5018" s="243" t="str">
        <f t="shared" si="1541"/>
        <v/>
      </c>
      <c r="K5018" s="244"/>
      <c r="L5018" s="437"/>
      <c r="M5018" s="438"/>
      <c r="N5018" s="323"/>
      <c r="O5018" s="324"/>
      <c r="P5018" s="244"/>
      <c r="Q5018" s="437"/>
      <c r="R5018" s="438"/>
      <c r="S5018" s="323"/>
      <c r="T5018" s="323"/>
      <c r="U5018" s="438"/>
      <c r="V5018" s="323"/>
      <c r="W5018" s="324"/>
      <c r="X5018" s="324"/>
    </row>
    <row r="5019" spans="2:24" ht="18.75">
      <c r="B5019" s="807">
        <v>98</v>
      </c>
      <c r="C5019" s="964" t="s">
        <v>1041</v>
      </c>
      <c r="D5019" s="958"/>
      <c r="E5019" s="795"/>
      <c r="F5019" s="798"/>
      <c r="G5019" s="799"/>
      <c r="H5019" s="799"/>
      <c r="I5019" s="800">
        <f>F5019+G5019+H5019</f>
        <v>0</v>
      </c>
      <c r="J5019" s="243" t="str">
        <f t="shared" si="1541"/>
        <v/>
      </c>
      <c r="K5019" s="244"/>
      <c r="L5019" s="428"/>
      <c r="M5019" s="254"/>
      <c r="N5019" s="317">
        <f>I5019</f>
        <v>0</v>
      </c>
      <c r="O5019" s="424">
        <f>L5019+M5019-N5019</f>
        <v>0</v>
      </c>
      <c r="P5019" s="244"/>
      <c r="Q5019" s="428"/>
      <c r="R5019" s="254"/>
      <c r="S5019" s="429">
        <f>+IF(+(L5019+M5019)&gt;=I5019,+M5019,+(+I5019-L5019))</f>
        <v>0</v>
      </c>
      <c r="T5019" s="315">
        <f>Q5019+R5019-S5019</f>
        <v>0</v>
      </c>
      <c r="U5019" s="254"/>
      <c r="V5019" s="254"/>
      <c r="W5019" s="253"/>
      <c r="X5019" s="313">
        <f>T5019-U5019-V5019-W5019</f>
        <v>0</v>
      </c>
    </row>
    <row r="5020" spans="2:24">
      <c r="B5020" s="184"/>
      <c r="C5020" s="335" t="s">
        <v>1042</v>
      </c>
      <c r="D5020" s="336"/>
      <c r="E5020" s="395"/>
      <c r="F5020" s="395"/>
      <c r="G5020" s="395"/>
      <c r="H5020" s="395"/>
      <c r="I5020" s="337"/>
      <c r="J5020" s="243" t="str">
        <f t="shared" si="1541"/>
        <v/>
      </c>
      <c r="K5020" s="244"/>
      <c r="L5020" s="338"/>
      <c r="M5020" s="339"/>
      <c r="N5020" s="339"/>
      <c r="O5020" s="340"/>
      <c r="P5020" s="244"/>
      <c r="Q5020" s="338"/>
      <c r="R5020" s="339"/>
      <c r="S5020" s="339"/>
      <c r="T5020" s="339"/>
      <c r="U5020" s="339"/>
      <c r="V5020" s="339"/>
      <c r="W5020" s="340"/>
      <c r="X5020" s="340"/>
    </row>
    <row r="5021" spans="2:24">
      <c r="B5021" s="184"/>
      <c r="C5021" s="341" t="s">
        <v>1043</v>
      </c>
      <c r="D5021" s="334"/>
      <c r="E5021" s="384"/>
      <c r="F5021" s="384"/>
      <c r="G5021" s="384"/>
      <c r="H5021" s="384"/>
      <c r="I5021" s="307"/>
      <c r="J5021" s="243" t="str">
        <f t="shared" si="1541"/>
        <v/>
      </c>
      <c r="K5021" s="244"/>
      <c r="L5021" s="342"/>
      <c r="M5021" s="343"/>
      <c r="N5021" s="343"/>
      <c r="O5021" s="344"/>
      <c r="P5021" s="244"/>
      <c r="Q5021" s="342"/>
      <c r="R5021" s="343"/>
      <c r="S5021" s="343"/>
      <c r="T5021" s="343"/>
      <c r="U5021" s="343"/>
      <c r="V5021" s="343"/>
      <c r="W5021" s="344"/>
      <c r="X5021" s="344"/>
    </row>
    <row r="5022" spans="2:24">
      <c r="B5022" s="185"/>
      <c r="C5022" s="345" t="s">
        <v>1716</v>
      </c>
      <c r="D5022" s="346"/>
      <c r="E5022" s="396"/>
      <c r="F5022" s="396"/>
      <c r="G5022" s="396"/>
      <c r="H5022" s="396"/>
      <c r="I5022" s="309"/>
      <c r="J5022" s="243" t="str">
        <f t="shared" si="1541"/>
        <v/>
      </c>
      <c r="K5022" s="244"/>
      <c r="L5022" s="347"/>
      <c r="M5022" s="348"/>
      <c r="N5022" s="348"/>
      <c r="O5022" s="349"/>
      <c r="P5022" s="244"/>
      <c r="Q5022" s="347"/>
      <c r="R5022" s="348"/>
      <c r="S5022" s="348"/>
      <c r="T5022" s="348"/>
      <c r="U5022" s="348"/>
      <c r="V5022" s="348"/>
      <c r="W5022" s="349"/>
      <c r="X5022" s="349"/>
    </row>
    <row r="5023" spans="2:24" ht="18.75">
      <c r="B5023" s="715"/>
      <c r="C5023" s="716" t="s">
        <v>1263</v>
      </c>
      <c r="D5023" s="717" t="s">
        <v>1044</v>
      </c>
      <c r="E5023" s="808"/>
      <c r="F5023" s="808">
        <f>SUM(F4908,F4911,F4917,F4925,F4926,F4944,F4948,F4954,F4957,F4958,F4959,F4960,F4961,F4970,F4976,F4977,F4978,F4979,F4986,F4990,F4991,F4992,F4993,F4996,F4997,F5005,F5008,F5009,F5014)+F5019</f>
        <v>229680</v>
      </c>
      <c r="G5023" s="808">
        <f>SUM(G4908,G4911,G4917,G4925,G4926,G4944,G4948,G4954,G4957,G4958,G4959,G4960,G4961,G4970,G4976,G4977,G4978,G4979,G4986,G4990,G4991,G4992,G4993,G4996,G4997,G5005,G5008,G5009,G5014)+G5019</f>
        <v>0</v>
      </c>
      <c r="H5023" s="808">
        <f>SUM(H4908,H4911,H4917,H4925,H4926,H4944,H4948,H4954,H4957,H4958,H4959,H4960,H4961,H4970,H4976,H4977,H4978,H4979,H4986,H4990,H4991,H4992,H4993,H4996,H4997,H5005,H5008,H5009,H5014)+H5019</f>
        <v>360000</v>
      </c>
      <c r="I5023" s="808">
        <f>SUM(I4908,I4911,I4917,I4925,I4926,I4944,I4948,I4954,I4957,I4958,I4959,I4960,I4961,I4970,I4976,I4977,I4978,I4979,I4986,I4990,I4991,I4992,I4993,I4996,I4997,I5005,I5008,I5009,I5014)+I5019</f>
        <v>589680</v>
      </c>
      <c r="J5023" s="243">
        <f t="shared" si="1541"/>
        <v>1</v>
      </c>
      <c r="K5023" s="439" t="str">
        <f>LEFT(C4905,1)</f>
        <v>7</v>
      </c>
      <c r="L5023" s="276">
        <f>SUM(L4908,L4911,L4917,L4925,L4926,L4944,L4948,L4954,L4957,L4958,L4959,L4960,L4961,L4970,L4976,L4977,L4978,L4979,L4986,L4990,L4991,L4992,L4993,L4996,L4997,L5005,L5008,L5009,L5014)+L5019</f>
        <v>0</v>
      </c>
      <c r="M5023" s="276">
        <f>SUM(M4908,M4911,M4917,M4925,M4926,M4944,M4948,M4954,M4957,M4958,M4959,M4960,M4961,M4970,M4976,M4977,M4978,M4979,M4986,M4990,M4991,M4992,M4993,M4996,M4997,M5005,M5008,M5009,M5014)+M5019</f>
        <v>589680</v>
      </c>
      <c r="N5023" s="276">
        <f>SUM(N4908,N4911,N4917,N4925,N4926,N4944,N4948,N4954,N4957,N4958,N4959,N4960,N4961,N4970,N4976,N4977,N4978,N4979,N4986,N4990,N4991,N4992,N4993,N4996,N4997,N5005,N5008,N5009,N5014)+N5019</f>
        <v>589680</v>
      </c>
      <c r="O5023" s="276">
        <f>SUM(O4908,O4911,O4917,O4925,O4926,O4944,O4948,O4954,O4957,O4958,O4959,O4960,O4961,O4970,O4976,O4977,O4978,O4979,O4986,O4990,O4991,O4992,O4993,O4996,O4997,O5005,O5008,O5009,O5014)+O5019</f>
        <v>0</v>
      </c>
      <c r="P5023" s="222"/>
      <c r="Q5023" s="276">
        <f t="shared" ref="Q5023:W5023" si="1545">SUM(Q4908,Q4911,Q4917,Q4925,Q4926,Q4944,Q4948,Q4954,Q4957,Q4958,Q4959,Q4960,Q4961,Q4970,Q4976,Q4977,Q4978,Q4979,Q4986,Q4990,Q4991,Q4992,Q4993,Q4996,Q4997,Q5005,Q5008,Q5009,Q5014)+Q5019</f>
        <v>0</v>
      </c>
      <c r="R5023" s="276">
        <f t="shared" si="1545"/>
        <v>589680</v>
      </c>
      <c r="S5023" s="276">
        <f t="shared" si="1545"/>
        <v>589680</v>
      </c>
      <c r="T5023" s="276">
        <f t="shared" si="1545"/>
        <v>0</v>
      </c>
      <c r="U5023" s="276">
        <f t="shared" si="1545"/>
        <v>0</v>
      </c>
      <c r="V5023" s="276">
        <f t="shared" si="1545"/>
        <v>0</v>
      </c>
      <c r="W5023" s="276">
        <f t="shared" si="1545"/>
        <v>0</v>
      </c>
      <c r="X5023" s="313">
        <f>T5023-U5023-V5023-W5023</f>
        <v>0</v>
      </c>
    </row>
    <row r="5024" spans="2:24">
      <c r="B5024" s="660" t="s">
        <v>32</v>
      </c>
      <c r="C5024" s="186"/>
      <c r="I5024" s="219"/>
      <c r="J5024" s="221">
        <f>J5023</f>
        <v>1</v>
      </c>
      <c r="P5024"/>
    </row>
    <row r="5025" spans="2:24">
      <c r="B5025" s="392"/>
      <c r="C5025" s="392"/>
      <c r="D5025" s="393"/>
      <c r="E5025" s="392"/>
      <c r="F5025" s="392"/>
      <c r="G5025" s="392"/>
      <c r="H5025" s="392"/>
      <c r="I5025" s="394"/>
      <c r="J5025" s="221">
        <f>J5023</f>
        <v>1</v>
      </c>
      <c r="L5025" s="392"/>
      <c r="M5025" s="392"/>
      <c r="N5025" s="394"/>
      <c r="O5025" s="394"/>
      <c r="P5025" s="394"/>
      <c r="Q5025" s="392"/>
      <c r="R5025" s="392"/>
      <c r="S5025" s="394"/>
      <c r="T5025" s="394"/>
      <c r="U5025" s="392"/>
      <c r="V5025" s="394"/>
      <c r="W5025" s="394"/>
      <c r="X5025" s="394"/>
    </row>
    <row r="5026" spans="2:24" ht="18.75">
      <c r="B5026" s="402"/>
      <c r="C5026" s="402"/>
      <c r="D5026" s="402"/>
      <c r="E5026" s="402"/>
      <c r="F5026" s="402"/>
      <c r="G5026" s="402"/>
      <c r="H5026" s="402"/>
      <c r="I5026" s="484"/>
      <c r="J5026" s="440">
        <f>(IF(E5023&lt;&gt;0,$G$2,IF(I5023&lt;&gt;0,$G$2,"")))</f>
        <v>0</v>
      </c>
    </row>
    <row r="5027" spans="2:24" ht="18.75">
      <c r="B5027" s="402"/>
      <c r="C5027" s="402"/>
      <c r="D5027" s="474"/>
      <c r="E5027" s="402"/>
      <c r="F5027" s="402"/>
      <c r="G5027" s="402"/>
      <c r="H5027" s="402"/>
      <c r="I5027" s="484"/>
      <c r="J5027" s="440" t="str">
        <f>(IF(E5024&lt;&gt;0,$G$2,IF(I5024&lt;&gt;0,$G$2,"")))</f>
        <v/>
      </c>
    </row>
    <row r="5028" spans="2:24">
      <c r="E5028" s="278"/>
      <c r="F5028" s="278"/>
      <c r="G5028" s="278"/>
      <c r="H5028" s="278"/>
      <c r="I5028" s="282"/>
      <c r="J5028" s="221">
        <f>(IF($E5161&lt;&gt;0,$J$2,IF($I5161&lt;&gt;0,$J$2,"")))</f>
        <v>1</v>
      </c>
      <c r="L5028" s="278"/>
      <c r="M5028" s="278"/>
      <c r="N5028" s="282"/>
      <c r="O5028" s="282"/>
      <c r="P5028" s="282"/>
      <c r="Q5028" s="278"/>
      <c r="R5028" s="278"/>
      <c r="S5028" s="282"/>
      <c r="T5028" s="282"/>
      <c r="U5028" s="278"/>
      <c r="V5028" s="282"/>
      <c r="W5028" s="282"/>
    </row>
    <row r="5029" spans="2:24">
      <c r="C5029" s="227"/>
      <c r="D5029" s="228"/>
      <c r="E5029" s="278"/>
      <c r="F5029" s="278"/>
      <c r="G5029" s="278"/>
      <c r="H5029" s="278"/>
      <c r="I5029" s="282"/>
      <c r="J5029" s="221">
        <f>(IF($E5161&lt;&gt;0,$J$2,IF($I5161&lt;&gt;0,$J$2,"")))</f>
        <v>1</v>
      </c>
      <c r="L5029" s="278"/>
      <c r="M5029" s="278"/>
      <c r="N5029" s="282"/>
      <c r="O5029" s="282"/>
      <c r="P5029" s="282"/>
      <c r="Q5029" s="278"/>
      <c r="R5029" s="278"/>
      <c r="S5029" s="282"/>
      <c r="T5029" s="282"/>
      <c r="U5029" s="278"/>
      <c r="V5029" s="282"/>
      <c r="W5029" s="282"/>
    </row>
    <row r="5030" spans="2:24">
      <c r="B5030" s="896" t="str">
        <f>$B$7</f>
        <v>БЮДЖЕТ - НАЧАЛЕН ПЛАН
ПО ПЪЛНА ЕДИННА БЮДЖЕТНА КЛАСИФИКАЦИЯ</v>
      </c>
      <c r="C5030" s="897"/>
      <c r="D5030" s="897"/>
      <c r="E5030" s="278"/>
      <c r="F5030" s="278"/>
      <c r="G5030" s="278"/>
      <c r="H5030" s="278"/>
      <c r="I5030" s="282"/>
      <c r="J5030" s="221">
        <f>(IF($E5161&lt;&gt;0,$J$2,IF($I5161&lt;&gt;0,$J$2,"")))</f>
        <v>1</v>
      </c>
      <c r="L5030" s="278"/>
      <c r="M5030" s="278"/>
      <c r="N5030" s="282"/>
      <c r="O5030" s="282"/>
      <c r="P5030" s="282"/>
      <c r="Q5030" s="278"/>
      <c r="R5030" s="278"/>
      <c r="S5030" s="282"/>
      <c r="T5030" s="282"/>
      <c r="U5030" s="278"/>
      <c r="V5030" s="282"/>
      <c r="W5030" s="282"/>
    </row>
    <row r="5031" spans="2:24">
      <c r="C5031" s="227"/>
      <c r="D5031" s="228"/>
      <c r="E5031" s="279" t="s">
        <v>1684</v>
      </c>
      <c r="F5031" s="279" t="s">
        <v>1550</v>
      </c>
      <c r="G5031" s="278"/>
      <c r="H5031" s="278"/>
      <c r="I5031" s="282"/>
      <c r="J5031" s="221">
        <f>(IF($E5161&lt;&gt;0,$J$2,IF($I5161&lt;&gt;0,$J$2,"")))</f>
        <v>1</v>
      </c>
      <c r="L5031" s="278"/>
      <c r="M5031" s="278"/>
      <c r="N5031" s="282"/>
      <c r="O5031" s="282"/>
      <c r="P5031" s="282"/>
      <c r="Q5031" s="278"/>
      <c r="R5031" s="278"/>
      <c r="S5031" s="282"/>
      <c r="T5031" s="282"/>
      <c r="U5031" s="278"/>
      <c r="V5031" s="282"/>
      <c r="W5031" s="282"/>
    </row>
    <row r="5032" spans="2:24" ht="18.75">
      <c r="B5032" s="898" t="str">
        <f>$B$9</f>
        <v>Несебър</v>
      </c>
      <c r="C5032" s="899"/>
      <c r="D5032" s="900"/>
      <c r="E5032" s="686">
        <f>$E$9</f>
        <v>43831</v>
      </c>
      <c r="F5032" s="687">
        <f>$F$9</f>
        <v>44196</v>
      </c>
      <c r="G5032" s="278"/>
      <c r="H5032" s="278"/>
      <c r="I5032" s="282"/>
      <c r="J5032" s="221">
        <f>(IF($E5161&lt;&gt;0,$J$2,IF($I5161&lt;&gt;0,$J$2,"")))</f>
        <v>1</v>
      </c>
      <c r="L5032" s="278"/>
      <c r="M5032" s="278"/>
      <c r="N5032" s="282"/>
      <c r="O5032" s="282"/>
      <c r="P5032" s="282"/>
      <c r="Q5032" s="278"/>
      <c r="R5032" s="278"/>
      <c r="S5032" s="282"/>
      <c r="T5032" s="282"/>
      <c r="U5032" s="278"/>
      <c r="V5032" s="282"/>
      <c r="W5032" s="282"/>
    </row>
    <row r="5033" spans="2:24">
      <c r="B5033" s="230" t="str">
        <f>$B$10</f>
        <v>(наименование на разпоредителя с бюджет)</v>
      </c>
      <c r="E5033" s="278"/>
      <c r="F5033" s="280">
        <f>$F$10</f>
        <v>0</v>
      </c>
      <c r="G5033" s="278"/>
      <c r="H5033" s="278"/>
      <c r="I5033" s="282"/>
      <c r="J5033" s="221">
        <f>(IF($E5161&lt;&gt;0,$J$2,IF($I5161&lt;&gt;0,$J$2,"")))</f>
        <v>1</v>
      </c>
      <c r="L5033" s="278"/>
      <c r="M5033" s="278"/>
      <c r="N5033" s="282"/>
      <c r="O5033" s="282"/>
      <c r="P5033" s="282"/>
      <c r="Q5033" s="278"/>
      <c r="R5033" s="278"/>
      <c r="S5033" s="282"/>
      <c r="T5033" s="282"/>
      <c r="U5033" s="278"/>
      <c r="V5033" s="282"/>
      <c r="W5033" s="282"/>
    </row>
    <row r="5034" spans="2:24">
      <c r="B5034" s="230"/>
      <c r="E5034" s="281"/>
      <c r="F5034" s="278"/>
      <c r="G5034" s="278"/>
      <c r="H5034" s="278"/>
      <c r="I5034" s="282"/>
      <c r="J5034" s="221">
        <f>(IF($E5161&lt;&gt;0,$J$2,IF($I5161&lt;&gt;0,$J$2,"")))</f>
        <v>1</v>
      </c>
      <c r="L5034" s="278"/>
      <c r="M5034" s="278"/>
      <c r="N5034" s="282"/>
      <c r="O5034" s="282"/>
      <c r="P5034" s="282"/>
      <c r="Q5034" s="278"/>
      <c r="R5034" s="278"/>
      <c r="S5034" s="282"/>
      <c r="T5034" s="282"/>
      <c r="U5034" s="278"/>
      <c r="V5034" s="282"/>
      <c r="W5034" s="282"/>
    </row>
    <row r="5035" spans="2:24" ht="19.5">
      <c r="B5035" s="901" t="str">
        <f>$B$12</f>
        <v>Несебър</v>
      </c>
      <c r="C5035" s="902"/>
      <c r="D5035" s="903"/>
      <c r="E5035" s="229" t="s">
        <v>1685</v>
      </c>
      <c r="F5035" s="688" t="str">
        <f>$F$12</f>
        <v>5206</v>
      </c>
      <c r="G5035" s="278"/>
      <c r="H5035" s="278"/>
      <c r="I5035" s="282"/>
      <c r="J5035" s="221">
        <f>(IF($E5161&lt;&gt;0,$J$2,IF($I5161&lt;&gt;0,$J$2,"")))</f>
        <v>1</v>
      </c>
      <c r="L5035" s="278"/>
      <c r="M5035" s="278"/>
      <c r="N5035" s="282"/>
      <c r="O5035" s="282"/>
      <c r="P5035" s="282"/>
      <c r="Q5035" s="278"/>
      <c r="R5035" s="278"/>
      <c r="S5035" s="282"/>
      <c r="T5035" s="282"/>
      <c r="U5035" s="278"/>
      <c r="V5035" s="282"/>
      <c r="W5035" s="282"/>
    </row>
    <row r="5036" spans="2:24">
      <c r="B5036" s="689" t="str">
        <f>$B$13</f>
        <v>(наименование на първостепенния разпоредител с бюджет)</v>
      </c>
      <c r="E5036" s="281" t="s">
        <v>1686</v>
      </c>
      <c r="F5036" s="278"/>
      <c r="G5036" s="278"/>
      <c r="H5036" s="278"/>
      <c r="I5036" s="282"/>
      <c r="J5036" s="221">
        <f>(IF($E5161&lt;&gt;0,$J$2,IF($I5161&lt;&gt;0,$J$2,"")))</f>
        <v>1</v>
      </c>
      <c r="L5036" s="278"/>
      <c r="M5036" s="278"/>
      <c r="N5036" s="282"/>
      <c r="O5036" s="282"/>
      <c r="P5036" s="282"/>
      <c r="Q5036" s="278"/>
      <c r="R5036" s="278"/>
      <c r="S5036" s="282"/>
      <c r="T5036" s="282"/>
      <c r="U5036" s="278"/>
      <c r="V5036" s="282"/>
      <c r="W5036" s="282"/>
    </row>
    <row r="5037" spans="2:24" ht="18.75">
      <c r="B5037" s="230"/>
      <c r="D5037" s="441"/>
      <c r="E5037" s="277"/>
      <c r="F5037" s="277"/>
      <c r="G5037" s="277"/>
      <c r="H5037" s="277"/>
      <c r="I5037" s="384"/>
      <c r="J5037" s="221">
        <f>(IF($E5161&lt;&gt;0,$J$2,IF($I5161&lt;&gt;0,$J$2,"")))</f>
        <v>1</v>
      </c>
      <c r="L5037" s="278"/>
      <c r="M5037" s="278"/>
      <c r="N5037" s="282"/>
      <c r="O5037" s="282"/>
      <c r="P5037" s="282"/>
      <c r="Q5037" s="278"/>
      <c r="R5037" s="278"/>
      <c r="S5037" s="282"/>
      <c r="T5037" s="282"/>
      <c r="U5037" s="278"/>
      <c r="V5037" s="282"/>
      <c r="W5037" s="282"/>
    </row>
    <row r="5038" spans="2:24">
      <c r="C5038" s="227"/>
      <c r="D5038" s="228"/>
      <c r="E5038" s="278"/>
      <c r="F5038" s="281"/>
      <c r="G5038" s="281"/>
      <c r="H5038" s="281"/>
      <c r="I5038" s="284" t="s">
        <v>1687</v>
      </c>
      <c r="J5038" s="221">
        <f>(IF($E5161&lt;&gt;0,$J$2,IF($I5161&lt;&gt;0,$J$2,"")))</f>
        <v>1</v>
      </c>
      <c r="L5038" s="283" t="s">
        <v>93</v>
      </c>
      <c r="M5038" s="278"/>
      <c r="N5038" s="282"/>
      <c r="O5038" s="284" t="s">
        <v>1687</v>
      </c>
      <c r="P5038" s="282"/>
      <c r="Q5038" s="283" t="s">
        <v>94</v>
      </c>
      <c r="R5038" s="278"/>
      <c r="S5038" s="282"/>
      <c r="T5038" s="284" t="s">
        <v>1687</v>
      </c>
      <c r="U5038" s="278"/>
      <c r="V5038" s="282"/>
      <c r="W5038" s="284" t="s">
        <v>1687</v>
      </c>
    </row>
    <row r="5039" spans="2:24" ht="18.75">
      <c r="B5039" s="782"/>
      <c r="C5039" s="783"/>
      <c r="D5039" s="784" t="s">
        <v>1075</v>
      </c>
      <c r="E5039" s="785"/>
      <c r="F5039" s="973" t="s">
        <v>1486</v>
      </c>
      <c r="G5039" s="974"/>
      <c r="H5039" s="975"/>
      <c r="I5039" s="976"/>
      <c r="J5039" s="221">
        <f>(IF($E5161&lt;&gt;0,$J$2,IF($I5161&lt;&gt;0,$J$2,"")))</f>
        <v>1</v>
      </c>
      <c r="L5039" s="920" t="s">
        <v>1804</v>
      </c>
      <c r="M5039" s="920" t="s">
        <v>1805</v>
      </c>
      <c r="N5039" s="922" t="s">
        <v>1806</v>
      </c>
      <c r="O5039" s="922" t="s">
        <v>95</v>
      </c>
      <c r="P5039" s="222"/>
      <c r="Q5039" s="922" t="s">
        <v>1807</v>
      </c>
      <c r="R5039" s="922" t="s">
        <v>1808</v>
      </c>
      <c r="S5039" s="922" t="s">
        <v>1776</v>
      </c>
      <c r="T5039" s="922" t="s">
        <v>96</v>
      </c>
      <c r="U5039" s="409" t="s">
        <v>97</v>
      </c>
      <c r="V5039" s="410"/>
      <c r="W5039" s="411"/>
      <c r="X5039" s="291"/>
    </row>
    <row r="5040" spans="2:24" ht="31.5">
      <c r="B5040" s="786" t="s">
        <v>1601</v>
      </c>
      <c r="C5040" s="787" t="s">
        <v>1688</v>
      </c>
      <c r="D5040" s="788" t="s">
        <v>1076</v>
      </c>
      <c r="E5040" s="789"/>
      <c r="F5040" s="713" t="s">
        <v>1487</v>
      </c>
      <c r="G5040" s="713" t="s">
        <v>1488</v>
      </c>
      <c r="H5040" s="713" t="s">
        <v>1485</v>
      </c>
      <c r="I5040" s="713" t="s">
        <v>1069</v>
      </c>
      <c r="J5040" s="221">
        <f>(IF($E5161&lt;&gt;0,$J$2,IF($I5161&lt;&gt;0,$J$2,"")))</f>
        <v>1</v>
      </c>
      <c r="L5040" s="961"/>
      <c r="M5040" s="972"/>
      <c r="N5040" s="961"/>
      <c r="O5040" s="972"/>
      <c r="P5040" s="222"/>
      <c r="Q5040" s="957"/>
      <c r="R5040" s="957"/>
      <c r="S5040" s="957"/>
      <c r="T5040" s="957"/>
      <c r="U5040" s="412">
        <v>2020</v>
      </c>
      <c r="V5040" s="412">
        <v>2021</v>
      </c>
      <c r="W5040" s="412" t="s">
        <v>1809</v>
      </c>
      <c r="X5040" s="413" t="s">
        <v>98</v>
      </c>
    </row>
    <row r="5041" spans="2:24" ht="18.75">
      <c r="B5041" s="612"/>
      <c r="C5041" s="397"/>
      <c r="D5041" s="295" t="s">
        <v>1265</v>
      </c>
      <c r="E5041" s="809"/>
      <c r="F5041" s="296"/>
      <c r="G5041" s="296"/>
      <c r="H5041" s="296"/>
      <c r="I5041" s="483"/>
      <c r="J5041" s="221">
        <f>(IF($E5161&lt;&gt;0,$J$2,IF($I5161&lt;&gt;0,$J$2,"")))</f>
        <v>1</v>
      </c>
      <c r="L5041" s="297" t="s">
        <v>99</v>
      </c>
      <c r="M5041" s="297" t="s">
        <v>100</v>
      </c>
      <c r="N5041" s="298" t="s">
        <v>101</v>
      </c>
      <c r="O5041" s="298" t="s">
        <v>102</v>
      </c>
      <c r="P5041" s="222"/>
      <c r="Q5041" s="610" t="s">
        <v>103</v>
      </c>
      <c r="R5041" s="610" t="s">
        <v>104</v>
      </c>
      <c r="S5041" s="610" t="s">
        <v>105</v>
      </c>
      <c r="T5041" s="610" t="s">
        <v>106</v>
      </c>
      <c r="U5041" s="610" t="s">
        <v>1046</v>
      </c>
      <c r="V5041" s="610" t="s">
        <v>1047</v>
      </c>
      <c r="W5041" s="610" t="s">
        <v>1048</v>
      </c>
      <c r="X5041" s="414" t="s">
        <v>1049</v>
      </c>
    </row>
    <row r="5042" spans="2:24" ht="131.25">
      <c r="B5042" s="236"/>
      <c r="C5042" s="617" t="e">
        <f>VLOOKUP(D5042,OP_LIST2,2,FALSE)</f>
        <v>#N/A</v>
      </c>
      <c r="D5042" s="618" t="s">
        <v>958</v>
      </c>
      <c r="E5042" s="810"/>
      <c r="F5042" s="368"/>
      <c r="G5042" s="368"/>
      <c r="H5042" s="368"/>
      <c r="I5042" s="303"/>
      <c r="J5042" s="221">
        <f>(IF($E5161&lt;&gt;0,$J$2,IF($I5161&lt;&gt;0,$J$2,"")))</f>
        <v>1</v>
      </c>
      <c r="L5042" s="415" t="s">
        <v>1050</v>
      </c>
      <c r="M5042" s="415" t="s">
        <v>1050</v>
      </c>
      <c r="N5042" s="415" t="s">
        <v>1051</v>
      </c>
      <c r="O5042" s="415" t="s">
        <v>1052</v>
      </c>
      <c r="P5042" s="222"/>
      <c r="Q5042" s="415" t="s">
        <v>1050</v>
      </c>
      <c r="R5042" s="415" t="s">
        <v>1050</v>
      </c>
      <c r="S5042" s="415" t="s">
        <v>1077</v>
      </c>
      <c r="T5042" s="415" t="s">
        <v>1054</v>
      </c>
      <c r="U5042" s="415" t="s">
        <v>1050</v>
      </c>
      <c r="V5042" s="415" t="s">
        <v>1050</v>
      </c>
      <c r="W5042" s="415" t="s">
        <v>1050</v>
      </c>
      <c r="X5042" s="306" t="s">
        <v>1055</v>
      </c>
    </row>
    <row r="5043" spans="2:24" ht="18.75">
      <c r="B5043" s="616"/>
      <c r="C5043" s="619">
        <f>VLOOKUP(D5044,EBK_DEIN2,2,FALSE)</f>
        <v>7740</v>
      </c>
      <c r="D5043" s="611" t="s">
        <v>1465</v>
      </c>
      <c r="E5043" s="811"/>
      <c r="F5043" s="368"/>
      <c r="G5043" s="368"/>
      <c r="H5043" s="368"/>
      <c r="I5043" s="303"/>
      <c r="J5043" s="221">
        <f>(IF($E5161&lt;&gt;0,$J$2,IF($I5161&lt;&gt;0,$J$2,"")))</f>
        <v>1</v>
      </c>
      <c r="L5043" s="416"/>
      <c r="M5043" s="416"/>
      <c r="N5043" s="344"/>
      <c r="O5043" s="417"/>
      <c r="P5043" s="222"/>
      <c r="Q5043" s="416"/>
      <c r="R5043" s="416"/>
      <c r="S5043" s="344"/>
      <c r="T5043" s="417"/>
      <c r="U5043" s="416"/>
      <c r="V5043" s="344"/>
      <c r="W5043" s="417"/>
      <c r="X5043" s="418"/>
    </row>
    <row r="5044" spans="2:24" ht="31.5">
      <c r="B5044" s="419"/>
      <c r="C5044" s="238"/>
      <c r="D5044" s="523" t="s">
        <v>822</v>
      </c>
      <c r="E5044" s="811"/>
      <c r="F5044" s="368"/>
      <c r="G5044" s="368"/>
      <c r="H5044" s="368"/>
      <c r="I5044" s="303"/>
      <c r="J5044" s="221">
        <f>(IF($E5161&lt;&gt;0,$J$2,IF($I5161&lt;&gt;0,$J$2,"")))</f>
        <v>1</v>
      </c>
      <c r="L5044" s="416"/>
      <c r="M5044" s="416"/>
      <c r="N5044" s="344"/>
      <c r="O5044" s="420">
        <f>SUMIF(O5047:O5048,"&lt;0")+SUMIF(O5050:O5054,"&lt;0")+SUMIF(O5056:O5063,"&lt;0")+SUMIF(O5065:O5081,"&lt;0")+SUMIF(O5087:O5091,"&lt;0")+SUMIF(O5093:O5098,"&lt;0")+SUMIF(O5101:O5107,"&lt;0")+SUMIF(O5114:O5115,"&lt;0")+SUMIF(O5118:O5123,"&lt;0")+SUMIF(O5125:O5130,"&lt;0")+SUMIF(O5134,"&lt;0")+SUMIF(O5136:O5142,"&lt;0")+SUMIF(O5144:O5146,"&lt;0")+SUMIF(O5148:O5151,"&lt;0")+SUMIF(O5153:O5154,"&lt;0")+SUMIF(O5157,"&lt;0")</f>
        <v>0</v>
      </c>
      <c r="P5044" s="222"/>
      <c r="Q5044" s="416"/>
      <c r="R5044" s="416"/>
      <c r="S5044" s="344"/>
      <c r="T5044" s="420">
        <f>SUMIF(T5047:T5048,"&lt;0")+SUMIF(T5050:T5054,"&lt;0")+SUMIF(T5056:T5063,"&lt;0")+SUMIF(T5065:T5081,"&lt;0")+SUMIF(T5087:T5091,"&lt;0")+SUMIF(T5093:T5098,"&lt;0")+SUMIF(T5101:T5107,"&lt;0")+SUMIF(T5114:T5115,"&lt;0")+SUMIF(T5118:T5123,"&lt;0")+SUMIF(T5125:T5130,"&lt;0")+SUMIF(T5134,"&lt;0")+SUMIF(T5136:T5142,"&lt;0")+SUMIF(T5144:T5146,"&lt;0")+SUMIF(T5148:T5151,"&lt;0")+SUMIF(T5153:T5154,"&lt;0")+SUMIF(T5157,"&lt;0")</f>
        <v>0</v>
      </c>
      <c r="U5044" s="416"/>
      <c r="V5044" s="344"/>
      <c r="W5044" s="417"/>
      <c r="X5044" s="308"/>
    </row>
    <row r="5045" spans="2:24" ht="18.75">
      <c r="B5045" s="354"/>
      <c r="C5045" s="238"/>
      <c r="D5045" s="292" t="s">
        <v>1078</v>
      </c>
      <c r="E5045" s="811"/>
      <c r="F5045" s="368"/>
      <c r="G5045" s="368"/>
      <c r="H5045" s="368"/>
      <c r="I5045" s="303"/>
      <c r="J5045" s="221">
        <f>(IF($E5161&lt;&gt;0,$J$2,IF($I5161&lt;&gt;0,$J$2,"")))</f>
        <v>1</v>
      </c>
      <c r="L5045" s="416"/>
      <c r="M5045" s="416"/>
      <c r="N5045" s="344"/>
      <c r="O5045" s="417"/>
      <c r="P5045" s="222"/>
      <c r="Q5045" s="416"/>
      <c r="R5045" s="416"/>
      <c r="S5045" s="344"/>
      <c r="T5045" s="417"/>
      <c r="U5045" s="416"/>
      <c r="V5045" s="344"/>
      <c r="W5045" s="417"/>
      <c r="X5045" s="310"/>
    </row>
    <row r="5046" spans="2:24" ht="18.75">
      <c r="B5046" s="790">
        <v>100</v>
      </c>
      <c r="C5046" s="977" t="s">
        <v>1266</v>
      </c>
      <c r="D5046" s="978"/>
      <c r="E5046" s="791"/>
      <c r="F5046" s="792">
        <f>SUM(F5047:F5048)</f>
        <v>0</v>
      </c>
      <c r="G5046" s="793">
        <f>SUM(G5047:G5048)</f>
        <v>410000</v>
      </c>
      <c r="H5046" s="793">
        <f>SUM(H5047:H5048)</f>
        <v>0</v>
      </c>
      <c r="I5046" s="793">
        <f>SUM(I5047:I5048)</f>
        <v>410000</v>
      </c>
      <c r="J5046" s="243">
        <f t="shared" ref="J5046:J5077" si="1546">(IF($E5046&lt;&gt;0,$J$2,IF($I5046&lt;&gt;0,$J$2,"")))</f>
        <v>1</v>
      </c>
      <c r="K5046" s="244"/>
      <c r="L5046" s="311">
        <f>SUM(L5047:L5048)</f>
        <v>0</v>
      </c>
      <c r="M5046" s="312">
        <f>SUM(M5047:M5048)</f>
        <v>410000</v>
      </c>
      <c r="N5046" s="421">
        <f>SUM(N5047:N5048)</f>
        <v>410000</v>
      </c>
      <c r="O5046" s="422">
        <f>SUM(O5047:O5048)</f>
        <v>0</v>
      </c>
      <c r="P5046" s="244"/>
      <c r="Q5046" s="815"/>
      <c r="R5046" s="816"/>
      <c r="S5046" s="817"/>
      <c r="T5046" s="816"/>
      <c r="U5046" s="816"/>
      <c r="V5046" s="816"/>
      <c r="W5046" s="818"/>
      <c r="X5046" s="313">
        <f t="shared" ref="X5046:X5077" si="1547">T5046-U5046-V5046-W5046</f>
        <v>0</v>
      </c>
    </row>
    <row r="5047" spans="2:24" ht="18.75">
      <c r="B5047" s="140"/>
      <c r="C5047" s="144">
        <v>101</v>
      </c>
      <c r="D5047" s="138" t="s">
        <v>1267</v>
      </c>
      <c r="E5047" s="812"/>
      <c r="F5047" s="449"/>
      <c r="G5047" s="245">
        <v>410000</v>
      </c>
      <c r="H5047" s="245"/>
      <c r="I5047" s="476">
        <f>F5047+G5047+H5047</f>
        <v>410000</v>
      </c>
      <c r="J5047" s="243">
        <f t="shared" si="1546"/>
        <v>1</v>
      </c>
      <c r="K5047" s="244"/>
      <c r="L5047" s="423"/>
      <c r="M5047" s="252">
        <v>410000</v>
      </c>
      <c r="N5047" s="315">
        <f>I5047</f>
        <v>410000</v>
      </c>
      <c r="O5047" s="424">
        <f>L5047+M5047-N5047</f>
        <v>0</v>
      </c>
      <c r="P5047" s="244"/>
      <c r="Q5047" s="771"/>
      <c r="R5047" s="775"/>
      <c r="S5047" s="775"/>
      <c r="T5047" s="775"/>
      <c r="U5047" s="775"/>
      <c r="V5047" s="775"/>
      <c r="W5047" s="819"/>
      <c r="X5047" s="313">
        <f t="shared" si="1547"/>
        <v>0</v>
      </c>
    </row>
    <row r="5048" spans="2:24" ht="18.75">
      <c r="B5048" s="140"/>
      <c r="C5048" s="137">
        <v>102</v>
      </c>
      <c r="D5048" s="139" t="s">
        <v>1268</v>
      </c>
      <c r="E5048" s="812"/>
      <c r="F5048" s="449"/>
      <c r="G5048" s="245"/>
      <c r="H5048" s="245"/>
      <c r="I5048" s="476">
        <f>F5048+G5048+H5048</f>
        <v>0</v>
      </c>
      <c r="J5048" s="243" t="str">
        <f t="shared" si="1546"/>
        <v/>
      </c>
      <c r="K5048" s="244"/>
      <c r="L5048" s="423"/>
      <c r="M5048" s="252"/>
      <c r="N5048" s="315">
        <f>I5048</f>
        <v>0</v>
      </c>
      <c r="O5048" s="424">
        <f>L5048+M5048-N5048</f>
        <v>0</v>
      </c>
      <c r="P5048" s="244"/>
      <c r="Q5048" s="771"/>
      <c r="R5048" s="775"/>
      <c r="S5048" s="775"/>
      <c r="T5048" s="775"/>
      <c r="U5048" s="775"/>
      <c r="V5048" s="775"/>
      <c r="W5048" s="819"/>
      <c r="X5048" s="313">
        <f t="shared" si="1547"/>
        <v>0</v>
      </c>
    </row>
    <row r="5049" spans="2:24" ht="18.75">
      <c r="B5049" s="794">
        <v>200</v>
      </c>
      <c r="C5049" s="959" t="s">
        <v>1269</v>
      </c>
      <c r="D5049" s="959"/>
      <c r="E5049" s="795"/>
      <c r="F5049" s="796">
        <f>SUM(F5050:F5054)</f>
        <v>0</v>
      </c>
      <c r="G5049" s="797">
        <f>SUM(G5050:G5054)</f>
        <v>37200</v>
      </c>
      <c r="H5049" s="797">
        <f>SUM(H5050:H5054)</f>
        <v>0</v>
      </c>
      <c r="I5049" s="797">
        <f>SUM(I5050:I5054)</f>
        <v>37200</v>
      </c>
      <c r="J5049" s="243">
        <f t="shared" si="1546"/>
        <v>1</v>
      </c>
      <c r="K5049" s="244"/>
      <c r="L5049" s="316">
        <f>SUM(L5050:L5054)</f>
        <v>0</v>
      </c>
      <c r="M5049" s="317">
        <f>SUM(M5050:M5054)</f>
        <v>37200</v>
      </c>
      <c r="N5049" s="425">
        <f>SUM(N5050:N5054)</f>
        <v>37200</v>
      </c>
      <c r="O5049" s="426">
        <f>SUM(O5050:O5054)</f>
        <v>0</v>
      </c>
      <c r="P5049" s="244"/>
      <c r="Q5049" s="773"/>
      <c r="R5049" s="774"/>
      <c r="S5049" s="774"/>
      <c r="T5049" s="774"/>
      <c r="U5049" s="774"/>
      <c r="V5049" s="774"/>
      <c r="W5049" s="820"/>
      <c r="X5049" s="313">
        <f t="shared" si="1547"/>
        <v>0</v>
      </c>
    </row>
    <row r="5050" spans="2:24" ht="18.75">
      <c r="B5050" s="143"/>
      <c r="C5050" s="144">
        <v>201</v>
      </c>
      <c r="D5050" s="138" t="s">
        <v>1270</v>
      </c>
      <c r="E5050" s="812"/>
      <c r="F5050" s="449"/>
      <c r="G5050" s="245">
        <v>3700</v>
      </c>
      <c r="H5050" s="245"/>
      <c r="I5050" s="476">
        <f>F5050+G5050+H5050</f>
        <v>3700</v>
      </c>
      <c r="J5050" s="243">
        <f t="shared" si="1546"/>
        <v>1</v>
      </c>
      <c r="K5050" s="244"/>
      <c r="L5050" s="423"/>
      <c r="M5050" s="252">
        <v>3700</v>
      </c>
      <c r="N5050" s="315">
        <f>I5050</f>
        <v>3700</v>
      </c>
      <c r="O5050" s="424">
        <f>L5050+M5050-N5050</f>
        <v>0</v>
      </c>
      <c r="P5050" s="244"/>
      <c r="Q5050" s="771"/>
      <c r="R5050" s="775"/>
      <c r="S5050" s="775"/>
      <c r="T5050" s="775"/>
      <c r="U5050" s="775"/>
      <c r="V5050" s="775"/>
      <c r="W5050" s="819"/>
      <c r="X5050" s="313">
        <f t="shared" si="1547"/>
        <v>0</v>
      </c>
    </row>
    <row r="5051" spans="2:24" ht="18.75">
      <c r="B5051" s="136"/>
      <c r="C5051" s="137">
        <v>202</v>
      </c>
      <c r="D5051" s="145" t="s">
        <v>1271</v>
      </c>
      <c r="E5051" s="812"/>
      <c r="F5051" s="449"/>
      <c r="G5051" s="245">
        <v>10000</v>
      </c>
      <c r="H5051" s="245"/>
      <c r="I5051" s="476">
        <f>F5051+G5051+H5051</f>
        <v>10000</v>
      </c>
      <c r="J5051" s="243">
        <f t="shared" si="1546"/>
        <v>1</v>
      </c>
      <c r="K5051" s="244"/>
      <c r="L5051" s="423"/>
      <c r="M5051" s="252">
        <v>10000</v>
      </c>
      <c r="N5051" s="315">
        <f>I5051</f>
        <v>10000</v>
      </c>
      <c r="O5051" s="424">
        <f>L5051+M5051-N5051</f>
        <v>0</v>
      </c>
      <c r="P5051" s="244"/>
      <c r="Q5051" s="771"/>
      <c r="R5051" s="775"/>
      <c r="S5051" s="775"/>
      <c r="T5051" s="775"/>
      <c r="U5051" s="775"/>
      <c r="V5051" s="775"/>
      <c r="W5051" s="819"/>
      <c r="X5051" s="313">
        <f t="shared" si="1547"/>
        <v>0</v>
      </c>
    </row>
    <row r="5052" spans="2:24" ht="31.5">
      <c r="B5052" s="152"/>
      <c r="C5052" s="137">
        <v>205</v>
      </c>
      <c r="D5052" s="145" t="s">
        <v>915</v>
      </c>
      <c r="E5052" s="812"/>
      <c r="F5052" s="449"/>
      <c r="G5052" s="245">
        <v>8000</v>
      </c>
      <c r="H5052" s="245"/>
      <c r="I5052" s="476">
        <f>F5052+G5052+H5052</f>
        <v>8000</v>
      </c>
      <c r="J5052" s="243">
        <f t="shared" si="1546"/>
        <v>1</v>
      </c>
      <c r="K5052" s="244"/>
      <c r="L5052" s="423"/>
      <c r="M5052" s="252">
        <v>8000</v>
      </c>
      <c r="N5052" s="315">
        <f>I5052</f>
        <v>8000</v>
      </c>
      <c r="O5052" s="424">
        <f>L5052+M5052-N5052</f>
        <v>0</v>
      </c>
      <c r="P5052" s="244"/>
      <c r="Q5052" s="771"/>
      <c r="R5052" s="775"/>
      <c r="S5052" s="775"/>
      <c r="T5052" s="775"/>
      <c r="U5052" s="775"/>
      <c r="V5052" s="775"/>
      <c r="W5052" s="819"/>
      <c r="X5052" s="313">
        <f t="shared" si="1547"/>
        <v>0</v>
      </c>
    </row>
    <row r="5053" spans="2:24" ht="18.75">
      <c r="B5053" s="152"/>
      <c r="C5053" s="137">
        <v>208</v>
      </c>
      <c r="D5053" s="159" t="s">
        <v>916</v>
      </c>
      <c r="E5053" s="812"/>
      <c r="F5053" s="449"/>
      <c r="G5053" s="245">
        <v>15500</v>
      </c>
      <c r="H5053" s="245"/>
      <c r="I5053" s="476">
        <f>F5053+G5053+H5053</f>
        <v>15500</v>
      </c>
      <c r="J5053" s="243">
        <f t="shared" si="1546"/>
        <v>1</v>
      </c>
      <c r="K5053" s="244"/>
      <c r="L5053" s="423"/>
      <c r="M5053" s="252">
        <v>15500</v>
      </c>
      <c r="N5053" s="315">
        <f>I5053</f>
        <v>15500</v>
      </c>
      <c r="O5053" s="424">
        <f>L5053+M5053-N5053</f>
        <v>0</v>
      </c>
      <c r="P5053" s="244"/>
      <c r="Q5053" s="771"/>
      <c r="R5053" s="775"/>
      <c r="S5053" s="775"/>
      <c r="T5053" s="775"/>
      <c r="U5053" s="775"/>
      <c r="V5053" s="775"/>
      <c r="W5053" s="819"/>
      <c r="X5053" s="313">
        <f t="shared" si="1547"/>
        <v>0</v>
      </c>
    </row>
    <row r="5054" spans="2:24" ht="18.75">
      <c r="B5054" s="143"/>
      <c r="C5054" s="142">
        <v>209</v>
      </c>
      <c r="D5054" s="148" t="s">
        <v>917</v>
      </c>
      <c r="E5054" s="812"/>
      <c r="F5054" s="449"/>
      <c r="G5054" s="245"/>
      <c r="H5054" s="245"/>
      <c r="I5054" s="476">
        <f>F5054+G5054+H5054</f>
        <v>0</v>
      </c>
      <c r="J5054" s="243" t="str">
        <f t="shared" si="1546"/>
        <v/>
      </c>
      <c r="K5054" s="244"/>
      <c r="L5054" s="423"/>
      <c r="M5054" s="252"/>
      <c r="N5054" s="315">
        <f>I5054</f>
        <v>0</v>
      </c>
      <c r="O5054" s="424">
        <f>L5054+M5054-N5054</f>
        <v>0</v>
      </c>
      <c r="P5054" s="244"/>
      <c r="Q5054" s="771"/>
      <c r="R5054" s="775"/>
      <c r="S5054" s="775"/>
      <c r="T5054" s="775"/>
      <c r="U5054" s="775"/>
      <c r="V5054" s="775"/>
      <c r="W5054" s="819"/>
      <c r="X5054" s="313">
        <f t="shared" si="1547"/>
        <v>0</v>
      </c>
    </row>
    <row r="5055" spans="2:24" ht="18.75">
      <c r="B5055" s="794">
        <v>500</v>
      </c>
      <c r="C5055" s="960" t="s">
        <v>209</v>
      </c>
      <c r="D5055" s="960"/>
      <c r="E5055" s="795"/>
      <c r="F5055" s="796">
        <f>SUM(F5056:F5062)</f>
        <v>0</v>
      </c>
      <c r="G5055" s="797">
        <f>SUM(G5056:G5062)</f>
        <v>80000</v>
      </c>
      <c r="H5055" s="797">
        <f>SUM(H5056:H5062)</f>
        <v>0</v>
      </c>
      <c r="I5055" s="797">
        <f>SUM(I5056:I5062)</f>
        <v>80000</v>
      </c>
      <c r="J5055" s="243">
        <f t="shared" si="1546"/>
        <v>1</v>
      </c>
      <c r="K5055" s="244"/>
      <c r="L5055" s="316">
        <f>SUM(L5056:L5062)</f>
        <v>0</v>
      </c>
      <c r="M5055" s="317">
        <f>SUM(M5056:M5062)</f>
        <v>80000</v>
      </c>
      <c r="N5055" s="425">
        <f>SUM(N5056:N5062)</f>
        <v>80000</v>
      </c>
      <c r="O5055" s="426">
        <f>SUM(O5056:O5062)</f>
        <v>0</v>
      </c>
      <c r="P5055" s="244"/>
      <c r="Q5055" s="773"/>
      <c r="R5055" s="774"/>
      <c r="S5055" s="775"/>
      <c r="T5055" s="774"/>
      <c r="U5055" s="774"/>
      <c r="V5055" s="774"/>
      <c r="W5055" s="820"/>
      <c r="X5055" s="313">
        <f t="shared" si="1547"/>
        <v>0</v>
      </c>
    </row>
    <row r="5056" spans="2:24" ht="18.75">
      <c r="B5056" s="143"/>
      <c r="C5056" s="160">
        <v>551</v>
      </c>
      <c r="D5056" s="456" t="s">
        <v>210</v>
      </c>
      <c r="E5056" s="812"/>
      <c r="F5056" s="449"/>
      <c r="G5056" s="245">
        <v>50000</v>
      </c>
      <c r="H5056" s="245"/>
      <c r="I5056" s="476">
        <f t="shared" ref="I5056:I5063" si="1548">F5056+G5056+H5056</f>
        <v>50000</v>
      </c>
      <c r="J5056" s="243">
        <f t="shared" si="1546"/>
        <v>1</v>
      </c>
      <c r="K5056" s="244"/>
      <c r="L5056" s="423"/>
      <c r="M5056" s="252">
        <v>50000</v>
      </c>
      <c r="N5056" s="315">
        <f t="shared" ref="N5056:N5063" si="1549">I5056</f>
        <v>50000</v>
      </c>
      <c r="O5056" s="424">
        <f t="shared" ref="O5056:O5063" si="1550">L5056+M5056-N5056</f>
        <v>0</v>
      </c>
      <c r="P5056" s="244"/>
      <c r="Q5056" s="771"/>
      <c r="R5056" s="775"/>
      <c r="S5056" s="775"/>
      <c r="T5056" s="775"/>
      <c r="U5056" s="775"/>
      <c r="V5056" s="775"/>
      <c r="W5056" s="819"/>
      <c r="X5056" s="313">
        <f t="shared" si="1547"/>
        <v>0</v>
      </c>
    </row>
    <row r="5057" spans="2:24" ht="18.75">
      <c r="B5057" s="143"/>
      <c r="C5057" s="161">
        <v>552</v>
      </c>
      <c r="D5057" s="457" t="s">
        <v>211</v>
      </c>
      <c r="E5057" s="812"/>
      <c r="F5057" s="449"/>
      <c r="G5057" s="245"/>
      <c r="H5057" s="245"/>
      <c r="I5057" s="476">
        <f t="shared" si="1548"/>
        <v>0</v>
      </c>
      <c r="J5057" s="243" t="str">
        <f t="shared" si="1546"/>
        <v/>
      </c>
      <c r="K5057" s="244"/>
      <c r="L5057" s="423"/>
      <c r="M5057" s="252"/>
      <c r="N5057" s="315">
        <f t="shared" si="1549"/>
        <v>0</v>
      </c>
      <c r="O5057" s="424">
        <f t="shared" si="1550"/>
        <v>0</v>
      </c>
      <c r="P5057" s="244"/>
      <c r="Q5057" s="771"/>
      <c r="R5057" s="775"/>
      <c r="S5057" s="775"/>
      <c r="T5057" s="775"/>
      <c r="U5057" s="775"/>
      <c r="V5057" s="775"/>
      <c r="W5057" s="819"/>
      <c r="X5057" s="313">
        <f t="shared" si="1547"/>
        <v>0</v>
      </c>
    </row>
    <row r="5058" spans="2:24" ht="18.75">
      <c r="B5058" s="143"/>
      <c r="C5058" s="161">
        <v>558</v>
      </c>
      <c r="D5058" s="457" t="s">
        <v>1704</v>
      </c>
      <c r="E5058" s="812"/>
      <c r="F5058" s="700">
        <v>0</v>
      </c>
      <c r="G5058" s="700">
        <v>0</v>
      </c>
      <c r="H5058" s="700">
        <v>0</v>
      </c>
      <c r="I5058" s="476">
        <f t="shared" si="1548"/>
        <v>0</v>
      </c>
      <c r="J5058" s="243" t="str">
        <f t="shared" si="1546"/>
        <v/>
      </c>
      <c r="K5058" s="244"/>
      <c r="L5058" s="423"/>
      <c r="M5058" s="252"/>
      <c r="N5058" s="315">
        <f t="shared" si="1549"/>
        <v>0</v>
      </c>
      <c r="O5058" s="424">
        <f t="shared" si="1550"/>
        <v>0</v>
      </c>
      <c r="P5058" s="244"/>
      <c r="Q5058" s="771"/>
      <c r="R5058" s="775"/>
      <c r="S5058" s="775"/>
      <c r="T5058" s="775"/>
      <c r="U5058" s="775"/>
      <c r="V5058" s="775"/>
      <c r="W5058" s="819"/>
      <c r="X5058" s="313">
        <f t="shared" si="1547"/>
        <v>0</v>
      </c>
    </row>
    <row r="5059" spans="2:24" ht="18.75">
      <c r="B5059" s="143"/>
      <c r="C5059" s="161">
        <v>560</v>
      </c>
      <c r="D5059" s="458" t="s">
        <v>212</v>
      </c>
      <c r="E5059" s="812"/>
      <c r="F5059" s="449"/>
      <c r="G5059" s="245">
        <v>20000</v>
      </c>
      <c r="H5059" s="245"/>
      <c r="I5059" s="476">
        <f t="shared" si="1548"/>
        <v>20000</v>
      </c>
      <c r="J5059" s="243">
        <f t="shared" si="1546"/>
        <v>1</v>
      </c>
      <c r="K5059" s="244"/>
      <c r="L5059" s="423"/>
      <c r="M5059" s="252">
        <v>20000</v>
      </c>
      <c r="N5059" s="315">
        <f t="shared" si="1549"/>
        <v>20000</v>
      </c>
      <c r="O5059" s="424">
        <f t="shared" si="1550"/>
        <v>0</v>
      </c>
      <c r="P5059" s="244"/>
      <c r="Q5059" s="771"/>
      <c r="R5059" s="775"/>
      <c r="S5059" s="775"/>
      <c r="T5059" s="775"/>
      <c r="U5059" s="775"/>
      <c r="V5059" s="775"/>
      <c r="W5059" s="819"/>
      <c r="X5059" s="313">
        <f t="shared" si="1547"/>
        <v>0</v>
      </c>
    </row>
    <row r="5060" spans="2:24" ht="18.75">
      <c r="B5060" s="143"/>
      <c r="C5060" s="161">
        <v>580</v>
      </c>
      <c r="D5060" s="457" t="s">
        <v>213</v>
      </c>
      <c r="E5060" s="812"/>
      <c r="F5060" s="449"/>
      <c r="G5060" s="245">
        <v>10000</v>
      </c>
      <c r="H5060" s="245"/>
      <c r="I5060" s="476">
        <f t="shared" si="1548"/>
        <v>10000</v>
      </c>
      <c r="J5060" s="243">
        <f t="shared" si="1546"/>
        <v>1</v>
      </c>
      <c r="K5060" s="244"/>
      <c r="L5060" s="423"/>
      <c r="M5060" s="252">
        <v>10000</v>
      </c>
      <c r="N5060" s="315">
        <f t="shared" si="1549"/>
        <v>10000</v>
      </c>
      <c r="O5060" s="424">
        <f t="shared" si="1550"/>
        <v>0</v>
      </c>
      <c r="P5060" s="244"/>
      <c r="Q5060" s="771"/>
      <c r="R5060" s="775"/>
      <c r="S5060" s="775"/>
      <c r="T5060" s="775"/>
      <c r="U5060" s="775"/>
      <c r="V5060" s="775"/>
      <c r="W5060" s="819"/>
      <c r="X5060" s="313">
        <f t="shared" si="1547"/>
        <v>0</v>
      </c>
    </row>
    <row r="5061" spans="2:24" ht="18.75">
      <c r="B5061" s="143"/>
      <c r="C5061" s="161">
        <v>588</v>
      </c>
      <c r="D5061" s="457" t="s">
        <v>1709</v>
      </c>
      <c r="E5061" s="812"/>
      <c r="F5061" s="700">
        <v>0</v>
      </c>
      <c r="G5061" s="700">
        <v>0</v>
      </c>
      <c r="H5061" s="700">
        <v>0</v>
      </c>
      <c r="I5061" s="476">
        <f t="shared" si="1548"/>
        <v>0</v>
      </c>
      <c r="J5061" s="243" t="str">
        <f t="shared" si="1546"/>
        <v/>
      </c>
      <c r="K5061" s="244"/>
      <c r="L5061" s="423"/>
      <c r="M5061" s="252"/>
      <c r="N5061" s="315">
        <f t="shared" si="1549"/>
        <v>0</v>
      </c>
      <c r="O5061" s="424">
        <f t="shared" si="1550"/>
        <v>0</v>
      </c>
      <c r="P5061" s="244"/>
      <c r="Q5061" s="771"/>
      <c r="R5061" s="775"/>
      <c r="S5061" s="775"/>
      <c r="T5061" s="775"/>
      <c r="U5061" s="775"/>
      <c r="V5061" s="775"/>
      <c r="W5061" s="819"/>
      <c r="X5061" s="313">
        <f t="shared" si="1547"/>
        <v>0</v>
      </c>
    </row>
    <row r="5062" spans="2:24" ht="31.5">
      <c r="B5062" s="143"/>
      <c r="C5062" s="162">
        <v>590</v>
      </c>
      <c r="D5062" s="459" t="s">
        <v>214</v>
      </c>
      <c r="E5062" s="812"/>
      <c r="F5062" s="449"/>
      <c r="G5062" s="245"/>
      <c r="H5062" s="245"/>
      <c r="I5062" s="476">
        <f t="shared" si="1548"/>
        <v>0</v>
      </c>
      <c r="J5062" s="243" t="str">
        <f t="shared" si="1546"/>
        <v/>
      </c>
      <c r="K5062" s="244"/>
      <c r="L5062" s="423"/>
      <c r="M5062" s="252"/>
      <c r="N5062" s="315">
        <f t="shared" si="1549"/>
        <v>0</v>
      </c>
      <c r="O5062" s="424">
        <f t="shared" si="1550"/>
        <v>0</v>
      </c>
      <c r="P5062" s="244"/>
      <c r="Q5062" s="771"/>
      <c r="R5062" s="775"/>
      <c r="S5062" s="775"/>
      <c r="T5062" s="775"/>
      <c r="U5062" s="775"/>
      <c r="V5062" s="775"/>
      <c r="W5062" s="819"/>
      <c r="X5062" s="313">
        <f t="shared" si="1547"/>
        <v>0</v>
      </c>
    </row>
    <row r="5063" spans="2:24" ht="18.75">
      <c r="B5063" s="794">
        <v>800</v>
      </c>
      <c r="C5063" s="960" t="s">
        <v>1079</v>
      </c>
      <c r="D5063" s="960"/>
      <c r="E5063" s="795"/>
      <c r="F5063" s="798"/>
      <c r="G5063" s="799"/>
      <c r="H5063" s="799"/>
      <c r="I5063" s="800">
        <f t="shared" si="1548"/>
        <v>0</v>
      </c>
      <c r="J5063" s="243" t="str">
        <f t="shared" si="1546"/>
        <v/>
      </c>
      <c r="K5063" s="244"/>
      <c r="L5063" s="428"/>
      <c r="M5063" s="254"/>
      <c r="N5063" s="315">
        <f t="shared" si="1549"/>
        <v>0</v>
      </c>
      <c r="O5063" s="424">
        <f t="shared" si="1550"/>
        <v>0</v>
      </c>
      <c r="P5063" s="244"/>
      <c r="Q5063" s="773"/>
      <c r="R5063" s="774"/>
      <c r="S5063" s="775"/>
      <c r="T5063" s="775"/>
      <c r="U5063" s="774"/>
      <c r="V5063" s="775"/>
      <c r="W5063" s="819"/>
      <c r="X5063" s="313">
        <f t="shared" si="1547"/>
        <v>0</v>
      </c>
    </row>
    <row r="5064" spans="2:24" ht="18.75">
      <c r="B5064" s="794">
        <v>1000</v>
      </c>
      <c r="C5064" s="962" t="s">
        <v>216</v>
      </c>
      <c r="D5064" s="962"/>
      <c r="E5064" s="795"/>
      <c r="F5064" s="796">
        <f>SUM(F5065:F5081)</f>
        <v>0</v>
      </c>
      <c r="G5064" s="797">
        <f>SUM(G5065:G5081)</f>
        <v>126800</v>
      </c>
      <c r="H5064" s="797">
        <f>SUM(H5065:H5081)</f>
        <v>0</v>
      </c>
      <c r="I5064" s="797">
        <f>SUM(I5065:I5081)</f>
        <v>126800</v>
      </c>
      <c r="J5064" s="243">
        <f t="shared" si="1546"/>
        <v>1</v>
      </c>
      <c r="K5064" s="244"/>
      <c r="L5064" s="316">
        <f>SUM(L5065:L5081)</f>
        <v>0</v>
      </c>
      <c r="M5064" s="317">
        <f>SUM(M5065:M5081)</f>
        <v>126800</v>
      </c>
      <c r="N5064" s="425">
        <f>SUM(N5065:N5081)</f>
        <v>126800</v>
      </c>
      <c r="O5064" s="426">
        <f>SUM(O5065:O5081)</f>
        <v>0</v>
      </c>
      <c r="P5064" s="244"/>
      <c r="Q5064" s="316">
        <f t="shared" ref="Q5064:W5064" si="1551">SUM(Q5065:Q5081)</f>
        <v>0</v>
      </c>
      <c r="R5064" s="317">
        <f t="shared" si="1551"/>
        <v>115800</v>
      </c>
      <c r="S5064" s="317">
        <f t="shared" si="1551"/>
        <v>115800</v>
      </c>
      <c r="T5064" s="317">
        <f t="shared" si="1551"/>
        <v>0</v>
      </c>
      <c r="U5064" s="317">
        <f t="shared" si="1551"/>
        <v>0</v>
      </c>
      <c r="V5064" s="317">
        <f t="shared" si="1551"/>
        <v>0</v>
      </c>
      <c r="W5064" s="426">
        <f t="shared" si="1551"/>
        <v>0</v>
      </c>
      <c r="X5064" s="313">
        <f t="shared" si="1547"/>
        <v>0</v>
      </c>
    </row>
    <row r="5065" spans="2:24" ht="18.75">
      <c r="B5065" s="136"/>
      <c r="C5065" s="144">
        <v>1011</v>
      </c>
      <c r="D5065" s="163" t="s">
        <v>217</v>
      </c>
      <c r="E5065" s="812"/>
      <c r="F5065" s="449"/>
      <c r="G5065" s="245"/>
      <c r="H5065" s="245"/>
      <c r="I5065" s="476">
        <f t="shared" ref="I5065:I5081" si="1552">F5065+G5065+H5065</f>
        <v>0</v>
      </c>
      <c r="J5065" s="243" t="str">
        <f t="shared" si="1546"/>
        <v/>
      </c>
      <c r="K5065" s="244"/>
      <c r="L5065" s="423"/>
      <c r="M5065" s="252"/>
      <c r="N5065" s="315">
        <f t="shared" ref="N5065:N5081" si="1553">I5065</f>
        <v>0</v>
      </c>
      <c r="O5065" s="424">
        <f t="shared" ref="O5065:O5081" si="1554">L5065+M5065-N5065</f>
        <v>0</v>
      </c>
      <c r="P5065" s="244"/>
      <c r="Q5065" s="423"/>
      <c r="R5065" s="252"/>
      <c r="S5065" s="429">
        <f t="shared" ref="S5065:S5072" si="1555">+IF(+(L5065+M5065)&gt;=I5065,+M5065,+(+I5065-L5065))</f>
        <v>0</v>
      </c>
      <c r="T5065" s="315">
        <f t="shared" ref="T5065:T5072" si="1556">Q5065+R5065-S5065</f>
        <v>0</v>
      </c>
      <c r="U5065" s="252"/>
      <c r="V5065" s="252"/>
      <c r="W5065" s="253"/>
      <c r="X5065" s="313">
        <f t="shared" si="1547"/>
        <v>0</v>
      </c>
    </row>
    <row r="5066" spans="2:24" ht="18.75">
      <c r="B5066" s="136"/>
      <c r="C5066" s="137">
        <v>1012</v>
      </c>
      <c r="D5066" s="145" t="s">
        <v>218</v>
      </c>
      <c r="E5066" s="812"/>
      <c r="F5066" s="449"/>
      <c r="G5066" s="245"/>
      <c r="H5066" s="245"/>
      <c r="I5066" s="476">
        <f t="shared" si="1552"/>
        <v>0</v>
      </c>
      <c r="J5066" s="243" t="str">
        <f t="shared" si="1546"/>
        <v/>
      </c>
      <c r="K5066" s="244"/>
      <c r="L5066" s="423"/>
      <c r="M5066" s="252"/>
      <c r="N5066" s="315">
        <f t="shared" si="1553"/>
        <v>0</v>
      </c>
      <c r="O5066" s="424">
        <f t="shared" si="1554"/>
        <v>0</v>
      </c>
      <c r="P5066" s="244"/>
      <c r="Q5066" s="423"/>
      <c r="R5066" s="252"/>
      <c r="S5066" s="429">
        <f t="shared" si="1555"/>
        <v>0</v>
      </c>
      <c r="T5066" s="315">
        <f t="shared" si="1556"/>
        <v>0</v>
      </c>
      <c r="U5066" s="252"/>
      <c r="V5066" s="252"/>
      <c r="W5066" s="253"/>
      <c r="X5066" s="313">
        <f t="shared" si="1547"/>
        <v>0</v>
      </c>
    </row>
    <row r="5067" spans="2:24" ht="18.75">
      <c r="B5067" s="136"/>
      <c r="C5067" s="137">
        <v>1013</v>
      </c>
      <c r="D5067" s="145" t="s">
        <v>219</v>
      </c>
      <c r="E5067" s="812"/>
      <c r="F5067" s="449"/>
      <c r="G5067" s="245">
        <v>15000</v>
      </c>
      <c r="H5067" s="245"/>
      <c r="I5067" s="476">
        <f t="shared" si="1552"/>
        <v>15000</v>
      </c>
      <c r="J5067" s="243">
        <f t="shared" si="1546"/>
        <v>1</v>
      </c>
      <c r="K5067" s="244"/>
      <c r="L5067" s="423"/>
      <c r="M5067" s="252">
        <v>15000</v>
      </c>
      <c r="N5067" s="315">
        <f t="shared" si="1553"/>
        <v>15000</v>
      </c>
      <c r="O5067" s="424">
        <f t="shared" si="1554"/>
        <v>0</v>
      </c>
      <c r="P5067" s="244"/>
      <c r="Q5067" s="423"/>
      <c r="R5067" s="252">
        <v>15000</v>
      </c>
      <c r="S5067" s="429">
        <f t="shared" si="1555"/>
        <v>15000</v>
      </c>
      <c r="T5067" s="315">
        <f t="shared" si="1556"/>
        <v>0</v>
      </c>
      <c r="U5067" s="252"/>
      <c r="V5067" s="252"/>
      <c r="W5067" s="253"/>
      <c r="X5067" s="313">
        <f t="shared" si="1547"/>
        <v>0</v>
      </c>
    </row>
    <row r="5068" spans="2:24" ht="18.75">
      <c r="B5068" s="136"/>
      <c r="C5068" s="137">
        <v>1014</v>
      </c>
      <c r="D5068" s="145" t="s">
        <v>220</v>
      </c>
      <c r="E5068" s="812"/>
      <c r="F5068" s="449"/>
      <c r="G5068" s="245">
        <v>900</v>
      </c>
      <c r="H5068" s="245"/>
      <c r="I5068" s="476">
        <f t="shared" si="1552"/>
        <v>900</v>
      </c>
      <c r="J5068" s="243">
        <f t="shared" si="1546"/>
        <v>1</v>
      </c>
      <c r="K5068" s="244"/>
      <c r="L5068" s="423"/>
      <c r="M5068" s="252">
        <v>900</v>
      </c>
      <c r="N5068" s="315">
        <f t="shared" si="1553"/>
        <v>900</v>
      </c>
      <c r="O5068" s="424">
        <f t="shared" si="1554"/>
        <v>0</v>
      </c>
      <c r="P5068" s="244"/>
      <c r="Q5068" s="423"/>
      <c r="R5068" s="252">
        <v>900</v>
      </c>
      <c r="S5068" s="429">
        <f t="shared" si="1555"/>
        <v>900</v>
      </c>
      <c r="T5068" s="315">
        <f t="shared" si="1556"/>
        <v>0</v>
      </c>
      <c r="U5068" s="252"/>
      <c r="V5068" s="252"/>
      <c r="W5068" s="253"/>
      <c r="X5068" s="313">
        <f t="shared" si="1547"/>
        <v>0</v>
      </c>
    </row>
    <row r="5069" spans="2:24" ht="18.75">
      <c r="B5069" s="136"/>
      <c r="C5069" s="137">
        <v>1015</v>
      </c>
      <c r="D5069" s="145" t="s">
        <v>221</v>
      </c>
      <c r="E5069" s="812"/>
      <c r="F5069" s="449"/>
      <c r="G5069" s="245">
        <v>15000</v>
      </c>
      <c r="H5069" s="245"/>
      <c r="I5069" s="476">
        <f t="shared" si="1552"/>
        <v>15000</v>
      </c>
      <c r="J5069" s="243">
        <f t="shared" si="1546"/>
        <v>1</v>
      </c>
      <c r="K5069" s="244"/>
      <c r="L5069" s="423"/>
      <c r="M5069" s="252">
        <v>15000</v>
      </c>
      <c r="N5069" s="315">
        <f t="shared" si="1553"/>
        <v>15000</v>
      </c>
      <c r="O5069" s="424">
        <f t="shared" si="1554"/>
        <v>0</v>
      </c>
      <c r="P5069" s="244"/>
      <c r="Q5069" s="423"/>
      <c r="R5069" s="252">
        <v>15000</v>
      </c>
      <c r="S5069" s="429">
        <f t="shared" si="1555"/>
        <v>15000</v>
      </c>
      <c r="T5069" s="315">
        <f t="shared" si="1556"/>
        <v>0</v>
      </c>
      <c r="U5069" s="252"/>
      <c r="V5069" s="252"/>
      <c r="W5069" s="253"/>
      <c r="X5069" s="313">
        <f t="shared" si="1547"/>
        <v>0</v>
      </c>
    </row>
    <row r="5070" spans="2:24" ht="18.75">
      <c r="B5070" s="136"/>
      <c r="C5070" s="137">
        <v>1016</v>
      </c>
      <c r="D5070" s="145" t="s">
        <v>222</v>
      </c>
      <c r="E5070" s="812"/>
      <c r="F5070" s="449"/>
      <c r="G5070" s="245">
        <v>30000</v>
      </c>
      <c r="H5070" s="245"/>
      <c r="I5070" s="476">
        <f t="shared" si="1552"/>
        <v>30000</v>
      </c>
      <c r="J5070" s="243">
        <f t="shared" si="1546"/>
        <v>1</v>
      </c>
      <c r="K5070" s="244"/>
      <c r="L5070" s="423"/>
      <c r="M5070" s="252">
        <v>30000</v>
      </c>
      <c r="N5070" s="315">
        <f t="shared" si="1553"/>
        <v>30000</v>
      </c>
      <c r="O5070" s="424">
        <f t="shared" si="1554"/>
        <v>0</v>
      </c>
      <c r="P5070" s="244"/>
      <c r="Q5070" s="423"/>
      <c r="R5070" s="252">
        <v>30000</v>
      </c>
      <c r="S5070" s="429">
        <f t="shared" si="1555"/>
        <v>30000</v>
      </c>
      <c r="T5070" s="315">
        <f t="shared" si="1556"/>
        <v>0</v>
      </c>
      <c r="U5070" s="252"/>
      <c r="V5070" s="252"/>
      <c r="W5070" s="253"/>
      <c r="X5070" s="313">
        <f t="shared" si="1547"/>
        <v>0</v>
      </c>
    </row>
    <row r="5071" spans="2:24" ht="18.75">
      <c r="B5071" s="140"/>
      <c r="C5071" s="164">
        <v>1020</v>
      </c>
      <c r="D5071" s="165" t="s">
        <v>223</v>
      </c>
      <c r="E5071" s="812"/>
      <c r="F5071" s="449"/>
      <c r="G5071" s="245">
        <v>35000</v>
      </c>
      <c r="H5071" s="245"/>
      <c r="I5071" s="476">
        <f t="shared" si="1552"/>
        <v>35000</v>
      </c>
      <c r="J5071" s="243">
        <f t="shared" si="1546"/>
        <v>1</v>
      </c>
      <c r="K5071" s="244"/>
      <c r="L5071" s="423"/>
      <c r="M5071" s="252">
        <v>35000</v>
      </c>
      <c r="N5071" s="315">
        <f t="shared" si="1553"/>
        <v>35000</v>
      </c>
      <c r="O5071" s="424">
        <f t="shared" si="1554"/>
        <v>0</v>
      </c>
      <c r="P5071" s="244"/>
      <c r="Q5071" s="423"/>
      <c r="R5071" s="252">
        <v>35000</v>
      </c>
      <c r="S5071" s="429">
        <f t="shared" si="1555"/>
        <v>35000</v>
      </c>
      <c r="T5071" s="315">
        <f t="shared" si="1556"/>
        <v>0</v>
      </c>
      <c r="U5071" s="252"/>
      <c r="V5071" s="252"/>
      <c r="W5071" s="253"/>
      <c r="X5071" s="313">
        <f t="shared" si="1547"/>
        <v>0</v>
      </c>
    </row>
    <row r="5072" spans="2:24" ht="18.75">
      <c r="B5072" s="136"/>
      <c r="C5072" s="137">
        <v>1030</v>
      </c>
      <c r="D5072" s="145" t="s">
        <v>224</v>
      </c>
      <c r="E5072" s="812"/>
      <c r="F5072" s="449"/>
      <c r="G5072" s="245">
        <v>10000</v>
      </c>
      <c r="H5072" s="245"/>
      <c r="I5072" s="476">
        <f t="shared" si="1552"/>
        <v>10000</v>
      </c>
      <c r="J5072" s="243">
        <f t="shared" si="1546"/>
        <v>1</v>
      </c>
      <c r="K5072" s="244"/>
      <c r="L5072" s="423"/>
      <c r="M5072" s="252">
        <v>10000</v>
      </c>
      <c r="N5072" s="315">
        <f t="shared" si="1553"/>
        <v>10000</v>
      </c>
      <c r="O5072" s="424">
        <f t="shared" si="1554"/>
        <v>0</v>
      </c>
      <c r="P5072" s="244"/>
      <c r="Q5072" s="423"/>
      <c r="R5072" s="252">
        <v>10000</v>
      </c>
      <c r="S5072" s="429">
        <f t="shared" si="1555"/>
        <v>10000</v>
      </c>
      <c r="T5072" s="315">
        <f t="shared" si="1556"/>
        <v>0</v>
      </c>
      <c r="U5072" s="252"/>
      <c r="V5072" s="252"/>
      <c r="W5072" s="253"/>
      <c r="X5072" s="313">
        <f t="shared" si="1547"/>
        <v>0</v>
      </c>
    </row>
    <row r="5073" spans="2:24" ht="18.75">
      <c r="B5073" s="136"/>
      <c r="C5073" s="164">
        <v>1051</v>
      </c>
      <c r="D5073" s="167" t="s">
        <v>225</v>
      </c>
      <c r="E5073" s="812"/>
      <c r="F5073" s="449"/>
      <c r="G5073" s="245">
        <v>10000</v>
      </c>
      <c r="H5073" s="245"/>
      <c r="I5073" s="476">
        <f t="shared" si="1552"/>
        <v>10000</v>
      </c>
      <c r="J5073" s="243">
        <f t="shared" si="1546"/>
        <v>1</v>
      </c>
      <c r="K5073" s="244"/>
      <c r="L5073" s="423"/>
      <c r="M5073" s="252">
        <v>10000</v>
      </c>
      <c r="N5073" s="315">
        <f t="shared" si="1553"/>
        <v>10000</v>
      </c>
      <c r="O5073" s="424">
        <f t="shared" si="1554"/>
        <v>0</v>
      </c>
      <c r="P5073" s="244"/>
      <c r="Q5073" s="771"/>
      <c r="R5073" s="775"/>
      <c r="S5073" s="775"/>
      <c r="T5073" s="775"/>
      <c r="U5073" s="775"/>
      <c r="V5073" s="775"/>
      <c r="W5073" s="819"/>
      <c r="X5073" s="313">
        <f t="shared" si="1547"/>
        <v>0</v>
      </c>
    </row>
    <row r="5074" spans="2:24" ht="18.75">
      <c r="B5074" s="136"/>
      <c r="C5074" s="137">
        <v>1052</v>
      </c>
      <c r="D5074" s="145" t="s">
        <v>226</v>
      </c>
      <c r="E5074" s="812"/>
      <c r="F5074" s="449"/>
      <c r="G5074" s="245"/>
      <c r="H5074" s="245"/>
      <c r="I5074" s="476">
        <f t="shared" si="1552"/>
        <v>0</v>
      </c>
      <c r="J5074" s="243" t="str">
        <f t="shared" si="1546"/>
        <v/>
      </c>
      <c r="K5074" s="244"/>
      <c r="L5074" s="423"/>
      <c r="M5074" s="252"/>
      <c r="N5074" s="315">
        <f t="shared" si="1553"/>
        <v>0</v>
      </c>
      <c r="O5074" s="424">
        <f t="shared" si="1554"/>
        <v>0</v>
      </c>
      <c r="P5074" s="244"/>
      <c r="Q5074" s="771"/>
      <c r="R5074" s="775"/>
      <c r="S5074" s="775"/>
      <c r="T5074" s="775"/>
      <c r="U5074" s="775"/>
      <c r="V5074" s="775"/>
      <c r="W5074" s="819"/>
      <c r="X5074" s="313">
        <f t="shared" si="1547"/>
        <v>0</v>
      </c>
    </row>
    <row r="5075" spans="2:24" ht="18.75">
      <c r="B5075" s="136"/>
      <c r="C5075" s="168">
        <v>1053</v>
      </c>
      <c r="D5075" s="169" t="s">
        <v>1710</v>
      </c>
      <c r="E5075" s="812"/>
      <c r="F5075" s="449"/>
      <c r="G5075" s="245"/>
      <c r="H5075" s="245"/>
      <c r="I5075" s="476">
        <f t="shared" si="1552"/>
        <v>0</v>
      </c>
      <c r="J5075" s="243" t="str">
        <f t="shared" si="1546"/>
        <v/>
      </c>
      <c r="K5075" s="244"/>
      <c r="L5075" s="423"/>
      <c r="M5075" s="252"/>
      <c r="N5075" s="315">
        <f t="shared" si="1553"/>
        <v>0</v>
      </c>
      <c r="O5075" s="424">
        <f t="shared" si="1554"/>
        <v>0</v>
      </c>
      <c r="P5075" s="244"/>
      <c r="Q5075" s="771"/>
      <c r="R5075" s="775"/>
      <c r="S5075" s="775"/>
      <c r="T5075" s="775"/>
      <c r="U5075" s="775"/>
      <c r="V5075" s="775"/>
      <c r="W5075" s="819"/>
      <c r="X5075" s="313">
        <f t="shared" si="1547"/>
        <v>0</v>
      </c>
    </row>
    <row r="5076" spans="2:24" ht="18.75">
      <c r="B5076" s="136"/>
      <c r="C5076" s="137">
        <v>1062</v>
      </c>
      <c r="D5076" s="139" t="s">
        <v>227</v>
      </c>
      <c r="E5076" s="812"/>
      <c r="F5076" s="449"/>
      <c r="G5076" s="245">
        <v>2500</v>
      </c>
      <c r="H5076" s="245"/>
      <c r="I5076" s="476">
        <f t="shared" si="1552"/>
        <v>2500</v>
      </c>
      <c r="J5076" s="243">
        <f t="shared" si="1546"/>
        <v>1</v>
      </c>
      <c r="K5076" s="244"/>
      <c r="L5076" s="423"/>
      <c r="M5076" s="252">
        <v>2500</v>
      </c>
      <c r="N5076" s="315">
        <f t="shared" si="1553"/>
        <v>2500</v>
      </c>
      <c r="O5076" s="424">
        <f t="shared" si="1554"/>
        <v>0</v>
      </c>
      <c r="P5076" s="244"/>
      <c r="Q5076" s="423"/>
      <c r="R5076" s="252">
        <v>2500</v>
      </c>
      <c r="S5076" s="429">
        <f>+IF(+(L5076+M5076)&gt;=I5076,+M5076,+(+I5076-L5076))</f>
        <v>2500</v>
      </c>
      <c r="T5076" s="315">
        <f>Q5076+R5076-S5076</f>
        <v>0</v>
      </c>
      <c r="U5076" s="252"/>
      <c r="V5076" s="252"/>
      <c r="W5076" s="253"/>
      <c r="X5076" s="313">
        <f t="shared" si="1547"/>
        <v>0</v>
      </c>
    </row>
    <row r="5077" spans="2:24" ht="18.75">
      <c r="B5077" s="136"/>
      <c r="C5077" s="137">
        <v>1063</v>
      </c>
      <c r="D5077" s="139" t="s">
        <v>228</v>
      </c>
      <c r="E5077" s="812"/>
      <c r="F5077" s="449"/>
      <c r="G5077" s="245"/>
      <c r="H5077" s="245"/>
      <c r="I5077" s="476">
        <f t="shared" si="1552"/>
        <v>0</v>
      </c>
      <c r="J5077" s="243" t="str">
        <f t="shared" si="1546"/>
        <v/>
      </c>
      <c r="K5077" s="244"/>
      <c r="L5077" s="423"/>
      <c r="M5077" s="252"/>
      <c r="N5077" s="315">
        <f t="shared" si="1553"/>
        <v>0</v>
      </c>
      <c r="O5077" s="424">
        <f t="shared" si="1554"/>
        <v>0</v>
      </c>
      <c r="P5077" s="244"/>
      <c r="Q5077" s="771"/>
      <c r="R5077" s="775"/>
      <c r="S5077" s="775"/>
      <c r="T5077" s="775"/>
      <c r="U5077" s="775"/>
      <c r="V5077" s="775"/>
      <c r="W5077" s="819"/>
      <c r="X5077" s="313">
        <f t="shared" si="1547"/>
        <v>0</v>
      </c>
    </row>
    <row r="5078" spans="2:24" ht="18.75">
      <c r="B5078" s="136"/>
      <c r="C5078" s="168">
        <v>1069</v>
      </c>
      <c r="D5078" s="170" t="s">
        <v>229</v>
      </c>
      <c r="E5078" s="812"/>
      <c r="F5078" s="449"/>
      <c r="G5078" s="245"/>
      <c r="H5078" s="245"/>
      <c r="I5078" s="476">
        <f t="shared" si="1552"/>
        <v>0</v>
      </c>
      <c r="J5078" s="243" t="str">
        <f t="shared" ref="J5078:J5109" si="1557">(IF($E5078&lt;&gt;0,$J$2,IF($I5078&lt;&gt;0,$J$2,"")))</f>
        <v/>
      </c>
      <c r="K5078" s="244"/>
      <c r="L5078" s="423"/>
      <c r="M5078" s="252"/>
      <c r="N5078" s="315">
        <f t="shared" si="1553"/>
        <v>0</v>
      </c>
      <c r="O5078" s="424">
        <f t="shared" si="1554"/>
        <v>0</v>
      </c>
      <c r="P5078" s="244"/>
      <c r="Q5078" s="423"/>
      <c r="R5078" s="252"/>
      <c r="S5078" s="429">
        <f>+IF(+(L5078+M5078)&gt;=I5078,+M5078,+(+I5078-L5078))</f>
        <v>0</v>
      </c>
      <c r="T5078" s="315">
        <f>Q5078+R5078-S5078</f>
        <v>0</v>
      </c>
      <c r="U5078" s="252"/>
      <c r="V5078" s="252"/>
      <c r="W5078" s="253"/>
      <c r="X5078" s="313">
        <f t="shared" ref="X5078:X5109" si="1558">T5078-U5078-V5078-W5078</f>
        <v>0</v>
      </c>
    </row>
    <row r="5079" spans="2:24" ht="31.5">
      <c r="B5079" s="140"/>
      <c r="C5079" s="137">
        <v>1091</v>
      </c>
      <c r="D5079" s="145" t="s">
        <v>230</v>
      </c>
      <c r="E5079" s="812"/>
      <c r="F5079" s="449"/>
      <c r="G5079" s="245"/>
      <c r="H5079" s="245"/>
      <c r="I5079" s="476">
        <f t="shared" si="1552"/>
        <v>0</v>
      </c>
      <c r="J5079" s="243" t="str">
        <f t="shared" si="1557"/>
        <v/>
      </c>
      <c r="K5079" s="244"/>
      <c r="L5079" s="423"/>
      <c r="M5079" s="252"/>
      <c r="N5079" s="315">
        <f t="shared" si="1553"/>
        <v>0</v>
      </c>
      <c r="O5079" s="424">
        <f t="shared" si="1554"/>
        <v>0</v>
      </c>
      <c r="P5079" s="244"/>
      <c r="Q5079" s="423"/>
      <c r="R5079" s="252"/>
      <c r="S5079" s="429">
        <f>+IF(+(L5079+M5079)&gt;=I5079,+M5079,+(+I5079-L5079))</f>
        <v>0</v>
      </c>
      <c r="T5079" s="315">
        <f>Q5079+R5079-S5079</f>
        <v>0</v>
      </c>
      <c r="U5079" s="252"/>
      <c r="V5079" s="252"/>
      <c r="W5079" s="253"/>
      <c r="X5079" s="313">
        <f t="shared" si="1558"/>
        <v>0</v>
      </c>
    </row>
    <row r="5080" spans="2:24" ht="18.75">
      <c r="B5080" s="136"/>
      <c r="C5080" s="137">
        <v>1092</v>
      </c>
      <c r="D5080" s="145" t="s">
        <v>359</v>
      </c>
      <c r="E5080" s="812"/>
      <c r="F5080" s="449"/>
      <c r="G5080" s="245">
        <v>1000</v>
      </c>
      <c r="H5080" s="245"/>
      <c r="I5080" s="476">
        <f t="shared" si="1552"/>
        <v>1000</v>
      </c>
      <c r="J5080" s="243">
        <f t="shared" si="1557"/>
        <v>1</v>
      </c>
      <c r="K5080" s="244"/>
      <c r="L5080" s="423"/>
      <c r="M5080" s="252">
        <v>1000</v>
      </c>
      <c r="N5080" s="315">
        <f t="shared" si="1553"/>
        <v>1000</v>
      </c>
      <c r="O5080" s="424">
        <f t="shared" si="1554"/>
        <v>0</v>
      </c>
      <c r="P5080" s="244"/>
      <c r="Q5080" s="771"/>
      <c r="R5080" s="775"/>
      <c r="S5080" s="775"/>
      <c r="T5080" s="775"/>
      <c r="U5080" s="775"/>
      <c r="V5080" s="775"/>
      <c r="W5080" s="819"/>
      <c r="X5080" s="313">
        <f t="shared" si="1558"/>
        <v>0</v>
      </c>
    </row>
    <row r="5081" spans="2:24" ht="18.75">
      <c r="B5081" s="136"/>
      <c r="C5081" s="142">
        <v>1098</v>
      </c>
      <c r="D5081" s="146" t="s">
        <v>231</v>
      </c>
      <c r="E5081" s="812"/>
      <c r="F5081" s="449"/>
      <c r="G5081" s="245">
        <v>7400</v>
      </c>
      <c r="H5081" s="245"/>
      <c r="I5081" s="476">
        <f t="shared" si="1552"/>
        <v>7400</v>
      </c>
      <c r="J5081" s="243">
        <f t="shared" si="1557"/>
        <v>1</v>
      </c>
      <c r="K5081" s="244"/>
      <c r="L5081" s="423"/>
      <c r="M5081" s="252">
        <v>7400</v>
      </c>
      <c r="N5081" s="315">
        <f t="shared" si="1553"/>
        <v>7400</v>
      </c>
      <c r="O5081" s="424">
        <f t="shared" si="1554"/>
        <v>0</v>
      </c>
      <c r="P5081" s="244"/>
      <c r="Q5081" s="423"/>
      <c r="R5081" s="252">
        <v>7400</v>
      </c>
      <c r="S5081" s="429">
        <f>+IF(+(L5081+M5081)&gt;=I5081,+M5081,+(+I5081-L5081))</f>
        <v>7400</v>
      </c>
      <c r="T5081" s="315">
        <f>Q5081+R5081-S5081</f>
        <v>0</v>
      </c>
      <c r="U5081" s="252"/>
      <c r="V5081" s="252"/>
      <c r="W5081" s="253"/>
      <c r="X5081" s="313">
        <f t="shared" si="1558"/>
        <v>0</v>
      </c>
    </row>
    <row r="5082" spans="2:24" ht="18.75">
      <c r="B5082" s="794">
        <v>1900</v>
      </c>
      <c r="C5082" s="958" t="s">
        <v>293</v>
      </c>
      <c r="D5082" s="958"/>
      <c r="E5082" s="795"/>
      <c r="F5082" s="796">
        <f>SUM(F5083:F5085)</f>
        <v>0</v>
      </c>
      <c r="G5082" s="797">
        <f>SUM(G5083:G5085)</f>
        <v>4000</v>
      </c>
      <c r="H5082" s="797">
        <f>SUM(H5083:H5085)</f>
        <v>0</v>
      </c>
      <c r="I5082" s="797">
        <f>SUM(I5083:I5085)</f>
        <v>4000</v>
      </c>
      <c r="J5082" s="243">
        <f t="shared" si="1557"/>
        <v>1</v>
      </c>
      <c r="K5082" s="244"/>
      <c r="L5082" s="316">
        <f>SUM(L5083:L5085)</f>
        <v>0</v>
      </c>
      <c r="M5082" s="317">
        <f>SUM(M5083:M5085)</f>
        <v>4000</v>
      </c>
      <c r="N5082" s="425">
        <f>SUM(N5083:N5085)</f>
        <v>4000</v>
      </c>
      <c r="O5082" s="426">
        <f>SUM(O5083:O5085)</f>
        <v>0</v>
      </c>
      <c r="P5082" s="244"/>
      <c r="Q5082" s="773"/>
      <c r="R5082" s="774"/>
      <c r="S5082" s="774"/>
      <c r="T5082" s="774"/>
      <c r="U5082" s="774"/>
      <c r="V5082" s="774"/>
      <c r="W5082" s="820"/>
      <c r="X5082" s="313">
        <f t="shared" si="1558"/>
        <v>0</v>
      </c>
    </row>
    <row r="5083" spans="2:24" ht="18.75">
      <c r="B5083" s="136"/>
      <c r="C5083" s="144">
        <v>1901</v>
      </c>
      <c r="D5083" s="138" t="s">
        <v>294</v>
      </c>
      <c r="E5083" s="812"/>
      <c r="F5083" s="449"/>
      <c r="G5083" s="245">
        <v>500</v>
      </c>
      <c r="H5083" s="245"/>
      <c r="I5083" s="476">
        <f>F5083+G5083+H5083</f>
        <v>500</v>
      </c>
      <c r="J5083" s="243">
        <f t="shared" si="1557"/>
        <v>1</v>
      </c>
      <c r="K5083" s="244"/>
      <c r="L5083" s="423"/>
      <c r="M5083" s="252">
        <v>500</v>
      </c>
      <c r="N5083" s="315">
        <f>I5083</f>
        <v>500</v>
      </c>
      <c r="O5083" s="424">
        <f>L5083+M5083-N5083</f>
        <v>0</v>
      </c>
      <c r="P5083" s="244"/>
      <c r="Q5083" s="771"/>
      <c r="R5083" s="775"/>
      <c r="S5083" s="775"/>
      <c r="T5083" s="775"/>
      <c r="U5083" s="775"/>
      <c r="V5083" s="775"/>
      <c r="W5083" s="819"/>
      <c r="X5083" s="313">
        <f t="shared" si="1558"/>
        <v>0</v>
      </c>
    </row>
    <row r="5084" spans="2:24" ht="18.75">
      <c r="B5084" s="136"/>
      <c r="C5084" s="137">
        <v>1981</v>
      </c>
      <c r="D5084" s="139" t="s">
        <v>295</v>
      </c>
      <c r="E5084" s="812"/>
      <c r="F5084" s="449"/>
      <c r="G5084" s="245">
        <v>3500</v>
      </c>
      <c r="H5084" s="245"/>
      <c r="I5084" s="476">
        <f>F5084+G5084+H5084</f>
        <v>3500</v>
      </c>
      <c r="J5084" s="243">
        <f t="shared" si="1557"/>
        <v>1</v>
      </c>
      <c r="K5084" s="244"/>
      <c r="L5084" s="423"/>
      <c r="M5084" s="252">
        <v>3500</v>
      </c>
      <c r="N5084" s="315">
        <f>I5084</f>
        <v>3500</v>
      </c>
      <c r="O5084" s="424">
        <f>L5084+M5084-N5084</f>
        <v>0</v>
      </c>
      <c r="P5084" s="244"/>
      <c r="Q5084" s="771"/>
      <c r="R5084" s="775"/>
      <c r="S5084" s="775"/>
      <c r="T5084" s="775"/>
      <c r="U5084" s="775"/>
      <c r="V5084" s="775"/>
      <c r="W5084" s="819"/>
      <c r="X5084" s="313">
        <f t="shared" si="1558"/>
        <v>0</v>
      </c>
    </row>
    <row r="5085" spans="2:24" ht="18.75">
      <c r="B5085" s="136"/>
      <c r="C5085" s="142">
        <v>1991</v>
      </c>
      <c r="D5085" s="141" t="s">
        <v>296</v>
      </c>
      <c r="E5085" s="812"/>
      <c r="F5085" s="449"/>
      <c r="G5085" s="245"/>
      <c r="H5085" s="245"/>
      <c r="I5085" s="476">
        <f>F5085+G5085+H5085</f>
        <v>0</v>
      </c>
      <c r="J5085" s="243" t="str">
        <f t="shared" si="1557"/>
        <v/>
      </c>
      <c r="K5085" s="244"/>
      <c r="L5085" s="423"/>
      <c r="M5085" s="252"/>
      <c r="N5085" s="315">
        <f>I5085</f>
        <v>0</v>
      </c>
      <c r="O5085" s="424">
        <f>L5085+M5085-N5085</f>
        <v>0</v>
      </c>
      <c r="P5085" s="244"/>
      <c r="Q5085" s="771"/>
      <c r="R5085" s="775"/>
      <c r="S5085" s="775"/>
      <c r="T5085" s="775"/>
      <c r="U5085" s="775"/>
      <c r="V5085" s="775"/>
      <c r="W5085" s="819"/>
      <c r="X5085" s="313">
        <f t="shared" si="1558"/>
        <v>0</v>
      </c>
    </row>
    <row r="5086" spans="2:24" ht="18.75">
      <c r="B5086" s="794">
        <v>2100</v>
      </c>
      <c r="C5086" s="958" t="s">
        <v>1088</v>
      </c>
      <c r="D5086" s="958"/>
      <c r="E5086" s="795"/>
      <c r="F5086" s="796">
        <f>SUM(F5087:F5091)</f>
        <v>0</v>
      </c>
      <c r="G5086" s="797">
        <f>SUM(G5087:G5091)</f>
        <v>0</v>
      </c>
      <c r="H5086" s="797">
        <f>SUM(H5087:H5091)</f>
        <v>0</v>
      </c>
      <c r="I5086" s="797">
        <f>SUM(I5087:I5091)</f>
        <v>0</v>
      </c>
      <c r="J5086" s="243" t="str">
        <f t="shared" si="1557"/>
        <v/>
      </c>
      <c r="K5086" s="244"/>
      <c r="L5086" s="316">
        <f>SUM(L5087:L5091)</f>
        <v>0</v>
      </c>
      <c r="M5086" s="317">
        <f>SUM(M5087:M5091)</f>
        <v>0</v>
      </c>
      <c r="N5086" s="425">
        <f>SUM(N5087:N5091)</f>
        <v>0</v>
      </c>
      <c r="O5086" s="426">
        <f>SUM(O5087:O5091)</f>
        <v>0</v>
      </c>
      <c r="P5086" s="244"/>
      <c r="Q5086" s="773"/>
      <c r="R5086" s="774"/>
      <c r="S5086" s="774"/>
      <c r="T5086" s="774"/>
      <c r="U5086" s="774"/>
      <c r="V5086" s="774"/>
      <c r="W5086" s="820"/>
      <c r="X5086" s="313">
        <f t="shared" si="1558"/>
        <v>0</v>
      </c>
    </row>
    <row r="5087" spans="2:24" ht="18.75">
      <c r="B5087" s="136"/>
      <c r="C5087" s="144">
        <v>2110</v>
      </c>
      <c r="D5087" s="147" t="s">
        <v>232</v>
      </c>
      <c r="E5087" s="812"/>
      <c r="F5087" s="449"/>
      <c r="G5087" s="245"/>
      <c r="H5087" s="245"/>
      <c r="I5087" s="476">
        <f>F5087+G5087+H5087</f>
        <v>0</v>
      </c>
      <c r="J5087" s="243" t="str">
        <f t="shared" si="1557"/>
        <v/>
      </c>
      <c r="K5087" s="244"/>
      <c r="L5087" s="423"/>
      <c r="M5087" s="252"/>
      <c r="N5087" s="315">
        <f>I5087</f>
        <v>0</v>
      </c>
      <c r="O5087" s="424">
        <f>L5087+M5087-N5087</f>
        <v>0</v>
      </c>
      <c r="P5087" s="244"/>
      <c r="Q5087" s="771"/>
      <c r="R5087" s="775"/>
      <c r="S5087" s="775"/>
      <c r="T5087" s="775"/>
      <c r="U5087" s="775"/>
      <c r="V5087" s="775"/>
      <c r="W5087" s="819"/>
      <c r="X5087" s="313">
        <f t="shared" si="1558"/>
        <v>0</v>
      </c>
    </row>
    <row r="5088" spans="2:24" ht="18.75">
      <c r="B5088" s="171"/>
      <c r="C5088" s="137">
        <v>2120</v>
      </c>
      <c r="D5088" s="159" t="s">
        <v>233</v>
      </c>
      <c r="E5088" s="812"/>
      <c r="F5088" s="449"/>
      <c r="G5088" s="245"/>
      <c r="H5088" s="245"/>
      <c r="I5088" s="476">
        <f>F5088+G5088+H5088</f>
        <v>0</v>
      </c>
      <c r="J5088" s="243" t="str">
        <f t="shared" si="1557"/>
        <v/>
      </c>
      <c r="K5088" s="244"/>
      <c r="L5088" s="423"/>
      <c r="M5088" s="252"/>
      <c r="N5088" s="315">
        <f>I5088</f>
        <v>0</v>
      </c>
      <c r="O5088" s="424">
        <f>L5088+M5088-N5088</f>
        <v>0</v>
      </c>
      <c r="P5088" s="244"/>
      <c r="Q5088" s="771"/>
      <c r="R5088" s="775"/>
      <c r="S5088" s="775"/>
      <c r="T5088" s="775"/>
      <c r="U5088" s="775"/>
      <c r="V5088" s="775"/>
      <c r="W5088" s="819"/>
      <c r="X5088" s="313">
        <f t="shared" si="1558"/>
        <v>0</v>
      </c>
    </row>
    <row r="5089" spans="2:24" ht="18.75">
      <c r="B5089" s="171"/>
      <c r="C5089" s="137">
        <v>2125</v>
      </c>
      <c r="D5089" s="156" t="s">
        <v>1080</v>
      </c>
      <c r="E5089" s="812"/>
      <c r="F5089" s="700">
        <v>0</v>
      </c>
      <c r="G5089" s="700">
        <v>0</v>
      </c>
      <c r="H5089" s="700">
        <v>0</v>
      </c>
      <c r="I5089" s="476">
        <f>F5089+G5089+H5089</f>
        <v>0</v>
      </c>
      <c r="J5089" s="243" t="str">
        <f t="shared" si="1557"/>
        <v/>
      </c>
      <c r="K5089" s="244"/>
      <c r="L5089" s="423"/>
      <c r="M5089" s="252"/>
      <c r="N5089" s="315">
        <f>I5089</f>
        <v>0</v>
      </c>
      <c r="O5089" s="424">
        <f>L5089+M5089-N5089</f>
        <v>0</v>
      </c>
      <c r="P5089" s="244"/>
      <c r="Q5089" s="771"/>
      <c r="R5089" s="775"/>
      <c r="S5089" s="775"/>
      <c r="T5089" s="775"/>
      <c r="U5089" s="775"/>
      <c r="V5089" s="775"/>
      <c r="W5089" s="819"/>
      <c r="X5089" s="313">
        <f t="shared" si="1558"/>
        <v>0</v>
      </c>
    </row>
    <row r="5090" spans="2:24" ht="18.75">
      <c r="B5090" s="143"/>
      <c r="C5090" s="137">
        <v>2140</v>
      </c>
      <c r="D5090" s="159" t="s">
        <v>235</v>
      </c>
      <c r="E5090" s="812"/>
      <c r="F5090" s="700">
        <v>0</v>
      </c>
      <c r="G5090" s="700">
        <v>0</v>
      </c>
      <c r="H5090" s="700">
        <v>0</v>
      </c>
      <c r="I5090" s="476">
        <f>F5090+G5090+H5090</f>
        <v>0</v>
      </c>
      <c r="J5090" s="243" t="str">
        <f t="shared" si="1557"/>
        <v/>
      </c>
      <c r="K5090" s="244"/>
      <c r="L5090" s="423"/>
      <c r="M5090" s="252"/>
      <c r="N5090" s="315">
        <f>I5090</f>
        <v>0</v>
      </c>
      <c r="O5090" s="424">
        <f>L5090+M5090-N5090</f>
        <v>0</v>
      </c>
      <c r="P5090" s="244"/>
      <c r="Q5090" s="771"/>
      <c r="R5090" s="775"/>
      <c r="S5090" s="775"/>
      <c r="T5090" s="775"/>
      <c r="U5090" s="775"/>
      <c r="V5090" s="775"/>
      <c r="W5090" s="819"/>
      <c r="X5090" s="313">
        <f t="shared" si="1558"/>
        <v>0</v>
      </c>
    </row>
    <row r="5091" spans="2:24" ht="18.75">
      <c r="B5091" s="136"/>
      <c r="C5091" s="142">
        <v>2190</v>
      </c>
      <c r="D5091" s="512" t="s">
        <v>236</v>
      </c>
      <c r="E5091" s="812"/>
      <c r="F5091" s="449"/>
      <c r="G5091" s="245"/>
      <c r="H5091" s="245"/>
      <c r="I5091" s="476">
        <f>F5091+G5091+H5091</f>
        <v>0</v>
      </c>
      <c r="J5091" s="243" t="str">
        <f t="shared" si="1557"/>
        <v/>
      </c>
      <c r="K5091" s="244"/>
      <c r="L5091" s="423"/>
      <c r="M5091" s="252"/>
      <c r="N5091" s="315">
        <f>I5091</f>
        <v>0</v>
      </c>
      <c r="O5091" s="424">
        <f>L5091+M5091-N5091</f>
        <v>0</v>
      </c>
      <c r="P5091" s="244"/>
      <c r="Q5091" s="771"/>
      <c r="R5091" s="775"/>
      <c r="S5091" s="775"/>
      <c r="T5091" s="775"/>
      <c r="U5091" s="775"/>
      <c r="V5091" s="775"/>
      <c r="W5091" s="819"/>
      <c r="X5091" s="313">
        <f t="shared" si="1558"/>
        <v>0</v>
      </c>
    </row>
    <row r="5092" spans="2:24" ht="18.75">
      <c r="B5092" s="794">
        <v>2200</v>
      </c>
      <c r="C5092" s="958" t="s">
        <v>237</v>
      </c>
      <c r="D5092" s="958"/>
      <c r="E5092" s="795"/>
      <c r="F5092" s="796">
        <f>SUM(F5093:F5094)</f>
        <v>0</v>
      </c>
      <c r="G5092" s="797">
        <f>SUM(G5093:G5094)</f>
        <v>0</v>
      </c>
      <c r="H5092" s="797">
        <f>SUM(H5093:H5094)</f>
        <v>0</v>
      </c>
      <c r="I5092" s="797">
        <f>SUM(I5093:I5094)</f>
        <v>0</v>
      </c>
      <c r="J5092" s="243" t="str">
        <f t="shared" si="1557"/>
        <v/>
      </c>
      <c r="K5092" s="244"/>
      <c r="L5092" s="316">
        <f>SUM(L5093:L5094)</f>
        <v>0</v>
      </c>
      <c r="M5092" s="317">
        <f>SUM(M5093:M5094)</f>
        <v>0</v>
      </c>
      <c r="N5092" s="425">
        <f>SUM(N5093:N5094)</f>
        <v>0</v>
      </c>
      <c r="O5092" s="426">
        <f>SUM(O5093:O5094)</f>
        <v>0</v>
      </c>
      <c r="P5092" s="244"/>
      <c r="Q5092" s="773"/>
      <c r="R5092" s="774"/>
      <c r="S5092" s="774"/>
      <c r="T5092" s="774"/>
      <c r="U5092" s="774"/>
      <c r="V5092" s="774"/>
      <c r="W5092" s="820"/>
      <c r="X5092" s="313">
        <f t="shared" si="1558"/>
        <v>0</v>
      </c>
    </row>
    <row r="5093" spans="2:24" ht="18.75">
      <c r="B5093" s="136"/>
      <c r="C5093" s="137">
        <v>2221</v>
      </c>
      <c r="D5093" s="139" t="s">
        <v>1461</v>
      </c>
      <c r="E5093" s="812"/>
      <c r="F5093" s="449"/>
      <c r="G5093" s="245"/>
      <c r="H5093" s="245"/>
      <c r="I5093" s="476">
        <f t="shared" ref="I5093:I5098" si="1559">F5093+G5093+H5093</f>
        <v>0</v>
      </c>
      <c r="J5093" s="243" t="str">
        <f t="shared" si="1557"/>
        <v/>
      </c>
      <c r="K5093" s="244"/>
      <c r="L5093" s="423"/>
      <c r="M5093" s="252"/>
      <c r="N5093" s="315">
        <f t="shared" ref="N5093:N5098" si="1560">I5093</f>
        <v>0</v>
      </c>
      <c r="O5093" s="424">
        <f t="shared" ref="O5093:O5098" si="1561">L5093+M5093-N5093</f>
        <v>0</v>
      </c>
      <c r="P5093" s="244"/>
      <c r="Q5093" s="771"/>
      <c r="R5093" s="775"/>
      <c r="S5093" s="775"/>
      <c r="T5093" s="775"/>
      <c r="U5093" s="775"/>
      <c r="V5093" s="775"/>
      <c r="W5093" s="819"/>
      <c r="X5093" s="313">
        <f t="shared" si="1558"/>
        <v>0</v>
      </c>
    </row>
    <row r="5094" spans="2:24" ht="18.75">
      <c r="B5094" s="136"/>
      <c r="C5094" s="142">
        <v>2224</v>
      </c>
      <c r="D5094" s="141" t="s">
        <v>238</v>
      </c>
      <c r="E5094" s="812"/>
      <c r="F5094" s="449"/>
      <c r="G5094" s="245"/>
      <c r="H5094" s="245"/>
      <c r="I5094" s="476">
        <f t="shared" si="1559"/>
        <v>0</v>
      </c>
      <c r="J5094" s="243" t="str">
        <f t="shared" si="1557"/>
        <v/>
      </c>
      <c r="K5094" s="244"/>
      <c r="L5094" s="423"/>
      <c r="M5094" s="252"/>
      <c r="N5094" s="315">
        <f t="shared" si="1560"/>
        <v>0</v>
      </c>
      <c r="O5094" s="424">
        <f t="shared" si="1561"/>
        <v>0</v>
      </c>
      <c r="P5094" s="244"/>
      <c r="Q5094" s="771"/>
      <c r="R5094" s="775"/>
      <c r="S5094" s="775"/>
      <c r="T5094" s="775"/>
      <c r="U5094" s="775"/>
      <c r="V5094" s="775"/>
      <c r="W5094" s="819"/>
      <c r="X5094" s="313">
        <f t="shared" si="1558"/>
        <v>0</v>
      </c>
    </row>
    <row r="5095" spans="2:24" ht="18.75">
      <c r="B5095" s="794">
        <v>2500</v>
      </c>
      <c r="C5095" s="963" t="s">
        <v>239</v>
      </c>
      <c r="D5095" s="963"/>
      <c r="E5095" s="795"/>
      <c r="F5095" s="798"/>
      <c r="G5095" s="799"/>
      <c r="H5095" s="799"/>
      <c r="I5095" s="800">
        <f t="shared" si="1559"/>
        <v>0</v>
      </c>
      <c r="J5095" s="243" t="str">
        <f t="shared" si="1557"/>
        <v/>
      </c>
      <c r="K5095" s="244"/>
      <c r="L5095" s="428"/>
      <c r="M5095" s="254"/>
      <c r="N5095" s="315">
        <f t="shared" si="1560"/>
        <v>0</v>
      </c>
      <c r="O5095" s="424">
        <f t="shared" si="1561"/>
        <v>0</v>
      </c>
      <c r="P5095" s="244"/>
      <c r="Q5095" s="773"/>
      <c r="R5095" s="774"/>
      <c r="S5095" s="775"/>
      <c r="T5095" s="775"/>
      <c r="U5095" s="774"/>
      <c r="V5095" s="775"/>
      <c r="W5095" s="819"/>
      <c r="X5095" s="313">
        <f t="shared" si="1558"/>
        <v>0</v>
      </c>
    </row>
    <row r="5096" spans="2:24" ht="18.75">
      <c r="B5096" s="794">
        <v>2600</v>
      </c>
      <c r="C5096" s="969" t="s">
        <v>240</v>
      </c>
      <c r="D5096" s="979"/>
      <c r="E5096" s="795"/>
      <c r="F5096" s="798"/>
      <c r="G5096" s="799"/>
      <c r="H5096" s="799"/>
      <c r="I5096" s="800">
        <f t="shared" si="1559"/>
        <v>0</v>
      </c>
      <c r="J5096" s="243" t="str">
        <f t="shared" si="1557"/>
        <v/>
      </c>
      <c r="K5096" s="244"/>
      <c r="L5096" s="428"/>
      <c r="M5096" s="254"/>
      <c r="N5096" s="315">
        <f t="shared" si="1560"/>
        <v>0</v>
      </c>
      <c r="O5096" s="424">
        <f t="shared" si="1561"/>
        <v>0</v>
      </c>
      <c r="P5096" s="244"/>
      <c r="Q5096" s="773"/>
      <c r="R5096" s="774"/>
      <c r="S5096" s="775"/>
      <c r="T5096" s="775"/>
      <c r="U5096" s="774"/>
      <c r="V5096" s="775"/>
      <c r="W5096" s="819"/>
      <c r="X5096" s="313">
        <f t="shared" si="1558"/>
        <v>0</v>
      </c>
    </row>
    <row r="5097" spans="2:24" ht="18.75">
      <c r="B5097" s="794">
        <v>2700</v>
      </c>
      <c r="C5097" s="969" t="s">
        <v>241</v>
      </c>
      <c r="D5097" s="979"/>
      <c r="E5097" s="795"/>
      <c r="F5097" s="798"/>
      <c r="G5097" s="799"/>
      <c r="H5097" s="799"/>
      <c r="I5097" s="800">
        <f t="shared" si="1559"/>
        <v>0</v>
      </c>
      <c r="J5097" s="243" t="str">
        <f t="shared" si="1557"/>
        <v/>
      </c>
      <c r="K5097" s="244"/>
      <c r="L5097" s="428"/>
      <c r="M5097" s="254"/>
      <c r="N5097" s="315">
        <f t="shared" si="1560"/>
        <v>0</v>
      </c>
      <c r="O5097" s="424">
        <f t="shared" si="1561"/>
        <v>0</v>
      </c>
      <c r="P5097" s="244"/>
      <c r="Q5097" s="773"/>
      <c r="R5097" s="774"/>
      <c r="S5097" s="775"/>
      <c r="T5097" s="775"/>
      <c r="U5097" s="774"/>
      <c r="V5097" s="775"/>
      <c r="W5097" s="819"/>
      <c r="X5097" s="313">
        <f t="shared" si="1558"/>
        <v>0</v>
      </c>
    </row>
    <row r="5098" spans="2:24" ht="18.75">
      <c r="B5098" s="794">
        <v>2800</v>
      </c>
      <c r="C5098" s="969" t="s">
        <v>1711</v>
      </c>
      <c r="D5098" s="979"/>
      <c r="E5098" s="795"/>
      <c r="F5098" s="798"/>
      <c r="G5098" s="799"/>
      <c r="H5098" s="799"/>
      <c r="I5098" s="800">
        <f t="shared" si="1559"/>
        <v>0</v>
      </c>
      <c r="J5098" s="243" t="str">
        <f t="shared" si="1557"/>
        <v/>
      </c>
      <c r="K5098" s="244"/>
      <c r="L5098" s="428"/>
      <c r="M5098" s="254"/>
      <c r="N5098" s="315">
        <f t="shared" si="1560"/>
        <v>0</v>
      </c>
      <c r="O5098" s="424">
        <f t="shared" si="1561"/>
        <v>0</v>
      </c>
      <c r="P5098" s="244"/>
      <c r="Q5098" s="773"/>
      <c r="R5098" s="774"/>
      <c r="S5098" s="775"/>
      <c r="T5098" s="775"/>
      <c r="U5098" s="774"/>
      <c r="V5098" s="775"/>
      <c r="W5098" s="819"/>
      <c r="X5098" s="313">
        <f t="shared" si="1558"/>
        <v>0</v>
      </c>
    </row>
    <row r="5099" spans="2:24" ht="18.75">
      <c r="B5099" s="794">
        <v>2900</v>
      </c>
      <c r="C5099" s="966" t="s">
        <v>242</v>
      </c>
      <c r="D5099" s="983"/>
      <c r="E5099" s="795"/>
      <c r="F5099" s="796">
        <f>SUM(F5100:F5107)</f>
        <v>0</v>
      </c>
      <c r="G5099" s="797">
        <f>SUM(G5100:G5107)</f>
        <v>0</v>
      </c>
      <c r="H5099" s="797">
        <f>SUM(H5100:H5107)</f>
        <v>0</v>
      </c>
      <c r="I5099" s="797">
        <f>SUM(I5100:I5107)</f>
        <v>0</v>
      </c>
      <c r="J5099" s="243" t="str">
        <f t="shared" si="1557"/>
        <v/>
      </c>
      <c r="K5099" s="244"/>
      <c r="L5099" s="316">
        <f>SUM(L5100:L5107)</f>
        <v>0</v>
      </c>
      <c r="M5099" s="317">
        <f>SUM(M5100:M5107)</f>
        <v>0</v>
      </c>
      <c r="N5099" s="425">
        <f>SUM(N5100:N5107)</f>
        <v>0</v>
      </c>
      <c r="O5099" s="426">
        <f>SUM(O5100:O5107)</f>
        <v>0</v>
      </c>
      <c r="P5099" s="244"/>
      <c r="Q5099" s="773"/>
      <c r="R5099" s="774"/>
      <c r="S5099" s="774"/>
      <c r="T5099" s="774"/>
      <c r="U5099" s="774"/>
      <c r="V5099" s="774"/>
      <c r="W5099" s="820"/>
      <c r="X5099" s="313">
        <f t="shared" si="1558"/>
        <v>0</v>
      </c>
    </row>
    <row r="5100" spans="2:24" ht="18.75">
      <c r="B5100" s="172"/>
      <c r="C5100" s="144">
        <v>2910</v>
      </c>
      <c r="D5100" s="319" t="s">
        <v>1751</v>
      </c>
      <c r="E5100" s="812"/>
      <c r="F5100" s="449"/>
      <c r="G5100" s="245"/>
      <c r="H5100" s="245"/>
      <c r="I5100" s="476">
        <f t="shared" ref="I5100:I5107" si="1562">F5100+G5100+H5100</f>
        <v>0</v>
      </c>
      <c r="J5100" s="243" t="str">
        <f t="shared" si="1557"/>
        <v/>
      </c>
      <c r="K5100" s="244"/>
      <c r="L5100" s="423"/>
      <c r="M5100" s="252"/>
      <c r="N5100" s="315">
        <f t="shared" ref="N5100:N5107" si="1563">I5100</f>
        <v>0</v>
      </c>
      <c r="O5100" s="424">
        <f t="shared" ref="O5100:O5107" si="1564">L5100+M5100-N5100</f>
        <v>0</v>
      </c>
      <c r="P5100" s="244"/>
      <c r="Q5100" s="771"/>
      <c r="R5100" s="775"/>
      <c r="S5100" s="775"/>
      <c r="T5100" s="775"/>
      <c r="U5100" s="775"/>
      <c r="V5100" s="775"/>
      <c r="W5100" s="819"/>
      <c r="X5100" s="313">
        <f t="shared" si="1558"/>
        <v>0</v>
      </c>
    </row>
    <row r="5101" spans="2:24" ht="18.75">
      <c r="B5101" s="172"/>
      <c r="C5101" s="144">
        <v>2920</v>
      </c>
      <c r="D5101" s="319" t="s">
        <v>243</v>
      </c>
      <c r="E5101" s="812"/>
      <c r="F5101" s="449"/>
      <c r="G5101" s="245"/>
      <c r="H5101" s="245"/>
      <c r="I5101" s="476">
        <f t="shared" si="1562"/>
        <v>0</v>
      </c>
      <c r="J5101" s="243" t="str">
        <f t="shared" si="1557"/>
        <v/>
      </c>
      <c r="K5101" s="244"/>
      <c r="L5101" s="423"/>
      <c r="M5101" s="252"/>
      <c r="N5101" s="315">
        <f t="shared" si="1563"/>
        <v>0</v>
      </c>
      <c r="O5101" s="424">
        <f t="shared" si="1564"/>
        <v>0</v>
      </c>
      <c r="P5101" s="244"/>
      <c r="Q5101" s="771"/>
      <c r="R5101" s="775"/>
      <c r="S5101" s="775"/>
      <c r="T5101" s="775"/>
      <c r="U5101" s="775"/>
      <c r="V5101" s="775"/>
      <c r="W5101" s="819"/>
      <c r="X5101" s="313">
        <f t="shared" si="1558"/>
        <v>0</v>
      </c>
    </row>
    <row r="5102" spans="2:24" ht="31.5">
      <c r="B5102" s="172"/>
      <c r="C5102" s="168">
        <v>2969</v>
      </c>
      <c r="D5102" s="320" t="s">
        <v>244</v>
      </c>
      <c r="E5102" s="812"/>
      <c r="F5102" s="449"/>
      <c r="G5102" s="245"/>
      <c r="H5102" s="245"/>
      <c r="I5102" s="476">
        <f t="shared" si="1562"/>
        <v>0</v>
      </c>
      <c r="J5102" s="243" t="str">
        <f t="shared" si="1557"/>
        <v/>
      </c>
      <c r="K5102" s="244"/>
      <c r="L5102" s="423"/>
      <c r="M5102" s="252"/>
      <c r="N5102" s="315">
        <f t="shared" si="1563"/>
        <v>0</v>
      </c>
      <c r="O5102" s="424">
        <f t="shared" si="1564"/>
        <v>0</v>
      </c>
      <c r="P5102" s="244"/>
      <c r="Q5102" s="771"/>
      <c r="R5102" s="775"/>
      <c r="S5102" s="775"/>
      <c r="T5102" s="775"/>
      <c r="U5102" s="775"/>
      <c r="V5102" s="775"/>
      <c r="W5102" s="819"/>
      <c r="X5102" s="313">
        <f t="shared" si="1558"/>
        <v>0</v>
      </c>
    </row>
    <row r="5103" spans="2:24" ht="31.5">
      <c r="B5103" s="172"/>
      <c r="C5103" s="168">
        <v>2970</v>
      </c>
      <c r="D5103" s="320" t="s">
        <v>245</v>
      </c>
      <c r="E5103" s="812"/>
      <c r="F5103" s="449"/>
      <c r="G5103" s="245"/>
      <c r="H5103" s="245"/>
      <c r="I5103" s="476">
        <f t="shared" si="1562"/>
        <v>0</v>
      </c>
      <c r="J5103" s="243" t="str">
        <f t="shared" si="1557"/>
        <v/>
      </c>
      <c r="K5103" s="244"/>
      <c r="L5103" s="423"/>
      <c r="M5103" s="252"/>
      <c r="N5103" s="315">
        <f t="shared" si="1563"/>
        <v>0</v>
      </c>
      <c r="O5103" s="424">
        <f t="shared" si="1564"/>
        <v>0</v>
      </c>
      <c r="P5103" s="244"/>
      <c r="Q5103" s="771"/>
      <c r="R5103" s="775"/>
      <c r="S5103" s="775"/>
      <c r="T5103" s="775"/>
      <c r="U5103" s="775"/>
      <c r="V5103" s="775"/>
      <c r="W5103" s="819"/>
      <c r="X5103" s="313">
        <f t="shared" si="1558"/>
        <v>0</v>
      </c>
    </row>
    <row r="5104" spans="2:24" ht="18.75">
      <c r="B5104" s="172"/>
      <c r="C5104" s="166">
        <v>2989</v>
      </c>
      <c r="D5104" s="321" t="s">
        <v>246</v>
      </c>
      <c r="E5104" s="812"/>
      <c r="F5104" s="449"/>
      <c r="G5104" s="245"/>
      <c r="H5104" s="245"/>
      <c r="I5104" s="476">
        <f t="shared" si="1562"/>
        <v>0</v>
      </c>
      <c r="J5104" s="243" t="str">
        <f t="shared" si="1557"/>
        <v/>
      </c>
      <c r="K5104" s="244"/>
      <c r="L5104" s="423"/>
      <c r="M5104" s="252"/>
      <c r="N5104" s="315">
        <f t="shared" si="1563"/>
        <v>0</v>
      </c>
      <c r="O5104" s="424">
        <f t="shared" si="1564"/>
        <v>0</v>
      </c>
      <c r="P5104" s="244"/>
      <c r="Q5104" s="771"/>
      <c r="R5104" s="775"/>
      <c r="S5104" s="775"/>
      <c r="T5104" s="775"/>
      <c r="U5104" s="775"/>
      <c r="V5104" s="775"/>
      <c r="W5104" s="819"/>
      <c r="X5104" s="313">
        <f t="shared" si="1558"/>
        <v>0</v>
      </c>
    </row>
    <row r="5105" spans="2:24" ht="31.5">
      <c r="B5105" s="136"/>
      <c r="C5105" s="137">
        <v>2990</v>
      </c>
      <c r="D5105" s="322" t="s">
        <v>1732</v>
      </c>
      <c r="E5105" s="812"/>
      <c r="F5105" s="449"/>
      <c r="G5105" s="245"/>
      <c r="H5105" s="245"/>
      <c r="I5105" s="476">
        <f t="shared" si="1562"/>
        <v>0</v>
      </c>
      <c r="J5105" s="243" t="str">
        <f t="shared" si="1557"/>
        <v/>
      </c>
      <c r="K5105" s="244"/>
      <c r="L5105" s="423"/>
      <c r="M5105" s="252"/>
      <c r="N5105" s="315">
        <f t="shared" si="1563"/>
        <v>0</v>
      </c>
      <c r="O5105" s="424">
        <f t="shared" si="1564"/>
        <v>0</v>
      </c>
      <c r="P5105" s="244"/>
      <c r="Q5105" s="771"/>
      <c r="R5105" s="775"/>
      <c r="S5105" s="775"/>
      <c r="T5105" s="775"/>
      <c r="U5105" s="775"/>
      <c r="V5105" s="775"/>
      <c r="W5105" s="819"/>
      <c r="X5105" s="313">
        <f t="shared" si="1558"/>
        <v>0</v>
      </c>
    </row>
    <row r="5106" spans="2:24" ht="18.75">
      <c r="B5106" s="136"/>
      <c r="C5106" s="137">
        <v>2991</v>
      </c>
      <c r="D5106" s="322" t="s">
        <v>247</v>
      </c>
      <c r="E5106" s="812"/>
      <c r="F5106" s="449"/>
      <c r="G5106" s="245"/>
      <c r="H5106" s="245"/>
      <c r="I5106" s="476">
        <f t="shared" si="1562"/>
        <v>0</v>
      </c>
      <c r="J5106" s="243" t="str">
        <f t="shared" si="1557"/>
        <v/>
      </c>
      <c r="K5106" s="244"/>
      <c r="L5106" s="423"/>
      <c r="M5106" s="252"/>
      <c r="N5106" s="315">
        <f t="shared" si="1563"/>
        <v>0</v>
      </c>
      <c r="O5106" s="424">
        <f t="shared" si="1564"/>
        <v>0</v>
      </c>
      <c r="P5106" s="244"/>
      <c r="Q5106" s="771"/>
      <c r="R5106" s="775"/>
      <c r="S5106" s="775"/>
      <c r="T5106" s="775"/>
      <c r="U5106" s="775"/>
      <c r="V5106" s="775"/>
      <c r="W5106" s="819"/>
      <c r="X5106" s="313">
        <f t="shared" si="1558"/>
        <v>0</v>
      </c>
    </row>
    <row r="5107" spans="2:24" ht="18.75">
      <c r="B5107" s="136"/>
      <c r="C5107" s="142">
        <v>2992</v>
      </c>
      <c r="D5107" s="154" t="s">
        <v>248</v>
      </c>
      <c r="E5107" s="812"/>
      <c r="F5107" s="449"/>
      <c r="G5107" s="245"/>
      <c r="H5107" s="245"/>
      <c r="I5107" s="476">
        <f t="shared" si="1562"/>
        <v>0</v>
      </c>
      <c r="J5107" s="243" t="str">
        <f t="shared" si="1557"/>
        <v/>
      </c>
      <c r="K5107" s="244"/>
      <c r="L5107" s="423"/>
      <c r="M5107" s="252"/>
      <c r="N5107" s="315">
        <f t="shared" si="1563"/>
        <v>0</v>
      </c>
      <c r="O5107" s="424">
        <f t="shared" si="1564"/>
        <v>0</v>
      </c>
      <c r="P5107" s="244"/>
      <c r="Q5107" s="771"/>
      <c r="R5107" s="775"/>
      <c r="S5107" s="775"/>
      <c r="T5107" s="775"/>
      <c r="U5107" s="775"/>
      <c r="V5107" s="775"/>
      <c r="W5107" s="819"/>
      <c r="X5107" s="313">
        <f t="shared" si="1558"/>
        <v>0</v>
      </c>
    </row>
    <row r="5108" spans="2:24" ht="18.75">
      <c r="B5108" s="794">
        <v>3300</v>
      </c>
      <c r="C5108" s="966" t="s">
        <v>1773</v>
      </c>
      <c r="D5108" s="966"/>
      <c r="E5108" s="795"/>
      <c r="F5108" s="781">
        <v>0</v>
      </c>
      <c r="G5108" s="781">
        <v>0</v>
      </c>
      <c r="H5108" s="781">
        <v>0</v>
      </c>
      <c r="I5108" s="797">
        <f>SUM(I5109:I5113)</f>
        <v>0</v>
      </c>
      <c r="J5108" s="243" t="str">
        <f t="shared" si="1557"/>
        <v/>
      </c>
      <c r="K5108" s="244"/>
      <c r="L5108" s="773"/>
      <c r="M5108" s="774"/>
      <c r="N5108" s="774"/>
      <c r="O5108" s="820"/>
      <c r="P5108" s="244"/>
      <c r="Q5108" s="773"/>
      <c r="R5108" s="774"/>
      <c r="S5108" s="774"/>
      <c r="T5108" s="774"/>
      <c r="U5108" s="774"/>
      <c r="V5108" s="774"/>
      <c r="W5108" s="820"/>
      <c r="X5108" s="313">
        <f t="shared" si="1558"/>
        <v>0</v>
      </c>
    </row>
    <row r="5109" spans="2:24" ht="18.75">
      <c r="B5109" s="143"/>
      <c r="C5109" s="144">
        <v>3301</v>
      </c>
      <c r="D5109" s="460" t="s">
        <v>249</v>
      </c>
      <c r="E5109" s="812"/>
      <c r="F5109" s="700">
        <v>0</v>
      </c>
      <c r="G5109" s="700">
        <v>0</v>
      </c>
      <c r="H5109" s="700">
        <v>0</v>
      </c>
      <c r="I5109" s="476">
        <f t="shared" ref="I5109:I5116" si="1565">F5109+G5109+H5109</f>
        <v>0</v>
      </c>
      <c r="J5109" s="243" t="str">
        <f t="shared" si="1557"/>
        <v/>
      </c>
      <c r="K5109" s="244"/>
      <c r="L5109" s="771"/>
      <c r="M5109" s="775"/>
      <c r="N5109" s="775"/>
      <c r="O5109" s="819"/>
      <c r="P5109" s="244"/>
      <c r="Q5109" s="771"/>
      <c r="R5109" s="775"/>
      <c r="S5109" s="775"/>
      <c r="T5109" s="775"/>
      <c r="U5109" s="775"/>
      <c r="V5109" s="775"/>
      <c r="W5109" s="819"/>
      <c r="X5109" s="313">
        <f t="shared" si="1558"/>
        <v>0</v>
      </c>
    </row>
    <row r="5110" spans="2:24" ht="18.75">
      <c r="B5110" s="143"/>
      <c r="C5110" s="168">
        <v>3302</v>
      </c>
      <c r="D5110" s="461" t="s">
        <v>1081</v>
      </c>
      <c r="E5110" s="812"/>
      <c r="F5110" s="700">
        <v>0</v>
      </c>
      <c r="G5110" s="700">
        <v>0</v>
      </c>
      <c r="H5110" s="700">
        <v>0</v>
      </c>
      <c r="I5110" s="476">
        <f t="shared" si="1565"/>
        <v>0</v>
      </c>
      <c r="J5110" s="243" t="str">
        <f t="shared" ref="J5110:J5141" si="1566">(IF($E5110&lt;&gt;0,$J$2,IF($I5110&lt;&gt;0,$J$2,"")))</f>
        <v/>
      </c>
      <c r="K5110" s="244"/>
      <c r="L5110" s="771"/>
      <c r="M5110" s="775"/>
      <c r="N5110" s="775"/>
      <c r="O5110" s="819"/>
      <c r="P5110" s="244"/>
      <c r="Q5110" s="771"/>
      <c r="R5110" s="775"/>
      <c r="S5110" s="775"/>
      <c r="T5110" s="775"/>
      <c r="U5110" s="775"/>
      <c r="V5110" s="775"/>
      <c r="W5110" s="819"/>
      <c r="X5110" s="313">
        <f t="shared" ref="X5110:X5141" si="1567">T5110-U5110-V5110-W5110</f>
        <v>0</v>
      </c>
    </row>
    <row r="5111" spans="2:24" ht="18.75">
      <c r="B5111" s="143"/>
      <c r="C5111" s="168">
        <v>3303</v>
      </c>
      <c r="D5111" s="461" t="s">
        <v>251</v>
      </c>
      <c r="E5111" s="812"/>
      <c r="F5111" s="700">
        <v>0</v>
      </c>
      <c r="G5111" s="700">
        <v>0</v>
      </c>
      <c r="H5111" s="700">
        <v>0</v>
      </c>
      <c r="I5111" s="476">
        <f t="shared" si="1565"/>
        <v>0</v>
      </c>
      <c r="J5111" s="243" t="str">
        <f t="shared" si="1566"/>
        <v/>
      </c>
      <c r="K5111" s="244"/>
      <c r="L5111" s="771"/>
      <c r="M5111" s="775"/>
      <c r="N5111" s="775"/>
      <c r="O5111" s="819"/>
      <c r="P5111" s="244"/>
      <c r="Q5111" s="771"/>
      <c r="R5111" s="775"/>
      <c r="S5111" s="775"/>
      <c r="T5111" s="775"/>
      <c r="U5111" s="775"/>
      <c r="V5111" s="775"/>
      <c r="W5111" s="819"/>
      <c r="X5111" s="313">
        <f t="shared" si="1567"/>
        <v>0</v>
      </c>
    </row>
    <row r="5112" spans="2:24" ht="18.75">
      <c r="B5112" s="143"/>
      <c r="C5112" s="166">
        <v>3304</v>
      </c>
      <c r="D5112" s="462" t="s">
        <v>252</v>
      </c>
      <c r="E5112" s="812"/>
      <c r="F5112" s="700">
        <v>0</v>
      </c>
      <c r="G5112" s="700">
        <v>0</v>
      </c>
      <c r="H5112" s="700">
        <v>0</v>
      </c>
      <c r="I5112" s="476">
        <f t="shared" si="1565"/>
        <v>0</v>
      </c>
      <c r="J5112" s="243" t="str">
        <f t="shared" si="1566"/>
        <v/>
      </c>
      <c r="K5112" s="244"/>
      <c r="L5112" s="771"/>
      <c r="M5112" s="775"/>
      <c r="N5112" s="775"/>
      <c r="O5112" s="819"/>
      <c r="P5112" s="244"/>
      <c r="Q5112" s="771"/>
      <c r="R5112" s="775"/>
      <c r="S5112" s="775"/>
      <c r="T5112" s="775"/>
      <c r="U5112" s="775"/>
      <c r="V5112" s="775"/>
      <c r="W5112" s="819"/>
      <c r="X5112" s="313">
        <f t="shared" si="1567"/>
        <v>0</v>
      </c>
    </row>
    <row r="5113" spans="2:24" ht="31.5">
      <c r="B5113" s="143"/>
      <c r="C5113" s="142">
        <v>3306</v>
      </c>
      <c r="D5113" s="463" t="s">
        <v>1712</v>
      </c>
      <c r="E5113" s="812"/>
      <c r="F5113" s="700">
        <v>0</v>
      </c>
      <c r="G5113" s="700">
        <v>0</v>
      </c>
      <c r="H5113" s="700">
        <v>0</v>
      </c>
      <c r="I5113" s="476">
        <f t="shared" si="1565"/>
        <v>0</v>
      </c>
      <c r="J5113" s="243" t="str">
        <f t="shared" si="1566"/>
        <v/>
      </c>
      <c r="K5113" s="244"/>
      <c r="L5113" s="771"/>
      <c r="M5113" s="775"/>
      <c r="N5113" s="775"/>
      <c r="O5113" s="819"/>
      <c r="P5113" s="244"/>
      <c r="Q5113" s="771"/>
      <c r="R5113" s="775"/>
      <c r="S5113" s="775"/>
      <c r="T5113" s="775"/>
      <c r="U5113" s="775"/>
      <c r="V5113" s="775"/>
      <c r="W5113" s="819"/>
      <c r="X5113" s="313">
        <f t="shared" si="1567"/>
        <v>0</v>
      </c>
    </row>
    <row r="5114" spans="2:24" ht="18.75">
      <c r="B5114" s="794">
        <v>3900</v>
      </c>
      <c r="C5114" s="963" t="s">
        <v>253</v>
      </c>
      <c r="D5114" s="967"/>
      <c r="E5114" s="795"/>
      <c r="F5114" s="781">
        <v>0</v>
      </c>
      <c r="G5114" s="781">
        <v>0</v>
      </c>
      <c r="H5114" s="781">
        <v>0</v>
      </c>
      <c r="I5114" s="800">
        <f t="shared" si="1565"/>
        <v>0</v>
      </c>
      <c r="J5114" s="243" t="str">
        <f t="shared" si="1566"/>
        <v/>
      </c>
      <c r="K5114" s="244"/>
      <c r="L5114" s="428"/>
      <c r="M5114" s="254"/>
      <c r="N5114" s="317">
        <f>I5114</f>
        <v>0</v>
      </c>
      <c r="O5114" s="424">
        <f>L5114+M5114-N5114</f>
        <v>0</v>
      </c>
      <c r="P5114" s="244"/>
      <c r="Q5114" s="428"/>
      <c r="R5114" s="254"/>
      <c r="S5114" s="429">
        <f>+IF(+(L5114+M5114)&gt;=I5114,+M5114,+(+I5114-L5114))</f>
        <v>0</v>
      </c>
      <c r="T5114" s="315">
        <f>Q5114+R5114-S5114</f>
        <v>0</v>
      </c>
      <c r="U5114" s="254"/>
      <c r="V5114" s="254"/>
      <c r="W5114" s="253"/>
      <c r="X5114" s="313">
        <f t="shared" si="1567"/>
        <v>0</v>
      </c>
    </row>
    <row r="5115" spans="2:24" ht="18.75">
      <c r="B5115" s="794">
        <v>4000</v>
      </c>
      <c r="C5115" s="968" t="s">
        <v>254</v>
      </c>
      <c r="D5115" s="968"/>
      <c r="E5115" s="795"/>
      <c r="F5115" s="798"/>
      <c r="G5115" s="799"/>
      <c r="H5115" s="799"/>
      <c r="I5115" s="800">
        <f t="shared" si="1565"/>
        <v>0</v>
      </c>
      <c r="J5115" s="243" t="str">
        <f t="shared" si="1566"/>
        <v/>
      </c>
      <c r="K5115" s="244"/>
      <c r="L5115" s="428"/>
      <c r="M5115" s="254"/>
      <c r="N5115" s="317">
        <f>I5115</f>
        <v>0</v>
      </c>
      <c r="O5115" s="424">
        <f>L5115+M5115-N5115</f>
        <v>0</v>
      </c>
      <c r="P5115" s="244"/>
      <c r="Q5115" s="773"/>
      <c r="R5115" s="774"/>
      <c r="S5115" s="774"/>
      <c r="T5115" s="775"/>
      <c r="U5115" s="774"/>
      <c r="V5115" s="774"/>
      <c r="W5115" s="819"/>
      <c r="X5115" s="313">
        <f t="shared" si="1567"/>
        <v>0</v>
      </c>
    </row>
    <row r="5116" spans="2:24" ht="18.75">
      <c r="B5116" s="794">
        <v>4100</v>
      </c>
      <c r="C5116" s="968" t="s">
        <v>255</v>
      </c>
      <c r="D5116" s="968"/>
      <c r="E5116" s="795"/>
      <c r="F5116" s="781">
        <v>0</v>
      </c>
      <c r="G5116" s="781">
        <v>0</v>
      </c>
      <c r="H5116" s="781">
        <v>0</v>
      </c>
      <c r="I5116" s="800">
        <f t="shared" si="1565"/>
        <v>0</v>
      </c>
      <c r="J5116" s="243" t="str">
        <f t="shared" si="1566"/>
        <v/>
      </c>
      <c r="K5116" s="244"/>
      <c r="L5116" s="773"/>
      <c r="M5116" s="774"/>
      <c r="N5116" s="774"/>
      <c r="O5116" s="820"/>
      <c r="P5116" s="244"/>
      <c r="Q5116" s="773"/>
      <c r="R5116" s="774"/>
      <c r="S5116" s="774"/>
      <c r="T5116" s="774"/>
      <c r="U5116" s="774"/>
      <c r="V5116" s="774"/>
      <c r="W5116" s="820"/>
      <c r="X5116" s="313">
        <f t="shared" si="1567"/>
        <v>0</v>
      </c>
    </row>
    <row r="5117" spans="2:24" ht="18.75">
      <c r="B5117" s="794">
        <v>4200</v>
      </c>
      <c r="C5117" s="966" t="s">
        <v>256</v>
      </c>
      <c r="D5117" s="983"/>
      <c r="E5117" s="795"/>
      <c r="F5117" s="796">
        <f>SUM(F5118:F5123)</f>
        <v>0</v>
      </c>
      <c r="G5117" s="797">
        <f>SUM(G5118:G5123)</f>
        <v>0</v>
      </c>
      <c r="H5117" s="797">
        <f>SUM(H5118:H5123)</f>
        <v>0</v>
      </c>
      <c r="I5117" s="797">
        <f>SUM(I5118:I5123)</f>
        <v>0</v>
      </c>
      <c r="J5117" s="243" t="str">
        <f t="shared" si="1566"/>
        <v/>
      </c>
      <c r="K5117" s="244"/>
      <c r="L5117" s="316">
        <f>SUM(L5118:L5123)</f>
        <v>0</v>
      </c>
      <c r="M5117" s="317">
        <f>SUM(M5118:M5123)</f>
        <v>0</v>
      </c>
      <c r="N5117" s="425">
        <f>SUM(N5118:N5123)</f>
        <v>0</v>
      </c>
      <c r="O5117" s="426">
        <f>SUM(O5118:O5123)</f>
        <v>0</v>
      </c>
      <c r="P5117" s="244"/>
      <c r="Q5117" s="316">
        <f t="shared" ref="Q5117:W5117" si="1568">SUM(Q5118:Q5123)</f>
        <v>0</v>
      </c>
      <c r="R5117" s="317">
        <f t="shared" si="1568"/>
        <v>0</v>
      </c>
      <c r="S5117" s="317">
        <f t="shared" si="1568"/>
        <v>0</v>
      </c>
      <c r="T5117" s="317">
        <f t="shared" si="1568"/>
        <v>0</v>
      </c>
      <c r="U5117" s="317">
        <f t="shared" si="1568"/>
        <v>0</v>
      </c>
      <c r="V5117" s="317">
        <f t="shared" si="1568"/>
        <v>0</v>
      </c>
      <c r="W5117" s="426">
        <f t="shared" si="1568"/>
        <v>0</v>
      </c>
      <c r="X5117" s="313">
        <f t="shared" si="1567"/>
        <v>0</v>
      </c>
    </row>
    <row r="5118" spans="2:24" ht="18.75">
      <c r="B5118" s="173"/>
      <c r="C5118" s="144">
        <v>4201</v>
      </c>
      <c r="D5118" s="138" t="s">
        <v>257</v>
      </c>
      <c r="E5118" s="812"/>
      <c r="F5118" s="449"/>
      <c r="G5118" s="245"/>
      <c r="H5118" s="245"/>
      <c r="I5118" s="476">
        <f t="shared" ref="I5118:I5123" si="1569">F5118+G5118+H5118</f>
        <v>0</v>
      </c>
      <c r="J5118" s="243" t="str">
        <f t="shared" si="1566"/>
        <v/>
      </c>
      <c r="K5118" s="244"/>
      <c r="L5118" s="423"/>
      <c r="M5118" s="252"/>
      <c r="N5118" s="315">
        <f t="shared" ref="N5118:N5123" si="1570">I5118</f>
        <v>0</v>
      </c>
      <c r="O5118" s="424">
        <f t="shared" ref="O5118:O5123" si="1571">L5118+M5118-N5118</f>
        <v>0</v>
      </c>
      <c r="P5118" s="244"/>
      <c r="Q5118" s="423"/>
      <c r="R5118" s="252"/>
      <c r="S5118" s="429">
        <f t="shared" ref="S5118:S5123" si="1572">+IF(+(L5118+M5118)&gt;=I5118,+M5118,+(+I5118-L5118))</f>
        <v>0</v>
      </c>
      <c r="T5118" s="315">
        <f t="shared" ref="T5118:T5123" si="1573">Q5118+R5118-S5118</f>
        <v>0</v>
      </c>
      <c r="U5118" s="252"/>
      <c r="V5118" s="252"/>
      <c r="W5118" s="253"/>
      <c r="X5118" s="313">
        <f t="shared" si="1567"/>
        <v>0</v>
      </c>
    </row>
    <row r="5119" spans="2:24" ht="18.75">
      <c r="B5119" s="173"/>
      <c r="C5119" s="137">
        <v>4202</v>
      </c>
      <c r="D5119" s="139" t="s">
        <v>258</v>
      </c>
      <c r="E5119" s="812"/>
      <c r="F5119" s="449"/>
      <c r="G5119" s="245"/>
      <c r="H5119" s="245"/>
      <c r="I5119" s="476">
        <f t="shared" si="1569"/>
        <v>0</v>
      </c>
      <c r="J5119" s="243" t="str">
        <f t="shared" si="1566"/>
        <v/>
      </c>
      <c r="K5119" s="244"/>
      <c r="L5119" s="423"/>
      <c r="M5119" s="252"/>
      <c r="N5119" s="315">
        <f t="shared" si="1570"/>
        <v>0</v>
      </c>
      <c r="O5119" s="424">
        <f t="shared" si="1571"/>
        <v>0</v>
      </c>
      <c r="P5119" s="244"/>
      <c r="Q5119" s="423"/>
      <c r="R5119" s="252"/>
      <c r="S5119" s="429">
        <f t="shared" si="1572"/>
        <v>0</v>
      </c>
      <c r="T5119" s="315">
        <f t="shared" si="1573"/>
        <v>0</v>
      </c>
      <c r="U5119" s="252"/>
      <c r="V5119" s="252"/>
      <c r="W5119" s="253"/>
      <c r="X5119" s="313">
        <f t="shared" si="1567"/>
        <v>0</v>
      </c>
    </row>
    <row r="5120" spans="2:24" ht="18.75">
      <c r="B5120" s="173"/>
      <c r="C5120" s="137">
        <v>4214</v>
      </c>
      <c r="D5120" s="139" t="s">
        <v>259</v>
      </c>
      <c r="E5120" s="812"/>
      <c r="F5120" s="449"/>
      <c r="G5120" s="245"/>
      <c r="H5120" s="245"/>
      <c r="I5120" s="476">
        <f t="shared" si="1569"/>
        <v>0</v>
      </c>
      <c r="J5120" s="243" t="str">
        <f t="shared" si="1566"/>
        <v/>
      </c>
      <c r="K5120" s="244"/>
      <c r="L5120" s="423"/>
      <c r="M5120" s="252"/>
      <c r="N5120" s="315">
        <f t="shared" si="1570"/>
        <v>0</v>
      </c>
      <c r="O5120" s="424">
        <f t="shared" si="1571"/>
        <v>0</v>
      </c>
      <c r="P5120" s="244"/>
      <c r="Q5120" s="423"/>
      <c r="R5120" s="252"/>
      <c r="S5120" s="429">
        <f t="shared" si="1572"/>
        <v>0</v>
      </c>
      <c r="T5120" s="315">
        <f t="shared" si="1573"/>
        <v>0</v>
      </c>
      <c r="U5120" s="252"/>
      <c r="V5120" s="252"/>
      <c r="W5120" s="253"/>
      <c r="X5120" s="313">
        <f t="shared" si="1567"/>
        <v>0</v>
      </c>
    </row>
    <row r="5121" spans="2:24" ht="18.75">
      <c r="B5121" s="173"/>
      <c r="C5121" s="137">
        <v>4217</v>
      </c>
      <c r="D5121" s="139" t="s">
        <v>260</v>
      </c>
      <c r="E5121" s="812"/>
      <c r="F5121" s="449"/>
      <c r="G5121" s="245"/>
      <c r="H5121" s="245"/>
      <c r="I5121" s="476">
        <f t="shared" si="1569"/>
        <v>0</v>
      </c>
      <c r="J5121" s="243" t="str">
        <f t="shared" si="1566"/>
        <v/>
      </c>
      <c r="K5121" s="244"/>
      <c r="L5121" s="423"/>
      <c r="M5121" s="252"/>
      <c r="N5121" s="315">
        <f t="shared" si="1570"/>
        <v>0</v>
      </c>
      <c r="O5121" s="424">
        <f t="shared" si="1571"/>
        <v>0</v>
      </c>
      <c r="P5121" s="244"/>
      <c r="Q5121" s="423"/>
      <c r="R5121" s="252"/>
      <c r="S5121" s="429">
        <f t="shared" si="1572"/>
        <v>0</v>
      </c>
      <c r="T5121" s="315">
        <f t="shared" si="1573"/>
        <v>0</v>
      </c>
      <c r="U5121" s="252"/>
      <c r="V5121" s="252"/>
      <c r="W5121" s="253"/>
      <c r="X5121" s="313">
        <f t="shared" si="1567"/>
        <v>0</v>
      </c>
    </row>
    <row r="5122" spans="2:24" ht="18.75">
      <c r="B5122" s="173"/>
      <c r="C5122" s="137">
        <v>4218</v>
      </c>
      <c r="D5122" s="145" t="s">
        <v>261</v>
      </c>
      <c r="E5122" s="812"/>
      <c r="F5122" s="449"/>
      <c r="G5122" s="245"/>
      <c r="H5122" s="245"/>
      <c r="I5122" s="476">
        <f t="shared" si="1569"/>
        <v>0</v>
      </c>
      <c r="J5122" s="243" t="str">
        <f t="shared" si="1566"/>
        <v/>
      </c>
      <c r="K5122" s="244"/>
      <c r="L5122" s="423"/>
      <c r="M5122" s="252"/>
      <c r="N5122" s="315">
        <f t="shared" si="1570"/>
        <v>0</v>
      </c>
      <c r="O5122" s="424">
        <f t="shared" si="1571"/>
        <v>0</v>
      </c>
      <c r="P5122" s="244"/>
      <c r="Q5122" s="423"/>
      <c r="R5122" s="252"/>
      <c r="S5122" s="429">
        <f t="shared" si="1572"/>
        <v>0</v>
      </c>
      <c r="T5122" s="315">
        <f t="shared" si="1573"/>
        <v>0</v>
      </c>
      <c r="U5122" s="252"/>
      <c r="V5122" s="252"/>
      <c r="W5122" s="253"/>
      <c r="X5122" s="313">
        <f t="shared" si="1567"/>
        <v>0</v>
      </c>
    </row>
    <row r="5123" spans="2:24" ht="18.75">
      <c r="B5123" s="173"/>
      <c r="C5123" s="137">
        <v>4219</v>
      </c>
      <c r="D5123" s="156" t="s">
        <v>262</v>
      </c>
      <c r="E5123" s="812"/>
      <c r="F5123" s="449"/>
      <c r="G5123" s="245"/>
      <c r="H5123" s="245"/>
      <c r="I5123" s="476">
        <f t="shared" si="1569"/>
        <v>0</v>
      </c>
      <c r="J5123" s="243" t="str">
        <f t="shared" si="1566"/>
        <v/>
      </c>
      <c r="K5123" s="244"/>
      <c r="L5123" s="423"/>
      <c r="M5123" s="252"/>
      <c r="N5123" s="315">
        <f t="shared" si="1570"/>
        <v>0</v>
      </c>
      <c r="O5123" s="424">
        <f t="shared" si="1571"/>
        <v>0</v>
      </c>
      <c r="P5123" s="244"/>
      <c r="Q5123" s="423"/>
      <c r="R5123" s="252"/>
      <c r="S5123" s="429">
        <f t="shared" si="1572"/>
        <v>0</v>
      </c>
      <c r="T5123" s="315">
        <f t="shared" si="1573"/>
        <v>0</v>
      </c>
      <c r="U5123" s="252"/>
      <c r="V5123" s="252"/>
      <c r="W5123" s="253"/>
      <c r="X5123" s="313">
        <f t="shared" si="1567"/>
        <v>0</v>
      </c>
    </row>
    <row r="5124" spans="2:24" ht="18.75">
      <c r="B5124" s="794">
        <v>4300</v>
      </c>
      <c r="C5124" s="958" t="s">
        <v>1713</v>
      </c>
      <c r="D5124" s="958"/>
      <c r="E5124" s="795"/>
      <c r="F5124" s="796">
        <f>SUM(F5125:F5127)</f>
        <v>0</v>
      </c>
      <c r="G5124" s="797">
        <f>SUM(G5125:G5127)</f>
        <v>0</v>
      </c>
      <c r="H5124" s="797">
        <f>SUM(H5125:H5127)</f>
        <v>0</v>
      </c>
      <c r="I5124" s="797">
        <f>SUM(I5125:I5127)</f>
        <v>0</v>
      </c>
      <c r="J5124" s="243" t="str">
        <f t="shared" si="1566"/>
        <v/>
      </c>
      <c r="K5124" s="244"/>
      <c r="L5124" s="316">
        <f>SUM(L5125:L5127)</f>
        <v>0</v>
      </c>
      <c r="M5124" s="317">
        <f>SUM(M5125:M5127)</f>
        <v>0</v>
      </c>
      <c r="N5124" s="425">
        <f>SUM(N5125:N5127)</f>
        <v>0</v>
      </c>
      <c r="O5124" s="426">
        <f>SUM(O5125:O5127)</f>
        <v>0</v>
      </c>
      <c r="P5124" s="244"/>
      <c r="Q5124" s="316">
        <f t="shared" ref="Q5124:W5124" si="1574">SUM(Q5125:Q5127)</f>
        <v>0</v>
      </c>
      <c r="R5124" s="317">
        <f t="shared" si="1574"/>
        <v>0</v>
      </c>
      <c r="S5124" s="317">
        <f t="shared" si="1574"/>
        <v>0</v>
      </c>
      <c r="T5124" s="317">
        <f t="shared" si="1574"/>
        <v>0</v>
      </c>
      <c r="U5124" s="317">
        <f t="shared" si="1574"/>
        <v>0</v>
      </c>
      <c r="V5124" s="317">
        <f t="shared" si="1574"/>
        <v>0</v>
      </c>
      <c r="W5124" s="426">
        <f t="shared" si="1574"/>
        <v>0</v>
      </c>
      <c r="X5124" s="313">
        <f t="shared" si="1567"/>
        <v>0</v>
      </c>
    </row>
    <row r="5125" spans="2:24" ht="18.75">
      <c r="B5125" s="173"/>
      <c r="C5125" s="144">
        <v>4301</v>
      </c>
      <c r="D5125" s="163" t="s">
        <v>263</v>
      </c>
      <c r="E5125" s="812"/>
      <c r="F5125" s="449"/>
      <c r="G5125" s="245"/>
      <c r="H5125" s="245"/>
      <c r="I5125" s="476">
        <f t="shared" ref="I5125:I5130" si="1575">F5125+G5125+H5125</f>
        <v>0</v>
      </c>
      <c r="J5125" s="243" t="str">
        <f t="shared" si="1566"/>
        <v/>
      </c>
      <c r="K5125" s="244"/>
      <c r="L5125" s="423"/>
      <c r="M5125" s="252"/>
      <c r="N5125" s="315">
        <f t="shared" ref="N5125:N5130" si="1576">I5125</f>
        <v>0</v>
      </c>
      <c r="O5125" s="424">
        <f t="shared" ref="O5125:O5130" si="1577">L5125+M5125-N5125</f>
        <v>0</v>
      </c>
      <c r="P5125" s="244"/>
      <c r="Q5125" s="423"/>
      <c r="R5125" s="252"/>
      <c r="S5125" s="429">
        <f t="shared" ref="S5125:S5130" si="1578">+IF(+(L5125+M5125)&gt;=I5125,+M5125,+(+I5125-L5125))</f>
        <v>0</v>
      </c>
      <c r="T5125" s="315">
        <f t="shared" ref="T5125:T5130" si="1579">Q5125+R5125-S5125</f>
        <v>0</v>
      </c>
      <c r="U5125" s="252"/>
      <c r="V5125" s="252"/>
      <c r="W5125" s="253"/>
      <c r="X5125" s="313">
        <f t="shared" si="1567"/>
        <v>0</v>
      </c>
    </row>
    <row r="5126" spans="2:24" ht="18.75">
      <c r="B5126" s="173"/>
      <c r="C5126" s="137">
        <v>4302</v>
      </c>
      <c r="D5126" s="139" t="s">
        <v>1082</v>
      </c>
      <c r="E5126" s="812"/>
      <c r="F5126" s="449"/>
      <c r="G5126" s="245"/>
      <c r="H5126" s="245"/>
      <c r="I5126" s="476">
        <f t="shared" si="1575"/>
        <v>0</v>
      </c>
      <c r="J5126" s="243" t="str">
        <f t="shared" si="1566"/>
        <v/>
      </c>
      <c r="K5126" s="244"/>
      <c r="L5126" s="423"/>
      <c r="M5126" s="252"/>
      <c r="N5126" s="315">
        <f t="shared" si="1576"/>
        <v>0</v>
      </c>
      <c r="O5126" s="424">
        <f t="shared" si="1577"/>
        <v>0</v>
      </c>
      <c r="P5126" s="244"/>
      <c r="Q5126" s="423"/>
      <c r="R5126" s="252"/>
      <c r="S5126" s="429">
        <f t="shared" si="1578"/>
        <v>0</v>
      </c>
      <c r="T5126" s="315">
        <f t="shared" si="1579"/>
        <v>0</v>
      </c>
      <c r="U5126" s="252"/>
      <c r="V5126" s="252"/>
      <c r="W5126" s="253"/>
      <c r="X5126" s="313">
        <f t="shared" si="1567"/>
        <v>0</v>
      </c>
    </row>
    <row r="5127" spans="2:24" ht="18.75">
      <c r="B5127" s="173"/>
      <c r="C5127" s="142">
        <v>4309</v>
      </c>
      <c r="D5127" s="148" t="s">
        <v>265</v>
      </c>
      <c r="E5127" s="812"/>
      <c r="F5127" s="449"/>
      <c r="G5127" s="245"/>
      <c r="H5127" s="245"/>
      <c r="I5127" s="476">
        <f t="shared" si="1575"/>
        <v>0</v>
      </c>
      <c r="J5127" s="243" t="str">
        <f t="shared" si="1566"/>
        <v/>
      </c>
      <c r="K5127" s="244"/>
      <c r="L5127" s="423"/>
      <c r="M5127" s="252"/>
      <c r="N5127" s="315">
        <f t="shared" si="1576"/>
        <v>0</v>
      </c>
      <c r="O5127" s="424">
        <f t="shared" si="1577"/>
        <v>0</v>
      </c>
      <c r="P5127" s="244"/>
      <c r="Q5127" s="423"/>
      <c r="R5127" s="252"/>
      <c r="S5127" s="429">
        <f t="shared" si="1578"/>
        <v>0</v>
      </c>
      <c r="T5127" s="315">
        <f t="shared" si="1579"/>
        <v>0</v>
      </c>
      <c r="U5127" s="252"/>
      <c r="V5127" s="252"/>
      <c r="W5127" s="253"/>
      <c r="X5127" s="313">
        <f t="shared" si="1567"/>
        <v>0</v>
      </c>
    </row>
    <row r="5128" spans="2:24" ht="18.75">
      <c r="B5128" s="794">
        <v>4400</v>
      </c>
      <c r="C5128" s="963" t="s">
        <v>1714</v>
      </c>
      <c r="D5128" s="963"/>
      <c r="E5128" s="795"/>
      <c r="F5128" s="798"/>
      <c r="G5128" s="799"/>
      <c r="H5128" s="799"/>
      <c r="I5128" s="800">
        <f t="shared" si="1575"/>
        <v>0</v>
      </c>
      <c r="J5128" s="243" t="str">
        <f t="shared" si="1566"/>
        <v/>
      </c>
      <c r="K5128" s="244"/>
      <c r="L5128" s="428"/>
      <c r="M5128" s="254"/>
      <c r="N5128" s="317">
        <f t="shared" si="1576"/>
        <v>0</v>
      </c>
      <c r="O5128" s="424">
        <f t="shared" si="1577"/>
        <v>0</v>
      </c>
      <c r="P5128" s="244"/>
      <c r="Q5128" s="428"/>
      <c r="R5128" s="254"/>
      <c r="S5128" s="429">
        <f t="shared" si="1578"/>
        <v>0</v>
      </c>
      <c r="T5128" s="315">
        <f t="shared" si="1579"/>
        <v>0</v>
      </c>
      <c r="U5128" s="254"/>
      <c r="V5128" s="254"/>
      <c r="W5128" s="253"/>
      <c r="X5128" s="313">
        <f t="shared" si="1567"/>
        <v>0</v>
      </c>
    </row>
    <row r="5129" spans="2:24" ht="18.75">
      <c r="B5129" s="794">
        <v>4500</v>
      </c>
      <c r="C5129" s="968" t="s">
        <v>1715</v>
      </c>
      <c r="D5129" s="968"/>
      <c r="E5129" s="795"/>
      <c r="F5129" s="798"/>
      <c r="G5129" s="799"/>
      <c r="H5129" s="799"/>
      <c r="I5129" s="800">
        <f t="shared" si="1575"/>
        <v>0</v>
      </c>
      <c r="J5129" s="243" t="str">
        <f t="shared" si="1566"/>
        <v/>
      </c>
      <c r="K5129" s="244"/>
      <c r="L5129" s="428"/>
      <c r="M5129" s="254"/>
      <c r="N5129" s="317">
        <f t="shared" si="1576"/>
        <v>0</v>
      </c>
      <c r="O5129" s="424">
        <f t="shared" si="1577"/>
        <v>0</v>
      </c>
      <c r="P5129" s="244"/>
      <c r="Q5129" s="428"/>
      <c r="R5129" s="254"/>
      <c r="S5129" s="429">
        <f t="shared" si="1578"/>
        <v>0</v>
      </c>
      <c r="T5129" s="315">
        <f t="shared" si="1579"/>
        <v>0</v>
      </c>
      <c r="U5129" s="254"/>
      <c r="V5129" s="254"/>
      <c r="W5129" s="253"/>
      <c r="X5129" s="313">
        <f t="shared" si="1567"/>
        <v>0</v>
      </c>
    </row>
    <row r="5130" spans="2:24" ht="18.75">
      <c r="B5130" s="794">
        <v>4600</v>
      </c>
      <c r="C5130" s="969" t="s">
        <v>266</v>
      </c>
      <c r="D5130" s="970"/>
      <c r="E5130" s="795"/>
      <c r="F5130" s="798"/>
      <c r="G5130" s="799"/>
      <c r="H5130" s="799"/>
      <c r="I5130" s="800">
        <f t="shared" si="1575"/>
        <v>0</v>
      </c>
      <c r="J5130" s="243" t="str">
        <f t="shared" si="1566"/>
        <v/>
      </c>
      <c r="K5130" s="244"/>
      <c r="L5130" s="428"/>
      <c r="M5130" s="254"/>
      <c r="N5130" s="317">
        <f t="shared" si="1576"/>
        <v>0</v>
      </c>
      <c r="O5130" s="424">
        <f t="shared" si="1577"/>
        <v>0</v>
      </c>
      <c r="P5130" s="244"/>
      <c r="Q5130" s="428"/>
      <c r="R5130" s="254"/>
      <c r="S5130" s="429">
        <f t="shared" si="1578"/>
        <v>0</v>
      </c>
      <c r="T5130" s="315">
        <f t="shared" si="1579"/>
        <v>0</v>
      </c>
      <c r="U5130" s="254"/>
      <c r="V5130" s="254"/>
      <c r="W5130" s="253"/>
      <c r="X5130" s="313">
        <f t="shared" si="1567"/>
        <v>0</v>
      </c>
    </row>
    <row r="5131" spans="2:24" ht="18.75">
      <c r="B5131" s="794">
        <v>4900</v>
      </c>
      <c r="C5131" s="966" t="s">
        <v>297</v>
      </c>
      <c r="D5131" s="966"/>
      <c r="E5131" s="795"/>
      <c r="F5131" s="796">
        <f>+F5132+F5133</f>
        <v>0</v>
      </c>
      <c r="G5131" s="797">
        <f>+G5132+G5133</f>
        <v>0</v>
      </c>
      <c r="H5131" s="797">
        <f>+H5132+H5133</f>
        <v>0</v>
      </c>
      <c r="I5131" s="797">
        <f>+I5132+I5133</f>
        <v>0</v>
      </c>
      <c r="J5131" s="243" t="str">
        <f t="shared" si="1566"/>
        <v/>
      </c>
      <c r="K5131" s="244"/>
      <c r="L5131" s="773"/>
      <c r="M5131" s="774"/>
      <c r="N5131" s="774"/>
      <c r="O5131" s="820"/>
      <c r="P5131" s="244"/>
      <c r="Q5131" s="773"/>
      <c r="R5131" s="774"/>
      <c r="S5131" s="774"/>
      <c r="T5131" s="774"/>
      <c r="U5131" s="774"/>
      <c r="V5131" s="774"/>
      <c r="W5131" s="820"/>
      <c r="X5131" s="313">
        <f t="shared" si="1567"/>
        <v>0</v>
      </c>
    </row>
    <row r="5132" spans="2:24" ht="18.75">
      <c r="B5132" s="173"/>
      <c r="C5132" s="144">
        <v>4901</v>
      </c>
      <c r="D5132" s="174" t="s">
        <v>298</v>
      </c>
      <c r="E5132" s="812"/>
      <c r="F5132" s="449"/>
      <c r="G5132" s="245"/>
      <c r="H5132" s="245"/>
      <c r="I5132" s="476">
        <f>F5132+G5132+H5132</f>
        <v>0</v>
      </c>
      <c r="J5132" s="243" t="str">
        <f t="shared" si="1566"/>
        <v/>
      </c>
      <c r="K5132" s="244"/>
      <c r="L5132" s="771"/>
      <c r="M5132" s="775"/>
      <c r="N5132" s="775"/>
      <c r="O5132" s="819"/>
      <c r="P5132" s="244"/>
      <c r="Q5132" s="771"/>
      <c r="R5132" s="775"/>
      <c r="S5132" s="775"/>
      <c r="T5132" s="775"/>
      <c r="U5132" s="775"/>
      <c r="V5132" s="775"/>
      <c r="W5132" s="819"/>
      <c r="X5132" s="313">
        <f t="shared" si="1567"/>
        <v>0</v>
      </c>
    </row>
    <row r="5133" spans="2:24" ht="18.75">
      <c r="B5133" s="173"/>
      <c r="C5133" s="142">
        <v>4902</v>
      </c>
      <c r="D5133" s="148" t="s">
        <v>299</v>
      </c>
      <c r="E5133" s="812"/>
      <c r="F5133" s="449"/>
      <c r="G5133" s="245"/>
      <c r="H5133" s="245"/>
      <c r="I5133" s="476">
        <f>F5133+G5133+H5133</f>
        <v>0</v>
      </c>
      <c r="J5133" s="243" t="str">
        <f t="shared" si="1566"/>
        <v/>
      </c>
      <c r="K5133" s="244"/>
      <c r="L5133" s="771"/>
      <c r="M5133" s="775"/>
      <c r="N5133" s="775"/>
      <c r="O5133" s="819"/>
      <c r="P5133" s="244"/>
      <c r="Q5133" s="771"/>
      <c r="R5133" s="775"/>
      <c r="S5133" s="775"/>
      <c r="T5133" s="775"/>
      <c r="U5133" s="775"/>
      <c r="V5133" s="775"/>
      <c r="W5133" s="819"/>
      <c r="X5133" s="313">
        <f t="shared" si="1567"/>
        <v>0</v>
      </c>
    </row>
    <row r="5134" spans="2:24" ht="18.75">
      <c r="B5134" s="801">
        <v>5100</v>
      </c>
      <c r="C5134" s="980" t="s">
        <v>267</v>
      </c>
      <c r="D5134" s="980"/>
      <c r="E5134" s="802"/>
      <c r="F5134" s="803"/>
      <c r="G5134" s="804"/>
      <c r="H5134" s="804"/>
      <c r="I5134" s="800">
        <f>F5134+G5134+H5134</f>
        <v>0</v>
      </c>
      <c r="J5134" s="243" t="str">
        <f t="shared" si="1566"/>
        <v/>
      </c>
      <c r="K5134" s="244"/>
      <c r="L5134" s="430"/>
      <c r="M5134" s="431"/>
      <c r="N5134" s="327">
        <f>I5134</f>
        <v>0</v>
      </c>
      <c r="O5134" s="424">
        <f>L5134+M5134-N5134</f>
        <v>0</v>
      </c>
      <c r="P5134" s="244"/>
      <c r="Q5134" s="430"/>
      <c r="R5134" s="431"/>
      <c r="S5134" s="429">
        <f>+IF(+(L5134+M5134)&gt;=I5134,+M5134,+(+I5134-L5134))</f>
        <v>0</v>
      </c>
      <c r="T5134" s="315">
        <f>Q5134+R5134-S5134</f>
        <v>0</v>
      </c>
      <c r="U5134" s="431"/>
      <c r="V5134" s="431"/>
      <c r="W5134" s="253"/>
      <c r="X5134" s="313">
        <f t="shared" si="1567"/>
        <v>0</v>
      </c>
    </row>
    <row r="5135" spans="2:24" ht="18.75">
      <c r="B5135" s="801">
        <v>5200</v>
      </c>
      <c r="C5135" s="965" t="s">
        <v>268</v>
      </c>
      <c r="D5135" s="965"/>
      <c r="E5135" s="802"/>
      <c r="F5135" s="805">
        <f>SUM(F5136:F5142)</f>
        <v>0</v>
      </c>
      <c r="G5135" s="806">
        <f>SUM(G5136:G5142)</f>
        <v>12000</v>
      </c>
      <c r="H5135" s="806">
        <f>SUM(H5136:H5142)</f>
        <v>0</v>
      </c>
      <c r="I5135" s="806">
        <f>SUM(I5136:I5142)</f>
        <v>12000</v>
      </c>
      <c r="J5135" s="243">
        <f t="shared" si="1566"/>
        <v>1</v>
      </c>
      <c r="K5135" s="244"/>
      <c r="L5135" s="326">
        <f>SUM(L5136:L5142)</f>
        <v>0</v>
      </c>
      <c r="M5135" s="327">
        <f>SUM(M5136:M5142)</f>
        <v>12000</v>
      </c>
      <c r="N5135" s="432">
        <f>SUM(N5136:N5142)</f>
        <v>12000</v>
      </c>
      <c r="O5135" s="433">
        <f>SUM(O5136:O5142)</f>
        <v>0</v>
      </c>
      <c r="P5135" s="244"/>
      <c r="Q5135" s="326">
        <f t="shared" ref="Q5135:W5135" si="1580">SUM(Q5136:Q5142)</f>
        <v>0</v>
      </c>
      <c r="R5135" s="327">
        <f t="shared" si="1580"/>
        <v>12000</v>
      </c>
      <c r="S5135" s="327">
        <f t="shared" si="1580"/>
        <v>12000</v>
      </c>
      <c r="T5135" s="327">
        <f t="shared" si="1580"/>
        <v>0</v>
      </c>
      <c r="U5135" s="327">
        <f t="shared" si="1580"/>
        <v>0</v>
      </c>
      <c r="V5135" s="327">
        <f t="shared" si="1580"/>
        <v>0</v>
      </c>
      <c r="W5135" s="433">
        <f t="shared" si="1580"/>
        <v>0</v>
      </c>
      <c r="X5135" s="313">
        <f t="shared" si="1567"/>
        <v>0</v>
      </c>
    </row>
    <row r="5136" spans="2:24" ht="18.75">
      <c r="B5136" s="175"/>
      <c r="C5136" s="176">
        <v>5201</v>
      </c>
      <c r="D5136" s="177" t="s">
        <v>269</v>
      </c>
      <c r="E5136" s="813"/>
      <c r="F5136" s="473"/>
      <c r="G5136" s="434">
        <v>6000</v>
      </c>
      <c r="H5136" s="434"/>
      <c r="I5136" s="476">
        <f t="shared" ref="I5136:I5142" si="1581">F5136+G5136+H5136</f>
        <v>6000</v>
      </c>
      <c r="J5136" s="243">
        <f t="shared" si="1566"/>
        <v>1</v>
      </c>
      <c r="K5136" s="244"/>
      <c r="L5136" s="435"/>
      <c r="M5136" s="436">
        <v>6000</v>
      </c>
      <c r="N5136" s="330">
        <f t="shared" ref="N5136:N5142" si="1582">I5136</f>
        <v>6000</v>
      </c>
      <c r="O5136" s="424">
        <f t="shared" ref="O5136:O5142" si="1583">L5136+M5136-N5136</f>
        <v>0</v>
      </c>
      <c r="P5136" s="244"/>
      <c r="Q5136" s="435"/>
      <c r="R5136" s="436">
        <v>6000</v>
      </c>
      <c r="S5136" s="429">
        <f t="shared" ref="S5136:S5142" si="1584">+IF(+(L5136+M5136)&gt;=I5136,+M5136,+(+I5136-L5136))</f>
        <v>6000</v>
      </c>
      <c r="T5136" s="315">
        <f t="shared" ref="T5136:T5142" si="1585">Q5136+R5136-S5136</f>
        <v>0</v>
      </c>
      <c r="U5136" s="436"/>
      <c r="V5136" s="436"/>
      <c r="W5136" s="253"/>
      <c r="X5136" s="313">
        <f t="shared" si="1567"/>
        <v>0</v>
      </c>
    </row>
    <row r="5137" spans="2:24" ht="18.75">
      <c r="B5137" s="175"/>
      <c r="C5137" s="178">
        <v>5202</v>
      </c>
      <c r="D5137" s="179" t="s">
        <v>270</v>
      </c>
      <c r="E5137" s="813"/>
      <c r="F5137" s="473"/>
      <c r="G5137" s="434"/>
      <c r="H5137" s="434"/>
      <c r="I5137" s="476">
        <f t="shared" si="1581"/>
        <v>0</v>
      </c>
      <c r="J5137" s="243" t="str">
        <f t="shared" si="1566"/>
        <v/>
      </c>
      <c r="K5137" s="244"/>
      <c r="L5137" s="435"/>
      <c r="M5137" s="436"/>
      <c r="N5137" s="330">
        <f t="shared" si="1582"/>
        <v>0</v>
      </c>
      <c r="O5137" s="424">
        <f t="shared" si="1583"/>
        <v>0</v>
      </c>
      <c r="P5137" s="244"/>
      <c r="Q5137" s="435"/>
      <c r="R5137" s="436"/>
      <c r="S5137" s="429">
        <f t="shared" si="1584"/>
        <v>0</v>
      </c>
      <c r="T5137" s="315">
        <f t="shared" si="1585"/>
        <v>0</v>
      </c>
      <c r="U5137" s="436"/>
      <c r="V5137" s="436"/>
      <c r="W5137" s="253"/>
      <c r="X5137" s="313">
        <f t="shared" si="1567"/>
        <v>0</v>
      </c>
    </row>
    <row r="5138" spans="2:24" ht="18.75">
      <c r="B5138" s="175"/>
      <c r="C5138" s="178">
        <v>5203</v>
      </c>
      <c r="D5138" s="179" t="s">
        <v>938</v>
      </c>
      <c r="E5138" s="813"/>
      <c r="F5138" s="473"/>
      <c r="G5138" s="434">
        <v>6000</v>
      </c>
      <c r="H5138" s="434"/>
      <c r="I5138" s="476">
        <f t="shared" si="1581"/>
        <v>6000</v>
      </c>
      <c r="J5138" s="243">
        <f t="shared" si="1566"/>
        <v>1</v>
      </c>
      <c r="K5138" s="244"/>
      <c r="L5138" s="435"/>
      <c r="M5138" s="436">
        <v>6000</v>
      </c>
      <c r="N5138" s="330">
        <f t="shared" si="1582"/>
        <v>6000</v>
      </c>
      <c r="O5138" s="424">
        <f t="shared" si="1583"/>
        <v>0</v>
      </c>
      <c r="P5138" s="244"/>
      <c r="Q5138" s="435"/>
      <c r="R5138" s="436">
        <v>6000</v>
      </c>
      <c r="S5138" s="429">
        <f t="shared" si="1584"/>
        <v>6000</v>
      </c>
      <c r="T5138" s="315">
        <f t="shared" si="1585"/>
        <v>0</v>
      </c>
      <c r="U5138" s="436"/>
      <c r="V5138" s="436"/>
      <c r="W5138" s="253"/>
      <c r="X5138" s="313">
        <f t="shared" si="1567"/>
        <v>0</v>
      </c>
    </row>
    <row r="5139" spans="2:24" ht="18.75">
      <c r="B5139" s="175"/>
      <c r="C5139" s="178">
        <v>5204</v>
      </c>
      <c r="D5139" s="179" t="s">
        <v>939</v>
      </c>
      <c r="E5139" s="813"/>
      <c r="F5139" s="473"/>
      <c r="G5139" s="434"/>
      <c r="H5139" s="434"/>
      <c r="I5139" s="476">
        <f t="shared" si="1581"/>
        <v>0</v>
      </c>
      <c r="J5139" s="243" t="str">
        <f t="shared" si="1566"/>
        <v/>
      </c>
      <c r="K5139" s="244"/>
      <c r="L5139" s="435"/>
      <c r="M5139" s="436"/>
      <c r="N5139" s="330">
        <f t="shared" si="1582"/>
        <v>0</v>
      </c>
      <c r="O5139" s="424">
        <f t="shared" si="1583"/>
        <v>0</v>
      </c>
      <c r="P5139" s="244"/>
      <c r="Q5139" s="435"/>
      <c r="R5139" s="436"/>
      <c r="S5139" s="429">
        <f t="shared" si="1584"/>
        <v>0</v>
      </c>
      <c r="T5139" s="315">
        <f t="shared" si="1585"/>
        <v>0</v>
      </c>
      <c r="U5139" s="436"/>
      <c r="V5139" s="436"/>
      <c r="W5139" s="253"/>
      <c r="X5139" s="313">
        <f t="shared" si="1567"/>
        <v>0</v>
      </c>
    </row>
    <row r="5140" spans="2:24" ht="18.75">
      <c r="B5140" s="175"/>
      <c r="C5140" s="178">
        <v>5205</v>
      </c>
      <c r="D5140" s="179" t="s">
        <v>940</v>
      </c>
      <c r="E5140" s="813"/>
      <c r="F5140" s="473"/>
      <c r="G5140" s="434"/>
      <c r="H5140" s="434"/>
      <c r="I5140" s="476">
        <f t="shared" si="1581"/>
        <v>0</v>
      </c>
      <c r="J5140" s="243" t="str">
        <f t="shared" si="1566"/>
        <v/>
      </c>
      <c r="K5140" s="244"/>
      <c r="L5140" s="435"/>
      <c r="M5140" s="436"/>
      <c r="N5140" s="330">
        <f t="shared" si="1582"/>
        <v>0</v>
      </c>
      <c r="O5140" s="424">
        <f t="shared" si="1583"/>
        <v>0</v>
      </c>
      <c r="P5140" s="244"/>
      <c r="Q5140" s="435"/>
      <c r="R5140" s="436"/>
      <c r="S5140" s="429">
        <f t="shared" si="1584"/>
        <v>0</v>
      </c>
      <c r="T5140" s="315">
        <f t="shared" si="1585"/>
        <v>0</v>
      </c>
      <c r="U5140" s="436"/>
      <c r="V5140" s="436"/>
      <c r="W5140" s="253"/>
      <c r="X5140" s="313">
        <f t="shared" si="1567"/>
        <v>0</v>
      </c>
    </row>
    <row r="5141" spans="2:24" ht="18.75">
      <c r="B5141" s="175"/>
      <c r="C5141" s="178">
        <v>5206</v>
      </c>
      <c r="D5141" s="179" t="s">
        <v>941</v>
      </c>
      <c r="E5141" s="813"/>
      <c r="F5141" s="473"/>
      <c r="G5141" s="434"/>
      <c r="H5141" s="434"/>
      <c r="I5141" s="476">
        <f t="shared" si="1581"/>
        <v>0</v>
      </c>
      <c r="J5141" s="243" t="str">
        <f t="shared" si="1566"/>
        <v/>
      </c>
      <c r="K5141" s="244"/>
      <c r="L5141" s="435"/>
      <c r="M5141" s="436"/>
      <c r="N5141" s="330">
        <f t="shared" si="1582"/>
        <v>0</v>
      </c>
      <c r="O5141" s="424">
        <f t="shared" si="1583"/>
        <v>0</v>
      </c>
      <c r="P5141" s="244"/>
      <c r="Q5141" s="435"/>
      <c r="R5141" s="436"/>
      <c r="S5141" s="429">
        <f t="shared" si="1584"/>
        <v>0</v>
      </c>
      <c r="T5141" s="315">
        <f t="shared" si="1585"/>
        <v>0</v>
      </c>
      <c r="U5141" s="436"/>
      <c r="V5141" s="436"/>
      <c r="W5141" s="253"/>
      <c r="X5141" s="313">
        <f t="shared" si="1567"/>
        <v>0</v>
      </c>
    </row>
    <row r="5142" spans="2:24" ht="18.75">
      <c r="B5142" s="175"/>
      <c r="C5142" s="180">
        <v>5219</v>
      </c>
      <c r="D5142" s="181" t="s">
        <v>942</v>
      </c>
      <c r="E5142" s="813"/>
      <c r="F5142" s="473"/>
      <c r="G5142" s="434"/>
      <c r="H5142" s="434"/>
      <c r="I5142" s="476">
        <f t="shared" si="1581"/>
        <v>0</v>
      </c>
      <c r="J5142" s="243" t="str">
        <f t="shared" ref="J5142:J5161" si="1586">(IF($E5142&lt;&gt;0,$J$2,IF($I5142&lt;&gt;0,$J$2,"")))</f>
        <v/>
      </c>
      <c r="K5142" s="244"/>
      <c r="L5142" s="435"/>
      <c r="M5142" s="436"/>
      <c r="N5142" s="330">
        <f t="shared" si="1582"/>
        <v>0</v>
      </c>
      <c r="O5142" s="424">
        <f t="shared" si="1583"/>
        <v>0</v>
      </c>
      <c r="P5142" s="244"/>
      <c r="Q5142" s="435"/>
      <c r="R5142" s="436"/>
      <c r="S5142" s="429">
        <f t="shared" si="1584"/>
        <v>0</v>
      </c>
      <c r="T5142" s="315">
        <f t="shared" si="1585"/>
        <v>0</v>
      </c>
      <c r="U5142" s="436"/>
      <c r="V5142" s="436"/>
      <c r="W5142" s="253"/>
      <c r="X5142" s="313">
        <f t="shared" ref="X5142:X5155" si="1587">T5142-U5142-V5142-W5142</f>
        <v>0</v>
      </c>
    </row>
    <row r="5143" spans="2:24" ht="18.75">
      <c r="B5143" s="801">
        <v>5300</v>
      </c>
      <c r="C5143" s="971" t="s">
        <v>943</v>
      </c>
      <c r="D5143" s="971"/>
      <c r="E5143" s="802"/>
      <c r="F5143" s="805">
        <f>SUM(F5144:F5145)</f>
        <v>0</v>
      </c>
      <c r="G5143" s="806">
        <f>SUM(G5144:G5145)</f>
        <v>10000</v>
      </c>
      <c r="H5143" s="806">
        <f>SUM(H5144:H5145)</f>
        <v>0</v>
      </c>
      <c r="I5143" s="806">
        <f>SUM(I5144:I5145)</f>
        <v>10000</v>
      </c>
      <c r="J5143" s="243">
        <f t="shared" si="1586"/>
        <v>1</v>
      </c>
      <c r="K5143" s="244"/>
      <c r="L5143" s="326">
        <f>SUM(L5144:L5145)</f>
        <v>0</v>
      </c>
      <c r="M5143" s="327">
        <f>SUM(M5144:M5145)</f>
        <v>10000</v>
      </c>
      <c r="N5143" s="432">
        <f>SUM(N5144:N5145)</f>
        <v>10000</v>
      </c>
      <c r="O5143" s="433">
        <f>SUM(O5144:O5145)</f>
        <v>0</v>
      </c>
      <c r="P5143" s="244"/>
      <c r="Q5143" s="326">
        <f t="shared" ref="Q5143:W5143" si="1588">SUM(Q5144:Q5145)</f>
        <v>0</v>
      </c>
      <c r="R5143" s="327">
        <f t="shared" si="1588"/>
        <v>10000</v>
      </c>
      <c r="S5143" s="327">
        <f t="shared" si="1588"/>
        <v>10000</v>
      </c>
      <c r="T5143" s="327">
        <f t="shared" si="1588"/>
        <v>0</v>
      </c>
      <c r="U5143" s="327">
        <f t="shared" si="1588"/>
        <v>0</v>
      </c>
      <c r="V5143" s="327">
        <f t="shared" si="1588"/>
        <v>0</v>
      </c>
      <c r="W5143" s="433">
        <f t="shared" si="1588"/>
        <v>0</v>
      </c>
      <c r="X5143" s="313">
        <f t="shared" si="1587"/>
        <v>0</v>
      </c>
    </row>
    <row r="5144" spans="2:24" ht="18.75">
      <c r="B5144" s="175"/>
      <c r="C5144" s="176">
        <v>5301</v>
      </c>
      <c r="D5144" s="177" t="s">
        <v>1462</v>
      </c>
      <c r="E5144" s="813"/>
      <c r="F5144" s="473"/>
      <c r="G5144" s="434">
        <v>10000</v>
      </c>
      <c r="H5144" s="434"/>
      <c r="I5144" s="476">
        <f>F5144+G5144+H5144</f>
        <v>10000</v>
      </c>
      <c r="J5144" s="243">
        <f t="shared" si="1586"/>
        <v>1</v>
      </c>
      <c r="K5144" s="244"/>
      <c r="L5144" s="435"/>
      <c r="M5144" s="436">
        <v>10000</v>
      </c>
      <c r="N5144" s="330">
        <f>I5144</f>
        <v>10000</v>
      </c>
      <c r="O5144" s="424">
        <f>L5144+M5144-N5144</f>
        <v>0</v>
      </c>
      <c r="P5144" s="244"/>
      <c r="Q5144" s="435"/>
      <c r="R5144" s="436">
        <v>10000</v>
      </c>
      <c r="S5144" s="429">
        <f>+IF(+(L5144+M5144)&gt;=I5144,+M5144,+(+I5144-L5144))</f>
        <v>10000</v>
      </c>
      <c r="T5144" s="315">
        <f>Q5144+R5144-S5144</f>
        <v>0</v>
      </c>
      <c r="U5144" s="436"/>
      <c r="V5144" s="436"/>
      <c r="W5144" s="253"/>
      <c r="X5144" s="313">
        <f t="shared" si="1587"/>
        <v>0</v>
      </c>
    </row>
    <row r="5145" spans="2:24" ht="18.75">
      <c r="B5145" s="175"/>
      <c r="C5145" s="180">
        <v>5309</v>
      </c>
      <c r="D5145" s="181" t="s">
        <v>944</v>
      </c>
      <c r="E5145" s="813"/>
      <c r="F5145" s="473"/>
      <c r="G5145" s="434"/>
      <c r="H5145" s="434"/>
      <c r="I5145" s="476">
        <f>F5145+G5145+H5145</f>
        <v>0</v>
      </c>
      <c r="J5145" s="243" t="str">
        <f t="shared" si="1586"/>
        <v/>
      </c>
      <c r="K5145" s="244"/>
      <c r="L5145" s="435"/>
      <c r="M5145" s="436"/>
      <c r="N5145" s="330">
        <f>I5145</f>
        <v>0</v>
      </c>
      <c r="O5145" s="424">
        <f>L5145+M5145-N5145</f>
        <v>0</v>
      </c>
      <c r="P5145" s="244"/>
      <c r="Q5145" s="435"/>
      <c r="R5145" s="436"/>
      <c r="S5145" s="429">
        <f>+IF(+(L5145+M5145)&gt;=I5145,+M5145,+(+I5145-L5145))</f>
        <v>0</v>
      </c>
      <c r="T5145" s="315">
        <f>Q5145+R5145-S5145</f>
        <v>0</v>
      </c>
      <c r="U5145" s="436"/>
      <c r="V5145" s="436"/>
      <c r="W5145" s="253"/>
      <c r="X5145" s="313">
        <f t="shared" si="1587"/>
        <v>0</v>
      </c>
    </row>
    <row r="5146" spans="2:24" ht="18.75">
      <c r="B5146" s="801">
        <v>5400</v>
      </c>
      <c r="C5146" s="980" t="s">
        <v>1031</v>
      </c>
      <c r="D5146" s="980"/>
      <c r="E5146" s="802"/>
      <c r="F5146" s="803"/>
      <c r="G5146" s="804"/>
      <c r="H5146" s="804"/>
      <c r="I5146" s="800">
        <f>F5146+G5146+H5146</f>
        <v>0</v>
      </c>
      <c r="J5146" s="243" t="str">
        <f t="shared" si="1586"/>
        <v/>
      </c>
      <c r="K5146" s="244"/>
      <c r="L5146" s="430"/>
      <c r="M5146" s="431"/>
      <c r="N5146" s="327">
        <f>I5146</f>
        <v>0</v>
      </c>
      <c r="O5146" s="424">
        <f>L5146+M5146-N5146</f>
        <v>0</v>
      </c>
      <c r="P5146" s="244"/>
      <c r="Q5146" s="430"/>
      <c r="R5146" s="431"/>
      <c r="S5146" s="429">
        <f>+IF(+(L5146+M5146)&gt;=I5146,+M5146,+(+I5146-L5146))</f>
        <v>0</v>
      </c>
      <c r="T5146" s="315">
        <f>Q5146+R5146-S5146</f>
        <v>0</v>
      </c>
      <c r="U5146" s="431"/>
      <c r="V5146" s="431"/>
      <c r="W5146" s="253"/>
      <c r="X5146" s="313">
        <f t="shared" si="1587"/>
        <v>0</v>
      </c>
    </row>
    <row r="5147" spans="2:24" ht="18.75">
      <c r="B5147" s="794">
        <v>5500</v>
      </c>
      <c r="C5147" s="966" t="s">
        <v>1032</v>
      </c>
      <c r="D5147" s="966"/>
      <c r="E5147" s="795"/>
      <c r="F5147" s="796">
        <f>SUM(F5148:F5151)</f>
        <v>0</v>
      </c>
      <c r="G5147" s="797">
        <f>SUM(G5148:G5151)</f>
        <v>0</v>
      </c>
      <c r="H5147" s="797">
        <f>SUM(H5148:H5151)</f>
        <v>0</v>
      </c>
      <c r="I5147" s="797">
        <f>SUM(I5148:I5151)</f>
        <v>0</v>
      </c>
      <c r="J5147" s="243" t="str">
        <f t="shared" si="1586"/>
        <v/>
      </c>
      <c r="K5147" s="244"/>
      <c r="L5147" s="316">
        <f>SUM(L5148:L5151)</f>
        <v>0</v>
      </c>
      <c r="M5147" s="317">
        <f>SUM(M5148:M5151)</f>
        <v>0</v>
      </c>
      <c r="N5147" s="425">
        <f>SUM(N5148:N5151)</f>
        <v>0</v>
      </c>
      <c r="O5147" s="426">
        <f>SUM(O5148:O5151)</f>
        <v>0</v>
      </c>
      <c r="P5147" s="244"/>
      <c r="Q5147" s="316">
        <f t="shared" ref="Q5147:W5147" si="1589">SUM(Q5148:Q5151)</f>
        <v>0</v>
      </c>
      <c r="R5147" s="317">
        <f t="shared" si="1589"/>
        <v>0</v>
      </c>
      <c r="S5147" s="317">
        <f t="shared" si="1589"/>
        <v>0</v>
      </c>
      <c r="T5147" s="317">
        <f t="shared" si="1589"/>
        <v>0</v>
      </c>
      <c r="U5147" s="317">
        <f t="shared" si="1589"/>
        <v>0</v>
      </c>
      <c r="V5147" s="317">
        <f t="shared" si="1589"/>
        <v>0</v>
      </c>
      <c r="W5147" s="426">
        <f t="shared" si="1589"/>
        <v>0</v>
      </c>
      <c r="X5147" s="313">
        <f t="shared" si="1587"/>
        <v>0</v>
      </c>
    </row>
    <row r="5148" spans="2:24" ht="18.75">
      <c r="B5148" s="173"/>
      <c r="C5148" s="144">
        <v>5501</v>
      </c>
      <c r="D5148" s="163" t="s">
        <v>1033</v>
      </c>
      <c r="E5148" s="812"/>
      <c r="F5148" s="449"/>
      <c r="G5148" s="245"/>
      <c r="H5148" s="245"/>
      <c r="I5148" s="476">
        <f>F5148+G5148+H5148</f>
        <v>0</v>
      </c>
      <c r="J5148" s="243" t="str">
        <f t="shared" si="1586"/>
        <v/>
      </c>
      <c r="K5148" s="244"/>
      <c r="L5148" s="423"/>
      <c r="M5148" s="252"/>
      <c r="N5148" s="315">
        <f>I5148</f>
        <v>0</v>
      </c>
      <c r="O5148" s="424">
        <f>L5148+M5148-N5148</f>
        <v>0</v>
      </c>
      <c r="P5148" s="244"/>
      <c r="Q5148" s="423"/>
      <c r="R5148" s="252"/>
      <c r="S5148" s="429">
        <f>+IF(+(L5148+M5148)&gt;=I5148,+M5148,+(+I5148-L5148))</f>
        <v>0</v>
      </c>
      <c r="T5148" s="315">
        <f>Q5148+R5148-S5148</f>
        <v>0</v>
      </c>
      <c r="U5148" s="252"/>
      <c r="V5148" s="252"/>
      <c r="W5148" s="253"/>
      <c r="X5148" s="313">
        <f t="shared" si="1587"/>
        <v>0</v>
      </c>
    </row>
    <row r="5149" spans="2:24" ht="18.75">
      <c r="B5149" s="173"/>
      <c r="C5149" s="137">
        <v>5502</v>
      </c>
      <c r="D5149" s="145" t="s">
        <v>1034</v>
      </c>
      <c r="E5149" s="812"/>
      <c r="F5149" s="449"/>
      <c r="G5149" s="245"/>
      <c r="H5149" s="245"/>
      <c r="I5149" s="476">
        <f>F5149+G5149+H5149</f>
        <v>0</v>
      </c>
      <c r="J5149" s="243" t="str">
        <f t="shared" si="1586"/>
        <v/>
      </c>
      <c r="K5149" s="244"/>
      <c r="L5149" s="423"/>
      <c r="M5149" s="252"/>
      <c r="N5149" s="315">
        <f>I5149</f>
        <v>0</v>
      </c>
      <c r="O5149" s="424">
        <f>L5149+M5149-N5149</f>
        <v>0</v>
      </c>
      <c r="P5149" s="244"/>
      <c r="Q5149" s="423"/>
      <c r="R5149" s="252"/>
      <c r="S5149" s="429">
        <f>+IF(+(L5149+M5149)&gt;=I5149,+M5149,+(+I5149-L5149))</f>
        <v>0</v>
      </c>
      <c r="T5149" s="315">
        <f>Q5149+R5149-S5149</f>
        <v>0</v>
      </c>
      <c r="U5149" s="252"/>
      <c r="V5149" s="252"/>
      <c r="W5149" s="253"/>
      <c r="X5149" s="313">
        <f t="shared" si="1587"/>
        <v>0</v>
      </c>
    </row>
    <row r="5150" spans="2:24" ht="18.75">
      <c r="B5150" s="173"/>
      <c r="C5150" s="137">
        <v>5503</v>
      </c>
      <c r="D5150" s="139" t="s">
        <v>1035</v>
      </c>
      <c r="E5150" s="812"/>
      <c r="F5150" s="449"/>
      <c r="G5150" s="245"/>
      <c r="H5150" s="245"/>
      <c r="I5150" s="476">
        <f>F5150+G5150+H5150</f>
        <v>0</v>
      </c>
      <c r="J5150" s="243" t="str">
        <f t="shared" si="1586"/>
        <v/>
      </c>
      <c r="K5150" s="244"/>
      <c r="L5150" s="423"/>
      <c r="M5150" s="252"/>
      <c r="N5150" s="315">
        <f>I5150</f>
        <v>0</v>
      </c>
      <c r="O5150" s="424">
        <f>L5150+M5150-N5150</f>
        <v>0</v>
      </c>
      <c r="P5150" s="244"/>
      <c r="Q5150" s="423"/>
      <c r="R5150" s="252"/>
      <c r="S5150" s="429">
        <f>+IF(+(L5150+M5150)&gt;=I5150,+M5150,+(+I5150-L5150))</f>
        <v>0</v>
      </c>
      <c r="T5150" s="315">
        <f>Q5150+R5150-S5150</f>
        <v>0</v>
      </c>
      <c r="U5150" s="252"/>
      <c r="V5150" s="252"/>
      <c r="W5150" s="253"/>
      <c r="X5150" s="313">
        <f t="shared" si="1587"/>
        <v>0</v>
      </c>
    </row>
    <row r="5151" spans="2:24" ht="18.75">
      <c r="B5151" s="173"/>
      <c r="C5151" s="137">
        <v>5504</v>
      </c>
      <c r="D5151" s="145" t="s">
        <v>1036</v>
      </c>
      <c r="E5151" s="812"/>
      <c r="F5151" s="449"/>
      <c r="G5151" s="245"/>
      <c r="H5151" s="245"/>
      <c r="I5151" s="476">
        <f>F5151+G5151+H5151</f>
        <v>0</v>
      </c>
      <c r="J5151" s="243" t="str">
        <f t="shared" si="1586"/>
        <v/>
      </c>
      <c r="K5151" s="244"/>
      <c r="L5151" s="423"/>
      <c r="M5151" s="252"/>
      <c r="N5151" s="315">
        <f>I5151</f>
        <v>0</v>
      </c>
      <c r="O5151" s="424">
        <f>L5151+M5151-N5151</f>
        <v>0</v>
      </c>
      <c r="P5151" s="244"/>
      <c r="Q5151" s="423"/>
      <c r="R5151" s="252"/>
      <c r="S5151" s="429">
        <f>+IF(+(L5151+M5151)&gt;=I5151,+M5151,+(+I5151-L5151))</f>
        <v>0</v>
      </c>
      <c r="T5151" s="315">
        <f>Q5151+R5151-S5151</f>
        <v>0</v>
      </c>
      <c r="U5151" s="252"/>
      <c r="V5151" s="252"/>
      <c r="W5151" s="253"/>
      <c r="X5151" s="313">
        <f t="shared" si="1587"/>
        <v>0</v>
      </c>
    </row>
    <row r="5152" spans="2:24" ht="18.75">
      <c r="B5152" s="794">
        <v>5700</v>
      </c>
      <c r="C5152" s="981" t="s">
        <v>1037</v>
      </c>
      <c r="D5152" s="982"/>
      <c r="E5152" s="802"/>
      <c r="F5152" s="781">
        <v>0</v>
      </c>
      <c r="G5152" s="781">
        <v>0</v>
      </c>
      <c r="H5152" s="781">
        <v>0</v>
      </c>
      <c r="I5152" s="806">
        <f>SUM(I5153:I5155)</f>
        <v>0</v>
      </c>
      <c r="J5152" s="243" t="str">
        <f t="shared" si="1586"/>
        <v/>
      </c>
      <c r="K5152" s="244"/>
      <c r="L5152" s="326">
        <f>SUM(L5153:L5155)</f>
        <v>0</v>
      </c>
      <c r="M5152" s="327">
        <f>SUM(M5153:M5155)</f>
        <v>0</v>
      </c>
      <c r="N5152" s="432">
        <f>SUM(N5153:N5154)</f>
        <v>0</v>
      </c>
      <c r="O5152" s="433">
        <f>SUM(O5153:O5155)</f>
        <v>0</v>
      </c>
      <c r="P5152" s="244"/>
      <c r="Q5152" s="326">
        <f>SUM(Q5153:Q5155)</f>
        <v>0</v>
      </c>
      <c r="R5152" s="327">
        <f>SUM(R5153:R5155)</f>
        <v>0</v>
      </c>
      <c r="S5152" s="327">
        <f>SUM(S5153:S5155)</f>
        <v>0</v>
      </c>
      <c r="T5152" s="327">
        <f>SUM(T5153:T5155)</f>
        <v>0</v>
      </c>
      <c r="U5152" s="327">
        <f>SUM(U5153:U5155)</f>
        <v>0</v>
      </c>
      <c r="V5152" s="327">
        <f>SUM(V5153:V5154)</f>
        <v>0</v>
      </c>
      <c r="W5152" s="433">
        <f>SUM(W5153:W5155)</f>
        <v>0</v>
      </c>
      <c r="X5152" s="313">
        <f t="shared" si="1587"/>
        <v>0</v>
      </c>
    </row>
    <row r="5153" spans="2:24" ht="18.75">
      <c r="B5153" s="175"/>
      <c r="C5153" s="176">
        <v>5701</v>
      </c>
      <c r="D5153" s="177" t="s">
        <v>1038</v>
      </c>
      <c r="E5153" s="813"/>
      <c r="F5153" s="700">
        <v>0</v>
      </c>
      <c r="G5153" s="700">
        <v>0</v>
      </c>
      <c r="H5153" s="700">
        <v>0</v>
      </c>
      <c r="I5153" s="476">
        <f>F5153+G5153+H5153</f>
        <v>0</v>
      </c>
      <c r="J5153" s="243" t="str">
        <f t="shared" si="1586"/>
        <v/>
      </c>
      <c r="K5153" s="244"/>
      <c r="L5153" s="435"/>
      <c r="M5153" s="436"/>
      <c r="N5153" s="330">
        <f>I5153</f>
        <v>0</v>
      </c>
      <c r="O5153" s="424">
        <f>L5153+M5153-N5153</f>
        <v>0</v>
      </c>
      <c r="P5153" s="244"/>
      <c r="Q5153" s="435"/>
      <c r="R5153" s="436"/>
      <c r="S5153" s="429">
        <f>+IF(+(L5153+M5153)&gt;=I5153,+M5153,+(+I5153-L5153))</f>
        <v>0</v>
      </c>
      <c r="T5153" s="315">
        <f>Q5153+R5153-S5153</f>
        <v>0</v>
      </c>
      <c r="U5153" s="436"/>
      <c r="V5153" s="436"/>
      <c r="W5153" s="253"/>
      <c r="X5153" s="313">
        <f t="shared" si="1587"/>
        <v>0</v>
      </c>
    </row>
    <row r="5154" spans="2:24" ht="18.75">
      <c r="B5154" s="175"/>
      <c r="C5154" s="180">
        <v>5702</v>
      </c>
      <c r="D5154" s="181" t="s">
        <v>1039</v>
      </c>
      <c r="E5154" s="813"/>
      <c r="F5154" s="700">
        <v>0</v>
      </c>
      <c r="G5154" s="700">
        <v>0</v>
      </c>
      <c r="H5154" s="700">
        <v>0</v>
      </c>
      <c r="I5154" s="476">
        <f>F5154+G5154+H5154</f>
        <v>0</v>
      </c>
      <c r="J5154" s="243" t="str">
        <f t="shared" si="1586"/>
        <v/>
      </c>
      <c r="K5154" s="244"/>
      <c r="L5154" s="435"/>
      <c r="M5154" s="436"/>
      <c r="N5154" s="330">
        <f>I5154</f>
        <v>0</v>
      </c>
      <c r="O5154" s="424">
        <f>L5154+M5154-N5154</f>
        <v>0</v>
      </c>
      <c r="P5154" s="244"/>
      <c r="Q5154" s="435"/>
      <c r="R5154" s="436"/>
      <c r="S5154" s="429">
        <f>+IF(+(L5154+M5154)&gt;=I5154,+M5154,+(+I5154-L5154))</f>
        <v>0</v>
      </c>
      <c r="T5154" s="315">
        <f>Q5154+R5154-S5154</f>
        <v>0</v>
      </c>
      <c r="U5154" s="436"/>
      <c r="V5154" s="436"/>
      <c r="W5154" s="253"/>
      <c r="X5154" s="313">
        <f t="shared" si="1587"/>
        <v>0</v>
      </c>
    </row>
    <row r="5155" spans="2:24" ht="18.75">
      <c r="B5155" s="136"/>
      <c r="C5155" s="182">
        <v>4071</v>
      </c>
      <c r="D5155" s="464" t="s">
        <v>1040</v>
      </c>
      <c r="E5155" s="812"/>
      <c r="F5155" s="700">
        <v>0</v>
      </c>
      <c r="G5155" s="700">
        <v>0</v>
      </c>
      <c r="H5155" s="700">
        <v>0</v>
      </c>
      <c r="I5155" s="476">
        <f>F5155+G5155+H5155</f>
        <v>0</v>
      </c>
      <c r="J5155" s="243" t="str">
        <f t="shared" si="1586"/>
        <v/>
      </c>
      <c r="K5155" s="244"/>
      <c r="L5155" s="821"/>
      <c r="M5155" s="775"/>
      <c r="N5155" s="775"/>
      <c r="O5155" s="822"/>
      <c r="P5155" s="244"/>
      <c r="Q5155" s="771"/>
      <c r="R5155" s="775"/>
      <c r="S5155" s="775"/>
      <c r="T5155" s="775"/>
      <c r="U5155" s="775"/>
      <c r="V5155" s="775"/>
      <c r="W5155" s="819"/>
      <c r="X5155" s="313">
        <f t="shared" si="1587"/>
        <v>0</v>
      </c>
    </row>
    <row r="5156" spans="2:24">
      <c r="B5156" s="173"/>
      <c r="C5156" s="183"/>
      <c r="D5156" s="334"/>
      <c r="E5156" s="814"/>
      <c r="F5156" s="248"/>
      <c r="G5156" s="248"/>
      <c r="H5156" s="248"/>
      <c r="I5156" s="249"/>
      <c r="J5156" s="243" t="str">
        <f t="shared" si="1586"/>
        <v/>
      </c>
      <c r="K5156" s="244"/>
      <c r="L5156" s="437"/>
      <c r="M5156" s="438"/>
      <c r="N5156" s="323"/>
      <c r="O5156" s="324"/>
      <c r="P5156" s="244"/>
      <c r="Q5156" s="437"/>
      <c r="R5156" s="438"/>
      <c r="S5156" s="323"/>
      <c r="T5156" s="323"/>
      <c r="U5156" s="438"/>
      <c r="V5156" s="323"/>
      <c r="W5156" s="324"/>
      <c r="X5156" s="324"/>
    </row>
    <row r="5157" spans="2:24" ht="18.75">
      <c r="B5157" s="807">
        <v>98</v>
      </c>
      <c r="C5157" s="964" t="s">
        <v>1041</v>
      </c>
      <c r="D5157" s="958"/>
      <c r="E5157" s="795"/>
      <c r="F5157" s="798"/>
      <c r="G5157" s="799"/>
      <c r="H5157" s="799"/>
      <c r="I5157" s="800">
        <f>F5157+G5157+H5157</f>
        <v>0</v>
      </c>
      <c r="J5157" s="243" t="str">
        <f t="shared" si="1586"/>
        <v/>
      </c>
      <c r="K5157" s="244"/>
      <c r="L5157" s="428"/>
      <c r="M5157" s="254"/>
      <c r="N5157" s="317">
        <f>I5157</f>
        <v>0</v>
      </c>
      <c r="O5157" s="424">
        <f>L5157+M5157-N5157</f>
        <v>0</v>
      </c>
      <c r="P5157" s="244"/>
      <c r="Q5157" s="428"/>
      <c r="R5157" s="254"/>
      <c r="S5157" s="429">
        <f>+IF(+(L5157+M5157)&gt;=I5157,+M5157,+(+I5157-L5157))</f>
        <v>0</v>
      </c>
      <c r="T5157" s="315">
        <f>Q5157+R5157-S5157</f>
        <v>0</v>
      </c>
      <c r="U5157" s="254"/>
      <c r="V5157" s="254"/>
      <c r="W5157" s="253"/>
      <c r="X5157" s="313">
        <f>T5157-U5157-V5157-W5157</f>
        <v>0</v>
      </c>
    </row>
    <row r="5158" spans="2:24">
      <c r="B5158" s="184"/>
      <c r="C5158" s="335" t="s">
        <v>1042</v>
      </c>
      <c r="D5158" s="336"/>
      <c r="E5158" s="395"/>
      <c r="F5158" s="395"/>
      <c r="G5158" s="395"/>
      <c r="H5158" s="395"/>
      <c r="I5158" s="337"/>
      <c r="J5158" s="243" t="str">
        <f t="shared" si="1586"/>
        <v/>
      </c>
      <c r="K5158" s="244"/>
      <c r="L5158" s="338"/>
      <c r="M5158" s="339"/>
      <c r="N5158" s="339"/>
      <c r="O5158" s="340"/>
      <c r="P5158" s="244"/>
      <c r="Q5158" s="338"/>
      <c r="R5158" s="339"/>
      <c r="S5158" s="339"/>
      <c r="T5158" s="339"/>
      <c r="U5158" s="339"/>
      <c r="V5158" s="339"/>
      <c r="W5158" s="340"/>
      <c r="X5158" s="340"/>
    </row>
    <row r="5159" spans="2:24">
      <c r="B5159" s="184"/>
      <c r="C5159" s="341" t="s">
        <v>1043</v>
      </c>
      <c r="D5159" s="334"/>
      <c r="E5159" s="384"/>
      <c r="F5159" s="384"/>
      <c r="G5159" s="384"/>
      <c r="H5159" s="384"/>
      <c r="I5159" s="307"/>
      <c r="J5159" s="243" t="str">
        <f t="shared" si="1586"/>
        <v/>
      </c>
      <c r="K5159" s="244"/>
      <c r="L5159" s="342"/>
      <c r="M5159" s="343"/>
      <c r="N5159" s="343"/>
      <c r="O5159" s="344"/>
      <c r="P5159" s="244"/>
      <c r="Q5159" s="342"/>
      <c r="R5159" s="343"/>
      <c r="S5159" s="343"/>
      <c r="T5159" s="343"/>
      <c r="U5159" s="343"/>
      <c r="V5159" s="343"/>
      <c r="W5159" s="344"/>
      <c r="X5159" s="344"/>
    </row>
    <row r="5160" spans="2:24">
      <c r="B5160" s="185"/>
      <c r="C5160" s="345" t="s">
        <v>1716</v>
      </c>
      <c r="D5160" s="346"/>
      <c r="E5160" s="396"/>
      <c r="F5160" s="396"/>
      <c r="G5160" s="396"/>
      <c r="H5160" s="396"/>
      <c r="I5160" s="309"/>
      <c r="J5160" s="243" t="str">
        <f t="shared" si="1586"/>
        <v/>
      </c>
      <c r="K5160" s="244"/>
      <c r="L5160" s="347"/>
      <c r="M5160" s="348"/>
      <c r="N5160" s="348"/>
      <c r="O5160" s="349"/>
      <c r="P5160" s="244"/>
      <c r="Q5160" s="347"/>
      <c r="R5160" s="348"/>
      <c r="S5160" s="348"/>
      <c r="T5160" s="348"/>
      <c r="U5160" s="348"/>
      <c r="V5160" s="348"/>
      <c r="W5160" s="349"/>
      <c r="X5160" s="349"/>
    </row>
    <row r="5161" spans="2:24" ht="18.75">
      <c r="B5161" s="715"/>
      <c r="C5161" s="716" t="s">
        <v>1263</v>
      </c>
      <c r="D5161" s="717" t="s">
        <v>1044</v>
      </c>
      <c r="E5161" s="808"/>
      <c r="F5161" s="808">
        <f>SUM(F5046,F5049,F5055,F5063,F5064,F5082,F5086,F5092,F5095,F5096,F5097,F5098,F5099,F5108,F5114,F5115,F5116,F5117,F5124,F5128,F5129,F5130,F5131,F5134,F5135,F5143,F5146,F5147,F5152)+F5157</f>
        <v>0</v>
      </c>
      <c r="G5161" s="808">
        <f>SUM(G5046,G5049,G5055,G5063,G5064,G5082,G5086,G5092,G5095,G5096,G5097,G5098,G5099,G5108,G5114,G5115,G5116,G5117,G5124,G5128,G5129,G5130,G5131,G5134,G5135,G5143,G5146,G5147,G5152)+G5157</f>
        <v>680000</v>
      </c>
      <c r="H5161" s="808">
        <f>SUM(H5046,H5049,H5055,H5063,H5064,H5082,H5086,H5092,H5095,H5096,H5097,H5098,H5099,H5108,H5114,H5115,H5116,H5117,H5124,H5128,H5129,H5130,H5131,H5134,H5135,H5143,H5146,H5147,H5152)+H5157</f>
        <v>0</v>
      </c>
      <c r="I5161" s="808">
        <f>SUM(I5046,I5049,I5055,I5063,I5064,I5082,I5086,I5092,I5095,I5096,I5097,I5098,I5099,I5108,I5114,I5115,I5116,I5117,I5124,I5128,I5129,I5130,I5131,I5134,I5135,I5143,I5146,I5147,I5152)+I5157</f>
        <v>680000</v>
      </c>
      <c r="J5161" s="243">
        <f t="shared" si="1586"/>
        <v>1</v>
      </c>
      <c r="K5161" s="439" t="str">
        <f>LEFT(C5043,1)</f>
        <v>7</v>
      </c>
      <c r="L5161" s="276">
        <f>SUM(L5046,L5049,L5055,L5063,L5064,L5082,L5086,L5092,L5095,L5096,L5097,L5098,L5099,L5108,L5114,L5115,L5116,L5117,L5124,L5128,L5129,L5130,L5131,L5134,L5135,L5143,L5146,L5147,L5152)+L5157</f>
        <v>0</v>
      </c>
      <c r="M5161" s="276">
        <f>SUM(M5046,M5049,M5055,M5063,M5064,M5082,M5086,M5092,M5095,M5096,M5097,M5098,M5099,M5108,M5114,M5115,M5116,M5117,M5124,M5128,M5129,M5130,M5131,M5134,M5135,M5143,M5146,M5147,M5152)+M5157</f>
        <v>680000</v>
      </c>
      <c r="N5161" s="276">
        <f>SUM(N5046,N5049,N5055,N5063,N5064,N5082,N5086,N5092,N5095,N5096,N5097,N5098,N5099,N5108,N5114,N5115,N5116,N5117,N5124,N5128,N5129,N5130,N5131,N5134,N5135,N5143,N5146,N5147,N5152)+N5157</f>
        <v>680000</v>
      </c>
      <c r="O5161" s="276">
        <f>SUM(O5046,O5049,O5055,O5063,O5064,O5082,O5086,O5092,O5095,O5096,O5097,O5098,O5099,O5108,O5114,O5115,O5116,O5117,O5124,O5128,O5129,O5130,O5131,O5134,O5135,O5143,O5146,O5147,O5152)+O5157</f>
        <v>0</v>
      </c>
      <c r="P5161" s="222"/>
      <c r="Q5161" s="276">
        <f t="shared" ref="Q5161:W5161" si="1590">SUM(Q5046,Q5049,Q5055,Q5063,Q5064,Q5082,Q5086,Q5092,Q5095,Q5096,Q5097,Q5098,Q5099,Q5108,Q5114,Q5115,Q5116,Q5117,Q5124,Q5128,Q5129,Q5130,Q5131,Q5134,Q5135,Q5143,Q5146,Q5147,Q5152)+Q5157</f>
        <v>0</v>
      </c>
      <c r="R5161" s="276">
        <f t="shared" si="1590"/>
        <v>137800</v>
      </c>
      <c r="S5161" s="276">
        <f t="shared" si="1590"/>
        <v>137800</v>
      </c>
      <c r="T5161" s="276">
        <f t="shared" si="1590"/>
        <v>0</v>
      </c>
      <c r="U5161" s="276">
        <f t="shared" si="1590"/>
        <v>0</v>
      </c>
      <c r="V5161" s="276">
        <f t="shared" si="1590"/>
        <v>0</v>
      </c>
      <c r="W5161" s="276">
        <f t="shared" si="1590"/>
        <v>0</v>
      </c>
      <c r="X5161" s="313">
        <f>T5161-U5161-V5161-W5161</f>
        <v>0</v>
      </c>
    </row>
    <row r="5162" spans="2:24">
      <c r="B5162" s="660" t="s">
        <v>32</v>
      </c>
      <c r="C5162" s="186"/>
      <c r="I5162" s="219"/>
      <c r="J5162" s="221">
        <f>J5161</f>
        <v>1</v>
      </c>
      <c r="P5162"/>
    </row>
    <row r="5163" spans="2:24">
      <c r="B5163" s="392"/>
      <c r="C5163" s="392"/>
      <c r="D5163" s="393"/>
      <c r="E5163" s="392"/>
      <c r="F5163" s="392"/>
      <c r="G5163" s="392"/>
      <c r="H5163" s="392"/>
      <c r="I5163" s="394"/>
      <c r="J5163" s="221">
        <f>J5161</f>
        <v>1</v>
      </c>
      <c r="L5163" s="392"/>
      <c r="M5163" s="392"/>
      <c r="N5163" s="394"/>
      <c r="O5163" s="394"/>
      <c r="P5163" s="394"/>
      <c r="Q5163" s="392"/>
      <c r="R5163" s="392"/>
      <c r="S5163" s="394"/>
      <c r="T5163" s="394"/>
      <c r="U5163" s="392"/>
      <c r="V5163" s="394"/>
      <c r="W5163" s="394"/>
      <c r="X5163" s="394"/>
    </row>
    <row r="5164" spans="2:24" ht="18.75">
      <c r="B5164" s="402"/>
      <c r="C5164" s="402"/>
      <c r="D5164" s="402"/>
      <c r="E5164" s="402"/>
      <c r="F5164" s="402"/>
      <c r="G5164" s="402"/>
      <c r="H5164" s="402"/>
      <c r="I5164" s="484"/>
      <c r="J5164" s="440">
        <f>(IF(E5161&lt;&gt;0,$G$2,IF(I5161&lt;&gt;0,$G$2,"")))</f>
        <v>0</v>
      </c>
    </row>
    <row r="5165" spans="2:24" ht="18.75">
      <c r="B5165" s="402"/>
      <c r="C5165" s="402"/>
      <c r="D5165" s="474"/>
      <c r="E5165" s="402"/>
      <c r="F5165" s="402"/>
      <c r="G5165" s="402"/>
      <c r="H5165" s="402"/>
      <c r="I5165" s="484"/>
      <c r="J5165" s="440" t="str">
        <f>(IF(E5162&lt;&gt;0,$G$2,IF(I5162&lt;&gt;0,$G$2,"")))</f>
        <v/>
      </c>
    </row>
    <row r="5166" spans="2:24">
      <c r="E5166" s="278"/>
      <c r="F5166" s="278"/>
      <c r="G5166" s="278"/>
      <c r="H5166" s="278"/>
      <c r="I5166" s="282"/>
      <c r="J5166" s="221">
        <f>(IF($E5299&lt;&gt;0,$J$2,IF($I5299&lt;&gt;0,$J$2,"")))</f>
        <v>1</v>
      </c>
      <c r="L5166" s="278"/>
      <c r="M5166" s="278"/>
      <c r="N5166" s="282"/>
      <c r="O5166" s="282"/>
      <c r="P5166" s="282"/>
      <c r="Q5166" s="278"/>
      <c r="R5166" s="278"/>
      <c r="S5166" s="282"/>
      <c r="T5166" s="282"/>
      <c r="U5166" s="278"/>
      <c r="V5166" s="282"/>
      <c r="W5166" s="282"/>
    </row>
    <row r="5167" spans="2:24">
      <c r="C5167" s="227"/>
      <c r="D5167" s="228"/>
      <c r="E5167" s="278"/>
      <c r="F5167" s="278"/>
      <c r="G5167" s="278"/>
      <c r="H5167" s="278"/>
      <c r="I5167" s="282"/>
      <c r="J5167" s="221">
        <f>(IF($E5299&lt;&gt;0,$J$2,IF($I5299&lt;&gt;0,$J$2,"")))</f>
        <v>1</v>
      </c>
      <c r="L5167" s="278"/>
      <c r="M5167" s="278"/>
      <c r="N5167" s="282"/>
      <c r="O5167" s="282"/>
      <c r="P5167" s="282"/>
      <c r="Q5167" s="278"/>
      <c r="R5167" s="278"/>
      <c r="S5167" s="282"/>
      <c r="T5167" s="282"/>
      <c r="U5167" s="278"/>
      <c r="V5167" s="282"/>
      <c r="W5167" s="282"/>
    </row>
    <row r="5168" spans="2:24">
      <c r="B5168" s="896" t="str">
        <f>$B$7</f>
        <v>БЮДЖЕТ - НАЧАЛЕН ПЛАН
ПО ПЪЛНА ЕДИННА БЮДЖЕТНА КЛАСИФИКАЦИЯ</v>
      </c>
      <c r="C5168" s="897"/>
      <c r="D5168" s="897"/>
      <c r="E5168" s="278"/>
      <c r="F5168" s="278"/>
      <c r="G5168" s="278"/>
      <c r="H5168" s="278"/>
      <c r="I5168" s="282"/>
      <c r="J5168" s="221">
        <f>(IF($E5299&lt;&gt;0,$J$2,IF($I5299&lt;&gt;0,$J$2,"")))</f>
        <v>1</v>
      </c>
      <c r="L5168" s="278"/>
      <c r="M5168" s="278"/>
      <c r="N5168" s="282"/>
      <c r="O5168" s="282"/>
      <c r="P5168" s="282"/>
      <c r="Q5168" s="278"/>
      <c r="R5168" s="278"/>
      <c r="S5168" s="282"/>
      <c r="T5168" s="282"/>
      <c r="U5168" s="278"/>
      <c r="V5168" s="282"/>
      <c r="W5168" s="282"/>
    </row>
    <row r="5169" spans="2:24">
      <c r="C5169" s="227"/>
      <c r="D5169" s="228"/>
      <c r="E5169" s="279" t="s">
        <v>1684</v>
      </c>
      <c r="F5169" s="279" t="s">
        <v>1550</v>
      </c>
      <c r="G5169" s="278"/>
      <c r="H5169" s="278"/>
      <c r="I5169" s="282"/>
      <c r="J5169" s="221">
        <f>(IF($E5299&lt;&gt;0,$J$2,IF($I5299&lt;&gt;0,$J$2,"")))</f>
        <v>1</v>
      </c>
      <c r="L5169" s="278"/>
      <c r="M5169" s="278"/>
      <c r="N5169" s="282"/>
      <c r="O5169" s="282"/>
      <c r="P5169" s="282"/>
      <c r="Q5169" s="278"/>
      <c r="R5169" s="278"/>
      <c r="S5169" s="282"/>
      <c r="T5169" s="282"/>
      <c r="U5169" s="278"/>
      <c r="V5169" s="282"/>
      <c r="W5169" s="282"/>
    </row>
    <row r="5170" spans="2:24" ht="18.75">
      <c r="B5170" s="898" t="str">
        <f>$B$9</f>
        <v>Несебър</v>
      </c>
      <c r="C5170" s="899"/>
      <c r="D5170" s="900"/>
      <c r="E5170" s="686">
        <f>$E$9</f>
        <v>43831</v>
      </c>
      <c r="F5170" s="687">
        <f>$F$9</f>
        <v>44196</v>
      </c>
      <c r="G5170" s="278"/>
      <c r="H5170" s="278"/>
      <c r="I5170" s="282"/>
      <c r="J5170" s="221">
        <f>(IF($E5299&lt;&gt;0,$J$2,IF($I5299&lt;&gt;0,$J$2,"")))</f>
        <v>1</v>
      </c>
      <c r="L5170" s="278"/>
      <c r="M5170" s="278"/>
      <c r="N5170" s="282"/>
      <c r="O5170" s="282"/>
      <c r="P5170" s="282"/>
      <c r="Q5170" s="278"/>
      <c r="R5170" s="278"/>
      <c r="S5170" s="282"/>
      <c r="T5170" s="282"/>
      <c r="U5170" s="278"/>
      <c r="V5170" s="282"/>
      <c r="W5170" s="282"/>
    </row>
    <row r="5171" spans="2:24">
      <c r="B5171" s="230" t="str">
        <f>$B$10</f>
        <v>(наименование на разпоредителя с бюджет)</v>
      </c>
      <c r="E5171" s="278"/>
      <c r="F5171" s="280">
        <f>$F$10</f>
        <v>0</v>
      </c>
      <c r="G5171" s="278"/>
      <c r="H5171" s="278"/>
      <c r="I5171" s="282"/>
      <c r="J5171" s="221">
        <f>(IF($E5299&lt;&gt;0,$J$2,IF($I5299&lt;&gt;0,$J$2,"")))</f>
        <v>1</v>
      </c>
      <c r="L5171" s="278"/>
      <c r="M5171" s="278"/>
      <c r="N5171" s="282"/>
      <c r="O5171" s="282"/>
      <c r="P5171" s="282"/>
      <c r="Q5171" s="278"/>
      <c r="R5171" s="278"/>
      <c r="S5171" s="282"/>
      <c r="T5171" s="282"/>
      <c r="U5171" s="278"/>
      <c r="V5171" s="282"/>
      <c r="W5171" s="282"/>
    </row>
    <row r="5172" spans="2:24">
      <c r="B5172" s="230"/>
      <c r="E5172" s="281"/>
      <c r="F5172" s="278"/>
      <c r="G5172" s="278"/>
      <c r="H5172" s="278"/>
      <c r="I5172" s="282"/>
      <c r="J5172" s="221">
        <f>(IF($E5299&lt;&gt;0,$J$2,IF($I5299&lt;&gt;0,$J$2,"")))</f>
        <v>1</v>
      </c>
      <c r="L5172" s="278"/>
      <c r="M5172" s="278"/>
      <c r="N5172" s="282"/>
      <c r="O5172" s="282"/>
      <c r="P5172" s="282"/>
      <c r="Q5172" s="278"/>
      <c r="R5172" s="278"/>
      <c r="S5172" s="282"/>
      <c r="T5172" s="282"/>
      <c r="U5172" s="278"/>
      <c r="V5172" s="282"/>
      <c r="W5172" s="282"/>
    </row>
    <row r="5173" spans="2:24" ht="19.5">
      <c r="B5173" s="901" t="str">
        <f>$B$12</f>
        <v>Несебър</v>
      </c>
      <c r="C5173" s="902"/>
      <c r="D5173" s="903"/>
      <c r="E5173" s="229" t="s">
        <v>1685</v>
      </c>
      <c r="F5173" s="688" t="str">
        <f>$F$12</f>
        <v>5206</v>
      </c>
      <c r="G5173" s="278"/>
      <c r="H5173" s="278"/>
      <c r="I5173" s="282"/>
      <c r="J5173" s="221">
        <f>(IF($E5299&lt;&gt;0,$J$2,IF($I5299&lt;&gt;0,$J$2,"")))</f>
        <v>1</v>
      </c>
      <c r="L5173" s="278"/>
      <c r="M5173" s="278"/>
      <c r="N5173" s="282"/>
      <c r="O5173" s="282"/>
      <c r="P5173" s="282"/>
      <c r="Q5173" s="278"/>
      <c r="R5173" s="278"/>
      <c r="S5173" s="282"/>
      <c r="T5173" s="282"/>
      <c r="U5173" s="278"/>
      <c r="V5173" s="282"/>
      <c r="W5173" s="282"/>
    </row>
    <row r="5174" spans="2:24">
      <c r="B5174" s="689" t="str">
        <f>$B$13</f>
        <v>(наименование на първостепенния разпоредител с бюджет)</v>
      </c>
      <c r="E5174" s="281" t="s">
        <v>1686</v>
      </c>
      <c r="F5174" s="278"/>
      <c r="G5174" s="278"/>
      <c r="H5174" s="278"/>
      <c r="I5174" s="282"/>
      <c r="J5174" s="221">
        <f>(IF($E5299&lt;&gt;0,$J$2,IF($I5299&lt;&gt;0,$J$2,"")))</f>
        <v>1</v>
      </c>
      <c r="L5174" s="278"/>
      <c r="M5174" s="278"/>
      <c r="N5174" s="282"/>
      <c r="O5174" s="282"/>
      <c r="P5174" s="282"/>
      <c r="Q5174" s="278"/>
      <c r="R5174" s="278"/>
      <c r="S5174" s="282"/>
      <c r="T5174" s="282"/>
      <c r="U5174" s="278"/>
      <c r="V5174" s="282"/>
      <c r="W5174" s="282"/>
    </row>
    <row r="5175" spans="2:24" ht="18.75">
      <c r="B5175" s="230"/>
      <c r="D5175" s="441"/>
      <c r="E5175" s="277"/>
      <c r="F5175" s="277"/>
      <c r="G5175" s="277"/>
      <c r="H5175" s="277"/>
      <c r="I5175" s="384"/>
      <c r="J5175" s="221">
        <f>(IF($E5299&lt;&gt;0,$J$2,IF($I5299&lt;&gt;0,$J$2,"")))</f>
        <v>1</v>
      </c>
      <c r="L5175" s="278"/>
      <c r="M5175" s="278"/>
      <c r="N5175" s="282"/>
      <c r="O5175" s="282"/>
      <c r="P5175" s="282"/>
      <c r="Q5175" s="278"/>
      <c r="R5175" s="278"/>
      <c r="S5175" s="282"/>
      <c r="T5175" s="282"/>
      <c r="U5175" s="278"/>
      <c r="V5175" s="282"/>
      <c r="W5175" s="282"/>
    </row>
    <row r="5176" spans="2:24">
      <c r="C5176" s="227"/>
      <c r="D5176" s="228"/>
      <c r="E5176" s="278"/>
      <c r="F5176" s="281"/>
      <c r="G5176" s="281"/>
      <c r="H5176" s="281"/>
      <c r="I5176" s="284" t="s">
        <v>1687</v>
      </c>
      <c r="J5176" s="221">
        <f>(IF($E5299&lt;&gt;0,$J$2,IF($I5299&lt;&gt;0,$J$2,"")))</f>
        <v>1</v>
      </c>
      <c r="L5176" s="283" t="s">
        <v>93</v>
      </c>
      <c r="M5176" s="278"/>
      <c r="N5176" s="282"/>
      <c r="O5176" s="284" t="s">
        <v>1687</v>
      </c>
      <c r="P5176" s="282"/>
      <c r="Q5176" s="283" t="s">
        <v>94</v>
      </c>
      <c r="R5176" s="278"/>
      <c r="S5176" s="282"/>
      <c r="T5176" s="284" t="s">
        <v>1687</v>
      </c>
      <c r="U5176" s="278"/>
      <c r="V5176" s="282"/>
      <c r="W5176" s="284" t="s">
        <v>1687</v>
      </c>
    </row>
    <row r="5177" spans="2:24" ht="18.75">
      <c r="B5177" s="782"/>
      <c r="C5177" s="783"/>
      <c r="D5177" s="784" t="s">
        <v>1075</v>
      </c>
      <c r="E5177" s="785"/>
      <c r="F5177" s="973" t="s">
        <v>1486</v>
      </c>
      <c r="G5177" s="974"/>
      <c r="H5177" s="975"/>
      <c r="I5177" s="976"/>
      <c r="J5177" s="221">
        <f>(IF($E5299&lt;&gt;0,$J$2,IF($I5299&lt;&gt;0,$J$2,"")))</f>
        <v>1</v>
      </c>
      <c r="L5177" s="920" t="s">
        <v>1804</v>
      </c>
      <c r="M5177" s="920" t="s">
        <v>1805</v>
      </c>
      <c r="N5177" s="922" t="s">
        <v>1806</v>
      </c>
      <c r="O5177" s="922" t="s">
        <v>95</v>
      </c>
      <c r="P5177" s="222"/>
      <c r="Q5177" s="922" t="s">
        <v>1807</v>
      </c>
      <c r="R5177" s="922" t="s">
        <v>1808</v>
      </c>
      <c r="S5177" s="922" t="s">
        <v>1776</v>
      </c>
      <c r="T5177" s="922" t="s">
        <v>96</v>
      </c>
      <c r="U5177" s="409" t="s">
        <v>97</v>
      </c>
      <c r="V5177" s="410"/>
      <c r="W5177" s="411"/>
      <c r="X5177" s="291"/>
    </row>
    <row r="5178" spans="2:24" ht="31.5">
      <c r="B5178" s="786" t="s">
        <v>1601</v>
      </c>
      <c r="C5178" s="787" t="s">
        <v>1688</v>
      </c>
      <c r="D5178" s="788" t="s">
        <v>1076</v>
      </c>
      <c r="E5178" s="789"/>
      <c r="F5178" s="713" t="s">
        <v>1487</v>
      </c>
      <c r="G5178" s="713" t="s">
        <v>1488</v>
      </c>
      <c r="H5178" s="713" t="s">
        <v>1485</v>
      </c>
      <c r="I5178" s="713" t="s">
        <v>1069</v>
      </c>
      <c r="J5178" s="221">
        <f>(IF($E5299&lt;&gt;0,$J$2,IF($I5299&lt;&gt;0,$J$2,"")))</f>
        <v>1</v>
      </c>
      <c r="L5178" s="961"/>
      <c r="M5178" s="972"/>
      <c r="N5178" s="961"/>
      <c r="O5178" s="972"/>
      <c r="P5178" s="222"/>
      <c r="Q5178" s="957"/>
      <c r="R5178" s="957"/>
      <c r="S5178" s="957"/>
      <c r="T5178" s="957"/>
      <c r="U5178" s="412">
        <v>2020</v>
      </c>
      <c r="V5178" s="412">
        <v>2021</v>
      </c>
      <c r="W5178" s="412" t="s">
        <v>1809</v>
      </c>
      <c r="X5178" s="413" t="s">
        <v>98</v>
      </c>
    </row>
    <row r="5179" spans="2:24" ht="18.75">
      <c r="B5179" s="612"/>
      <c r="C5179" s="397"/>
      <c r="D5179" s="295" t="s">
        <v>1265</v>
      </c>
      <c r="E5179" s="809"/>
      <c r="F5179" s="296"/>
      <c r="G5179" s="296"/>
      <c r="H5179" s="296"/>
      <c r="I5179" s="483"/>
      <c r="J5179" s="221">
        <f>(IF($E5299&lt;&gt;0,$J$2,IF($I5299&lt;&gt;0,$J$2,"")))</f>
        <v>1</v>
      </c>
      <c r="L5179" s="297" t="s">
        <v>99</v>
      </c>
      <c r="M5179" s="297" t="s">
        <v>100</v>
      </c>
      <c r="N5179" s="298" t="s">
        <v>101</v>
      </c>
      <c r="O5179" s="298" t="s">
        <v>102</v>
      </c>
      <c r="P5179" s="222"/>
      <c r="Q5179" s="610" t="s">
        <v>103</v>
      </c>
      <c r="R5179" s="610" t="s">
        <v>104</v>
      </c>
      <c r="S5179" s="610" t="s">
        <v>105</v>
      </c>
      <c r="T5179" s="610" t="s">
        <v>106</v>
      </c>
      <c r="U5179" s="610" t="s">
        <v>1046</v>
      </c>
      <c r="V5179" s="610" t="s">
        <v>1047</v>
      </c>
      <c r="W5179" s="610" t="s">
        <v>1048</v>
      </c>
      <c r="X5179" s="414" t="s">
        <v>1049</v>
      </c>
    </row>
    <row r="5180" spans="2:24" ht="131.25">
      <c r="B5180" s="236"/>
      <c r="C5180" s="617" t="e">
        <f>VLOOKUP(D5180,OP_LIST2,2,FALSE)</f>
        <v>#N/A</v>
      </c>
      <c r="D5180" s="618" t="s">
        <v>958</v>
      </c>
      <c r="E5180" s="810"/>
      <c r="F5180" s="368"/>
      <c r="G5180" s="368"/>
      <c r="H5180" s="368"/>
      <c r="I5180" s="303"/>
      <c r="J5180" s="221">
        <f>(IF($E5299&lt;&gt;0,$J$2,IF($I5299&lt;&gt;0,$J$2,"")))</f>
        <v>1</v>
      </c>
      <c r="L5180" s="415" t="s">
        <v>1050</v>
      </c>
      <c r="M5180" s="415" t="s">
        <v>1050</v>
      </c>
      <c r="N5180" s="415" t="s">
        <v>1051</v>
      </c>
      <c r="O5180" s="415" t="s">
        <v>1052</v>
      </c>
      <c r="P5180" s="222"/>
      <c r="Q5180" s="415" t="s">
        <v>1050</v>
      </c>
      <c r="R5180" s="415" t="s">
        <v>1050</v>
      </c>
      <c r="S5180" s="415" t="s">
        <v>1077</v>
      </c>
      <c r="T5180" s="415" t="s">
        <v>1054</v>
      </c>
      <c r="U5180" s="415" t="s">
        <v>1050</v>
      </c>
      <c r="V5180" s="415" t="s">
        <v>1050</v>
      </c>
      <c r="W5180" s="415" t="s">
        <v>1050</v>
      </c>
      <c r="X5180" s="306" t="s">
        <v>1055</v>
      </c>
    </row>
    <row r="5181" spans="2:24" ht="18.75">
      <c r="B5181" s="616"/>
      <c r="C5181" s="619">
        <f>VLOOKUP(D5182,EBK_DEIN2,2,FALSE)</f>
        <v>7745</v>
      </c>
      <c r="D5181" s="611" t="s">
        <v>1465</v>
      </c>
      <c r="E5181" s="811"/>
      <c r="F5181" s="368"/>
      <c r="G5181" s="368"/>
      <c r="H5181" s="368"/>
      <c r="I5181" s="303"/>
      <c r="J5181" s="221">
        <f>(IF($E5299&lt;&gt;0,$J$2,IF($I5299&lt;&gt;0,$J$2,"")))</f>
        <v>1</v>
      </c>
      <c r="L5181" s="416"/>
      <c r="M5181" s="416"/>
      <c r="N5181" s="344"/>
      <c r="O5181" s="417"/>
      <c r="P5181" s="222"/>
      <c r="Q5181" s="416"/>
      <c r="R5181" s="416"/>
      <c r="S5181" s="344"/>
      <c r="T5181" s="417"/>
      <c r="U5181" s="416"/>
      <c r="V5181" s="344"/>
      <c r="W5181" s="417"/>
      <c r="X5181" s="418"/>
    </row>
    <row r="5182" spans="2:24" ht="18.75">
      <c r="B5182" s="419"/>
      <c r="C5182" s="238"/>
      <c r="D5182" s="523" t="s">
        <v>827</v>
      </c>
      <c r="E5182" s="811"/>
      <c r="F5182" s="368"/>
      <c r="G5182" s="368"/>
      <c r="H5182" s="368"/>
      <c r="I5182" s="303"/>
      <c r="J5182" s="221">
        <f>(IF($E5299&lt;&gt;0,$J$2,IF($I5299&lt;&gt;0,$J$2,"")))</f>
        <v>1</v>
      </c>
      <c r="L5182" s="416"/>
      <c r="M5182" s="416"/>
      <c r="N5182" s="344"/>
      <c r="O5182" s="420">
        <f>SUMIF(O5185:O5186,"&lt;0")+SUMIF(O5188:O5192,"&lt;0")+SUMIF(O5194:O5201,"&lt;0")+SUMIF(O5203:O5219,"&lt;0")+SUMIF(O5225:O5229,"&lt;0")+SUMIF(O5231:O5236,"&lt;0")+SUMIF(O5239:O5245,"&lt;0")+SUMIF(O5252:O5253,"&lt;0")+SUMIF(O5256:O5261,"&lt;0")+SUMIF(O5263:O5268,"&lt;0")+SUMIF(O5272,"&lt;0")+SUMIF(O5274:O5280,"&lt;0")+SUMIF(O5282:O5284,"&lt;0")+SUMIF(O5286:O5289,"&lt;0")+SUMIF(O5291:O5292,"&lt;0")+SUMIF(O5295,"&lt;0")</f>
        <v>0</v>
      </c>
      <c r="P5182" s="222"/>
      <c r="Q5182" s="416"/>
      <c r="R5182" s="416"/>
      <c r="S5182" s="344"/>
      <c r="T5182" s="420">
        <f>SUMIF(T5185:T5186,"&lt;0")+SUMIF(T5188:T5192,"&lt;0")+SUMIF(T5194:T5201,"&lt;0")+SUMIF(T5203:T5219,"&lt;0")+SUMIF(T5225:T5229,"&lt;0")+SUMIF(T5231:T5236,"&lt;0")+SUMIF(T5239:T5245,"&lt;0")+SUMIF(T5252:T5253,"&lt;0")+SUMIF(T5256:T5261,"&lt;0")+SUMIF(T5263:T5268,"&lt;0")+SUMIF(T5272,"&lt;0")+SUMIF(T5274:T5280,"&lt;0")+SUMIF(T5282:T5284,"&lt;0")+SUMIF(T5286:T5289,"&lt;0")+SUMIF(T5291:T5292,"&lt;0")+SUMIF(T5295,"&lt;0")</f>
        <v>0</v>
      </c>
      <c r="U5182" s="416"/>
      <c r="V5182" s="344"/>
      <c r="W5182" s="417"/>
      <c r="X5182" s="308"/>
    </row>
    <row r="5183" spans="2:24" ht="18.75">
      <c r="B5183" s="354"/>
      <c r="C5183" s="238"/>
      <c r="D5183" s="292" t="s">
        <v>1078</v>
      </c>
      <c r="E5183" s="811"/>
      <c r="F5183" s="368"/>
      <c r="G5183" s="368"/>
      <c r="H5183" s="368"/>
      <c r="I5183" s="303"/>
      <c r="J5183" s="221">
        <f>(IF($E5299&lt;&gt;0,$J$2,IF($I5299&lt;&gt;0,$J$2,"")))</f>
        <v>1</v>
      </c>
      <c r="L5183" s="416"/>
      <c r="M5183" s="416"/>
      <c r="N5183" s="344"/>
      <c r="O5183" s="417"/>
      <c r="P5183" s="222"/>
      <c r="Q5183" s="416"/>
      <c r="R5183" s="416"/>
      <c r="S5183" s="344"/>
      <c r="T5183" s="417"/>
      <c r="U5183" s="416"/>
      <c r="V5183" s="344"/>
      <c r="W5183" s="417"/>
      <c r="X5183" s="310"/>
    </row>
    <row r="5184" spans="2:24" ht="18.75">
      <c r="B5184" s="790">
        <v>100</v>
      </c>
      <c r="C5184" s="977" t="s">
        <v>1266</v>
      </c>
      <c r="D5184" s="978"/>
      <c r="E5184" s="791"/>
      <c r="F5184" s="792">
        <f>SUM(F5185:F5186)</f>
        <v>0</v>
      </c>
      <c r="G5184" s="793">
        <f>SUM(G5185:G5186)</f>
        <v>180000</v>
      </c>
      <c r="H5184" s="793">
        <f>SUM(H5185:H5186)</f>
        <v>0</v>
      </c>
      <c r="I5184" s="793">
        <f>SUM(I5185:I5186)</f>
        <v>180000</v>
      </c>
      <c r="J5184" s="243">
        <f t="shared" ref="J5184:J5215" si="1591">(IF($E5184&lt;&gt;0,$J$2,IF($I5184&lt;&gt;0,$J$2,"")))</f>
        <v>1</v>
      </c>
      <c r="K5184" s="244"/>
      <c r="L5184" s="311">
        <f>SUM(L5185:L5186)</f>
        <v>0</v>
      </c>
      <c r="M5184" s="312">
        <f>SUM(M5185:M5186)</f>
        <v>180000</v>
      </c>
      <c r="N5184" s="421">
        <f>SUM(N5185:N5186)</f>
        <v>180000</v>
      </c>
      <c r="O5184" s="422">
        <f>SUM(O5185:O5186)</f>
        <v>0</v>
      </c>
      <c r="P5184" s="244"/>
      <c r="Q5184" s="815"/>
      <c r="R5184" s="816"/>
      <c r="S5184" s="817"/>
      <c r="T5184" s="816"/>
      <c r="U5184" s="816"/>
      <c r="V5184" s="816"/>
      <c r="W5184" s="818"/>
      <c r="X5184" s="313">
        <f t="shared" ref="X5184:X5215" si="1592">T5184-U5184-V5184-W5184</f>
        <v>0</v>
      </c>
    </row>
    <row r="5185" spans="2:24" ht="18.75">
      <c r="B5185" s="140"/>
      <c r="C5185" s="144">
        <v>101</v>
      </c>
      <c r="D5185" s="138" t="s">
        <v>1267</v>
      </c>
      <c r="E5185" s="812"/>
      <c r="F5185" s="449"/>
      <c r="G5185" s="245">
        <v>180000</v>
      </c>
      <c r="H5185" s="245"/>
      <c r="I5185" s="476">
        <f>F5185+G5185+H5185</f>
        <v>180000</v>
      </c>
      <c r="J5185" s="243">
        <f t="shared" si="1591"/>
        <v>1</v>
      </c>
      <c r="K5185" s="244"/>
      <c r="L5185" s="423"/>
      <c r="M5185" s="252">
        <v>180000</v>
      </c>
      <c r="N5185" s="315">
        <f>I5185</f>
        <v>180000</v>
      </c>
      <c r="O5185" s="424">
        <f>L5185+M5185-N5185</f>
        <v>0</v>
      </c>
      <c r="P5185" s="244"/>
      <c r="Q5185" s="771"/>
      <c r="R5185" s="775"/>
      <c r="S5185" s="775"/>
      <c r="T5185" s="775"/>
      <c r="U5185" s="775"/>
      <c r="V5185" s="775"/>
      <c r="W5185" s="819"/>
      <c r="X5185" s="313">
        <f t="shared" si="1592"/>
        <v>0</v>
      </c>
    </row>
    <row r="5186" spans="2:24" ht="18.75">
      <c r="B5186" s="140"/>
      <c r="C5186" s="137">
        <v>102</v>
      </c>
      <c r="D5186" s="139" t="s">
        <v>1268</v>
      </c>
      <c r="E5186" s="812"/>
      <c r="F5186" s="449"/>
      <c r="G5186" s="245"/>
      <c r="H5186" s="245"/>
      <c r="I5186" s="476">
        <f>F5186+G5186+H5186</f>
        <v>0</v>
      </c>
      <c r="J5186" s="243" t="str">
        <f t="shared" si="1591"/>
        <v/>
      </c>
      <c r="K5186" s="244"/>
      <c r="L5186" s="423"/>
      <c r="M5186" s="252"/>
      <c r="N5186" s="315">
        <f>I5186</f>
        <v>0</v>
      </c>
      <c r="O5186" s="424">
        <f>L5186+M5186-N5186</f>
        <v>0</v>
      </c>
      <c r="P5186" s="244"/>
      <c r="Q5186" s="771"/>
      <c r="R5186" s="775"/>
      <c r="S5186" s="775"/>
      <c r="T5186" s="775"/>
      <c r="U5186" s="775"/>
      <c r="V5186" s="775"/>
      <c r="W5186" s="819"/>
      <c r="X5186" s="313">
        <f t="shared" si="1592"/>
        <v>0</v>
      </c>
    </row>
    <row r="5187" spans="2:24" ht="18.75">
      <c r="B5187" s="794">
        <v>200</v>
      </c>
      <c r="C5187" s="959" t="s">
        <v>1269</v>
      </c>
      <c r="D5187" s="959"/>
      <c r="E5187" s="795"/>
      <c r="F5187" s="796">
        <f>SUM(F5188:F5192)</f>
        <v>0</v>
      </c>
      <c r="G5187" s="797">
        <f>SUM(G5188:G5192)</f>
        <v>14480</v>
      </c>
      <c r="H5187" s="797">
        <f>SUM(H5188:H5192)</f>
        <v>0</v>
      </c>
      <c r="I5187" s="797">
        <f>SUM(I5188:I5192)</f>
        <v>14480</v>
      </c>
      <c r="J5187" s="243">
        <f t="shared" si="1591"/>
        <v>1</v>
      </c>
      <c r="K5187" s="244"/>
      <c r="L5187" s="316">
        <f>SUM(L5188:L5192)</f>
        <v>0</v>
      </c>
      <c r="M5187" s="317">
        <f>SUM(M5188:M5192)</f>
        <v>14480</v>
      </c>
      <c r="N5187" s="425">
        <f>SUM(N5188:N5192)</f>
        <v>14480</v>
      </c>
      <c r="O5187" s="426">
        <f>SUM(O5188:O5192)</f>
        <v>0</v>
      </c>
      <c r="P5187" s="244"/>
      <c r="Q5187" s="773"/>
      <c r="R5187" s="774"/>
      <c r="S5187" s="774"/>
      <c r="T5187" s="774"/>
      <c r="U5187" s="774"/>
      <c r="V5187" s="774"/>
      <c r="W5187" s="820"/>
      <c r="X5187" s="313">
        <f t="shared" si="1592"/>
        <v>0</v>
      </c>
    </row>
    <row r="5188" spans="2:24" ht="18.75">
      <c r="B5188" s="143"/>
      <c r="C5188" s="144">
        <v>201</v>
      </c>
      <c r="D5188" s="138" t="s">
        <v>1270</v>
      </c>
      <c r="E5188" s="812"/>
      <c r="F5188" s="449"/>
      <c r="G5188" s="245"/>
      <c r="H5188" s="245"/>
      <c r="I5188" s="476">
        <f>F5188+G5188+H5188</f>
        <v>0</v>
      </c>
      <c r="J5188" s="243" t="str">
        <f t="shared" si="1591"/>
        <v/>
      </c>
      <c r="K5188" s="244"/>
      <c r="L5188" s="423"/>
      <c r="M5188" s="252"/>
      <c r="N5188" s="315">
        <f>I5188</f>
        <v>0</v>
      </c>
      <c r="O5188" s="424">
        <f>L5188+M5188-N5188</f>
        <v>0</v>
      </c>
      <c r="P5188" s="244"/>
      <c r="Q5188" s="771"/>
      <c r="R5188" s="775"/>
      <c r="S5188" s="775"/>
      <c r="T5188" s="775"/>
      <c r="U5188" s="775"/>
      <c r="V5188" s="775"/>
      <c r="W5188" s="819"/>
      <c r="X5188" s="313">
        <f t="shared" si="1592"/>
        <v>0</v>
      </c>
    </row>
    <row r="5189" spans="2:24" ht="18.75">
      <c r="B5189" s="136"/>
      <c r="C5189" s="137">
        <v>202</v>
      </c>
      <c r="D5189" s="145" t="s">
        <v>1271</v>
      </c>
      <c r="E5189" s="812"/>
      <c r="F5189" s="449"/>
      <c r="G5189" s="245"/>
      <c r="H5189" s="245"/>
      <c r="I5189" s="476">
        <f>F5189+G5189+H5189</f>
        <v>0</v>
      </c>
      <c r="J5189" s="243" t="str">
        <f t="shared" si="1591"/>
        <v/>
      </c>
      <c r="K5189" s="244"/>
      <c r="L5189" s="423"/>
      <c r="M5189" s="252"/>
      <c r="N5189" s="315">
        <f>I5189</f>
        <v>0</v>
      </c>
      <c r="O5189" s="424">
        <f>L5189+M5189-N5189</f>
        <v>0</v>
      </c>
      <c r="P5189" s="244"/>
      <c r="Q5189" s="771"/>
      <c r="R5189" s="775"/>
      <c r="S5189" s="775"/>
      <c r="T5189" s="775"/>
      <c r="U5189" s="775"/>
      <c r="V5189" s="775"/>
      <c r="W5189" s="819"/>
      <c r="X5189" s="313">
        <f t="shared" si="1592"/>
        <v>0</v>
      </c>
    </row>
    <row r="5190" spans="2:24" ht="31.5">
      <c r="B5190" s="152"/>
      <c r="C5190" s="137">
        <v>205</v>
      </c>
      <c r="D5190" s="145" t="s">
        <v>915</v>
      </c>
      <c r="E5190" s="812"/>
      <c r="F5190" s="449"/>
      <c r="G5190" s="245">
        <v>5780</v>
      </c>
      <c r="H5190" s="245"/>
      <c r="I5190" s="476">
        <f>F5190+G5190+H5190</f>
        <v>5780</v>
      </c>
      <c r="J5190" s="243">
        <f t="shared" si="1591"/>
        <v>1</v>
      </c>
      <c r="K5190" s="244"/>
      <c r="L5190" s="423"/>
      <c r="M5190" s="252">
        <v>5780</v>
      </c>
      <c r="N5190" s="315">
        <f>I5190</f>
        <v>5780</v>
      </c>
      <c r="O5190" s="424">
        <f>L5190+M5190-N5190</f>
        <v>0</v>
      </c>
      <c r="P5190" s="244"/>
      <c r="Q5190" s="771"/>
      <c r="R5190" s="775"/>
      <c r="S5190" s="775"/>
      <c r="T5190" s="775"/>
      <c r="U5190" s="775"/>
      <c r="V5190" s="775"/>
      <c r="W5190" s="819"/>
      <c r="X5190" s="313">
        <f t="shared" si="1592"/>
        <v>0</v>
      </c>
    </row>
    <row r="5191" spans="2:24" ht="18.75">
      <c r="B5191" s="152"/>
      <c r="C5191" s="137">
        <v>208</v>
      </c>
      <c r="D5191" s="159" t="s">
        <v>916</v>
      </c>
      <c r="E5191" s="812"/>
      <c r="F5191" s="449"/>
      <c r="G5191" s="245">
        <v>8700</v>
      </c>
      <c r="H5191" s="245"/>
      <c r="I5191" s="476">
        <f>F5191+G5191+H5191</f>
        <v>8700</v>
      </c>
      <c r="J5191" s="243">
        <f t="shared" si="1591"/>
        <v>1</v>
      </c>
      <c r="K5191" s="244"/>
      <c r="L5191" s="423"/>
      <c r="M5191" s="252">
        <v>8700</v>
      </c>
      <c r="N5191" s="315">
        <f>I5191</f>
        <v>8700</v>
      </c>
      <c r="O5191" s="424">
        <f>L5191+M5191-N5191</f>
        <v>0</v>
      </c>
      <c r="P5191" s="244"/>
      <c r="Q5191" s="771"/>
      <c r="R5191" s="775"/>
      <c r="S5191" s="775"/>
      <c r="T5191" s="775"/>
      <c r="U5191" s="775"/>
      <c r="V5191" s="775"/>
      <c r="W5191" s="819"/>
      <c r="X5191" s="313">
        <f t="shared" si="1592"/>
        <v>0</v>
      </c>
    </row>
    <row r="5192" spans="2:24" ht="18.75">
      <c r="B5192" s="143"/>
      <c r="C5192" s="142">
        <v>209</v>
      </c>
      <c r="D5192" s="148" t="s">
        <v>917</v>
      </c>
      <c r="E5192" s="812"/>
      <c r="F5192" s="449"/>
      <c r="G5192" s="245"/>
      <c r="H5192" s="245"/>
      <c r="I5192" s="476">
        <f>F5192+G5192+H5192</f>
        <v>0</v>
      </c>
      <c r="J5192" s="243" t="str">
        <f t="shared" si="1591"/>
        <v/>
      </c>
      <c r="K5192" s="244"/>
      <c r="L5192" s="423"/>
      <c r="M5192" s="252"/>
      <c r="N5192" s="315">
        <f>I5192</f>
        <v>0</v>
      </c>
      <c r="O5192" s="424">
        <f>L5192+M5192-N5192</f>
        <v>0</v>
      </c>
      <c r="P5192" s="244"/>
      <c r="Q5192" s="771"/>
      <c r="R5192" s="775"/>
      <c r="S5192" s="775"/>
      <c r="T5192" s="775"/>
      <c r="U5192" s="775"/>
      <c r="V5192" s="775"/>
      <c r="W5192" s="819"/>
      <c r="X5192" s="313">
        <f t="shared" si="1592"/>
        <v>0</v>
      </c>
    </row>
    <row r="5193" spans="2:24" ht="18.75">
      <c r="B5193" s="794">
        <v>500</v>
      </c>
      <c r="C5193" s="960" t="s">
        <v>209</v>
      </c>
      <c r="D5193" s="960"/>
      <c r="E5193" s="795"/>
      <c r="F5193" s="796">
        <f>SUM(F5194:F5200)</f>
        <v>0</v>
      </c>
      <c r="G5193" s="797">
        <f>SUM(G5194:G5200)</f>
        <v>40000</v>
      </c>
      <c r="H5193" s="797">
        <f>SUM(H5194:H5200)</f>
        <v>0</v>
      </c>
      <c r="I5193" s="797">
        <f>SUM(I5194:I5200)</f>
        <v>40000</v>
      </c>
      <c r="J5193" s="243">
        <f t="shared" si="1591"/>
        <v>1</v>
      </c>
      <c r="K5193" s="244"/>
      <c r="L5193" s="316">
        <f>SUM(L5194:L5200)</f>
        <v>0</v>
      </c>
      <c r="M5193" s="317">
        <f>SUM(M5194:M5200)</f>
        <v>40000</v>
      </c>
      <c r="N5193" s="425">
        <f>SUM(N5194:N5200)</f>
        <v>40000</v>
      </c>
      <c r="O5193" s="426">
        <f>SUM(O5194:O5200)</f>
        <v>0</v>
      </c>
      <c r="P5193" s="244"/>
      <c r="Q5193" s="773"/>
      <c r="R5193" s="774"/>
      <c r="S5193" s="775"/>
      <c r="T5193" s="774"/>
      <c r="U5193" s="774"/>
      <c r="V5193" s="774"/>
      <c r="W5193" s="820"/>
      <c r="X5193" s="313">
        <f t="shared" si="1592"/>
        <v>0</v>
      </c>
    </row>
    <row r="5194" spans="2:24" ht="18.75">
      <c r="B5194" s="143"/>
      <c r="C5194" s="160">
        <v>551</v>
      </c>
      <c r="D5194" s="456" t="s">
        <v>210</v>
      </c>
      <c r="E5194" s="812"/>
      <c r="F5194" s="449"/>
      <c r="G5194" s="245">
        <v>24000</v>
      </c>
      <c r="H5194" s="245"/>
      <c r="I5194" s="476">
        <f t="shared" ref="I5194:I5201" si="1593">F5194+G5194+H5194</f>
        <v>24000</v>
      </c>
      <c r="J5194" s="243">
        <f t="shared" si="1591"/>
        <v>1</v>
      </c>
      <c r="K5194" s="244"/>
      <c r="L5194" s="423"/>
      <c r="M5194" s="252">
        <v>24000</v>
      </c>
      <c r="N5194" s="315">
        <f t="shared" ref="N5194:N5201" si="1594">I5194</f>
        <v>24000</v>
      </c>
      <c r="O5194" s="424">
        <f t="shared" ref="O5194:O5201" si="1595">L5194+M5194-N5194</f>
        <v>0</v>
      </c>
      <c r="P5194" s="244"/>
      <c r="Q5194" s="771"/>
      <c r="R5194" s="775"/>
      <c r="S5194" s="775"/>
      <c r="T5194" s="775"/>
      <c r="U5194" s="775"/>
      <c r="V5194" s="775"/>
      <c r="W5194" s="819"/>
      <c r="X5194" s="313">
        <f t="shared" si="1592"/>
        <v>0</v>
      </c>
    </row>
    <row r="5195" spans="2:24" ht="18.75">
      <c r="B5195" s="143"/>
      <c r="C5195" s="161">
        <v>552</v>
      </c>
      <c r="D5195" s="457" t="s">
        <v>211</v>
      </c>
      <c r="E5195" s="812"/>
      <c r="F5195" s="449"/>
      <c r="G5195" s="245"/>
      <c r="H5195" s="245"/>
      <c r="I5195" s="476">
        <f t="shared" si="1593"/>
        <v>0</v>
      </c>
      <c r="J5195" s="243" t="str">
        <f t="shared" si="1591"/>
        <v/>
      </c>
      <c r="K5195" s="244"/>
      <c r="L5195" s="423"/>
      <c r="M5195" s="252"/>
      <c r="N5195" s="315">
        <f t="shared" si="1594"/>
        <v>0</v>
      </c>
      <c r="O5195" s="424">
        <f t="shared" si="1595"/>
        <v>0</v>
      </c>
      <c r="P5195" s="244"/>
      <c r="Q5195" s="771"/>
      <c r="R5195" s="775"/>
      <c r="S5195" s="775"/>
      <c r="T5195" s="775"/>
      <c r="U5195" s="775"/>
      <c r="V5195" s="775"/>
      <c r="W5195" s="819"/>
      <c r="X5195" s="313">
        <f t="shared" si="1592"/>
        <v>0</v>
      </c>
    </row>
    <row r="5196" spans="2:24" ht="18.75">
      <c r="B5196" s="143"/>
      <c r="C5196" s="161">
        <v>558</v>
      </c>
      <c r="D5196" s="457" t="s">
        <v>1704</v>
      </c>
      <c r="E5196" s="812"/>
      <c r="F5196" s="700">
        <v>0</v>
      </c>
      <c r="G5196" s="700">
        <v>0</v>
      </c>
      <c r="H5196" s="700">
        <v>0</v>
      </c>
      <c r="I5196" s="476">
        <f t="shared" si="1593"/>
        <v>0</v>
      </c>
      <c r="J5196" s="243" t="str">
        <f t="shared" si="1591"/>
        <v/>
      </c>
      <c r="K5196" s="244"/>
      <c r="L5196" s="423"/>
      <c r="M5196" s="252"/>
      <c r="N5196" s="315">
        <f t="shared" si="1594"/>
        <v>0</v>
      </c>
      <c r="O5196" s="424">
        <f t="shared" si="1595"/>
        <v>0</v>
      </c>
      <c r="P5196" s="244"/>
      <c r="Q5196" s="771"/>
      <c r="R5196" s="775"/>
      <c r="S5196" s="775"/>
      <c r="T5196" s="775"/>
      <c r="U5196" s="775"/>
      <c r="V5196" s="775"/>
      <c r="W5196" s="819"/>
      <c r="X5196" s="313">
        <f t="shared" si="1592"/>
        <v>0</v>
      </c>
    </row>
    <row r="5197" spans="2:24" ht="18.75">
      <c r="B5197" s="143"/>
      <c r="C5197" s="161">
        <v>560</v>
      </c>
      <c r="D5197" s="458" t="s">
        <v>212</v>
      </c>
      <c r="E5197" s="812"/>
      <c r="F5197" s="449"/>
      <c r="G5197" s="245">
        <v>11000</v>
      </c>
      <c r="H5197" s="245"/>
      <c r="I5197" s="476">
        <f t="shared" si="1593"/>
        <v>11000</v>
      </c>
      <c r="J5197" s="243">
        <f t="shared" si="1591"/>
        <v>1</v>
      </c>
      <c r="K5197" s="244"/>
      <c r="L5197" s="423"/>
      <c r="M5197" s="252">
        <v>11000</v>
      </c>
      <c r="N5197" s="315">
        <f t="shared" si="1594"/>
        <v>11000</v>
      </c>
      <c r="O5197" s="424">
        <f t="shared" si="1595"/>
        <v>0</v>
      </c>
      <c r="P5197" s="244"/>
      <c r="Q5197" s="771"/>
      <c r="R5197" s="775"/>
      <c r="S5197" s="775"/>
      <c r="T5197" s="775"/>
      <c r="U5197" s="775"/>
      <c r="V5197" s="775"/>
      <c r="W5197" s="819"/>
      <c r="X5197" s="313">
        <f t="shared" si="1592"/>
        <v>0</v>
      </c>
    </row>
    <row r="5198" spans="2:24" ht="18.75">
      <c r="B5198" s="143"/>
      <c r="C5198" s="161">
        <v>580</v>
      </c>
      <c r="D5198" s="457" t="s">
        <v>213</v>
      </c>
      <c r="E5198" s="812"/>
      <c r="F5198" s="449"/>
      <c r="G5198" s="245">
        <v>5000</v>
      </c>
      <c r="H5198" s="245"/>
      <c r="I5198" s="476">
        <f t="shared" si="1593"/>
        <v>5000</v>
      </c>
      <c r="J5198" s="243">
        <f t="shared" si="1591"/>
        <v>1</v>
      </c>
      <c r="K5198" s="244"/>
      <c r="L5198" s="423"/>
      <c r="M5198" s="252">
        <v>5000</v>
      </c>
      <c r="N5198" s="315">
        <f t="shared" si="1594"/>
        <v>5000</v>
      </c>
      <c r="O5198" s="424">
        <f t="shared" si="1595"/>
        <v>0</v>
      </c>
      <c r="P5198" s="244"/>
      <c r="Q5198" s="771"/>
      <c r="R5198" s="775"/>
      <c r="S5198" s="775"/>
      <c r="T5198" s="775"/>
      <c r="U5198" s="775"/>
      <c r="V5198" s="775"/>
      <c r="W5198" s="819"/>
      <c r="X5198" s="313">
        <f t="shared" si="1592"/>
        <v>0</v>
      </c>
    </row>
    <row r="5199" spans="2:24" ht="18.75">
      <c r="B5199" s="143"/>
      <c r="C5199" s="161">
        <v>588</v>
      </c>
      <c r="D5199" s="457" t="s">
        <v>1709</v>
      </c>
      <c r="E5199" s="812"/>
      <c r="F5199" s="700">
        <v>0</v>
      </c>
      <c r="G5199" s="700">
        <v>0</v>
      </c>
      <c r="H5199" s="700">
        <v>0</v>
      </c>
      <c r="I5199" s="476">
        <f t="shared" si="1593"/>
        <v>0</v>
      </c>
      <c r="J5199" s="243" t="str">
        <f t="shared" si="1591"/>
        <v/>
      </c>
      <c r="K5199" s="244"/>
      <c r="L5199" s="423"/>
      <c r="M5199" s="252"/>
      <c r="N5199" s="315">
        <f t="shared" si="1594"/>
        <v>0</v>
      </c>
      <c r="O5199" s="424">
        <f t="shared" si="1595"/>
        <v>0</v>
      </c>
      <c r="P5199" s="244"/>
      <c r="Q5199" s="771"/>
      <c r="R5199" s="775"/>
      <c r="S5199" s="775"/>
      <c r="T5199" s="775"/>
      <c r="U5199" s="775"/>
      <c r="V5199" s="775"/>
      <c r="W5199" s="819"/>
      <c r="X5199" s="313">
        <f t="shared" si="1592"/>
        <v>0</v>
      </c>
    </row>
    <row r="5200" spans="2:24" ht="31.5">
      <c r="B5200" s="143"/>
      <c r="C5200" s="162">
        <v>590</v>
      </c>
      <c r="D5200" s="459" t="s">
        <v>214</v>
      </c>
      <c r="E5200" s="812"/>
      <c r="F5200" s="449"/>
      <c r="G5200" s="245"/>
      <c r="H5200" s="245"/>
      <c r="I5200" s="476">
        <f t="shared" si="1593"/>
        <v>0</v>
      </c>
      <c r="J5200" s="243" t="str">
        <f t="shared" si="1591"/>
        <v/>
      </c>
      <c r="K5200" s="244"/>
      <c r="L5200" s="423"/>
      <c r="M5200" s="252"/>
      <c r="N5200" s="315">
        <f t="shared" si="1594"/>
        <v>0</v>
      </c>
      <c r="O5200" s="424">
        <f t="shared" si="1595"/>
        <v>0</v>
      </c>
      <c r="P5200" s="244"/>
      <c r="Q5200" s="771"/>
      <c r="R5200" s="775"/>
      <c r="S5200" s="775"/>
      <c r="T5200" s="775"/>
      <c r="U5200" s="775"/>
      <c r="V5200" s="775"/>
      <c r="W5200" s="819"/>
      <c r="X5200" s="313">
        <f t="shared" si="1592"/>
        <v>0</v>
      </c>
    </row>
    <row r="5201" spans="2:24" ht="18.75">
      <c r="B5201" s="794">
        <v>800</v>
      </c>
      <c r="C5201" s="960" t="s">
        <v>1079</v>
      </c>
      <c r="D5201" s="960"/>
      <c r="E5201" s="795"/>
      <c r="F5201" s="798"/>
      <c r="G5201" s="799"/>
      <c r="H5201" s="799"/>
      <c r="I5201" s="800">
        <f t="shared" si="1593"/>
        <v>0</v>
      </c>
      <c r="J5201" s="243" t="str">
        <f t="shared" si="1591"/>
        <v/>
      </c>
      <c r="K5201" s="244"/>
      <c r="L5201" s="428"/>
      <c r="M5201" s="254"/>
      <c r="N5201" s="315">
        <f t="shared" si="1594"/>
        <v>0</v>
      </c>
      <c r="O5201" s="424">
        <f t="shared" si="1595"/>
        <v>0</v>
      </c>
      <c r="P5201" s="244"/>
      <c r="Q5201" s="773"/>
      <c r="R5201" s="774"/>
      <c r="S5201" s="775"/>
      <c r="T5201" s="775"/>
      <c r="U5201" s="774"/>
      <c r="V5201" s="775"/>
      <c r="W5201" s="819"/>
      <c r="X5201" s="313">
        <f t="shared" si="1592"/>
        <v>0</v>
      </c>
    </row>
    <row r="5202" spans="2:24" ht="18.75">
      <c r="B5202" s="794">
        <v>1000</v>
      </c>
      <c r="C5202" s="962" t="s">
        <v>216</v>
      </c>
      <c r="D5202" s="962"/>
      <c r="E5202" s="795"/>
      <c r="F5202" s="796">
        <f>SUM(F5203:F5219)</f>
        <v>0</v>
      </c>
      <c r="G5202" s="797">
        <f>SUM(G5203:G5219)</f>
        <v>146800</v>
      </c>
      <c r="H5202" s="797">
        <f>SUM(H5203:H5219)</f>
        <v>0</v>
      </c>
      <c r="I5202" s="797">
        <f>SUM(I5203:I5219)</f>
        <v>146800</v>
      </c>
      <c r="J5202" s="243">
        <f t="shared" si="1591"/>
        <v>1</v>
      </c>
      <c r="K5202" s="244"/>
      <c r="L5202" s="316">
        <f>SUM(L5203:L5219)</f>
        <v>0</v>
      </c>
      <c r="M5202" s="317">
        <f>SUM(M5203:M5219)</f>
        <v>146800</v>
      </c>
      <c r="N5202" s="425">
        <f>SUM(N5203:N5219)</f>
        <v>146800</v>
      </c>
      <c r="O5202" s="426">
        <f>SUM(O5203:O5219)</f>
        <v>0</v>
      </c>
      <c r="P5202" s="244"/>
      <c r="Q5202" s="316">
        <f t="shared" ref="Q5202:W5202" si="1596">SUM(Q5203:Q5219)</f>
        <v>0</v>
      </c>
      <c r="R5202" s="317">
        <f t="shared" si="1596"/>
        <v>146800</v>
      </c>
      <c r="S5202" s="317">
        <f t="shared" si="1596"/>
        <v>146800</v>
      </c>
      <c r="T5202" s="317">
        <f t="shared" si="1596"/>
        <v>0</v>
      </c>
      <c r="U5202" s="317">
        <f t="shared" si="1596"/>
        <v>0</v>
      </c>
      <c r="V5202" s="317">
        <f t="shared" si="1596"/>
        <v>0</v>
      </c>
      <c r="W5202" s="426">
        <f t="shared" si="1596"/>
        <v>0</v>
      </c>
      <c r="X5202" s="313">
        <f t="shared" si="1592"/>
        <v>0</v>
      </c>
    </row>
    <row r="5203" spans="2:24" ht="18.75">
      <c r="B5203" s="136"/>
      <c r="C5203" s="144">
        <v>1011</v>
      </c>
      <c r="D5203" s="163" t="s">
        <v>217</v>
      </c>
      <c r="E5203" s="812"/>
      <c r="F5203" s="449"/>
      <c r="G5203" s="245"/>
      <c r="H5203" s="245"/>
      <c r="I5203" s="476">
        <f t="shared" ref="I5203:I5219" si="1597">F5203+G5203+H5203</f>
        <v>0</v>
      </c>
      <c r="J5203" s="243" t="str">
        <f t="shared" si="1591"/>
        <v/>
      </c>
      <c r="K5203" s="244"/>
      <c r="L5203" s="423"/>
      <c r="M5203" s="252"/>
      <c r="N5203" s="315">
        <f t="shared" ref="N5203:N5219" si="1598">I5203</f>
        <v>0</v>
      </c>
      <c r="O5203" s="424">
        <f t="shared" ref="O5203:O5219" si="1599">L5203+M5203-N5203</f>
        <v>0</v>
      </c>
      <c r="P5203" s="244"/>
      <c r="Q5203" s="423"/>
      <c r="R5203" s="252"/>
      <c r="S5203" s="429">
        <f t="shared" ref="S5203:S5210" si="1600">+IF(+(L5203+M5203)&gt;=I5203,+M5203,+(+I5203-L5203))</f>
        <v>0</v>
      </c>
      <c r="T5203" s="315">
        <f t="shared" ref="T5203:T5210" si="1601">Q5203+R5203-S5203</f>
        <v>0</v>
      </c>
      <c r="U5203" s="252"/>
      <c r="V5203" s="252"/>
      <c r="W5203" s="253"/>
      <c r="X5203" s="313">
        <f t="shared" si="1592"/>
        <v>0</v>
      </c>
    </row>
    <row r="5204" spans="2:24" ht="18.75">
      <c r="B5204" s="136"/>
      <c r="C5204" s="137">
        <v>1012</v>
      </c>
      <c r="D5204" s="145" t="s">
        <v>218</v>
      </c>
      <c r="E5204" s="812"/>
      <c r="F5204" s="449"/>
      <c r="G5204" s="245"/>
      <c r="H5204" s="245"/>
      <c r="I5204" s="476">
        <f t="shared" si="1597"/>
        <v>0</v>
      </c>
      <c r="J5204" s="243" t="str">
        <f t="shared" si="1591"/>
        <v/>
      </c>
      <c r="K5204" s="244"/>
      <c r="L5204" s="423"/>
      <c r="M5204" s="252"/>
      <c r="N5204" s="315">
        <f t="shared" si="1598"/>
        <v>0</v>
      </c>
      <c r="O5204" s="424">
        <f t="shared" si="1599"/>
        <v>0</v>
      </c>
      <c r="P5204" s="244"/>
      <c r="Q5204" s="423"/>
      <c r="R5204" s="252"/>
      <c r="S5204" s="429">
        <f t="shared" si="1600"/>
        <v>0</v>
      </c>
      <c r="T5204" s="315">
        <f t="shared" si="1601"/>
        <v>0</v>
      </c>
      <c r="U5204" s="252"/>
      <c r="V5204" s="252"/>
      <c r="W5204" s="253"/>
      <c r="X5204" s="313">
        <f t="shared" si="1592"/>
        <v>0</v>
      </c>
    </row>
    <row r="5205" spans="2:24" ht="18.75">
      <c r="B5205" s="136"/>
      <c r="C5205" s="137">
        <v>1013</v>
      </c>
      <c r="D5205" s="145" t="s">
        <v>219</v>
      </c>
      <c r="E5205" s="812"/>
      <c r="F5205" s="449"/>
      <c r="G5205" s="245"/>
      <c r="H5205" s="245"/>
      <c r="I5205" s="476">
        <f t="shared" si="1597"/>
        <v>0</v>
      </c>
      <c r="J5205" s="243" t="str">
        <f t="shared" si="1591"/>
        <v/>
      </c>
      <c r="K5205" s="244"/>
      <c r="L5205" s="423"/>
      <c r="M5205" s="252"/>
      <c r="N5205" s="315">
        <f t="shared" si="1598"/>
        <v>0</v>
      </c>
      <c r="O5205" s="424">
        <f t="shared" si="1599"/>
        <v>0</v>
      </c>
      <c r="P5205" s="244"/>
      <c r="Q5205" s="423"/>
      <c r="R5205" s="252"/>
      <c r="S5205" s="429">
        <f t="shared" si="1600"/>
        <v>0</v>
      </c>
      <c r="T5205" s="315">
        <f t="shared" si="1601"/>
        <v>0</v>
      </c>
      <c r="U5205" s="252"/>
      <c r="V5205" s="252"/>
      <c r="W5205" s="253"/>
      <c r="X5205" s="313">
        <f t="shared" si="1592"/>
        <v>0</v>
      </c>
    </row>
    <row r="5206" spans="2:24" ht="18.75">
      <c r="B5206" s="136"/>
      <c r="C5206" s="137">
        <v>1014</v>
      </c>
      <c r="D5206" s="145" t="s">
        <v>220</v>
      </c>
      <c r="E5206" s="812"/>
      <c r="F5206" s="449"/>
      <c r="G5206" s="245"/>
      <c r="H5206" s="245"/>
      <c r="I5206" s="476">
        <f t="shared" si="1597"/>
        <v>0</v>
      </c>
      <c r="J5206" s="243" t="str">
        <f t="shared" si="1591"/>
        <v/>
      </c>
      <c r="K5206" s="244"/>
      <c r="L5206" s="423"/>
      <c r="M5206" s="252"/>
      <c r="N5206" s="315">
        <f t="shared" si="1598"/>
        <v>0</v>
      </c>
      <c r="O5206" s="424">
        <f t="shared" si="1599"/>
        <v>0</v>
      </c>
      <c r="P5206" s="244"/>
      <c r="Q5206" s="423"/>
      <c r="R5206" s="252"/>
      <c r="S5206" s="429">
        <f t="shared" si="1600"/>
        <v>0</v>
      </c>
      <c r="T5206" s="315">
        <f t="shared" si="1601"/>
        <v>0</v>
      </c>
      <c r="U5206" s="252"/>
      <c r="V5206" s="252"/>
      <c r="W5206" s="253"/>
      <c r="X5206" s="313">
        <f t="shared" si="1592"/>
        <v>0</v>
      </c>
    </row>
    <row r="5207" spans="2:24" ht="18.75">
      <c r="B5207" s="136"/>
      <c r="C5207" s="137">
        <v>1015</v>
      </c>
      <c r="D5207" s="145" t="s">
        <v>221</v>
      </c>
      <c r="E5207" s="812"/>
      <c r="F5207" s="449"/>
      <c r="G5207" s="245">
        <v>23000</v>
      </c>
      <c r="H5207" s="245"/>
      <c r="I5207" s="476">
        <f t="shared" si="1597"/>
        <v>23000</v>
      </c>
      <c r="J5207" s="243">
        <f t="shared" si="1591"/>
        <v>1</v>
      </c>
      <c r="K5207" s="244"/>
      <c r="L5207" s="423"/>
      <c r="M5207" s="252">
        <v>23000</v>
      </c>
      <c r="N5207" s="315">
        <f t="shared" si="1598"/>
        <v>23000</v>
      </c>
      <c r="O5207" s="424">
        <f t="shared" si="1599"/>
        <v>0</v>
      </c>
      <c r="P5207" s="244"/>
      <c r="Q5207" s="423"/>
      <c r="R5207" s="252">
        <v>23000</v>
      </c>
      <c r="S5207" s="429">
        <f t="shared" si="1600"/>
        <v>23000</v>
      </c>
      <c r="T5207" s="315">
        <f t="shared" si="1601"/>
        <v>0</v>
      </c>
      <c r="U5207" s="252"/>
      <c r="V5207" s="252"/>
      <c r="W5207" s="253"/>
      <c r="X5207" s="313">
        <f t="shared" si="1592"/>
        <v>0</v>
      </c>
    </row>
    <row r="5208" spans="2:24" ht="18.75">
      <c r="B5208" s="136"/>
      <c r="C5208" s="137">
        <v>1016</v>
      </c>
      <c r="D5208" s="145" t="s">
        <v>222</v>
      </c>
      <c r="E5208" s="812"/>
      <c r="F5208" s="449"/>
      <c r="G5208" s="245">
        <v>39000</v>
      </c>
      <c r="H5208" s="245"/>
      <c r="I5208" s="476">
        <f t="shared" si="1597"/>
        <v>39000</v>
      </c>
      <c r="J5208" s="243">
        <f t="shared" si="1591"/>
        <v>1</v>
      </c>
      <c r="K5208" s="244"/>
      <c r="L5208" s="423"/>
      <c r="M5208" s="252">
        <v>39000</v>
      </c>
      <c r="N5208" s="315">
        <f t="shared" si="1598"/>
        <v>39000</v>
      </c>
      <c r="O5208" s="424">
        <f t="shared" si="1599"/>
        <v>0</v>
      </c>
      <c r="P5208" s="244"/>
      <c r="Q5208" s="423"/>
      <c r="R5208" s="252">
        <v>39000</v>
      </c>
      <c r="S5208" s="429">
        <f t="shared" si="1600"/>
        <v>39000</v>
      </c>
      <c r="T5208" s="315">
        <f t="shared" si="1601"/>
        <v>0</v>
      </c>
      <c r="U5208" s="252"/>
      <c r="V5208" s="252"/>
      <c r="W5208" s="253"/>
      <c r="X5208" s="313">
        <f t="shared" si="1592"/>
        <v>0</v>
      </c>
    </row>
    <row r="5209" spans="2:24" ht="18.75">
      <c r="B5209" s="140"/>
      <c r="C5209" s="164">
        <v>1020</v>
      </c>
      <c r="D5209" s="165" t="s">
        <v>223</v>
      </c>
      <c r="E5209" s="812"/>
      <c r="F5209" s="449"/>
      <c r="G5209" s="245">
        <v>28000</v>
      </c>
      <c r="H5209" s="245"/>
      <c r="I5209" s="476">
        <f t="shared" si="1597"/>
        <v>28000</v>
      </c>
      <c r="J5209" s="243">
        <f t="shared" si="1591"/>
        <v>1</v>
      </c>
      <c r="K5209" s="244"/>
      <c r="L5209" s="423"/>
      <c r="M5209" s="252">
        <v>28000</v>
      </c>
      <c r="N5209" s="315">
        <f t="shared" si="1598"/>
        <v>28000</v>
      </c>
      <c r="O5209" s="424">
        <f t="shared" si="1599"/>
        <v>0</v>
      </c>
      <c r="P5209" s="244"/>
      <c r="Q5209" s="423"/>
      <c r="R5209" s="252">
        <v>28000</v>
      </c>
      <c r="S5209" s="429">
        <f t="shared" si="1600"/>
        <v>28000</v>
      </c>
      <c r="T5209" s="315">
        <f t="shared" si="1601"/>
        <v>0</v>
      </c>
      <c r="U5209" s="252"/>
      <c r="V5209" s="252"/>
      <c r="W5209" s="253"/>
      <c r="X5209" s="313">
        <f t="shared" si="1592"/>
        <v>0</v>
      </c>
    </row>
    <row r="5210" spans="2:24" ht="18.75">
      <c r="B5210" s="136"/>
      <c r="C5210" s="137">
        <v>1030</v>
      </c>
      <c r="D5210" s="145" t="s">
        <v>224</v>
      </c>
      <c r="E5210" s="812"/>
      <c r="F5210" s="449"/>
      <c r="G5210" s="245">
        <v>56000</v>
      </c>
      <c r="H5210" s="245"/>
      <c r="I5210" s="476">
        <f t="shared" si="1597"/>
        <v>56000</v>
      </c>
      <c r="J5210" s="243">
        <f t="shared" si="1591"/>
        <v>1</v>
      </c>
      <c r="K5210" s="244"/>
      <c r="L5210" s="423"/>
      <c r="M5210" s="252">
        <v>56000</v>
      </c>
      <c r="N5210" s="315">
        <f t="shared" si="1598"/>
        <v>56000</v>
      </c>
      <c r="O5210" s="424">
        <f t="shared" si="1599"/>
        <v>0</v>
      </c>
      <c r="P5210" s="244"/>
      <c r="Q5210" s="423"/>
      <c r="R5210" s="252">
        <v>56000</v>
      </c>
      <c r="S5210" s="429">
        <f t="shared" si="1600"/>
        <v>56000</v>
      </c>
      <c r="T5210" s="315">
        <f t="shared" si="1601"/>
        <v>0</v>
      </c>
      <c r="U5210" s="252"/>
      <c r="V5210" s="252"/>
      <c r="W5210" s="253"/>
      <c r="X5210" s="313">
        <f t="shared" si="1592"/>
        <v>0</v>
      </c>
    </row>
    <row r="5211" spans="2:24" ht="18.75">
      <c r="B5211" s="136"/>
      <c r="C5211" s="164">
        <v>1051</v>
      </c>
      <c r="D5211" s="167" t="s">
        <v>225</v>
      </c>
      <c r="E5211" s="812"/>
      <c r="F5211" s="449"/>
      <c r="G5211" s="245"/>
      <c r="H5211" s="245"/>
      <c r="I5211" s="476">
        <f t="shared" si="1597"/>
        <v>0</v>
      </c>
      <c r="J5211" s="243" t="str">
        <f t="shared" si="1591"/>
        <v/>
      </c>
      <c r="K5211" s="244"/>
      <c r="L5211" s="423"/>
      <c r="M5211" s="252"/>
      <c r="N5211" s="315">
        <f t="shared" si="1598"/>
        <v>0</v>
      </c>
      <c r="O5211" s="424">
        <f t="shared" si="1599"/>
        <v>0</v>
      </c>
      <c r="P5211" s="244"/>
      <c r="Q5211" s="771"/>
      <c r="R5211" s="775"/>
      <c r="S5211" s="775"/>
      <c r="T5211" s="775"/>
      <c r="U5211" s="775"/>
      <c r="V5211" s="775"/>
      <c r="W5211" s="819"/>
      <c r="X5211" s="313">
        <f t="shared" si="1592"/>
        <v>0</v>
      </c>
    </row>
    <row r="5212" spans="2:24" ht="18.75">
      <c r="B5212" s="136"/>
      <c r="C5212" s="137">
        <v>1052</v>
      </c>
      <c r="D5212" s="145" t="s">
        <v>226</v>
      </c>
      <c r="E5212" s="812"/>
      <c r="F5212" s="449"/>
      <c r="G5212" s="245"/>
      <c r="H5212" s="245"/>
      <c r="I5212" s="476">
        <f t="shared" si="1597"/>
        <v>0</v>
      </c>
      <c r="J5212" s="243" t="str">
        <f t="shared" si="1591"/>
        <v/>
      </c>
      <c r="K5212" s="244"/>
      <c r="L5212" s="423"/>
      <c r="M5212" s="252"/>
      <c r="N5212" s="315">
        <f t="shared" si="1598"/>
        <v>0</v>
      </c>
      <c r="O5212" s="424">
        <f t="shared" si="1599"/>
        <v>0</v>
      </c>
      <c r="P5212" s="244"/>
      <c r="Q5212" s="771"/>
      <c r="R5212" s="775"/>
      <c r="S5212" s="775"/>
      <c r="T5212" s="775"/>
      <c r="U5212" s="775"/>
      <c r="V5212" s="775"/>
      <c r="W5212" s="819"/>
      <c r="X5212" s="313">
        <f t="shared" si="1592"/>
        <v>0</v>
      </c>
    </row>
    <row r="5213" spans="2:24" ht="18.75">
      <c r="B5213" s="136"/>
      <c r="C5213" s="168">
        <v>1053</v>
      </c>
      <c r="D5213" s="169" t="s">
        <v>1710</v>
      </c>
      <c r="E5213" s="812"/>
      <c r="F5213" s="449"/>
      <c r="G5213" s="245"/>
      <c r="H5213" s="245"/>
      <c r="I5213" s="476">
        <f t="shared" si="1597"/>
        <v>0</v>
      </c>
      <c r="J5213" s="243" t="str">
        <f t="shared" si="1591"/>
        <v/>
      </c>
      <c r="K5213" s="244"/>
      <c r="L5213" s="423"/>
      <c r="M5213" s="252"/>
      <c r="N5213" s="315">
        <f t="shared" si="1598"/>
        <v>0</v>
      </c>
      <c r="O5213" s="424">
        <f t="shared" si="1599"/>
        <v>0</v>
      </c>
      <c r="P5213" s="244"/>
      <c r="Q5213" s="771"/>
      <c r="R5213" s="775"/>
      <c r="S5213" s="775"/>
      <c r="T5213" s="775"/>
      <c r="U5213" s="775"/>
      <c r="V5213" s="775"/>
      <c r="W5213" s="819"/>
      <c r="X5213" s="313">
        <f t="shared" si="1592"/>
        <v>0</v>
      </c>
    </row>
    <row r="5214" spans="2:24" ht="18.75">
      <c r="B5214" s="136"/>
      <c r="C5214" s="137">
        <v>1062</v>
      </c>
      <c r="D5214" s="139" t="s">
        <v>227</v>
      </c>
      <c r="E5214" s="812"/>
      <c r="F5214" s="449"/>
      <c r="G5214" s="245">
        <v>800</v>
      </c>
      <c r="H5214" s="245"/>
      <c r="I5214" s="476">
        <f t="shared" si="1597"/>
        <v>800</v>
      </c>
      <c r="J5214" s="243">
        <f t="shared" si="1591"/>
        <v>1</v>
      </c>
      <c r="K5214" s="244"/>
      <c r="L5214" s="423"/>
      <c r="M5214" s="252">
        <v>800</v>
      </c>
      <c r="N5214" s="315">
        <f t="shared" si="1598"/>
        <v>800</v>
      </c>
      <c r="O5214" s="424">
        <f t="shared" si="1599"/>
        <v>0</v>
      </c>
      <c r="P5214" s="244"/>
      <c r="Q5214" s="423"/>
      <c r="R5214" s="252">
        <v>800</v>
      </c>
      <c r="S5214" s="429">
        <f>+IF(+(L5214+M5214)&gt;=I5214,+M5214,+(+I5214-L5214))</f>
        <v>800</v>
      </c>
      <c r="T5214" s="315">
        <f>Q5214+R5214-S5214</f>
        <v>0</v>
      </c>
      <c r="U5214" s="252"/>
      <c r="V5214" s="252"/>
      <c r="W5214" s="253"/>
      <c r="X5214" s="313">
        <f t="shared" si="1592"/>
        <v>0</v>
      </c>
    </row>
    <row r="5215" spans="2:24" ht="18.75">
      <c r="B5215" s="136"/>
      <c r="C5215" s="137">
        <v>1063</v>
      </c>
      <c r="D5215" s="139" t="s">
        <v>228</v>
      </c>
      <c r="E5215" s="812"/>
      <c r="F5215" s="449"/>
      <c r="G5215" s="245"/>
      <c r="H5215" s="245"/>
      <c r="I5215" s="476">
        <f t="shared" si="1597"/>
        <v>0</v>
      </c>
      <c r="J5215" s="243" t="str">
        <f t="shared" si="1591"/>
        <v/>
      </c>
      <c r="K5215" s="244"/>
      <c r="L5215" s="423"/>
      <c r="M5215" s="252"/>
      <c r="N5215" s="315">
        <f t="shared" si="1598"/>
        <v>0</v>
      </c>
      <c r="O5215" s="424">
        <f t="shared" si="1599"/>
        <v>0</v>
      </c>
      <c r="P5215" s="244"/>
      <c r="Q5215" s="771"/>
      <c r="R5215" s="775"/>
      <c r="S5215" s="775"/>
      <c r="T5215" s="775"/>
      <c r="U5215" s="775"/>
      <c r="V5215" s="775"/>
      <c r="W5215" s="819"/>
      <c r="X5215" s="313">
        <f t="shared" si="1592"/>
        <v>0</v>
      </c>
    </row>
    <row r="5216" spans="2:24" ht="18.75">
      <c r="B5216" s="136"/>
      <c r="C5216" s="168">
        <v>1069</v>
      </c>
      <c r="D5216" s="170" t="s">
        <v>229</v>
      </c>
      <c r="E5216" s="812"/>
      <c r="F5216" s="449"/>
      <c r="G5216" s="245"/>
      <c r="H5216" s="245"/>
      <c r="I5216" s="476">
        <f t="shared" si="1597"/>
        <v>0</v>
      </c>
      <c r="J5216" s="243" t="str">
        <f t="shared" ref="J5216:J5247" si="1602">(IF($E5216&lt;&gt;0,$J$2,IF($I5216&lt;&gt;0,$J$2,"")))</f>
        <v/>
      </c>
      <c r="K5216" s="244"/>
      <c r="L5216" s="423"/>
      <c r="M5216" s="252"/>
      <c r="N5216" s="315">
        <f t="shared" si="1598"/>
        <v>0</v>
      </c>
      <c r="O5216" s="424">
        <f t="shared" si="1599"/>
        <v>0</v>
      </c>
      <c r="P5216" s="244"/>
      <c r="Q5216" s="423"/>
      <c r="R5216" s="252"/>
      <c r="S5216" s="429">
        <f>+IF(+(L5216+M5216)&gt;=I5216,+M5216,+(+I5216-L5216))</f>
        <v>0</v>
      </c>
      <c r="T5216" s="315">
        <f>Q5216+R5216-S5216</f>
        <v>0</v>
      </c>
      <c r="U5216" s="252"/>
      <c r="V5216" s="252"/>
      <c r="W5216" s="253"/>
      <c r="X5216" s="313">
        <f t="shared" ref="X5216:X5247" si="1603">T5216-U5216-V5216-W5216</f>
        <v>0</v>
      </c>
    </row>
    <row r="5217" spans="2:24" ht="31.5">
      <c r="B5217" s="140"/>
      <c r="C5217" s="137">
        <v>1091</v>
      </c>
      <c r="D5217" s="145" t="s">
        <v>230</v>
      </c>
      <c r="E5217" s="812"/>
      <c r="F5217" s="449"/>
      <c r="G5217" s="245"/>
      <c r="H5217" s="245"/>
      <c r="I5217" s="476">
        <f t="shared" si="1597"/>
        <v>0</v>
      </c>
      <c r="J5217" s="243" t="str">
        <f t="shared" si="1602"/>
        <v/>
      </c>
      <c r="K5217" s="244"/>
      <c r="L5217" s="423"/>
      <c r="M5217" s="252"/>
      <c r="N5217" s="315">
        <f t="shared" si="1598"/>
        <v>0</v>
      </c>
      <c r="O5217" s="424">
        <f t="shared" si="1599"/>
        <v>0</v>
      </c>
      <c r="P5217" s="244"/>
      <c r="Q5217" s="423"/>
      <c r="R5217" s="252"/>
      <c r="S5217" s="429">
        <f>+IF(+(L5217+M5217)&gt;=I5217,+M5217,+(+I5217-L5217))</f>
        <v>0</v>
      </c>
      <c r="T5217" s="315">
        <f>Q5217+R5217-S5217</f>
        <v>0</v>
      </c>
      <c r="U5217" s="252"/>
      <c r="V5217" s="252"/>
      <c r="W5217" s="253"/>
      <c r="X5217" s="313">
        <f t="shared" si="1603"/>
        <v>0</v>
      </c>
    </row>
    <row r="5218" spans="2:24" ht="18.75">
      <c r="B5218" s="136"/>
      <c r="C5218" s="137">
        <v>1092</v>
      </c>
      <c r="D5218" s="145" t="s">
        <v>359</v>
      </c>
      <c r="E5218" s="812"/>
      <c r="F5218" s="449"/>
      <c r="G5218" s="245"/>
      <c r="H5218" s="245"/>
      <c r="I5218" s="476">
        <f t="shared" si="1597"/>
        <v>0</v>
      </c>
      <c r="J5218" s="243" t="str">
        <f t="shared" si="1602"/>
        <v/>
      </c>
      <c r="K5218" s="244"/>
      <c r="L5218" s="423"/>
      <c r="M5218" s="252"/>
      <c r="N5218" s="315">
        <f t="shared" si="1598"/>
        <v>0</v>
      </c>
      <c r="O5218" s="424">
        <f t="shared" si="1599"/>
        <v>0</v>
      </c>
      <c r="P5218" s="244"/>
      <c r="Q5218" s="771"/>
      <c r="R5218" s="775"/>
      <c r="S5218" s="775"/>
      <c r="T5218" s="775"/>
      <c r="U5218" s="775"/>
      <c r="V5218" s="775"/>
      <c r="W5218" s="819"/>
      <c r="X5218" s="313">
        <f t="shared" si="1603"/>
        <v>0</v>
      </c>
    </row>
    <row r="5219" spans="2:24" ht="18.75">
      <c r="B5219" s="136"/>
      <c r="C5219" s="142">
        <v>1098</v>
      </c>
      <c r="D5219" s="146" t="s">
        <v>231</v>
      </c>
      <c r="E5219" s="812"/>
      <c r="F5219" s="449"/>
      <c r="G5219" s="245"/>
      <c r="H5219" s="245"/>
      <c r="I5219" s="476">
        <f t="shared" si="1597"/>
        <v>0</v>
      </c>
      <c r="J5219" s="243" t="str">
        <f t="shared" si="1602"/>
        <v/>
      </c>
      <c r="K5219" s="244"/>
      <c r="L5219" s="423"/>
      <c r="M5219" s="252"/>
      <c r="N5219" s="315">
        <f t="shared" si="1598"/>
        <v>0</v>
      </c>
      <c r="O5219" s="424">
        <f t="shared" si="1599"/>
        <v>0</v>
      </c>
      <c r="P5219" s="244"/>
      <c r="Q5219" s="423"/>
      <c r="R5219" s="252"/>
      <c r="S5219" s="429">
        <f>+IF(+(L5219+M5219)&gt;=I5219,+M5219,+(+I5219-L5219))</f>
        <v>0</v>
      </c>
      <c r="T5219" s="315">
        <f>Q5219+R5219-S5219</f>
        <v>0</v>
      </c>
      <c r="U5219" s="252"/>
      <c r="V5219" s="252"/>
      <c r="W5219" s="253"/>
      <c r="X5219" s="313">
        <f t="shared" si="1603"/>
        <v>0</v>
      </c>
    </row>
    <row r="5220" spans="2:24" ht="18.75">
      <c r="B5220" s="794">
        <v>1900</v>
      </c>
      <c r="C5220" s="958" t="s">
        <v>293</v>
      </c>
      <c r="D5220" s="958"/>
      <c r="E5220" s="795"/>
      <c r="F5220" s="796">
        <f>SUM(F5221:F5223)</f>
        <v>0</v>
      </c>
      <c r="G5220" s="797">
        <f>SUM(G5221:G5223)</f>
        <v>800</v>
      </c>
      <c r="H5220" s="797">
        <f>SUM(H5221:H5223)</f>
        <v>0</v>
      </c>
      <c r="I5220" s="797">
        <f>SUM(I5221:I5223)</f>
        <v>800</v>
      </c>
      <c r="J5220" s="243">
        <f t="shared" si="1602"/>
        <v>1</v>
      </c>
      <c r="K5220" s="244"/>
      <c r="L5220" s="316">
        <f>SUM(L5221:L5223)</f>
        <v>0</v>
      </c>
      <c r="M5220" s="317">
        <f>SUM(M5221:M5223)</f>
        <v>800</v>
      </c>
      <c r="N5220" s="425">
        <f>SUM(N5221:N5223)</f>
        <v>800</v>
      </c>
      <c r="O5220" s="426">
        <f>SUM(O5221:O5223)</f>
        <v>0</v>
      </c>
      <c r="P5220" s="244"/>
      <c r="Q5220" s="773"/>
      <c r="R5220" s="774"/>
      <c r="S5220" s="774"/>
      <c r="T5220" s="774"/>
      <c r="U5220" s="774"/>
      <c r="V5220" s="774"/>
      <c r="W5220" s="820"/>
      <c r="X5220" s="313">
        <f t="shared" si="1603"/>
        <v>0</v>
      </c>
    </row>
    <row r="5221" spans="2:24" ht="18.75">
      <c r="B5221" s="136"/>
      <c r="C5221" s="144">
        <v>1901</v>
      </c>
      <c r="D5221" s="138" t="s">
        <v>294</v>
      </c>
      <c r="E5221" s="812"/>
      <c r="F5221" s="449"/>
      <c r="G5221" s="245">
        <v>100</v>
      </c>
      <c r="H5221" s="245"/>
      <c r="I5221" s="476">
        <f>F5221+G5221+H5221</f>
        <v>100</v>
      </c>
      <c r="J5221" s="243">
        <f t="shared" si="1602"/>
        <v>1</v>
      </c>
      <c r="K5221" s="244"/>
      <c r="L5221" s="423"/>
      <c r="M5221" s="252">
        <v>100</v>
      </c>
      <c r="N5221" s="315">
        <f>I5221</f>
        <v>100</v>
      </c>
      <c r="O5221" s="424">
        <f>L5221+M5221-N5221</f>
        <v>0</v>
      </c>
      <c r="P5221" s="244"/>
      <c r="Q5221" s="771"/>
      <c r="R5221" s="775"/>
      <c r="S5221" s="775"/>
      <c r="T5221" s="775"/>
      <c r="U5221" s="775"/>
      <c r="V5221" s="775"/>
      <c r="W5221" s="819"/>
      <c r="X5221" s="313">
        <f t="shared" si="1603"/>
        <v>0</v>
      </c>
    </row>
    <row r="5222" spans="2:24" ht="18.75">
      <c r="B5222" s="136"/>
      <c r="C5222" s="137">
        <v>1981</v>
      </c>
      <c r="D5222" s="139" t="s">
        <v>295</v>
      </c>
      <c r="E5222" s="812"/>
      <c r="F5222" s="449"/>
      <c r="G5222" s="245">
        <v>700</v>
      </c>
      <c r="H5222" s="245"/>
      <c r="I5222" s="476">
        <f>F5222+G5222+H5222</f>
        <v>700</v>
      </c>
      <c r="J5222" s="243">
        <f t="shared" si="1602"/>
        <v>1</v>
      </c>
      <c r="K5222" s="244"/>
      <c r="L5222" s="423"/>
      <c r="M5222" s="252">
        <v>700</v>
      </c>
      <c r="N5222" s="315">
        <f>I5222</f>
        <v>700</v>
      </c>
      <c r="O5222" s="424">
        <f>L5222+M5222-N5222</f>
        <v>0</v>
      </c>
      <c r="P5222" s="244"/>
      <c r="Q5222" s="771"/>
      <c r="R5222" s="775"/>
      <c r="S5222" s="775"/>
      <c r="T5222" s="775"/>
      <c r="U5222" s="775"/>
      <c r="V5222" s="775"/>
      <c r="W5222" s="819"/>
      <c r="X5222" s="313">
        <f t="shared" si="1603"/>
        <v>0</v>
      </c>
    </row>
    <row r="5223" spans="2:24" ht="18.75">
      <c r="B5223" s="136"/>
      <c r="C5223" s="142">
        <v>1991</v>
      </c>
      <c r="D5223" s="141" t="s">
        <v>296</v>
      </c>
      <c r="E5223" s="812"/>
      <c r="F5223" s="449"/>
      <c r="G5223" s="245"/>
      <c r="H5223" s="245"/>
      <c r="I5223" s="476">
        <f>F5223+G5223+H5223</f>
        <v>0</v>
      </c>
      <c r="J5223" s="243" t="str">
        <f t="shared" si="1602"/>
        <v/>
      </c>
      <c r="K5223" s="244"/>
      <c r="L5223" s="423"/>
      <c r="M5223" s="252"/>
      <c r="N5223" s="315">
        <f>I5223</f>
        <v>0</v>
      </c>
      <c r="O5223" s="424">
        <f>L5223+M5223-N5223</f>
        <v>0</v>
      </c>
      <c r="P5223" s="244"/>
      <c r="Q5223" s="771"/>
      <c r="R5223" s="775"/>
      <c r="S5223" s="775"/>
      <c r="T5223" s="775"/>
      <c r="U5223" s="775"/>
      <c r="V5223" s="775"/>
      <c r="W5223" s="819"/>
      <c r="X5223" s="313">
        <f t="shared" si="1603"/>
        <v>0</v>
      </c>
    </row>
    <row r="5224" spans="2:24" ht="18.75">
      <c r="B5224" s="794">
        <v>2100</v>
      </c>
      <c r="C5224" s="958" t="s">
        <v>1088</v>
      </c>
      <c r="D5224" s="958"/>
      <c r="E5224" s="795"/>
      <c r="F5224" s="796">
        <f>SUM(F5225:F5229)</f>
        <v>0</v>
      </c>
      <c r="G5224" s="797">
        <f>SUM(G5225:G5229)</f>
        <v>0</v>
      </c>
      <c r="H5224" s="797">
        <f>SUM(H5225:H5229)</f>
        <v>0</v>
      </c>
      <c r="I5224" s="797">
        <f>SUM(I5225:I5229)</f>
        <v>0</v>
      </c>
      <c r="J5224" s="243" t="str">
        <f t="shared" si="1602"/>
        <v/>
      </c>
      <c r="K5224" s="244"/>
      <c r="L5224" s="316">
        <f>SUM(L5225:L5229)</f>
        <v>0</v>
      </c>
      <c r="M5224" s="317">
        <f>SUM(M5225:M5229)</f>
        <v>0</v>
      </c>
      <c r="N5224" s="425">
        <f>SUM(N5225:N5229)</f>
        <v>0</v>
      </c>
      <c r="O5224" s="426">
        <f>SUM(O5225:O5229)</f>
        <v>0</v>
      </c>
      <c r="P5224" s="244"/>
      <c r="Q5224" s="773"/>
      <c r="R5224" s="774"/>
      <c r="S5224" s="774"/>
      <c r="T5224" s="774"/>
      <c r="U5224" s="774"/>
      <c r="V5224" s="774"/>
      <c r="W5224" s="820"/>
      <c r="X5224" s="313">
        <f t="shared" si="1603"/>
        <v>0</v>
      </c>
    </row>
    <row r="5225" spans="2:24" ht="18.75">
      <c r="B5225" s="136"/>
      <c r="C5225" s="144">
        <v>2110</v>
      </c>
      <c r="D5225" s="147" t="s">
        <v>232</v>
      </c>
      <c r="E5225" s="812"/>
      <c r="F5225" s="449"/>
      <c r="G5225" s="245"/>
      <c r="H5225" s="245"/>
      <c r="I5225" s="476">
        <f>F5225+G5225+H5225</f>
        <v>0</v>
      </c>
      <c r="J5225" s="243" t="str">
        <f t="shared" si="1602"/>
        <v/>
      </c>
      <c r="K5225" s="244"/>
      <c r="L5225" s="423"/>
      <c r="M5225" s="252"/>
      <c r="N5225" s="315">
        <f>I5225</f>
        <v>0</v>
      </c>
      <c r="O5225" s="424">
        <f>L5225+M5225-N5225</f>
        <v>0</v>
      </c>
      <c r="P5225" s="244"/>
      <c r="Q5225" s="771"/>
      <c r="R5225" s="775"/>
      <c r="S5225" s="775"/>
      <c r="T5225" s="775"/>
      <c r="U5225" s="775"/>
      <c r="V5225" s="775"/>
      <c r="W5225" s="819"/>
      <c r="X5225" s="313">
        <f t="shared" si="1603"/>
        <v>0</v>
      </c>
    </row>
    <row r="5226" spans="2:24" ht="18.75">
      <c r="B5226" s="171"/>
      <c r="C5226" s="137">
        <v>2120</v>
      </c>
      <c r="D5226" s="159" t="s">
        <v>233</v>
      </c>
      <c r="E5226" s="812"/>
      <c r="F5226" s="449"/>
      <c r="G5226" s="245"/>
      <c r="H5226" s="245"/>
      <c r="I5226" s="476">
        <f>F5226+G5226+H5226</f>
        <v>0</v>
      </c>
      <c r="J5226" s="243" t="str">
        <f t="shared" si="1602"/>
        <v/>
      </c>
      <c r="K5226" s="244"/>
      <c r="L5226" s="423"/>
      <c r="M5226" s="252"/>
      <c r="N5226" s="315">
        <f>I5226</f>
        <v>0</v>
      </c>
      <c r="O5226" s="424">
        <f>L5226+M5226-N5226</f>
        <v>0</v>
      </c>
      <c r="P5226" s="244"/>
      <c r="Q5226" s="771"/>
      <c r="R5226" s="775"/>
      <c r="S5226" s="775"/>
      <c r="T5226" s="775"/>
      <c r="U5226" s="775"/>
      <c r="V5226" s="775"/>
      <c r="W5226" s="819"/>
      <c r="X5226" s="313">
        <f t="shared" si="1603"/>
        <v>0</v>
      </c>
    </row>
    <row r="5227" spans="2:24" ht="18.75">
      <c r="B5227" s="171"/>
      <c r="C5227" s="137">
        <v>2125</v>
      </c>
      <c r="D5227" s="156" t="s">
        <v>1080</v>
      </c>
      <c r="E5227" s="812"/>
      <c r="F5227" s="700">
        <v>0</v>
      </c>
      <c r="G5227" s="700">
        <v>0</v>
      </c>
      <c r="H5227" s="700">
        <v>0</v>
      </c>
      <c r="I5227" s="476">
        <f>F5227+G5227+H5227</f>
        <v>0</v>
      </c>
      <c r="J5227" s="243" t="str">
        <f t="shared" si="1602"/>
        <v/>
      </c>
      <c r="K5227" s="244"/>
      <c r="L5227" s="423"/>
      <c r="M5227" s="252"/>
      <c r="N5227" s="315">
        <f>I5227</f>
        <v>0</v>
      </c>
      <c r="O5227" s="424">
        <f>L5227+M5227-N5227</f>
        <v>0</v>
      </c>
      <c r="P5227" s="244"/>
      <c r="Q5227" s="771"/>
      <c r="R5227" s="775"/>
      <c r="S5227" s="775"/>
      <c r="T5227" s="775"/>
      <c r="U5227" s="775"/>
      <c r="V5227" s="775"/>
      <c r="W5227" s="819"/>
      <c r="X5227" s="313">
        <f t="shared" si="1603"/>
        <v>0</v>
      </c>
    </row>
    <row r="5228" spans="2:24" ht="18.75">
      <c r="B5228" s="143"/>
      <c r="C5228" s="137">
        <v>2140</v>
      </c>
      <c r="D5228" s="159" t="s">
        <v>235</v>
      </c>
      <c r="E5228" s="812"/>
      <c r="F5228" s="700">
        <v>0</v>
      </c>
      <c r="G5228" s="700">
        <v>0</v>
      </c>
      <c r="H5228" s="700">
        <v>0</v>
      </c>
      <c r="I5228" s="476">
        <f>F5228+G5228+H5228</f>
        <v>0</v>
      </c>
      <c r="J5228" s="243" t="str">
        <f t="shared" si="1602"/>
        <v/>
      </c>
      <c r="K5228" s="244"/>
      <c r="L5228" s="423"/>
      <c r="M5228" s="252"/>
      <c r="N5228" s="315">
        <f>I5228</f>
        <v>0</v>
      </c>
      <c r="O5228" s="424">
        <f>L5228+M5228-N5228</f>
        <v>0</v>
      </c>
      <c r="P5228" s="244"/>
      <c r="Q5228" s="771"/>
      <c r="R5228" s="775"/>
      <c r="S5228" s="775"/>
      <c r="T5228" s="775"/>
      <c r="U5228" s="775"/>
      <c r="V5228" s="775"/>
      <c r="W5228" s="819"/>
      <c r="X5228" s="313">
        <f t="shared" si="1603"/>
        <v>0</v>
      </c>
    </row>
    <row r="5229" spans="2:24" ht="18.75">
      <c r="B5229" s="136"/>
      <c r="C5229" s="142">
        <v>2190</v>
      </c>
      <c r="D5229" s="512" t="s">
        <v>236</v>
      </c>
      <c r="E5229" s="812"/>
      <c r="F5229" s="449"/>
      <c r="G5229" s="245"/>
      <c r="H5229" s="245"/>
      <c r="I5229" s="476">
        <f>F5229+G5229+H5229</f>
        <v>0</v>
      </c>
      <c r="J5229" s="243" t="str">
        <f t="shared" si="1602"/>
        <v/>
      </c>
      <c r="K5229" s="244"/>
      <c r="L5229" s="423"/>
      <c r="M5229" s="252"/>
      <c r="N5229" s="315">
        <f>I5229</f>
        <v>0</v>
      </c>
      <c r="O5229" s="424">
        <f>L5229+M5229-N5229</f>
        <v>0</v>
      </c>
      <c r="P5229" s="244"/>
      <c r="Q5229" s="771"/>
      <c r="R5229" s="775"/>
      <c r="S5229" s="775"/>
      <c r="T5229" s="775"/>
      <c r="U5229" s="775"/>
      <c r="V5229" s="775"/>
      <c r="W5229" s="819"/>
      <c r="X5229" s="313">
        <f t="shared" si="1603"/>
        <v>0</v>
      </c>
    </row>
    <row r="5230" spans="2:24" ht="18.75">
      <c r="B5230" s="794">
        <v>2200</v>
      </c>
      <c r="C5230" s="958" t="s">
        <v>237</v>
      </c>
      <c r="D5230" s="958"/>
      <c r="E5230" s="795"/>
      <c r="F5230" s="796">
        <f>SUM(F5231:F5232)</f>
        <v>0</v>
      </c>
      <c r="G5230" s="797">
        <f>SUM(G5231:G5232)</f>
        <v>0</v>
      </c>
      <c r="H5230" s="797">
        <f>SUM(H5231:H5232)</f>
        <v>0</v>
      </c>
      <c r="I5230" s="797">
        <f>SUM(I5231:I5232)</f>
        <v>0</v>
      </c>
      <c r="J5230" s="243" t="str">
        <f t="shared" si="1602"/>
        <v/>
      </c>
      <c r="K5230" s="244"/>
      <c r="L5230" s="316">
        <f>SUM(L5231:L5232)</f>
        <v>0</v>
      </c>
      <c r="M5230" s="317">
        <f>SUM(M5231:M5232)</f>
        <v>0</v>
      </c>
      <c r="N5230" s="425">
        <f>SUM(N5231:N5232)</f>
        <v>0</v>
      </c>
      <c r="O5230" s="426">
        <f>SUM(O5231:O5232)</f>
        <v>0</v>
      </c>
      <c r="P5230" s="244"/>
      <c r="Q5230" s="773"/>
      <c r="R5230" s="774"/>
      <c r="S5230" s="774"/>
      <c r="T5230" s="774"/>
      <c r="U5230" s="774"/>
      <c r="V5230" s="774"/>
      <c r="W5230" s="820"/>
      <c r="X5230" s="313">
        <f t="shared" si="1603"/>
        <v>0</v>
      </c>
    </row>
    <row r="5231" spans="2:24" ht="18.75">
      <c r="B5231" s="136"/>
      <c r="C5231" s="137">
        <v>2221</v>
      </c>
      <c r="D5231" s="139" t="s">
        <v>1461</v>
      </c>
      <c r="E5231" s="812"/>
      <c r="F5231" s="449"/>
      <c r="G5231" s="245"/>
      <c r="H5231" s="245"/>
      <c r="I5231" s="476">
        <f t="shared" ref="I5231:I5236" si="1604">F5231+G5231+H5231</f>
        <v>0</v>
      </c>
      <c r="J5231" s="243" t="str">
        <f t="shared" si="1602"/>
        <v/>
      </c>
      <c r="K5231" s="244"/>
      <c r="L5231" s="423"/>
      <c r="M5231" s="252"/>
      <c r="N5231" s="315">
        <f t="shared" ref="N5231:N5236" si="1605">I5231</f>
        <v>0</v>
      </c>
      <c r="O5231" s="424">
        <f t="shared" ref="O5231:O5236" si="1606">L5231+M5231-N5231</f>
        <v>0</v>
      </c>
      <c r="P5231" s="244"/>
      <c r="Q5231" s="771"/>
      <c r="R5231" s="775"/>
      <c r="S5231" s="775"/>
      <c r="T5231" s="775"/>
      <c r="U5231" s="775"/>
      <c r="V5231" s="775"/>
      <c r="W5231" s="819"/>
      <c r="X5231" s="313">
        <f t="shared" si="1603"/>
        <v>0</v>
      </c>
    </row>
    <row r="5232" spans="2:24" ht="18.75">
      <c r="B5232" s="136"/>
      <c r="C5232" s="142">
        <v>2224</v>
      </c>
      <c r="D5232" s="141" t="s">
        <v>238</v>
      </c>
      <c r="E5232" s="812"/>
      <c r="F5232" s="449"/>
      <c r="G5232" s="245"/>
      <c r="H5232" s="245"/>
      <c r="I5232" s="476">
        <f t="shared" si="1604"/>
        <v>0</v>
      </c>
      <c r="J5232" s="243" t="str">
        <f t="shared" si="1602"/>
        <v/>
      </c>
      <c r="K5232" s="244"/>
      <c r="L5232" s="423"/>
      <c r="M5232" s="252"/>
      <c r="N5232" s="315">
        <f t="shared" si="1605"/>
        <v>0</v>
      </c>
      <c r="O5232" s="424">
        <f t="shared" si="1606"/>
        <v>0</v>
      </c>
      <c r="P5232" s="244"/>
      <c r="Q5232" s="771"/>
      <c r="R5232" s="775"/>
      <c r="S5232" s="775"/>
      <c r="T5232" s="775"/>
      <c r="U5232" s="775"/>
      <c r="V5232" s="775"/>
      <c r="W5232" s="819"/>
      <c r="X5232" s="313">
        <f t="shared" si="1603"/>
        <v>0</v>
      </c>
    </row>
    <row r="5233" spans="2:24" ht="18.75">
      <c r="B5233" s="794">
        <v>2500</v>
      </c>
      <c r="C5233" s="963" t="s">
        <v>239</v>
      </c>
      <c r="D5233" s="963"/>
      <c r="E5233" s="795"/>
      <c r="F5233" s="798"/>
      <c r="G5233" s="799"/>
      <c r="H5233" s="799"/>
      <c r="I5233" s="800">
        <f t="shared" si="1604"/>
        <v>0</v>
      </c>
      <c r="J5233" s="243" t="str">
        <f t="shared" si="1602"/>
        <v/>
      </c>
      <c r="K5233" s="244"/>
      <c r="L5233" s="428"/>
      <c r="M5233" s="254"/>
      <c r="N5233" s="315">
        <f t="shared" si="1605"/>
        <v>0</v>
      </c>
      <c r="O5233" s="424">
        <f t="shared" si="1606"/>
        <v>0</v>
      </c>
      <c r="P5233" s="244"/>
      <c r="Q5233" s="773"/>
      <c r="R5233" s="774"/>
      <c r="S5233" s="775"/>
      <c r="T5233" s="775"/>
      <c r="U5233" s="774"/>
      <c r="V5233" s="775"/>
      <c r="W5233" s="819"/>
      <c r="X5233" s="313">
        <f t="shared" si="1603"/>
        <v>0</v>
      </c>
    </row>
    <row r="5234" spans="2:24" ht="18.75">
      <c r="B5234" s="794">
        <v>2600</v>
      </c>
      <c r="C5234" s="969" t="s">
        <v>240</v>
      </c>
      <c r="D5234" s="979"/>
      <c r="E5234" s="795"/>
      <c r="F5234" s="798"/>
      <c r="G5234" s="799"/>
      <c r="H5234" s="799"/>
      <c r="I5234" s="800">
        <f t="shared" si="1604"/>
        <v>0</v>
      </c>
      <c r="J5234" s="243" t="str">
        <f t="shared" si="1602"/>
        <v/>
      </c>
      <c r="K5234" s="244"/>
      <c r="L5234" s="428"/>
      <c r="M5234" s="254"/>
      <c r="N5234" s="315">
        <f t="shared" si="1605"/>
        <v>0</v>
      </c>
      <c r="O5234" s="424">
        <f t="shared" si="1606"/>
        <v>0</v>
      </c>
      <c r="P5234" s="244"/>
      <c r="Q5234" s="773"/>
      <c r="R5234" s="774"/>
      <c r="S5234" s="775"/>
      <c r="T5234" s="775"/>
      <c r="U5234" s="774"/>
      <c r="V5234" s="775"/>
      <c r="W5234" s="819"/>
      <c r="X5234" s="313">
        <f t="shared" si="1603"/>
        <v>0</v>
      </c>
    </row>
    <row r="5235" spans="2:24" ht="18.75">
      <c r="B5235" s="794">
        <v>2700</v>
      </c>
      <c r="C5235" s="969" t="s">
        <v>241</v>
      </c>
      <c r="D5235" s="979"/>
      <c r="E5235" s="795"/>
      <c r="F5235" s="798"/>
      <c r="G5235" s="799"/>
      <c r="H5235" s="799"/>
      <c r="I5235" s="800">
        <f t="shared" si="1604"/>
        <v>0</v>
      </c>
      <c r="J5235" s="243" t="str">
        <f t="shared" si="1602"/>
        <v/>
      </c>
      <c r="K5235" s="244"/>
      <c r="L5235" s="428"/>
      <c r="M5235" s="254"/>
      <c r="N5235" s="315">
        <f t="shared" si="1605"/>
        <v>0</v>
      </c>
      <c r="O5235" s="424">
        <f t="shared" si="1606"/>
        <v>0</v>
      </c>
      <c r="P5235" s="244"/>
      <c r="Q5235" s="773"/>
      <c r="R5235" s="774"/>
      <c r="S5235" s="775"/>
      <c r="T5235" s="775"/>
      <c r="U5235" s="774"/>
      <c r="V5235" s="775"/>
      <c r="W5235" s="819"/>
      <c r="X5235" s="313">
        <f t="shared" si="1603"/>
        <v>0</v>
      </c>
    </row>
    <row r="5236" spans="2:24" ht="18.75">
      <c r="B5236" s="794">
        <v>2800</v>
      </c>
      <c r="C5236" s="969" t="s">
        <v>1711</v>
      </c>
      <c r="D5236" s="979"/>
      <c r="E5236" s="795"/>
      <c r="F5236" s="798"/>
      <c r="G5236" s="799"/>
      <c r="H5236" s="799"/>
      <c r="I5236" s="800">
        <f t="shared" si="1604"/>
        <v>0</v>
      </c>
      <c r="J5236" s="243" t="str">
        <f t="shared" si="1602"/>
        <v/>
      </c>
      <c r="K5236" s="244"/>
      <c r="L5236" s="428"/>
      <c r="M5236" s="254"/>
      <c r="N5236" s="315">
        <f t="shared" si="1605"/>
        <v>0</v>
      </c>
      <c r="O5236" s="424">
        <f t="shared" si="1606"/>
        <v>0</v>
      </c>
      <c r="P5236" s="244"/>
      <c r="Q5236" s="773"/>
      <c r="R5236" s="774"/>
      <c r="S5236" s="775"/>
      <c r="T5236" s="775"/>
      <c r="U5236" s="774"/>
      <c r="V5236" s="775"/>
      <c r="W5236" s="819"/>
      <c r="X5236" s="313">
        <f t="shared" si="1603"/>
        <v>0</v>
      </c>
    </row>
    <row r="5237" spans="2:24" ht="18.75">
      <c r="B5237" s="794">
        <v>2900</v>
      </c>
      <c r="C5237" s="966" t="s">
        <v>242</v>
      </c>
      <c r="D5237" s="983"/>
      <c r="E5237" s="795"/>
      <c r="F5237" s="796">
        <f>SUM(F5238:F5245)</f>
        <v>0</v>
      </c>
      <c r="G5237" s="797">
        <f>SUM(G5238:G5245)</f>
        <v>0</v>
      </c>
      <c r="H5237" s="797">
        <f>SUM(H5238:H5245)</f>
        <v>0</v>
      </c>
      <c r="I5237" s="797">
        <f>SUM(I5238:I5245)</f>
        <v>0</v>
      </c>
      <c r="J5237" s="243" t="str">
        <f t="shared" si="1602"/>
        <v/>
      </c>
      <c r="K5237" s="244"/>
      <c r="L5237" s="316">
        <f>SUM(L5238:L5245)</f>
        <v>0</v>
      </c>
      <c r="M5237" s="317">
        <f>SUM(M5238:M5245)</f>
        <v>0</v>
      </c>
      <c r="N5237" s="425">
        <f>SUM(N5238:N5245)</f>
        <v>0</v>
      </c>
      <c r="O5237" s="426">
        <f>SUM(O5238:O5245)</f>
        <v>0</v>
      </c>
      <c r="P5237" s="244"/>
      <c r="Q5237" s="773"/>
      <c r="R5237" s="774"/>
      <c r="S5237" s="774"/>
      <c r="T5237" s="774"/>
      <c r="U5237" s="774"/>
      <c r="V5237" s="774"/>
      <c r="W5237" s="820"/>
      <c r="X5237" s="313">
        <f t="shared" si="1603"/>
        <v>0</v>
      </c>
    </row>
    <row r="5238" spans="2:24" ht="18.75">
      <c r="B5238" s="172"/>
      <c r="C5238" s="144">
        <v>2910</v>
      </c>
      <c r="D5238" s="319" t="s">
        <v>1751</v>
      </c>
      <c r="E5238" s="812"/>
      <c r="F5238" s="449"/>
      <c r="G5238" s="245"/>
      <c r="H5238" s="245"/>
      <c r="I5238" s="476">
        <f t="shared" ref="I5238:I5245" si="1607">F5238+G5238+H5238</f>
        <v>0</v>
      </c>
      <c r="J5238" s="243" t="str">
        <f t="shared" si="1602"/>
        <v/>
      </c>
      <c r="K5238" s="244"/>
      <c r="L5238" s="423"/>
      <c r="M5238" s="252"/>
      <c r="N5238" s="315">
        <f t="shared" ref="N5238:N5245" si="1608">I5238</f>
        <v>0</v>
      </c>
      <c r="O5238" s="424">
        <f t="shared" ref="O5238:O5245" si="1609">L5238+M5238-N5238</f>
        <v>0</v>
      </c>
      <c r="P5238" s="244"/>
      <c r="Q5238" s="771"/>
      <c r="R5238" s="775"/>
      <c r="S5238" s="775"/>
      <c r="T5238" s="775"/>
      <c r="U5238" s="775"/>
      <c r="V5238" s="775"/>
      <c r="W5238" s="819"/>
      <c r="X5238" s="313">
        <f t="shared" si="1603"/>
        <v>0</v>
      </c>
    </row>
    <row r="5239" spans="2:24" ht="18.75">
      <c r="B5239" s="172"/>
      <c r="C5239" s="144">
        <v>2920</v>
      </c>
      <c r="D5239" s="319" t="s">
        <v>243</v>
      </c>
      <c r="E5239" s="812"/>
      <c r="F5239" s="449"/>
      <c r="G5239" s="245"/>
      <c r="H5239" s="245"/>
      <c r="I5239" s="476">
        <f t="shared" si="1607"/>
        <v>0</v>
      </c>
      <c r="J5239" s="243" t="str">
        <f t="shared" si="1602"/>
        <v/>
      </c>
      <c r="K5239" s="244"/>
      <c r="L5239" s="423"/>
      <c r="M5239" s="252"/>
      <c r="N5239" s="315">
        <f t="shared" si="1608"/>
        <v>0</v>
      </c>
      <c r="O5239" s="424">
        <f t="shared" si="1609"/>
        <v>0</v>
      </c>
      <c r="P5239" s="244"/>
      <c r="Q5239" s="771"/>
      <c r="R5239" s="775"/>
      <c r="S5239" s="775"/>
      <c r="T5239" s="775"/>
      <c r="U5239" s="775"/>
      <c r="V5239" s="775"/>
      <c r="W5239" s="819"/>
      <c r="X5239" s="313">
        <f t="shared" si="1603"/>
        <v>0</v>
      </c>
    </row>
    <row r="5240" spans="2:24" ht="31.5">
      <c r="B5240" s="172"/>
      <c r="C5240" s="168">
        <v>2969</v>
      </c>
      <c r="D5240" s="320" t="s">
        <v>244</v>
      </c>
      <c r="E5240" s="812"/>
      <c r="F5240" s="449"/>
      <c r="G5240" s="245"/>
      <c r="H5240" s="245"/>
      <c r="I5240" s="476">
        <f t="shared" si="1607"/>
        <v>0</v>
      </c>
      <c r="J5240" s="243" t="str">
        <f t="shared" si="1602"/>
        <v/>
      </c>
      <c r="K5240" s="244"/>
      <c r="L5240" s="423"/>
      <c r="M5240" s="252"/>
      <c r="N5240" s="315">
        <f t="shared" si="1608"/>
        <v>0</v>
      </c>
      <c r="O5240" s="424">
        <f t="shared" si="1609"/>
        <v>0</v>
      </c>
      <c r="P5240" s="244"/>
      <c r="Q5240" s="771"/>
      <c r="R5240" s="775"/>
      <c r="S5240" s="775"/>
      <c r="T5240" s="775"/>
      <c r="U5240" s="775"/>
      <c r="V5240" s="775"/>
      <c r="W5240" s="819"/>
      <c r="X5240" s="313">
        <f t="shared" si="1603"/>
        <v>0</v>
      </c>
    </row>
    <row r="5241" spans="2:24" ht="31.5">
      <c r="B5241" s="172"/>
      <c r="C5241" s="168">
        <v>2970</v>
      </c>
      <c r="D5241" s="320" t="s">
        <v>245</v>
      </c>
      <c r="E5241" s="812"/>
      <c r="F5241" s="449"/>
      <c r="G5241" s="245"/>
      <c r="H5241" s="245"/>
      <c r="I5241" s="476">
        <f t="shared" si="1607"/>
        <v>0</v>
      </c>
      <c r="J5241" s="243" t="str">
        <f t="shared" si="1602"/>
        <v/>
      </c>
      <c r="K5241" s="244"/>
      <c r="L5241" s="423"/>
      <c r="M5241" s="252"/>
      <c r="N5241" s="315">
        <f t="shared" si="1608"/>
        <v>0</v>
      </c>
      <c r="O5241" s="424">
        <f t="shared" si="1609"/>
        <v>0</v>
      </c>
      <c r="P5241" s="244"/>
      <c r="Q5241" s="771"/>
      <c r="R5241" s="775"/>
      <c r="S5241" s="775"/>
      <c r="T5241" s="775"/>
      <c r="U5241" s="775"/>
      <c r="V5241" s="775"/>
      <c r="W5241" s="819"/>
      <c r="X5241" s="313">
        <f t="shared" si="1603"/>
        <v>0</v>
      </c>
    </row>
    <row r="5242" spans="2:24" ht="18.75">
      <c r="B5242" s="172"/>
      <c r="C5242" s="166">
        <v>2989</v>
      </c>
      <c r="D5242" s="321" t="s">
        <v>246</v>
      </c>
      <c r="E5242" s="812"/>
      <c r="F5242" s="449"/>
      <c r="G5242" s="245"/>
      <c r="H5242" s="245"/>
      <c r="I5242" s="476">
        <f t="shared" si="1607"/>
        <v>0</v>
      </c>
      <c r="J5242" s="243" t="str">
        <f t="shared" si="1602"/>
        <v/>
      </c>
      <c r="K5242" s="244"/>
      <c r="L5242" s="423"/>
      <c r="M5242" s="252"/>
      <c r="N5242" s="315">
        <f t="shared" si="1608"/>
        <v>0</v>
      </c>
      <c r="O5242" s="424">
        <f t="shared" si="1609"/>
        <v>0</v>
      </c>
      <c r="P5242" s="244"/>
      <c r="Q5242" s="771"/>
      <c r="R5242" s="775"/>
      <c r="S5242" s="775"/>
      <c r="T5242" s="775"/>
      <c r="U5242" s="775"/>
      <c r="V5242" s="775"/>
      <c r="W5242" s="819"/>
      <c r="X5242" s="313">
        <f t="shared" si="1603"/>
        <v>0</v>
      </c>
    </row>
    <row r="5243" spans="2:24" ht="31.5">
      <c r="B5243" s="136"/>
      <c r="C5243" s="137">
        <v>2990</v>
      </c>
      <c r="D5243" s="322" t="s">
        <v>1732</v>
      </c>
      <c r="E5243" s="812"/>
      <c r="F5243" s="449"/>
      <c r="G5243" s="245"/>
      <c r="H5243" s="245"/>
      <c r="I5243" s="476">
        <f t="shared" si="1607"/>
        <v>0</v>
      </c>
      <c r="J5243" s="243" t="str">
        <f t="shared" si="1602"/>
        <v/>
      </c>
      <c r="K5243" s="244"/>
      <c r="L5243" s="423"/>
      <c r="M5243" s="252"/>
      <c r="N5243" s="315">
        <f t="shared" si="1608"/>
        <v>0</v>
      </c>
      <c r="O5243" s="424">
        <f t="shared" si="1609"/>
        <v>0</v>
      </c>
      <c r="P5243" s="244"/>
      <c r="Q5243" s="771"/>
      <c r="R5243" s="775"/>
      <c r="S5243" s="775"/>
      <c r="T5243" s="775"/>
      <c r="U5243" s="775"/>
      <c r="V5243" s="775"/>
      <c r="W5243" s="819"/>
      <c r="X5243" s="313">
        <f t="shared" si="1603"/>
        <v>0</v>
      </c>
    </row>
    <row r="5244" spans="2:24" ht="18.75">
      <c r="B5244" s="136"/>
      <c r="C5244" s="137">
        <v>2991</v>
      </c>
      <c r="D5244" s="322" t="s">
        <v>247</v>
      </c>
      <c r="E5244" s="812"/>
      <c r="F5244" s="449"/>
      <c r="G5244" s="245"/>
      <c r="H5244" s="245"/>
      <c r="I5244" s="476">
        <f t="shared" si="1607"/>
        <v>0</v>
      </c>
      <c r="J5244" s="243" t="str">
        <f t="shared" si="1602"/>
        <v/>
      </c>
      <c r="K5244" s="244"/>
      <c r="L5244" s="423"/>
      <c r="M5244" s="252"/>
      <c r="N5244" s="315">
        <f t="shared" si="1608"/>
        <v>0</v>
      </c>
      <c r="O5244" s="424">
        <f t="shared" si="1609"/>
        <v>0</v>
      </c>
      <c r="P5244" s="244"/>
      <c r="Q5244" s="771"/>
      <c r="R5244" s="775"/>
      <c r="S5244" s="775"/>
      <c r="T5244" s="775"/>
      <c r="U5244" s="775"/>
      <c r="V5244" s="775"/>
      <c r="W5244" s="819"/>
      <c r="X5244" s="313">
        <f t="shared" si="1603"/>
        <v>0</v>
      </c>
    </row>
    <row r="5245" spans="2:24" ht="18.75">
      <c r="B5245" s="136"/>
      <c r="C5245" s="142">
        <v>2992</v>
      </c>
      <c r="D5245" s="154" t="s">
        <v>248</v>
      </c>
      <c r="E5245" s="812"/>
      <c r="F5245" s="449"/>
      <c r="G5245" s="245"/>
      <c r="H5245" s="245"/>
      <c r="I5245" s="476">
        <f t="shared" si="1607"/>
        <v>0</v>
      </c>
      <c r="J5245" s="243" t="str">
        <f t="shared" si="1602"/>
        <v/>
      </c>
      <c r="K5245" s="244"/>
      <c r="L5245" s="423"/>
      <c r="M5245" s="252"/>
      <c r="N5245" s="315">
        <f t="shared" si="1608"/>
        <v>0</v>
      </c>
      <c r="O5245" s="424">
        <f t="shared" si="1609"/>
        <v>0</v>
      </c>
      <c r="P5245" s="244"/>
      <c r="Q5245" s="771"/>
      <c r="R5245" s="775"/>
      <c r="S5245" s="775"/>
      <c r="T5245" s="775"/>
      <c r="U5245" s="775"/>
      <c r="V5245" s="775"/>
      <c r="W5245" s="819"/>
      <c r="X5245" s="313">
        <f t="shared" si="1603"/>
        <v>0</v>
      </c>
    </row>
    <row r="5246" spans="2:24" ht="18.75">
      <c r="B5246" s="794">
        <v>3300</v>
      </c>
      <c r="C5246" s="966" t="s">
        <v>1773</v>
      </c>
      <c r="D5246" s="966"/>
      <c r="E5246" s="795"/>
      <c r="F5246" s="781">
        <v>0</v>
      </c>
      <c r="G5246" s="781">
        <v>0</v>
      </c>
      <c r="H5246" s="781">
        <v>0</v>
      </c>
      <c r="I5246" s="797">
        <f>SUM(I5247:I5251)</f>
        <v>0</v>
      </c>
      <c r="J5246" s="243" t="str">
        <f t="shared" si="1602"/>
        <v/>
      </c>
      <c r="K5246" s="244"/>
      <c r="L5246" s="773"/>
      <c r="M5246" s="774"/>
      <c r="N5246" s="774"/>
      <c r="O5246" s="820"/>
      <c r="P5246" s="244"/>
      <c r="Q5246" s="773"/>
      <c r="R5246" s="774"/>
      <c r="S5246" s="774"/>
      <c r="T5246" s="774"/>
      <c r="U5246" s="774"/>
      <c r="V5246" s="774"/>
      <c r="W5246" s="820"/>
      <c r="X5246" s="313">
        <f t="shared" si="1603"/>
        <v>0</v>
      </c>
    </row>
    <row r="5247" spans="2:24" ht="18.75">
      <c r="B5247" s="143"/>
      <c r="C5247" s="144">
        <v>3301</v>
      </c>
      <c r="D5247" s="460" t="s">
        <v>249</v>
      </c>
      <c r="E5247" s="812"/>
      <c r="F5247" s="700">
        <v>0</v>
      </c>
      <c r="G5247" s="700">
        <v>0</v>
      </c>
      <c r="H5247" s="700">
        <v>0</v>
      </c>
      <c r="I5247" s="476">
        <f t="shared" ref="I5247:I5254" si="1610">F5247+G5247+H5247</f>
        <v>0</v>
      </c>
      <c r="J5247" s="243" t="str">
        <f t="shared" si="1602"/>
        <v/>
      </c>
      <c r="K5247" s="244"/>
      <c r="L5247" s="771"/>
      <c r="M5247" s="775"/>
      <c r="N5247" s="775"/>
      <c r="O5247" s="819"/>
      <c r="P5247" s="244"/>
      <c r="Q5247" s="771"/>
      <c r="R5247" s="775"/>
      <c r="S5247" s="775"/>
      <c r="T5247" s="775"/>
      <c r="U5247" s="775"/>
      <c r="V5247" s="775"/>
      <c r="W5247" s="819"/>
      <c r="X5247" s="313">
        <f t="shared" si="1603"/>
        <v>0</v>
      </c>
    </row>
    <row r="5248" spans="2:24" ht="18.75">
      <c r="B5248" s="143"/>
      <c r="C5248" s="168">
        <v>3302</v>
      </c>
      <c r="D5248" s="461" t="s">
        <v>1081</v>
      </c>
      <c r="E5248" s="812"/>
      <c r="F5248" s="700">
        <v>0</v>
      </c>
      <c r="G5248" s="700">
        <v>0</v>
      </c>
      <c r="H5248" s="700">
        <v>0</v>
      </c>
      <c r="I5248" s="476">
        <f t="shared" si="1610"/>
        <v>0</v>
      </c>
      <c r="J5248" s="243" t="str">
        <f t="shared" ref="J5248:J5279" si="1611">(IF($E5248&lt;&gt;0,$J$2,IF($I5248&lt;&gt;0,$J$2,"")))</f>
        <v/>
      </c>
      <c r="K5248" s="244"/>
      <c r="L5248" s="771"/>
      <c r="M5248" s="775"/>
      <c r="N5248" s="775"/>
      <c r="O5248" s="819"/>
      <c r="P5248" s="244"/>
      <c r="Q5248" s="771"/>
      <c r="R5248" s="775"/>
      <c r="S5248" s="775"/>
      <c r="T5248" s="775"/>
      <c r="U5248" s="775"/>
      <c r="V5248" s="775"/>
      <c r="W5248" s="819"/>
      <c r="X5248" s="313">
        <f t="shared" ref="X5248:X5279" si="1612">T5248-U5248-V5248-W5248</f>
        <v>0</v>
      </c>
    </row>
    <row r="5249" spans="2:24" ht="18.75">
      <c r="B5249" s="143"/>
      <c r="C5249" s="168">
        <v>3303</v>
      </c>
      <c r="D5249" s="461" t="s">
        <v>251</v>
      </c>
      <c r="E5249" s="812"/>
      <c r="F5249" s="700">
        <v>0</v>
      </c>
      <c r="G5249" s="700">
        <v>0</v>
      </c>
      <c r="H5249" s="700">
        <v>0</v>
      </c>
      <c r="I5249" s="476">
        <f t="shared" si="1610"/>
        <v>0</v>
      </c>
      <c r="J5249" s="243" t="str">
        <f t="shared" si="1611"/>
        <v/>
      </c>
      <c r="K5249" s="244"/>
      <c r="L5249" s="771"/>
      <c r="M5249" s="775"/>
      <c r="N5249" s="775"/>
      <c r="O5249" s="819"/>
      <c r="P5249" s="244"/>
      <c r="Q5249" s="771"/>
      <c r="R5249" s="775"/>
      <c r="S5249" s="775"/>
      <c r="T5249" s="775"/>
      <c r="U5249" s="775"/>
      <c r="V5249" s="775"/>
      <c r="W5249" s="819"/>
      <c r="X5249" s="313">
        <f t="shared" si="1612"/>
        <v>0</v>
      </c>
    </row>
    <row r="5250" spans="2:24" ht="18.75">
      <c r="B5250" s="143"/>
      <c r="C5250" s="166">
        <v>3304</v>
      </c>
      <c r="D5250" s="462" t="s">
        <v>252</v>
      </c>
      <c r="E5250" s="812"/>
      <c r="F5250" s="700">
        <v>0</v>
      </c>
      <c r="G5250" s="700">
        <v>0</v>
      </c>
      <c r="H5250" s="700">
        <v>0</v>
      </c>
      <c r="I5250" s="476">
        <f t="shared" si="1610"/>
        <v>0</v>
      </c>
      <c r="J5250" s="243" t="str">
        <f t="shared" si="1611"/>
        <v/>
      </c>
      <c r="K5250" s="244"/>
      <c r="L5250" s="771"/>
      <c r="M5250" s="775"/>
      <c r="N5250" s="775"/>
      <c r="O5250" s="819"/>
      <c r="P5250" s="244"/>
      <c r="Q5250" s="771"/>
      <c r="R5250" s="775"/>
      <c r="S5250" s="775"/>
      <c r="T5250" s="775"/>
      <c r="U5250" s="775"/>
      <c r="V5250" s="775"/>
      <c r="W5250" s="819"/>
      <c r="X5250" s="313">
        <f t="shared" si="1612"/>
        <v>0</v>
      </c>
    </row>
    <row r="5251" spans="2:24" ht="31.5">
      <c r="B5251" s="143"/>
      <c r="C5251" s="142">
        <v>3306</v>
      </c>
      <c r="D5251" s="463" t="s">
        <v>1712</v>
      </c>
      <c r="E5251" s="812"/>
      <c r="F5251" s="700">
        <v>0</v>
      </c>
      <c r="G5251" s="700">
        <v>0</v>
      </c>
      <c r="H5251" s="700">
        <v>0</v>
      </c>
      <c r="I5251" s="476">
        <f t="shared" si="1610"/>
        <v>0</v>
      </c>
      <c r="J5251" s="243" t="str">
        <f t="shared" si="1611"/>
        <v/>
      </c>
      <c r="K5251" s="244"/>
      <c r="L5251" s="771"/>
      <c r="M5251" s="775"/>
      <c r="N5251" s="775"/>
      <c r="O5251" s="819"/>
      <c r="P5251" s="244"/>
      <c r="Q5251" s="771"/>
      <c r="R5251" s="775"/>
      <c r="S5251" s="775"/>
      <c r="T5251" s="775"/>
      <c r="U5251" s="775"/>
      <c r="V5251" s="775"/>
      <c r="W5251" s="819"/>
      <c r="X5251" s="313">
        <f t="shared" si="1612"/>
        <v>0</v>
      </c>
    </row>
    <row r="5252" spans="2:24" ht="18.75">
      <c r="B5252" s="794">
        <v>3900</v>
      </c>
      <c r="C5252" s="963" t="s">
        <v>253</v>
      </c>
      <c r="D5252" s="967"/>
      <c r="E5252" s="795"/>
      <c r="F5252" s="781">
        <v>0</v>
      </c>
      <c r="G5252" s="781">
        <v>0</v>
      </c>
      <c r="H5252" s="781">
        <v>0</v>
      </c>
      <c r="I5252" s="800">
        <f t="shared" si="1610"/>
        <v>0</v>
      </c>
      <c r="J5252" s="243" t="str">
        <f t="shared" si="1611"/>
        <v/>
      </c>
      <c r="K5252" s="244"/>
      <c r="L5252" s="428"/>
      <c r="M5252" s="254"/>
      <c r="N5252" s="317">
        <f>I5252</f>
        <v>0</v>
      </c>
      <c r="O5252" s="424">
        <f>L5252+M5252-N5252</f>
        <v>0</v>
      </c>
      <c r="P5252" s="244"/>
      <c r="Q5252" s="428"/>
      <c r="R5252" s="254"/>
      <c r="S5252" s="429">
        <f>+IF(+(L5252+M5252)&gt;=I5252,+M5252,+(+I5252-L5252))</f>
        <v>0</v>
      </c>
      <c r="T5252" s="315">
        <f>Q5252+R5252-S5252</f>
        <v>0</v>
      </c>
      <c r="U5252" s="254"/>
      <c r="V5252" s="254"/>
      <c r="W5252" s="253"/>
      <c r="X5252" s="313">
        <f t="shared" si="1612"/>
        <v>0</v>
      </c>
    </row>
    <row r="5253" spans="2:24" ht="18.75">
      <c r="B5253" s="794">
        <v>4000</v>
      </c>
      <c r="C5253" s="968" t="s">
        <v>254</v>
      </c>
      <c r="D5253" s="968"/>
      <c r="E5253" s="795"/>
      <c r="F5253" s="798"/>
      <c r="G5253" s="799"/>
      <c r="H5253" s="799"/>
      <c r="I5253" s="800">
        <f t="shared" si="1610"/>
        <v>0</v>
      </c>
      <c r="J5253" s="243" t="str">
        <f t="shared" si="1611"/>
        <v/>
      </c>
      <c r="K5253" s="244"/>
      <c r="L5253" s="428"/>
      <c r="M5253" s="254"/>
      <c r="N5253" s="317">
        <f>I5253</f>
        <v>0</v>
      </c>
      <c r="O5253" s="424">
        <f>L5253+M5253-N5253</f>
        <v>0</v>
      </c>
      <c r="P5253" s="244"/>
      <c r="Q5253" s="773"/>
      <c r="R5253" s="774"/>
      <c r="S5253" s="774"/>
      <c r="T5253" s="775"/>
      <c r="U5253" s="774"/>
      <c r="V5253" s="774"/>
      <c r="W5253" s="819"/>
      <c r="X5253" s="313">
        <f t="shared" si="1612"/>
        <v>0</v>
      </c>
    </row>
    <row r="5254" spans="2:24" ht="18.75">
      <c r="B5254" s="794">
        <v>4100</v>
      </c>
      <c r="C5254" s="968" t="s">
        <v>255</v>
      </c>
      <c r="D5254" s="968"/>
      <c r="E5254" s="795"/>
      <c r="F5254" s="781">
        <v>0</v>
      </c>
      <c r="G5254" s="781">
        <v>0</v>
      </c>
      <c r="H5254" s="781">
        <v>0</v>
      </c>
      <c r="I5254" s="800">
        <f t="shared" si="1610"/>
        <v>0</v>
      </c>
      <c r="J5254" s="243" t="str">
        <f t="shared" si="1611"/>
        <v/>
      </c>
      <c r="K5254" s="244"/>
      <c r="L5254" s="773"/>
      <c r="M5254" s="774"/>
      <c r="N5254" s="774"/>
      <c r="O5254" s="820"/>
      <c r="P5254" s="244"/>
      <c r="Q5254" s="773"/>
      <c r="R5254" s="774"/>
      <c r="S5254" s="774"/>
      <c r="T5254" s="774"/>
      <c r="U5254" s="774"/>
      <c r="V5254" s="774"/>
      <c r="W5254" s="820"/>
      <c r="X5254" s="313">
        <f t="shared" si="1612"/>
        <v>0</v>
      </c>
    </row>
    <row r="5255" spans="2:24" ht="18.75">
      <c r="B5255" s="794">
        <v>4200</v>
      </c>
      <c r="C5255" s="966" t="s">
        <v>256</v>
      </c>
      <c r="D5255" s="983"/>
      <c r="E5255" s="795"/>
      <c r="F5255" s="796">
        <f>SUM(F5256:F5261)</f>
        <v>0</v>
      </c>
      <c r="G5255" s="797">
        <f>SUM(G5256:G5261)</f>
        <v>0</v>
      </c>
      <c r="H5255" s="797">
        <f>SUM(H5256:H5261)</f>
        <v>0</v>
      </c>
      <c r="I5255" s="797">
        <f>SUM(I5256:I5261)</f>
        <v>0</v>
      </c>
      <c r="J5255" s="243" t="str">
        <f t="shared" si="1611"/>
        <v/>
      </c>
      <c r="K5255" s="244"/>
      <c r="L5255" s="316">
        <f>SUM(L5256:L5261)</f>
        <v>0</v>
      </c>
      <c r="M5255" s="317">
        <f>SUM(M5256:M5261)</f>
        <v>0</v>
      </c>
      <c r="N5255" s="425">
        <f>SUM(N5256:N5261)</f>
        <v>0</v>
      </c>
      <c r="O5255" s="426">
        <f>SUM(O5256:O5261)</f>
        <v>0</v>
      </c>
      <c r="P5255" s="244"/>
      <c r="Q5255" s="316">
        <f t="shared" ref="Q5255:W5255" si="1613">SUM(Q5256:Q5261)</f>
        <v>0</v>
      </c>
      <c r="R5255" s="317">
        <f t="shared" si="1613"/>
        <v>0</v>
      </c>
      <c r="S5255" s="317">
        <f t="shared" si="1613"/>
        <v>0</v>
      </c>
      <c r="T5255" s="317">
        <f t="shared" si="1613"/>
        <v>0</v>
      </c>
      <c r="U5255" s="317">
        <f t="shared" si="1613"/>
        <v>0</v>
      </c>
      <c r="V5255" s="317">
        <f t="shared" si="1613"/>
        <v>0</v>
      </c>
      <c r="W5255" s="426">
        <f t="shared" si="1613"/>
        <v>0</v>
      </c>
      <c r="X5255" s="313">
        <f t="shared" si="1612"/>
        <v>0</v>
      </c>
    </row>
    <row r="5256" spans="2:24" ht="18.75">
      <c r="B5256" s="173"/>
      <c r="C5256" s="144">
        <v>4201</v>
      </c>
      <c r="D5256" s="138" t="s">
        <v>257</v>
      </c>
      <c r="E5256" s="812"/>
      <c r="F5256" s="449"/>
      <c r="G5256" s="245"/>
      <c r="H5256" s="245"/>
      <c r="I5256" s="476">
        <f t="shared" ref="I5256:I5261" si="1614">F5256+G5256+H5256</f>
        <v>0</v>
      </c>
      <c r="J5256" s="243" t="str">
        <f t="shared" si="1611"/>
        <v/>
      </c>
      <c r="K5256" s="244"/>
      <c r="L5256" s="423"/>
      <c r="M5256" s="252"/>
      <c r="N5256" s="315">
        <f t="shared" ref="N5256:N5261" si="1615">I5256</f>
        <v>0</v>
      </c>
      <c r="O5256" s="424">
        <f t="shared" ref="O5256:O5261" si="1616">L5256+M5256-N5256</f>
        <v>0</v>
      </c>
      <c r="P5256" s="244"/>
      <c r="Q5256" s="423"/>
      <c r="R5256" s="252"/>
      <c r="S5256" s="429">
        <f t="shared" ref="S5256:S5261" si="1617">+IF(+(L5256+M5256)&gt;=I5256,+M5256,+(+I5256-L5256))</f>
        <v>0</v>
      </c>
      <c r="T5256" s="315">
        <f t="shared" ref="T5256:T5261" si="1618">Q5256+R5256-S5256</f>
        <v>0</v>
      </c>
      <c r="U5256" s="252"/>
      <c r="V5256" s="252"/>
      <c r="W5256" s="253"/>
      <c r="X5256" s="313">
        <f t="shared" si="1612"/>
        <v>0</v>
      </c>
    </row>
    <row r="5257" spans="2:24" ht="18.75">
      <c r="B5257" s="173"/>
      <c r="C5257" s="137">
        <v>4202</v>
      </c>
      <c r="D5257" s="139" t="s">
        <v>258</v>
      </c>
      <c r="E5257" s="812"/>
      <c r="F5257" s="449"/>
      <c r="G5257" s="245"/>
      <c r="H5257" s="245"/>
      <c r="I5257" s="476">
        <f t="shared" si="1614"/>
        <v>0</v>
      </c>
      <c r="J5257" s="243" t="str">
        <f t="shared" si="1611"/>
        <v/>
      </c>
      <c r="K5257" s="244"/>
      <c r="L5257" s="423"/>
      <c r="M5257" s="252"/>
      <c r="N5257" s="315">
        <f t="shared" si="1615"/>
        <v>0</v>
      </c>
      <c r="O5257" s="424">
        <f t="shared" si="1616"/>
        <v>0</v>
      </c>
      <c r="P5257" s="244"/>
      <c r="Q5257" s="423"/>
      <c r="R5257" s="252"/>
      <c r="S5257" s="429">
        <f t="shared" si="1617"/>
        <v>0</v>
      </c>
      <c r="T5257" s="315">
        <f t="shared" si="1618"/>
        <v>0</v>
      </c>
      <c r="U5257" s="252"/>
      <c r="V5257" s="252"/>
      <c r="W5257" s="253"/>
      <c r="X5257" s="313">
        <f t="shared" si="1612"/>
        <v>0</v>
      </c>
    </row>
    <row r="5258" spans="2:24" ht="18.75">
      <c r="B5258" s="173"/>
      <c r="C5258" s="137">
        <v>4214</v>
      </c>
      <c r="D5258" s="139" t="s">
        <v>259</v>
      </c>
      <c r="E5258" s="812"/>
      <c r="F5258" s="449"/>
      <c r="G5258" s="245"/>
      <c r="H5258" s="245"/>
      <c r="I5258" s="476">
        <f t="shared" si="1614"/>
        <v>0</v>
      </c>
      <c r="J5258" s="243" t="str">
        <f t="shared" si="1611"/>
        <v/>
      </c>
      <c r="K5258" s="244"/>
      <c r="L5258" s="423"/>
      <c r="M5258" s="252"/>
      <c r="N5258" s="315">
        <f t="shared" si="1615"/>
        <v>0</v>
      </c>
      <c r="O5258" s="424">
        <f t="shared" si="1616"/>
        <v>0</v>
      </c>
      <c r="P5258" s="244"/>
      <c r="Q5258" s="423"/>
      <c r="R5258" s="252"/>
      <c r="S5258" s="429">
        <f t="shared" si="1617"/>
        <v>0</v>
      </c>
      <c r="T5258" s="315">
        <f t="shared" si="1618"/>
        <v>0</v>
      </c>
      <c r="U5258" s="252"/>
      <c r="V5258" s="252"/>
      <c r="W5258" s="253"/>
      <c r="X5258" s="313">
        <f t="shared" si="1612"/>
        <v>0</v>
      </c>
    </row>
    <row r="5259" spans="2:24" ht="18.75">
      <c r="B5259" s="173"/>
      <c r="C5259" s="137">
        <v>4217</v>
      </c>
      <c r="D5259" s="139" t="s">
        <v>260</v>
      </c>
      <c r="E5259" s="812"/>
      <c r="F5259" s="449"/>
      <c r="G5259" s="245"/>
      <c r="H5259" s="245"/>
      <c r="I5259" s="476">
        <f t="shared" si="1614"/>
        <v>0</v>
      </c>
      <c r="J5259" s="243" t="str">
        <f t="shared" si="1611"/>
        <v/>
      </c>
      <c r="K5259" s="244"/>
      <c r="L5259" s="423"/>
      <c r="M5259" s="252"/>
      <c r="N5259" s="315">
        <f t="shared" si="1615"/>
        <v>0</v>
      </c>
      <c r="O5259" s="424">
        <f t="shared" si="1616"/>
        <v>0</v>
      </c>
      <c r="P5259" s="244"/>
      <c r="Q5259" s="423"/>
      <c r="R5259" s="252"/>
      <c r="S5259" s="429">
        <f t="shared" si="1617"/>
        <v>0</v>
      </c>
      <c r="T5259" s="315">
        <f t="shared" si="1618"/>
        <v>0</v>
      </c>
      <c r="U5259" s="252"/>
      <c r="V5259" s="252"/>
      <c r="W5259" s="253"/>
      <c r="X5259" s="313">
        <f t="shared" si="1612"/>
        <v>0</v>
      </c>
    </row>
    <row r="5260" spans="2:24" ht="18.75">
      <c r="B5260" s="173"/>
      <c r="C5260" s="137">
        <v>4218</v>
      </c>
      <c r="D5260" s="145" t="s">
        <v>261</v>
      </c>
      <c r="E5260" s="812"/>
      <c r="F5260" s="449"/>
      <c r="G5260" s="245"/>
      <c r="H5260" s="245"/>
      <c r="I5260" s="476">
        <f t="shared" si="1614"/>
        <v>0</v>
      </c>
      <c r="J5260" s="243" t="str">
        <f t="shared" si="1611"/>
        <v/>
      </c>
      <c r="K5260" s="244"/>
      <c r="L5260" s="423"/>
      <c r="M5260" s="252"/>
      <c r="N5260" s="315">
        <f t="shared" si="1615"/>
        <v>0</v>
      </c>
      <c r="O5260" s="424">
        <f t="shared" si="1616"/>
        <v>0</v>
      </c>
      <c r="P5260" s="244"/>
      <c r="Q5260" s="423"/>
      <c r="R5260" s="252"/>
      <c r="S5260" s="429">
        <f t="shared" si="1617"/>
        <v>0</v>
      </c>
      <c r="T5260" s="315">
        <f t="shared" si="1618"/>
        <v>0</v>
      </c>
      <c r="U5260" s="252"/>
      <c r="V5260" s="252"/>
      <c r="W5260" s="253"/>
      <c r="X5260" s="313">
        <f t="shared" si="1612"/>
        <v>0</v>
      </c>
    </row>
    <row r="5261" spans="2:24" ht="18.75">
      <c r="B5261" s="173"/>
      <c r="C5261" s="137">
        <v>4219</v>
      </c>
      <c r="D5261" s="156" t="s">
        <v>262</v>
      </c>
      <c r="E5261" s="812"/>
      <c r="F5261" s="449"/>
      <c r="G5261" s="245"/>
      <c r="H5261" s="245"/>
      <c r="I5261" s="476">
        <f t="shared" si="1614"/>
        <v>0</v>
      </c>
      <c r="J5261" s="243" t="str">
        <f t="shared" si="1611"/>
        <v/>
      </c>
      <c r="K5261" s="244"/>
      <c r="L5261" s="423"/>
      <c r="M5261" s="252"/>
      <c r="N5261" s="315">
        <f t="shared" si="1615"/>
        <v>0</v>
      </c>
      <c r="O5261" s="424">
        <f t="shared" si="1616"/>
        <v>0</v>
      </c>
      <c r="P5261" s="244"/>
      <c r="Q5261" s="423"/>
      <c r="R5261" s="252"/>
      <c r="S5261" s="429">
        <f t="shared" si="1617"/>
        <v>0</v>
      </c>
      <c r="T5261" s="315">
        <f t="shared" si="1618"/>
        <v>0</v>
      </c>
      <c r="U5261" s="252"/>
      <c r="V5261" s="252"/>
      <c r="W5261" s="253"/>
      <c r="X5261" s="313">
        <f t="shared" si="1612"/>
        <v>0</v>
      </c>
    </row>
    <row r="5262" spans="2:24" ht="18.75">
      <c r="B5262" s="794">
        <v>4300</v>
      </c>
      <c r="C5262" s="958" t="s">
        <v>1713</v>
      </c>
      <c r="D5262" s="958"/>
      <c r="E5262" s="795"/>
      <c r="F5262" s="796">
        <f>SUM(F5263:F5265)</f>
        <v>0</v>
      </c>
      <c r="G5262" s="797">
        <f>SUM(G5263:G5265)</f>
        <v>0</v>
      </c>
      <c r="H5262" s="797">
        <f>SUM(H5263:H5265)</f>
        <v>0</v>
      </c>
      <c r="I5262" s="797">
        <f>SUM(I5263:I5265)</f>
        <v>0</v>
      </c>
      <c r="J5262" s="243" t="str">
        <f t="shared" si="1611"/>
        <v/>
      </c>
      <c r="K5262" s="244"/>
      <c r="L5262" s="316">
        <f>SUM(L5263:L5265)</f>
        <v>0</v>
      </c>
      <c r="M5262" s="317">
        <f>SUM(M5263:M5265)</f>
        <v>0</v>
      </c>
      <c r="N5262" s="425">
        <f>SUM(N5263:N5265)</f>
        <v>0</v>
      </c>
      <c r="O5262" s="426">
        <f>SUM(O5263:O5265)</f>
        <v>0</v>
      </c>
      <c r="P5262" s="244"/>
      <c r="Q5262" s="316">
        <f t="shared" ref="Q5262:W5262" si="1619">SUM(Q5263:Q5265)</f>
        <v>0</v>
      </c>
      <c r="R5262" s="317">
        <f t="shared" si="1619"/>
        <v>0</v>
      </c>
      <c r="S5262" s="317">
        <f t="shared" si="1619"/>
        <v>0</v>
      </c>
      <c r="T5262" s="317">
        <f t="shared" si="1619"/>
        <v>0</v>
      </c>
      <c r="U5262" s="317">
        <f t="shared" si="1619"/>
        <v>0</v>
      </c>
      <c r="V5262" s="317">
        <f t="shared" si="1619"/>
        <v>0</v>
      </c>
      <c r="W5262" s="426">
        <f t="shared" si="1619"/>
        <v>0</v>
      </c>
      <c r="X5262" s="313">
        <f t="shared" si="1612"/>
        <v>0</v>
      </c>
    </row>
    <row r="5263" spans="2:24" ht="18.75">
      <c r="B5263" s="173"/>
      <c r="C5263" s="144">
        <v>4301</v>
      </c>
      <c r="D5263" s="163" t="s">
        <v>263</v>
      </c>
      <c r="E5263" s="812"/>
      <c r="F5263" s="449"/>
      <c r="G5263" s="245"/>
      <c r="H5263" s="245"/>
      <c r="I5263" s="476">
        <f t="shared" ref="I5263:I5268" si="1620">F5263+G5263+H5263</f>
        <v>0</v>
      </c>
      <c r="J5263" s="243" t="str">
        <f t="shared" si="1611"/>
        <v/>
      </c>
      <c r="K5263" s="244"/>
      <c r="L5263" s="423"/>
      <c r="M5263" s="252"/>
      <c r="N5263" s="315">
        <f t="shared" ref="N5263:N5268" si="1621">I5263</f>
        <v>0</v>
      </c>
      <c r="O5263" s="424">
        <f t="shared" ref="O5263:O5268" si="1622">L5263+M5263-N5263</f>
        <v>0</v>
      </c>
      <c r="P5263" s="244"/>
      <c r="Q5263" s="423"/>
      <c r="R5263" s="252"/>
      <c r="S5263" s="429">
        <f t="shared" ref="S5263:S5268" si="1623">+IF(+(L5263+M5263)&gt;=I5263,+M5263,+(+I5263-L5263))</f>
        <v>0</v>
      </c>
      <c r="T5263" s="315">
        <f t="shared" ref="T5263:T5268" si="1624">Q5263+R5263-S5263</f>
        <v>0</v>
      </c>
      <c r="U5263" s="252"/>
      <c r="V5263" s="252"/>
      <c r="W5263" s="253"/>
      <c r="X5263" s="313">
        <f t="shared" si="1612"/>
        <v>0</v>
      </c>
    </row>
    <row r="5264" spans="2:24" ht="18.75">
      <c r="B5264" s="173"/>
      <c r="C5264" s="137">
        <v>4302</v>
      </c>
      <c r="D5264" s="139" t="s">
        <v>1082</v>
      </c>
      <c r="E5264" s="812"/>
      <c r="F5264" s="449"/>
      <c r="G5264" s="245"/>
      <c r="H5264" s="245"/>
      <c r="I5264" s="476">
        <f t="shared" si="1620"/>
        <v>0</v>
      </c>
      <c r="J5264" s="243" t="str">
        <f t="shared" si="1611"/>
        <v/>
      </c>
      <c r="K5264" s="244"/>
      <c r="L5264" s="423"/>
      <c r="M5264" s="252"/>
      <c r="N5264" s="315">
        <f t="shared" si="1621"/>
        <v>0</v>
      </c>
      <c r="O5264" s="424">
        <f t="shared" si="1622"/>
        <v>0</v>
      </c>
      <c r="P5264" s="244"/>
      <c r="Q5264" s="423"/>
      <c r="R5264" s="252"/>
      <c r="S5264" s="429">
        <f t="shared" si="1623"/>
        <v>0</v>
      </c>
      <c r="T5264" s="315">
        <f t="shared" si="1624"/>
        <v>0</v>
      </c>
      <c r="U5264" s="252"/>
      <c r="V5264" s="252"/>
      <c r="W5264" s="253"/>
      <c r="X5264" s="313">
        <f t="shared" si="1612"/>
        <v>0</v>
      </c>
    </row>
    <row r="5265" spans="2:24" ht="18.75">
      <c r="B5265" s="173"/>
      <c r="C5265" s="142">
        <v>4309</v>
      </c>
      <c r="D5265" s="148" t="s">
        <v>265</v>
      </c>
      <c r="E5265" s="812"/>
      <c r="F5265" s="449"/>
      <c r="G5265" s="245"/>
      <c r="H5265" s="245"/>
      <c r="I5265" s="476">
        <f t="shared" si="1620"/>
        <v>0</v>
      </c>
      <c r="J5265" s="243" t="str">
        <f t="shared" si="1611"/>
        <v/>
      </c>
      <c r="K5265" s="244"/>
      <c r="L5265" s="423"/>
      <c r="M5265" s="252"/>
      <c r="N5265" s="315">
        <f t="shared" si="1621"/>
        <v>0</v>
      </c>
      <c r="O5265" s="424">
        <f t="shared" si="1622"/>
        <v>0</v>
      </c>
      <c r="P5265" s="244"/>
      <c r="Q5265" s="423"/>
      <c r="R5265" s="252"/>
      <c r="S5265" s="429">
        <f t="shared" si="1623"/>
        <v>0</v>
      </c>
      <c r="T5265" s="315">
        <f t="shared" si="1624"/>
        <v>0</v>
      </c>
      <c r="U5265" s="252"/>
      <c r="V5265" s="252"/>
      <c r="W5265" s="253"/>
      <c r="X5265" s="313">
        <f t="shared" si="1612"/>
        <v>0</v>
      </c>
    </row>
    <row r="5266" spans="2:24" ht="18.75">
      <c r="B5266" s="794">
        <v>4400</v>
      </c>
      <c r="C5266" s="963" t="s">
        <v>1714</v>
      </c>
      <c r="D5266" s="963"/>
      <c r="E5266" s="795"/>
      <c r="F5266" s="798"/>
      <c r="G5266" s="799"/>
      <c r="H5266" s="799"/>
      <c r="I5266" s="800">
        <f t="shared" si="1620"/>
        <v>0</v>
      </c>
      <c r="J5266" s="243" t="str">
        <f t="shared" si="1611"/>
        <v/>
      </c>
      <c r="K5266" s="244"/>
      <c r="L5266" s="428"/>
      <c r="M5266" s="254"/>
      <c r="N5266" s="317">
        <f t="shared" si="1621"/>
        <v>0</v>
      </c>
      <c r="O5266" s="424">
        <f t="shared" si="1622"/>
        <v>0</v>
      </c>
      <c r="P5266" s="244"/>
      <c r="Q5266" s="428"/>
      <c r="R5266" s="254"/>
      <c r="S5266" s="429">
        <f t="shared" si="1623"/>
        <v>0</v>
      </c>
      <c r="T5266" s="315">
        <f t="shared" si="1624"/>
        <v>0</v>
      </c>
      <c r="U5266" s="254"/>
      <c r="V5266" s="254"/>
      <c r="W5266" s="253"/>
      <c r="X5266" s="313">
        <f t="shared" si="1612"/>
        <v>0</v>
      </c>
    </row>
    <row r="5267" spans="2:24" ht="18.75">
      <c r="B5267" s="794">
        <v>4500</v>
      </c>
      <c r="C5267" s="968" t="s">
        <v>1715</v>
      </c>
      <c r="D5267" s="968"/>
      <c r="E5267" s="795"/>
      <c r="F5267" s="798"/>
      <c r="G5267" s="799"/>
      <c r="H5267" s="799"/>
      <c r="I5267" s="800">
        <f t="shared" si="1620"/>
        <v>0</v>
      </c>
      <c r="J5267" s="243" t="str">
        <f t="shared" si="1611"/>
        <v/>
      </c>
      <c r="K5267" s="244"/>
      <c r="L5267" s="428"/>
      <c r="M5267" s="254"/>
      <c r="N5267" s="317">
        <f t="shared" si="1621"/>
        <v>0</v>
      </c>
      <c r="O5267" s="424">
        <f t="shared" si="1622"/>
        <v>0</v>
      </c>
      <c r="P5267" s="244"/>
      <c r="Q5267" s="428"/>
      <c r="R5267" s="254"/>
      <c r="S5267" s="429">
        <f t="shared" si="1623"/>
        <v>0</v>
      </c>
      <c r="T5267" s="315">
        <f t="shared" si="1624"/>
        <v>0</v>
      </c>
      <c r="U5267" s="254"/>
      <c r="V5267" s="254"/>
      <c r="W5267" s="253"/>
      <c r="X5267" s="313">
        <f t="shared" si="1612"/>
        <v>0</v>
      </c>
    </row>
    <row r="5268" spans="2:24" ht="18.75">
      <c r="B5268" s="794">
        <v>4600</v>
      </c>
      <c r="C5268" s="969" t="s">
        <v>266</v>
      </c>
      <c r="D5268" s="970"/>
      <c r="E5268" s="795"/>
      <c r="F5268" s="798"/>
      <c r="G5268" s="799"/>
      <c r="H5268" s="799"/>
      <c r="I5268" s="800">
        <f t="shared" si="1620"/>
        <v>0</v>
      </c>
      <c r="J5268" s="243" t="str">
        <f t="shared" si="1611"/>
        <v/>
      </c>
      <c r="K5268" s="244"/>
      <c r="L5268" s="428"/>
      <c r="M5268" s="254"/>
      <c r="N5268" s="317">
        <f t="shared" si="1621"/>
        <v>0</v>
      </c>
      <c r="O5268" s="424">
        <f t="shared" si="1622"/>
        <v>0</v>
      </c>
      <c r="P5268" s="244"/>
      <c r="Q5268" s="428"/>
      <c r="R5268" s="254"/>
      <c r="S5268" s="429">
        <f t="shared" si="1623"/>
        <v>0</v>
      </c>
      <c r="T5268" s="315">
        <f t="shared" si="1624"/>
        <v>0</v>
      </c>
      <c r="U5268" s="254"/>
      <c r="V5268" s="254"/>
      <c r="W5268" s="253"/>
      <c r="X5268" s="313">
        <f t="shared" si="1612"/>
        <v>0</v>
      </c>
    </row>
    <row r="5269" spans="2:24" ht="18.75">
      <c r="B5269" s="794">
        <v>4900</v>
      </c>
      <c r="C5269" s="966" t="s">
        <v>297</v>
      </c>
      <c r="D5269" s="966"/>
      <c r="E5269" s="795"/>
      <c r="F5269" s="796">
        <f>+F5270+F5271</f>
        <v>0</v>
      </c>
      <c r="G5269" s="797">
        <f>+G5270+G5271</f>
        <v>0</v>
      </c>
      <c r="H5269" s="797">
        <f>+H5270+H5271</f>
        <v>0</v>
      </c>
      <c r="I5269" s="797">
        <f>+I5270+I5271</f>
        <v>0</v>
      </c>
      <c r="J5269" s="243" t="str">
        <f t="shared" si="1611"/>
        <v/>
      </c>
      <c r="K5269" s="244"/>
      <c r="L5269" s="773"/>
      <c r="M5269" s="774"/>
      <c r="N5269" s="774"/>
      <c r="O5269" s="820"/>
      <c r="P5269" s="244"/>
      <c r="Q5269" s="773"/>
      <c r="R5269" s="774"/>
      <c r="S5269" s="774"/>
      <c r="T5269" s="774"/>
      <c r="U5269" s="774"/>
      <c r="V5269" s="774"/>
      <c r="W5269" s="820"/>
      <c r="X5269" s="313">
        <f t="shared" si="1612"/>
        <v>0</v>
      </c>
    </row>
    <row r="5270" spans="2:24" ht="18.75">
      <c r="B5270" s="173"/>
      <c r="C5270" s="144">
        <v>4901</v>
      </c>
      <c r="D5270" s="174" t="s">
        <v>298</v>
      </c>
      <c r="E5270" s="812"/>
      <c r="F5270" s="449"/>
      <c r="G5270" s="245"/>
      <c r="H5270" s="245"/>
      <c r="I5270" s="476">
        <f>F5270+G5270+H5270</f>
        <v>0</v>
      </c>
      <c r="J5270" s="243" t="str">
        <f t="shared" si="1611"/>
        <v/>
      </c>
      <c r="K5270" s="244"/>
      <c r="L5270" s="771"/>
      <c r="M5270" s="775"/>
      <c r="N5270" s="775"/>
      <c r="O5270" s="819"/>
      <c r="P5270" s="244"/>
      <c r="Q5270" s="771"/>
      <c r="R5270" s="775"/>
      <c r="S5270" s="775"/>
      <c r="T5270" s="775"/>
      <c r="U5270" s="775"/>
      <c r="V5270" s="775"/>
      <c r="W5270" s="819"/>
      <c r="X5270" s="313">
        <f t="shared" si="1612"/>
        <v>0</v>
      </c>
    </row>
    <row r="5271" spans="2:24" ht="18.75">
      <c r="B5271" s="173"/>
      <c r="C5271" s="142">
        <v>4902</v>
      </c>
      <c r="D5271" s="148" t="s">
        <v>299</v>
      </c>
      <c r="E5271" s="812"/>
      <c r="F5271" s="449"/>
      <c r="G5271" s="245"/>
      <c r="H5271" s="245"/>
      <c r="I5271" s="476">
        <f>F5271+G5271+H5271</f>
        <v>0</v>
      </c>
      <c r="J5271" s="243" t="str">
        <f t="shared" si="1611"/>
        <v/>
      </c>
      <c r="K5271" s="244"/>
      <c r="L5271" s="771"/>
      <c r="M5271" s="775"/>
      <c r="N5271" s="775"/>
      <c r="O5271" s="819"/>
      <c r="P5271" s="244"/>
      <c r="Q5271" s="771"/>
      <c r="R5271" s="775"/>
      <c r="S5271" s="775"/>
      <c r="T5271" s="775"/>
      <c r="U5271" s="775"/>
      <c r="V5271" s="775"/>
      <c r="W5271" s="819"/>
      <c r="X5271" s="313">
        <f t="shared" si="1612"/>
        <v>0</v>
      </c>
    </row>
    <row r="5272" spans="2:24" ht="18.75">
      <c r="B5272" s="801">
        <v>5100</v>
      </c>
      <c r="C5272" s="980" t="s">
        <v>267</v>
      </c>
      <c r="D5272" s="980"/>
      <c r="E5272" s="802"/>
      <c r="F5272" s="803"/>
      <c r="G5272" s="804"/>
      <c r="H5272" s="804"/>
      <c r="I5272" s="800">
        <f>F5272+G5272+H5272</f>
        <v>0</v>
      </c>
      <c r="J5272" s="243" t="str">
        <f t="shared" si="1611"/>
        <v/>
      </c>
      <c r="K5272" s="244"/>
      <c r="L5272" s="430"/>
      <c r="M5272" s="431"/>
      <c r="N5272" s="327">
        <f>I5272</f>
        <v>0</v>
      </c>
      <c r="O5272" s="424">
        <f>L5272+M5272-N5272</f>
        <v>0</v>
      </c>
      <c r="P5272" s="244"/>
      <c r="Q5272" s="430"/>
      <c r="R5272" s="431"/>
      <c r="S5272" s="429">
        <f>+IF(+(L5272+M5272)&gt;=I5272,+M5272,+(+I5272-L5272))</f>
        <v>0</v>
      </c>
      <c r="T5272" s="315">
        <f>Q5272+R5272-S5272</f>
        <v>0</v>
      </c>
      <c r="U5272" s="431"/>
      <c r="V5272" s="431"/>
      <c r="W5272" s="253"/>
      <c r="X5272" s="313">
        <f t="shared" si="1612"/>
        <v>0</v>
      </c>
    </row>
    <row r="5273" spans="2:24" ht="18.75">
      <c r="B5273" s="801">
        <v>5200</v>
      </c>
      <c r="C5273" s="965" t="s">
        <v>268</v>
      </c>
      <c r="D5273" s="965"/>
      <c r="E5273" s="802"/>
      <c r="F5273" s="805">
        <f>SUM(F5274:F5280)</f>
        <v>0</v>
      </c>
      <c r="G5273" s="806">
        <f>SUM(G5274:G5280)</f>
        <v>0</v>
      </c>
      <c r="H5273" s="806">
        <f>SUM(H5274:H5280)</f>
        <v>0</v>
      </c>
      <c r="I5273" s="806">
        <f>SUM(I5274:I5280)</f>
        <v>0</v>
      </c>
      <c r="J5273" s="243" t="str">
        <f t="shared" si="1611"/>
        <v/>
      </c>
      <c r="K5273" s="244"/>
      <c r="L5273" s="326">
        <f>SUM(L5274:L5280)</f>
        <v>0</v>
      </c>
      <c r="M5273" s="327">
        <f>SUM(M5274:M5280)</f>
        <v>0</v>
      </c>
      <c r="N5273" s="432">
        <f>SUM(N5274:N5280)</f>
        <v>0</v>
      </c>
      <c r="O5273" s="433">
        <f>SUM(O5274:O5280)</f>
        <v>0</v>
      </c>
      <c r="P5273" s="244"/>
      <c r="Q5273" s="326">
        <f t="shared" ref="Q5273:W5273" si="1625">SUM(Q5274:Q5280)</f>
        <v>0</v>
      </c>
      <c r="R5273" s="327">
        <f t="shared" si="1625"/>
        <v>0</v>
      </c>
      <c r="S5273" s="327">
        <f t="shared" si="1625"/>
        <v>0</v>
      </c>
      <c r="T5273" s="327">
        <f t="shared" si="1625"/>
        <v>0</v>
      </c>
      <c r="U5273" s="327">
        <f t="shared" si="1625"/>
        <v>0</v>
      </c>
      <c r="V5273" s="327">
        <f t="shared" si="1625"/>
        <v>0</v>
      </c>
      <c r="W5273" s="433">
        <f t="shared" si="1625"/>
        <v>0</v>
      </c>
      <c r="X5273" s="313">
        <f t="shared" si="1612"/>
        <v>0</v>
      </c>
    </row>
    <row r="5274" spans="2:24" ht="18.75">
      <c r="B5274" s="175"/>
      <c r="C5274" s="176">
        <v>5201</v>
      </c>
      <c r="D5274" s="177" t="s">
        <v>269</v>
      </c>
      <c r="E5274" s="813"/>
      <c r="F5274" s="473"/>
      <c r="G5274" s="434"/>
      <c r="H5274" s="434"/>
      <c r="I5274" s="476">
        <f t="shared" ref="I5274:I5280" si="1626">F5274+G5274+H5274</f>
        <v>0</v>
      </c>
      <c r="J5274" s="243" t="str">
        <f t="shared" si="1611"/>
        <v/>
      </c>
      <c r="K5274" s="244"/>
      <c r="L5274" s="435"/>
      <c r="M5274" s="436"/>
      <c r="N5274" s="330">
        <f t="shared" ref="N5274:N5280" si="1627">I5274</f>
        <v>0</v>
      </c>
      <c r="O5274" s="424">
        <f t="shared" ref="O5274:O5280" si="1628">L5274+M5274-N5274</f>
        <v>0</v>
      </c>
      <c r="P5274" s="244"/>
      <c r="Q5274" s="435"/>
      <c r="R5274" s="436"/>
      <c r="S5274" s="429">
        <f t="shared" ref="S5274:S5280" si="1629">+IF(+(L5274+M5274)&gt;=I5274,+M5274,+(+I5274-L5274))</f>
        <v>0</v>
      </c>
      <c r="T5274" s="315">
        <f t="shared" ref="T5274:T5280" si="1630">Q5274+R5274-S5274</f>
        <v>0</v>
      </c>
      <c r="U5274" s="436"/>
      <c r="V5274" s="436"/>
      <c r="W5274" s="253"/>
      <c r="X5274" s="313">
        <f t="shared" si="1612"/>
        <v>0</v>
      </c>
    </row>
    <row r="5275" spans="2:24" ht="18.75">
      <c r="B5275" s="175"/>
      <c r="C5275" s="178">
        <v>5202</v>
      </c>
      <c r="D5275" s="179" t="s">
        <v>270</v>
      </c>
      <c r="E5275" s="813"/>
      <c r="F5275" s="473"/>
      <c r="G5275" s="434"/>
      <c r="H5275" s="434"/>
      <c r="I5275" s="476">
        <f t="shared" si="1626"/>
        <v>0</v>
      </c>
      <c r="J5275" s="243" t="str">
        <f t="shared" si="1611"/>
        <v/>
      </c>
      <c r="K5275" s="244"/>
      <c r="L5275" s="435"/>
      <c r="M5275" s="436"/>
      <c r="N5275" s="330">
        <f t="shared" si="1627"/>
        <v>0</v>
      </c>
      <c r="O5275" s="424">
        <f t="shared" si="1628"/>
        <v>0</v>
      </c>
      <c r="P5275" s="244"/>
      <c r="Q5275" s="435"/>
      <c r="R5275" s="436"/>
      <c r="S5275" s="429">
        <f t="shared" si="1629"/>
        <v>0</v>
      </c>
      <c r="T5275" s="315">
        <f t="shared" si="1630"/>
        <v>0</v>
      </c>
      <c r="U5275" s="436"/>
      <c r="V5275" s="436"/>
      <c r="W5275" s="253"/>
      <c r="X5275" s="313">
        <f t="shared" si="1612"/>
        <v>0</v>
      </c>
    </row>
    <row r="5276" spans="2:24" ht="18.75">
      <c r="B5276" s="175"/>
      <c r="C5276" s="178">
        <v>5203</v>
      </c>
      <c r="D5276" s="179" t="s">
        <v>938</v>
      </c>
      <c r="E5276" s="813"/>
      <c r="F5276" s="473"/>
      <c r="G5276" s="434"/>
      <c r="H5276" s="434"/>
      <c r="I5276" s="476">
        <f t="shared" si="1626"/>
        <v>0</v>
      </c>
      <c r="J5276" s="243" t="str">
        <f t="shared" si="1611"/>
        <v/>
      </c>
      <c r="K5276" s="244"/>
      <c r="L5276" s="435"/>
      <c r="M5276" s="436"/>
      <c r="N5276" s="330">
        <f t="shared" si="1627"/>
        <v>0</v>
      </c>
      <c r="O5276" s="424">
        <f t="shared" si="1628"/>
        <v>0</v>
      </c>
      <c r="P5276" s="244"/>
      <c r="Q5276" s="435"/>
      <c r="R5276" s="436"/>
      <c r="S5276" s="429">
        <f t="shared" si="1629"/>
        <v>0</v>
      </c>
      <c r="T5276" s="315">
        <f t="shared" si="1630"/>
        <v>0</v>
      </c>
      <c r="U5276" s="436"/>
      <c r="V5276" s="436"/>
      <c r="W5276" s="253"/>
      <c r="X5276" s="313">
        <f t="shared" si="1612"/>
        <v>0</v>
      </c>
    </row>
    <row r="5277" spans="2:24" ht="18.75">
      <c r="B5277" s="175"/>
      <c r="C5277" s="178">
        <v>5204</v>
      </c>
      <c r="D5277" s="179" t="s">
        <v>939</v>
      </c>
      <c r="E5277" s="813"/>
      <c r="F5277" s="473"/>
      <c r="G5277" s="434"/>
      <c r="H5277" s="434"/>
      <c r="I5277" s="476">
        <f t="shared" si="1626"/>
        <v>0</v>
      </c>
      <c r="J5277" s="243" t="str">
        <f t="shared" si="1611"/>
        <v/>
      </c>
      <c r="K5277" s="244"/>
      <c r="L5277" s="435"/>
      <c r="M5277" s="436"/>
      <c r="N5277" s="330">
        <f t="shared" si="1627"/>
        <v>0</v>
      </c>
      <c r="O5277" s="424">
        <f t="shared" si="1628"/>
        <v>0</v>
      </c>
      <c r="P5277" s="244"/>
      <c r="Q5277" s="435"/>
      <c r="R5277" s="436"/>
      <c r="S5277" s="429">
        <f t="shared" si="1629"/>
        <v>0</v>
      </c>
      <c r="T5277" s="315">
        <f t="shared" si="1630"/>
        <v>0</v>
      </c>
      <c r="U5277" s="436"/>
      <c r="V5277" s="436"/>
      <c r="W5277" s="253"/>
      <c r="X5277" s="313">
        <f t="shared" si="1612"/>
        <v>0</v>
      </c>
    </row>
    <row r="5278" spans="2:24" ht="18.75">
      <c r="B5278" s="175"/>
      <c r="C5278" s="178">
        <v>5205</v>
      </c>
      <c r="D5278" s="179" t="s">
        <v>940</v>
      </c>
      <c r="E5278" s="813"/>
      <c r="F5278" s="473"/>
      <c r="G5278" s="434"/>
      <c r="H5278" s="434"/>
      <c r="I5278" s="476">
        <f t="shared" si="1626"/>
        <v>0</v>
      </c>
      <c r="J5278" s="243" t="str">
        <f t="shared" si="1611"/>
        <v/>
      </c>
      <c r="K5278" s="244"/>
      <c r="L5278" s="435"/>
      <c r="M5278" s="436"/>
      <c r="N5278" s="330">
        <f t="shared" si="1627"/>
        <v>0</v>
      </c>
      <c r="O5278" s="424">
        <f t="shared" si="1628"/>
        <v>0</v>
      </c>
      <c r="P5278" s="244"/>
      <c r="Q5278" s="435"/>
      <c r="R5278" s="436"/>
      <c r="S5278" s="429">
        <f t="shared" si="1629"/>
        <v>0</v>
      </c>
      <c r="T5278" s="315">
        <f t="shared" si="1630"/>
        <v>0</v>
      </c>
      <c r="U5278" s="436"/>
      <c r="V5278" s="436"/>
      <c r="W5278" s="253"/>
      <c r="X5278" s="313">
        <f t="shared" si="1612"/>
        <v>0</v>
      </c>
    </row>
    <row r="5279" spans="2:24" ht="18.75">
      <c r="B5279" s="175"/>
      <c r="C5279" s="178">
        <v>5206</v>
      </c>
      <c r="D5279" s="179" t="s">
        <v>941</v>
      </c>
      <c r="E5279" s="813"/>
      <c r="F5279" s="473"/>
      <c r="G5279" s="434"/>
      <c r="H5279" s="434"/>
      <c r="I5279" s="476">
        <f t="shared" si="1626"/>
        <v>0</v>
      </c>
      <c r="J5279" s="243" t="str">
        <f t="shared" si="1611"/>
        <v/>
      </c>
      <c r="K5279" s="244"/>
      <c r="L5279" s="435"/>
      <c r="M5279" s="436"/>
      <c r="N5279" s="330">
        <f t="shared" si="1627"/>
        <v>0</v>
      </c>
      <c r="O5279" s="424">
        <f t="shared" si="1628"/>
        <v>0</v>
      </c>
      <c r="P5279" s="244"/>
      <c r="Q5279" s="435"/>
      <c r="R5279" s="436"/>
      <c r="S5279" s="429">
        <f t="shared" si="1629"/>
        <v>0</v>
      </c>
      <c r="T5279" s="315">
        <f t="shared" si="1630"/>
        <v>0</v>
      </c>
      <c r="U5279" s="436"/>
      <c r="V5279" s="436"/>
      <c r="W5279" s="253"/>
      <c r="X5279" s="313">
        <f t="shared" si="1612"/>
        <v>0</v>
      </c>
    </row>
    <row r="5280" spans="2:24" ht="18.75">
      <c r="B5280" s="175"/>
      <c r="C5280" s="180">
        <v>5219</v>
      </c>
      <c r="D5280" s="181" t="s">
        <v>942</v>
      </c>
      <c r="E5280" s="813"/>
      <c r="F5280" s="473"/>
      <c r="G5280" s="434"/>
      <c r="H5280" s="434"/>
      <c r="I5280" s="476">
        <f t="shared" si="1626"/>
        <v>0</v>
      </c>
      <c r="J5280" s="243" t="str">
        <f t="shared" ref="J5280:J5299" si="1631">(IF($E5280&lt;&gt;0,$J$2,IF($I5280&lt;&gt;0,$J$2,"")))</f>
        <v/>
      </c>
      <c r="K5280" s="244"/>
      <c r="L5280" s="435"/>
      <c r="M5280" s="436"/>
      <c r="N5280" s="330">
        <f t="shared" si="1627"/>
        <v>0</v>
      </c>
      <c r="O5280" s="424">
        <f t="shared" si="1628"/>
        <v>0</v>
      </c>
      <c r="P5280" s="244"/>
      <c r="Q5280" s="435"/>
      <c r="R5280" s="436"/>
      <c r="S5280" s="429">
        <f t="shared" si="1629"/>
        <v>0</v>
      </c>
      <c r="T5280" s="315">
        <f t="shared" si="1630"/>
        <v>0</v>
      </c>
      <c r="U5280" s="436"/>
      <c r="V5280" s="436"/>
      <c r="W5280" s="253"/>
      <c r="X5280" s="313">
        <f t="shared" ref="X5280:X5293" si="1632">T5280-U5280-V5280-W5280</f>
        <v>0</v>
      </c>
    </row>
    <row r="5281" spans="2:24" ht="18.75">
      <c r="B5281" s="801">
        <v>5300</v>
      </c>
      <c r="C5281" s="971" t="s">
        <v>943</v>
      </c>
      <c r="D5281" s="971"/>
      <c r="E5281" s="802"/>
      <c r="F5281" s="805">
        <f>SUM(F5282:F5283)</f>
        <v>0</v>
      </c>
      <c r="G5281" s="806">
        <f>SUM(G5282:G5283)</f>
        <v>10000</v>
      </c>
      <c r="H5281" s="806">
        <f>SUM(H5282:H5283)</f>
        <v>0</v>
      </c>
      <c r="I5281" s="806">
        <f>SUM(I5282:I5283)</f>
        <v>10000</v>
      </c>
      <c r="J5281" s="243">
        <f t="shared" si="1631"/>
        <v>1</v>
      </c>
      <c r="K5281" s="244"/>
      <c r="L5281" s="326">
        <f>SUM(L5282:L5283)</f>
        <v>0</v>
      </c>
      <c r="M5281" s="327">
        <f>SUM(M5282:M5283)</f>
        <v>10000</v>
      </c>
      <c r="N5281" s="432">
        <f>SUM(N5282:N5283)</f>
        <v>10000</v>
      </c>
      <c r="O5281" s="433">
        <f>SUM(O5282:O5283)</f>
        <v>0</v>
      </c>
      <c r="P5281" s="244"/>
      <c r="Q5281" s="326">
        <f t="shared" ref="Q5281:W5281" si="1633">SUM(Q5282:Q5283)</f>
        <v>0</v>
      </c>
      <c r="R5281" s="327">
        <f t="shared" si="1633"/>
        <v>10000</v>
      </c>
      <c r="S5281" s="327">
        <f t="shared" si="1633"/>
        <v>10000</v>
      </c>
      <c r="T5281" s="327">
        <f t="shared" si="1633"/>
        <v>0</v>
      </c>
      <c r="U5281" s="327">
        <f t="shared" si="1633"/>
        <v>0</v>
      </c>
      <c r="V5281" s="327">
        <f t="shared" si="1633"/>
        <v>0</v>
      </c>
      <c r="W5281" s="433">
        <f t="shared" si="1633"/>
        <v>0</v>
      </c>
      <c r="X5281" s="313">
        <f t="shared" si="1632"/>
        <v>0</v>
      </c>
    </row>
    <row r="5282" spans="2:24" ht="18.75">
      <c r="B5282" s="175"/>
      <c r="C5282" s="176">
        <v>5301</v>
      </c>
      <c r="D5282" s="177" t="s">
        <v>1462</v>
      </c>
      <c r="E5282" s="813"/>
      <c r="F5282" s="473"/>
      <c r="G5282" s="434"/>
      <c r="H5282" s="434"/>
      <c r="I5282" s="476">
        <f>F5282+G5282+H5282</f>
        <v>0</v>
      </c>
      <c r="J5282" s="243" t="str">
        <f t="shared" si="1631"/>
        <v/>
      </c>
      <c r="K5282" s="244"/>
      <c r="L5282" s="435"/>
      <c r="M5282" s="436"/>
      <c r="N5282" s="330">
        <f>I5282</f>
        <v>0</v>
      </c>
      <c r="O5282" s="424">
        <f>L5282+M5282-N5282</f>
        <v>0</v>
      </c>
      <c r="P5282" s="244"/>
      <c r="Q5282" s="435"/>
      <c r="R5282" s="436"/>
      <c r="S5282" s="429">
        <f>+IF(+(L5282+M5282)&gt;=I5282,+M5282,+(+I5282-L5282))</f>
        <v>0</v>
      </c>
      <c r="T5282" s="315">
        <f>Q5282+R5282-S5282</f>
        <v>0</v>
      </c>
      <c r="U5282" s="436"/>
      <c r="V5282" s="436"/>
      <c r="W5282" s="253"/>
      <c r="X5282" s="313">
        <f t="shared" si="1632"/>
        <v>0</v>
      </c>
    </row>
    <row r="5283" spans="2:24" ht="18.75">
      <c r="B5283" s="175"/>
      <c r="C5283" s="180">
        <v>5309</v>
      </c>
      <c r="D5283" s="181" t="s">
        <v>944</v>
      </c>
      <c r="E5283" s="813"/>
      <c r="F5283" s="473"/>
      <c r="G5283" s="434">
        <v>10000</v>
      </c>
      <c r="H5283" s="434"/>
      <c r="I5283" s="476">
        <f>F5283+G5283+H5283</f>
        <v>10000</v>
      </c>
      <c r="J5283" s="243">
        <f t="shared" si="1631"/>
        <v>1</v>
      </c>
      <c r="K5283" s="244"/>
      <c r="L5283" s="435"/>
      <c r="M5283" s="436">
        <v>10000</v>
      </c>
      <c r="N5283" s="330">
        <f>I5283</f>
        <v>10000</v>
      </c>
      <c r="O5283" s="424">
        <f>L5283+M5283-N5283</f>
        <v>0</v>
      </c>
      <c r="P5283" s="244"/>
      <c r="Q5283" s="435"/>
      <c r="R5283" s="436">
        <v>10000</v>
      </c>
      <c r="S5283" s="429">
        <f>+IF(+(L5283+M5283)&gt;=I5283,+M5283,+(+I5283-L5283))</f>
        <v>10000</v>
      </c>
      <c r="T5283" s="315">
        <f>Q5283+R5283-S5283</f>
        <v>0</v>
      </c>
      <c r="U5283" s="436"/>
      <c r="V5283" s="436"/>
      <c r="W5283" s="253"/>
      <c r="X5283" s="313">
        <f t="shared" si="1632"/>
        <v>0</v>
      </c>
    </row>
    <row r="5284" spans="2:24" ht="18.75">
      <c r="B5284" s="801">
        <v>5400</v>
      </c>
      <c r="C5284" s="980" t="s">
        <v>1031</v>
      </c>
      <c r="D5284" s="980"/>
      <c r="E5284" s="802"/>
      <c r="F5284" s="803"/>
      <c r="G5284" s="804"/>
      <c r="H5284" s="804"/>
      <c r="I5284" s="800">
        <f>F5284+G5284+H5284</f>
        <v>0</v>
      </c>
      <c r="J5284" s="243" t="str">
        <f t="shared" si="1631"/>
        <v/>
      </c>
      <c r="K5284" s="244"/>
      <c r="L5284" s="430"/>
      <c r="M5284" s="431"/>
      <c r="N5284" s="327">
        <f>I5284</f>
        <v>0</v>
      </c>
      <c r="O5284" s="424">
        <f>L5284+M5284-N5284</f>
        <v>0</v>
      </c>
      <c r="P5284" s="244"/>
      <c r="Q5284" s="430"/>
      <c r="R5284" s="431"/>
      <c r="S5284" s="429">
        <f>+IF(+(L5284+M5284)&gt;=I5284,+M5284,+(+I5284-L5284))</f>
        <v>0</v>
      </c>
      <c r="T5284" s="315">
        <f>Q5284+R5284-S5284</f>
        <v>0</v>
      </c>
      <c r="U5284" s="431"/>
      <c r="V5284" s="431"/>
      <c r="W5284" s="253"/>
      <c r="X5284" s="313">
        <f t="shared" si="1632"/>
        <v>0</v>
      </c>
    </row>
    <row r="5285" spans="2:24" ht="18.75">
      <c r="B5285" s="794">
        <v>5500</v>
      </c>
      <c r="C5285" s="966" t="s">
        <v>1032</v>
      </c>
      <c r="D5285" s="966"/>
      <c r="E5285" s="795"/>
      <c r="F5285" s="796">
        <f>SUM(F5286:F5289)</f>
        <v>0</v>
      </c>
      <c r="G5285" s="797">
        <f>SUM(G5286:G5289)</f>
        <v>0</v>
      </c>
      <c r="H5285" s="797">
        <f>SUM(H5286:H5289)</f>
        <v>0</v>
      </c>
      <c r="I5285" s="797">
        <f>SUM(I5286:I5289)</f>
        <v>0</v>
      </c>
      <c r="J5285" s="243" t="str">
        <f t="shared" si="1631"/>
        <v/>
      </c>
      <c r="K5285" s="244"/>
      <c r="L5285" s="316">
        <f>SUM(L5286:L5289)</f>
        <v>0</v>
      </c>
      <c r="M5285" s="317">
        <f>SUM(M5286:M5289)</f>
        <v>0</v>
      </c>
      <c r="N5285" s="425">
        <f>SUM(N5286:N5289)</f>
        <v>0</v>
      </c>
      <c r="O5285" s="426">
        <f>SUM(O5286:O5289)</f>
        <v>0</v>
      </c>
      <c r="P5285" s="244"/>
      <c r="Q5285" s="316">
        <f t="shared" ref="Q5285:W5285" si="1634">SUM(Q5286:Q5289)</f>
        <v>0</v>
      </c>
      <c r="R5285" s="317">
        <f t="shared" si="1634"/>
        <v>0</v>
      </c>
      <c r="S5285" s="317">
        <f t="shared" si="1634"/>
        <v>0</v>
      </c>
      <c r="T5285" s="317">
        <f t="shared" si="1634"/>
        <v>0</v>
      </c>
      <c r="U5285" s="317">
        <f t="shared" si="1634"/>
        <v>0</v>
      </c>
      <c r="V5285" s="317">
        <f t="shared" si="1634"/>
        <v>0</v>
      </c>
      <c r="W5285" s="426">
        <f t="shared" si="1634"/>
        <v>0</v>
      </c>
      <c r="X5285" s="313">
        <f t="shared" si="1632"/>
        <v>0</v>
      </c>
    </row>
    <row r="5286" spans="2:24" ht="18.75">
      <c r="B5286" s="173"/>
      <c r="C5286" s="144">
        <v>5501</v>
      </c>
      <c r="D5286" s="163" t="s">
        <v>1033</v>
      </c>
      <c r="E5286" s="812"/>
      <c r="F5286" s="449"/>
      <c r="G5286" s="245"/>
      <c r="H5286" s="245"/>
      <c r="I5286" s="476">
        <f>F5286+G5286+H5286</f>
        <v>0</v>
      </c>
      <c r="J5286" s="243" t="str">
        <f t="shared" si="1631"/>
        <v/>
      </c>
      <c r="K5286" s="244"/>
      <c r="L5286" s="423"/>
      <c r="M5286" s="252"/>
      <c r="N5286" s="315">
        <f>I5286</f>
        <v>0</v>
      </c>
      <c r="O5286" s="424">
        <f>L5286+M5286-N5286</f>
        <v>0</v>
      </c>
      <c r="P5286" s="244"/>
      <c r="Q5286" s="423"/>
      <c r="R5286" s="252"/>
      <c r="S5286" s="429">
        <f>+IF(+(L5286+M5286)&gt;=I5286,+M5286,+(+I5286-L5286))</f>
        <v>0</v>
      </c>
      <c r="T5286" s="315">
        <f>Q5286+R5286-S5286</f>
        <v>0</v>
      </c>
      <c r="U5286" s="252"/>
      <c r="V5286" s="252"/>
      <c r="W5286" s="253"/>
      <c r="X5286" s="313">
        <f t="shared" si="1632"/>
        <v>0</v>
      </c>
    </row>
    <row r="5287" spans="2:24" ht="18.75">
      <c r="B5287" s="173"/>
      <c r="C5287" s="137">
        <v>5502</v>
      </c>
      <c r="D5287" s="145" t="s">
        <v>1034</v>
      </c>
      <c r="E5287" s="812"/>
      <c r="F5287" s="449"/>
      <c r="G5287" s="245"/>
      <c r="H5287" s="245"/>
      <c r="I5287" s="476">
        <f>F5287+G5287+H5287</f>
        <v>0</v>
      </c>
      <c r="J5287" s="243" t="str">
        <f t="shared" si="1631"/>
        <v/>
      </c>
      <c r="K5287" s="244"/>
      <c r="L5287" s="423"/>
      <c r="M5287" s="252"/>
      <c r="N5287" s="315">
        <f>I5287</f>
        <v>0</v>
      </c>
      <c r="O5287" s="424">
        <f>L5287+M5287-N5287</f>
        <v>0</v>
      </c>
      <c r="P5287" s="244"/>
      <c r="Q5287" s="423"/>
      <c r="R5287" s="252"/>
      <c r="S5287" s="429">
        <f>+IF(+(L5287+M5287)&gt;=I5287,+M5287,+(+I5287-L5287))</f>
        <v>0</v>
      </c>
      <c r="T5287" s="315">
        <f>Q5287+R5287-S5287</f>
        <v>0</v>
      </c>
      <c r="U5287" s="252"/>
      <c r="V5287" s="252"/>
      <c r="W5287" s="253"/>
      <c r="X5287" s="313">
        <f t="shared" si="1632"/>
        <v>0</v>
      </c>
    </row>
    <row r="5288" spans="2:24" ht="18.75">
      <c r="B5288" s="173"/>
      <c r="C5288" s="137">
        <v>5503</v>
      </c>
      <c r="D5288" s="139" t="s">
        <v>1035</v>
      </c>
      <c r="E5288" s="812"/>
      <c r="F5288" s="449"/>
      <c r="G5288" s="245"/>
      <c r="H5288" s="245"/>
      <c r="I5288" s="476">
        <f>F5288+G5288+H5288</f>
        <v>0</v>
      </c>
      <c r="J5288" s="243" t="str">
        <f t="shared" si="1631"/>
        <v/>
      </c>
      <c r="K5288" s="244"/>
      <c r="L5288" s="423"/>
      <c r="M5288" s="252"/>
      <c r="N5288" s="315">
        <f>I5288</f>
        <v>0</v>
      </c>
      <c r="O5288" s="424">
        <f>L5288+M5288-N5288</f>
        <v>0</v>
      </c>
      <c r="P5288" s="244"/>
      <c r="Q5288" s="423"/>
      <c r="R5288" s="252"/>
      <c r="S5288" s="429">
        <f>+IF(+(L5288+M5288)&gt;=I5288,+M5288,+(+I5288-L5288))</f>
        <v>0</v>
      </c>
      <c r="T5288" s="315">
        <f>Q5288+R5288-S5288</f>
        <v>0</v>
      </c>
      <c r="U5288" s="252"/>
      <c r="V5288" s="252"/>
      <c r="W5288" s="253"/>
      <c r="X5288" s="313">
        <f t="shared" si="1632"/>
        <v>0</v>
      </c>
    </row>
    <row r="5289" spans="2:24" ht="18.75">
      <c r="B5289" s="173"/>
      <c r="C5289" s="137">
        <v>5504</v>
      </c>
      <c r="D5289" s="145" t="s">
        <v>1036</v>
      </c>
      <c r="E5289" s="812"/>
      <c r="F5289" s="449"/>
      <c r="G5289" s="245"/>
      <c r="H5289" s="245"/>
      <c r="I5289" s="476">
        <f>F5289+G5289+H5289</f>
        <v>0</v>
      </c>
      <c r="J5289" s="243" t="str">
        <f t="shared" si="1631"/>
        <v/>
      </c>
      <c r="K5289" s="244"/>
      <c r="L5289" s="423"/>
      <c r="M5289" s="252"/>
      <c r="N5289" s="315">
        <f>I5289</f>
        <v>0</v>
      </c>
      <c r="O5289" s="424">
        <f>L5289+M5289-N5289</f>
        <v>0</v>
      </c>
      <c r="P5289" s="244"/>
      <c r="Q5289" s="423"/>
      <c r="R5289" s="252"/>
      <c r="S5289" s="429">
        <f>+IF(+(L5289+M5289)&gt;=I5289,+M5289,+(+I5289-L5289))</f>
        <v>0</v>
      </c>
      <c r="T5289" s="315">
        <f>Q5289+R5289-S5289</f>
        <v>0</v>
      </c>
      <c r="U5289" s="252"/>
      <c r="V5289" s="252"/>
      <c r="W5289" s="253"/>
      <c r="X5289" s="313">
        <f t="shared" si="1632"/>
        <v>0</v>
      </c>
    </row>
    <row r="5290" spans="2:24" ht="18.75">
      <c r="B5290" s="794">
        <v>5700</v>
      </c>
      <c r="C5290" s="981" t="s">
        <v>1037</v>
      </c>
      <c r="D5290" s="982"/>
      <c r="E5290" s="802"/>
      <c r="F5290" s="781">
        <v>0</v>
      </c>
      <c r="G5290" s="781">
        <v>0</v>
      </c>
      <c r="H5290" s="781">
        <v>0</v>
      </c>
      <c r="I5290" s="806">
        <f>SUM(I5291:I5293)</f>
        <v>0</v>
      </c>
      <c r="J5290" s="243" t="str">
        <f t="shared" si="1631"/>
        <v/>
      </c>
      <c r="K5290" s="244"/>
      <c r="L5290" s="326">
        <f>SUM(L5291:L5293)</f>
        <v>0</v>
      </c>
      <c r="M5290" s="327">
        <f>SUM(M5291:M5293)</f>
        <v>0</v>
      </c>
      <c r="N5290" s="432">
        <f>SUM(N5291:N5292)</f>
        <v>0</v>
      </c>
      <c r="O5290" s="433">
        <f>SUM(O5291:O5293)</f>
        <v>0</v>
      </c>
      <c r="P5290" s="244"/>
      <c r="Q5290" s="326">
        <f>SUM(Q5291:Q5293)</f>
        <v>0</v>
      </c>
      <c r="R5290" s="327">
        <f>SUM(R5291:R5293)</f>
        <v>0</v>
      </c>
      <c r="S5290" s="327">
        <f>SUM(S5291:S5293)</f>
        <v>0</v>
      </c>
      <c r="T5290" s="327">
        <f>SUM(T5291:T5293)</f>
        <v>0</v>
      </c>
      <c r="U5290" s="327">
        <f>SUM(U5291:U5293)</f>
        <v>0</v>
      </c>
      <c r="V5290" s="327">
        <f>SUM(V5291:V5292)</f>
        <v>0</v>
      </c>
      <c r="W5290" s="433">
        <f>SUM(W5291:W5293)</f>
        <v>0</v>
      </c>
      <c r="X5290" s="313">
        <f t="shared" si="1632"/>
        <v>0</v>
      </c>
    </row>
    <row r="5291" spans="2:24" ht="18.75">
      <c r="B5291" s="175"/>
      <c r="C5291" s="176">
        <v>5701</v>
      </c>
      <c r="D5291" s="177" t="s">
        <v>1038</v>
      </c>
      <c r="E5291" s="813"/>
      <c r="F5291" s="700">
        <v>0</v>
      </c>
      <c r="G5291" s="700">
        <v>0</v>
      </c>
      <c r="H5291" s="700">
        <v>0</v>
      </c>
      <c r="I5291" s="476">
        <f>F5291+G5291+H5291</f>
        <v>0</v>
      </c>
      <c r="J5291" s="243" t="str">
        <f t="shared" si="1631"/>
        <v/>
      </c>
      <c r="K5291" s="244"/>
      <c r="L5291" s="435"/>
      <c r="M5291" s="436"/>
      <c r="N5291" s="330">
        <f>I5291</f>
        <v>0</v>
      </c>
      <c r="O5291" s="424">
        <f>L5291+M5291-N5291</f>
        <v>0</v>
      </c>
      <c r="P5291" s="244"/>
      <c r="Q5291" s="435"/>
      <c r="R5291" s="436"/>
      <c r="S5291" s="429">
        <f>+IF(+(L5291+M5291)&gt;=I5291,+M5291,+(+I5291-L5291))</f>
        <v>0</v>
      </c>
      <c r="T5291" s="315">
        <f>Q5291+R5291-S5291</f>
        <v>0</v>
      </c>
      <c r="U5291" s="436"/>
      <c r="V5291" s="436"/>
      <c r="W5291" s="253"/>
      <c r="X5291" s="313">
        <f t="shared" si="1632"/>
        <v>0</v>
      </c>
    </row>
    <row r="5292" spans="2:24" ht="18.75">
      <c r="B5292" s="175"/>
      <c r="C5292" s="180">
        <v>5702</v>
      </c>
      <c r="D5292" s="181" t="s">
        <v>1039</v>
      </c>
      <c r="E5292" s="813"/>
      <c r="F5292" s="700">
        <v>0</v>
      </c>
      <c r="G5292" s="700">
        <v>0</v>
      </c>
      <c r="H5292" s="700">
        <v>0</v>
      </c>
      <c r="I5292" s="476">
        <f>F5292+G5292+H5292</f>
        <v>0</v>
      </c>
      <c r="J5292" s="243" t="str">
        <f t="shared" si="1631"/>
        <v/>
      </c>
      <c r="K5292" s="244"/>
      <c r="L5292" s="435"/>
      <c r="M5292" s="436"/>
      <c r="N5292" s="330">
        <f>I5292</f>
        <v>0</v>
      </c>
      <c r="O5292" s="424">
        <f>L5292+M5292-N5292</f>
        <v>0</v>
      </c>
      <c r="P5292" s="244"/>
      <c r="Q5292" s="435"/>
      <c r="R5292" s="436"/>
      <c r="S5292" s="429">
        <f>+IF(+(L5292+M5292)&gt;=I5292,+M5292,+(+I5292-L5292))</f>
        <v>0</v>
      </c>
      <c r="T5292" s="315">
        <f>Q5292+R5292-S5292</f>
        <v>0</v>
      </c>
      <c r="U5292" s="436"/>
      <c r="V5292" s="436"/>
      <c r="W5292" s="253"/>
      <c r="X5292" s="313">
        <f t="shared" si="1632"/>
        <v>0</v>
      </c>
    </row>
    <row r="5293" spans="2:24" ht="18.75">
      <c r="B5293" s="136"/>
      <c r="C5293" s="182">
        <v>4071</v>
      </c>
      <c r="D5293" s="464" t="s">
        <v>1040</v>
      </c>
      <c r="E5293" s="812"/>
      <c r="F5293" s="700">
        <v>0</v>
      </c>
      <c r="G5293" s="700">
        <v>0</v>
      </c>
      <c r="H5293" s="700">
        <v>0</v>
      </c>
      <c r="I5293" s="476">
        <f>F5293+G5293+H5293</f>
        <v>0</v>
      </c>
      <c r="J5293" s="243" t="str">
        <f t="shared" si="1631"/>
        <v/>
      </c>
      <c r="K5293" s="244"/>
      <c r="L5293" s="821"/>
      <c r="M5293" s="775"/>
      <c r="N5293" s="775"/>
      <c r="O5293" s="822"/>
      <c r="P5293" s="244"/>
      <c r="Q5293" s="771"/>
      <c r="R5293" s="775"/>
      <c r="S5293" s="775"/>
      <c r="T5293" s="775"/>
      <c r="U5293" s="775"/>
      <c r="V5293" s="775"/>
      <c r="W5293" s="819"/>
      <c r="X5293" s="313">
        <f t="shared" si="1632"/>
        <v>0</v>
      </c>
    </row>
    <row r="5294" spans="2:24">
      <c r="B5294" s="173"/>
      <c r="C5294" s="183"/>
      <c r="D5294" s="334"/>
      <c r="E5294" s="814"/>
      <c r="F5294" s="248"/>
      <c r="G5294" s="248"/>
      <c r="H5294" s="248"/>
      <c r="I5294" s="249"/>
      <c r="J5294" s="243" t="str">
        <f t="shared" si="1631"/>
        <v/>
      </c>
      <c r="K5294" s="244"/>
      <c r="L5294" s="437"/>
      <c r="M5294" s="438"/>
      <c r="N5294" s="323"/>
      <c r="O5294" s="324"/>
      <c r="P5294" s="244"/>
      <c r="Q5294" s="437"/>
      <c r="R5294" s="438"/>
      <c r="S5294" s="323"/>
      <c r="T5294" s="323"/>
      <c r="U5294" s="438"/>
      <c r="V5294" s="323"/>
      <c r="W5294" s="324"/>
      <c r="X5294" s="324"/>
    </row>
    <row r="5295" spans="2:24" ht="18.75">
      <c r="B5295" s="807">
        <v>98</v>
      </c>
      <c r="C5295" s="964" t="s">
        <v>1041</v>
      </c>
      <c r="D5295" s="958"/>
      <c r="E5295" s="795"/>
      <c r="F5295" s="798"/>
      <c r="G5295" s="799"/>
      <c r="H5295" s="799"/>
      <c r="I5295" s="800">
        <f>F5295+G5295+H5295</f>
        <v>0</v>
      </c>
      <c r="J5295" s="243" t="str">
        <f t="shared" si="1631"/>
        <v/>
      </c>
      <c r="K5295" s="244"/>
      <c r="L5295" s="428"/>
      <c r="M5295" s="254"/>
      <c r="N5295" s="317">
        <f>I5295</f>
        <v>0</v>
      </c>
      <c r="O5295" s="424">
        <f>L5295+M5295-N5295</f>
        <v>0</v>
      </c>
      <c r="P5295" s="244"/>
      <c r="Q5295" s="428"/>
      <c r="R5295" s="254"/>
      <c r="S5295" s="429">
        <f>+IF(+(L5295+M5295)&gt;=I5295,+M5295,+(+I5295-L5295))</f>
        <v>0</v>
      </c>
      <c r="T5295" s="315">
        <f>Q5295+R5295-S5295</f>
        <v>0</v>
      </c>
      <c r="U5295" s="254"/>
      <c r="V5295" s="254"/>
      <c r="W5295" s="253"/>
      <c r="X5295" s="313">
        <f>T5295-U5295-V5295-W5295</f>
        <v>0</v>
      </c>
    </row>
    <row r="5296" spans="2:24">
      <c r="B5296" s="184"/>
      <c r="C5296" s="335" t="s">
        <v>1042</v>
      </c>
      <c r="D5296" s="336"/>
      <c r="E5296" s="395"/>
      <c r="F5296" s="395"/>
      <c r="G5296" s="395"/>
      <c r="H5296" s="395"/>
      <c r="I5296" s="337"/>
      <c r="J5296" s="243" t="str">
        <f t="shared" si="1631"/>
        <v/>
      </c>
      <c r="K5296" s="244"/>
      <c r="L5296" s="338"/>
      <c r="M5296" s="339"/>
      <c r="N5296" s="339"/>
      <c r="O5296" s="340"/>
      <c r="P5296" s="244"/>
      <c r="Q5296" s="338"/>
      <c r="R5296" s="339"/>
      <c r="S5296" s="339"/>
      <c r="T5296" s="339"/>
      <c r="U5296" s="339"/>
      <c r="V5296" s="339"/>
      <c r="W5296" s="340"/>
      <c r="X5296" s="340"/>
    </row>
    <row r="5297" spans="2:24">
      <c r="B5297" s="184"/>
      <c r="C5297" s="341" t="s">
        <v>1043</v>
      </c>
      <c r="D5297" s="334"/>
      <c r="E5297" s="384"/>
      <c r="F5297" s="384"/>
      <c r="G5297" s="384"/>
      <c r="H5297" s="384"/>
      <c r="I5297" s="307"/>
      <c r="J5297" s="243" t="str">
        <f t="shared" si="1631"/>
        <v/>
      </c>
      <c r="K5297" s="244"/>
      <c r="L5297" s="342"/>
      <c r="M5297" s="343"/>
      <c r="N5297" s="343"/>
      <c r="O5297" s="344"/>
      <c r="P5297" s="244"/>
      <c r="Q5297" s="342"/>
      <c r="R5297" s="343"/>
      <c r="S5297" s="343"/>
      <c r="T5297" s="343"/>
      <c r="U5297" s="343"/>
      <c r="V5297" s="343"/>
      <c r="W5297" s="344"/>
      <c r="X5297" s="344"/>
    </row>
    <row r="5298" spans="2:24">
      <c r="B5298" s="185"/>
      <c r="C5298" s="345" t="s">
        <v>1716</v>
      </c>
      <c r="D5298" s="346"/>
      <c r="E5298" s="396"/>
      <c r="F5298" s="396"/>
      <c r="G5298" s="396"/>
      <c r="H5298" s="396"/>
      <c r="I5298" s="309"/>
      <c r="J5298" s="243" t="str">
        <f t="shared" si="1631"/>
        <v/>
      </c>
      <c r="K5298" s="244"/>
      <c r="L5298" s="347"/>
      <c r="M5298" s="348"/>
      <c r="N5298" s="348"/>
      <c r="O5298" s="349"/>
      <c r="P5298" s="244"/>
      <c r="Q5298" s="347"/>
      <c r="R5298" s="348"/>
      <c r="S5298" s="348"/>
      <c r="T5298" s="348"/>
      <c r="U5298" s="348"/>
      <c r="V5298" s="348"/>
      <c r="W5298" s="349"/>
      <c r="X5298" s="349"/>
    </row>
    <row r="5299" spans="2:24" ht="18.75">
      <c r="B5299" s="715"/>
      <c r="C5299" s="716" t="s">
        <v>1263</v>
      </c>
      <c r="D5299" s="717" t="s">
        <v>1044</v>
      </c>
      <c r="E5299" s="808"/>
      <c r="F5299" s="808">
        <f>SUM(F5184,F5187,F5193,F5201,F5202,F5220,F5224,F5230,F5233,F5234,F5235,F5236,F5237,F5246,F5252,F5253,F5254,F5255,F5262,F5266,F5267,F5268,F5269,F5272,F5273,F5281,F5284,F5285,F5290)+F5295</f>
        <v>0</v>
      </c>
      <c r="G5299" s="808">
        <f>SUM(G5184,G5187,G5193,G5201,G5202,G5220,G5224,G5230,G5233,G5234,G5235,G5236,G5237,G5246,G5252,G5253,G5254,G5255,G5262,G5266,G5267,G5268,G5269,G5272,G5273,G5281,G5284,G5285,G5290)+G5295</f>
        <v>392080</v>
      </c>
      <c r="H5299" s="808">
        <f>SUM(H5184,H5187,H5193,H5201,H5202,H5220,H5224,H5230,H5233,H5234,H5235,H5236,H5237,H5246,H5252,H5253,H5254,H5255,H5262,H5266,H5267,H5268,H5269,H5272,H5273,H5281,H5284,H5285,H5290)+H5295</f>
        <v>0</v>
      </c>
      <c r="I5299" s="808">
        <f>SUM(I5184,I5187,I5193,I5201,I5202,I5220,I5224,I5230,I5233,I5234,I5235,I5236,I5237,I5246,I5252,I5253,I5254,I5255,I5262,I5266,I5267,I5268,I5269,I5272,I5273,I5281,I5284,I5285,I5290)+I5295</f>
        <v>392080</v>
      </c>
      <c r="J5299" s="243">
        <f t="shared" si="1631"/>
        <v>1</v>
      </c>
      <c r="K5299" s="439" t="str">
        <f>LEFT(C5181,1)</f>
        <v>7</v>
      </c>
      <c r="L5299" s="276">
        <f>SUM(L5184,L5187,L5193,L5201,L5202,L5220,L5224,L5230,L5233,L5234,L5235,L5236,L5237,L5246,L5252,L5253,L5254,L5255,L5262,L5266,L5267,L5268,L5269,L5272,L5273,L5281,L5284,L5285,L5290)+L5295</f>
        <v>0</v>
      </c>
      <c r="M5299" s="276">
        <f>SUM(M5184,M5187,M5193,M5201,M5202,M5220,M5224,M5230,M5233,M5234,M5235,M5236,M5237,M5246,M5252,M5253,M5254,M5255,M5262,M5266,M5267,M5268,M5269,M5272,M5273,M5281,M5284,M5285,M5290)+M5295</f>
        <v>392080</v>
      </c>
      <c r="N5299" s="276">
        <f>SUM(N5184,N5187,N5193,N5201,N5202,N5220,N5224,N5230,N5233,N5234,N5235,N5236,N5237,N5246,N5252,N5253,N5254,N5255,N5262,N5266,N5267,N5268,N5269,N5272,N5273,N5281,N5284,N5285,N5290)+N5295</f>
        <v>392080</v>
      </c>
      <c r="O5299" s="276">
        <f>SUM(O5184,O5187,O5193,O5201,O5202,O5220,O5224,O5230,O5233,O5234,O5235,O5236,O5237,O5246,O5252,O5253,O5254,O5255,O5262,O5266,O5267,O5268,O5269,O5272,O5273,O5281,O5284,O5285,O5290)+O5295</f>
        <v>0</v>
      </c>
      <c r="P5299" s="222"/>
      <c r="Q5299" s="276">
        <f t="shared" ref="Q5299:W5299" si="1635">SUM(Q5184,Q5187,Q5193,Q5201,Q5202,Q5220,Q5224,Q5230,Q5233,Q5234,Q5235,Q5236,Q5237,Q5246,Q5252,Q5253,Q5254,Q5255,Q5262,Q5266,Q5267,Q5268,Q5269,Q5272,Q5273,Q5281,Q5284,Q5285,Q5290)+Q5295</f>
        <v>0</v>
      </c>
      <c r="R5299" s="276">
        <f t="shared" si="1635"/>
        <v>156800</v>
      </c>
      <c r="S5299" s="276">
        <f t="shared" si="1635"/>
        <v>156800</v>
      </c>
      <c r="T5299" s="276">
        <f t="shared" si="1635"/>
        <v>0</v>
      </c>
      <c r="U5299" s="276">
        <f t="shared" si="1635"/>
        <v>0</v>
      </c>
      <c r="V5299" s="276">
        <f t="shared" si="1635"/>
        <v>0</v>
      </c>
      <c r="W5299" s="276">
        <f t="shared" si="1635"/>
        <v>0</v>
      </c>
      <c r="X5299" s="313">
        <f>T5299-U5299-V5299-W5299</f>
        <v>0</v>
      </c>
    </row>
    <row r="5300" spans="2:24">
      <c r="B5300" s="660" t="s">
        <v>32</v>
      </c>
      <c r="C5300" s="186"/>
      <c r="I5300" s="219"/>
      <c r="J5300" s="221">
        <f>J5299</f>
        <v>1</v>
      </c>
      <c r="P5300"/>
    </row>
    <row r="5301" spans="2:24">
      <c r="B5301" s="392"/>
      <c r="C5301" s="392"/>
      <c r="D5301" s="393"/>
      <c r="E5301" s="392"/>
      <c r="F5301" s="392"/>
      <c r="G5301" s="392"/>
      <c r="H5301" s="392"/>
      <c r="I5301" s="394"/>
      <c r="J5301" s="221">
        <f>J5299</f>
        <v>1</v>
      </c>
      <c r="L5301" s="392"/>
      <c r="M5301" s="392"/>
      <c r="N5301" s="394"/>
      <c r="O5301" s="394"/>
      <c r="P5301" s="394"/>
      <c r="Q5301" s="392"/>
      <c r="R5301" s="392"/>
      <c r="S5301" s="394"/>
      <c r="T5301" s="394"/>
      <c r="U5301" s="392"/>
      <c r="V5301" s="394"/>
      <c r="W5301" s="394"/>
      <c r="X5301" s="394"/>
    </row>
    <row r="5302" spans="2:24" ht="18.75">
      <c r="B5302" s="402"/>
      <c r="C5302" s="402"/>
      <c r="D5302" s="402"/>
      <c r="E5302" s="402"/>
      <c r="F5302" s="402"/>
      <c r="G5302" s="402"/>
      <c r="H5302" s="402"/>
      <c r="I5302" s="484"/>
      <c r="J5302" s="440">
        <f>(IF(E5299&lt;&gt;0,$G$2,IF(I5299&lt;&gt;0,$G$2,"")))</f>
        <v>0</v>
      </c>
    </row>
    <row r="5303" spans="2:24" ht="18.75">
      <c r="B5303" s="402"/>
      <c r="C5303" s="402"/>
      <c r="D5303" s="474"/>
      <c r="E5303" s="402"/>
      <c r="F5303" s="402"/>
      <c r="G5303" s="402"/>
      <c r="H5303" s="402"/>
      <c r="I5303" s="484"/>
      <c r="J5303" s="440" t="str">
        <f>(IF(E5300&lt;&gt;0,$G$2,IF(I5300&lt;&gt;0,$G$2,"")))</f>
        <v/>
      </c>
    </row>
    <row r="5304" spans="2:24">
      <c r="E5304" s="278"/>
      <c r="F5304" s="278"/>
      <c r="G5304" s="278"/>
      <c r="H5304" s="278"/>
      <c r="I5304" s="282"/>
      <c r="J5304" s="221">
        <f>(IF($E5437&lt;&gt;0,$J$2,IF($I5437&lt;&gt;0,$J$2,"")))</f>
        <v>1</v>
      </c>
      <c r="L5304" s="278"/>
      <c r="M5304" s="278"/>
      <c r="N5304" s="282"/>
      <c r="O5304" s="282"/>
      <c r="P5304" s="282"/>
      <c r="Q5304" s="278"/>
      <c r="R5304" s="278"/>
      <c r="S5304" s="282"/>
      <c r="T5304" s="282"/>
      <c r="U5304" s="278"/>
      <c r="V5304" s="282"/>
      <c r="W5304" s="282"/>
    </row>
    <row r="5305" spans="2:24">
      <c r="C5305" s="227"/>
      <c r="D5305" s="228"/>
      <c r="E5305" s="278"/>
      <c r="F5305" s="278"/>
      <c r="G5305" s="278"/>
      <c r="H5305" s="278"/>
      <c r="I5305" s="282"/>
      <c r="J5305" s="221">
        <f>(IF($E5437&lt;&gt;0,$J$2,IF($I5437&lt;&gt;0,$J$2,"")))</f>
        <v>1</v>
      </c>
      <c r="L5305" s="278"/>
      <c r="M5305" s="278"/>
      <c r="N5305" s="282"/>
      <c r="O5305" s="282"/>
      <c r="P5305" s="282"/>
      <c r="Q5305" s="278"/>
      <c r="R5305" s="278"/>
      <c r="S5305" s="282"/>
      <c r="T5305" s="282"/>
      <c r="U5305" s="278"/>
      <c r="V5305" s="282"/>
      <c r="W5305" s="282"/>
    </row>
    <row r="5306" spans="2:24">
      <c r="B5306" s="896" t="str">
        <f>$B$7</f>
        <v>БЮДЖЕТ - НАЧАЛЕН ПЛАН
ПО ПЪЛНА ЕДИННА БЮДЖЕТНА КЛАСИФИКАЦИЯ</v>
      </c>
      <c r="C5306" s="897"/>
      <c r="D5306" s="897"/>
      <c r="E5306" s="278"/>
      <c r="F5306" s="278"/>
      <c r="G5306" s="278"/>
      <c r="H5306" s="278"/>
      <c r="I5306" s="282"/>
      <c r="J5306" s="221">
        <f>(IF($E5437&lt;&gt;0,$J$2,IF($I5437&lt;&gt;0,$J$2,"")))</f>
        <v>1</v>
      </c>
      <c r="L5306" s="278"/>
      <c r="M5306" s="278"/>
      <c r="N5306" s="282"/>
      <c r="O5306" s="282"/>
      <c r="P5306" s="282"/>
      <c r="Q5306" s="278"/>
      <c r="R5306" s="278"/>
      <c r="S5306" s="282"/>
      <c r="T5306" s="282"/>
      <c r="U5306" s="278"/>
      <c r="V5306" s="282"/>
      <c r="W5306" s="282"/>
    </row>
    <row r="5307" spans="2:24">
      <c r="C5307" s="227"/>
      <c r="D5307" s="228"/>
      <c r="E5307" s="279" t="s">
        <v>1684</v>
      </c>
      <c r="F5307" s="279" t="s">
        <v>1550</v>
      </c>
      <c r="G5307" s="278"/>
      <c r="H5307" s="278"/>
      <c r="I5307" s="282"/>
      <c r="J5307" s="221">
        <f>(IF($E5437&lt;&gt;0,$J$2,IF($I5437&lt;&gt;0,$J$2,"")))</f>
        <v>1</v>
      </c>
      <c r="L5307" s="278"/>
      <c r="M5307" s="278"/>
      <c r="N5307" s="282"/>
      <c r="O5307" s="282"/>
      <c r="P5307" s="282"/>
      <c r="Q5307" s="278"/>
      <c r="R5307" s="278"/>
      <c r="S5307" s="282"/>
      <c r="T5307" s="282"/>
      <c r="U5307" s="278"/>
      <c r="V5307" s="282"/>
      <c r="W5307" s="282"/>
    </row>
    <row r="5308" spans="2:24" ht="18.75">
      <c r="B5308" s="898" t="str">
        <f>$B$9</f>
        <v>Несебър</v>
      </c>
      <c r="C5308" s="899"/>
      <c r="D5308" s="900"/>
      <c r="E5308" s="686">
        <f>$E$9</f>
        <v>43831</v>
      </c>
      <c r="F5308" s="687">
        <f>$F$9</f>
        <v>44196</v>
      </c>
      <c r="G5308" s="278"/>
      <c r="H5308" s="278"/>
      <c r="I5308" s="282"/>
      <c r="J5308" s="221">
        <f>(IF($E5437&lt;&gt;0,$J$2,IF($I5437&lt;&gt;0,$J$2,"")))</f>
        <v>1</v>
      </c>
      <c r="L5308" s="278"/>
      <c r="M5308" s="278"/>
      <c r="N5308" s="282"/>
      <c r="O5308" s="282"/>
      <c r="P5308" s="282"/>
      <c r="Q5308" s="278"/>
      <c r="R5308" s="278"/>
      <c r="S5308" s="282"/>
      <c r="T5308" s="282"/>
      <c r="U5308" s="278"/>
      <c r="V5308" s="282"/>
      <c r="W5308" s="282"/>
    </row>
    <row r="5309" spans="2:24">
      <c r="B5309" s="230" t="str">
        <f>$B$10</f>
        <v>(наименование на разпоредителя с бюджет)</v>
      </c>
      <c r="E5309" s="278"/>
      <c r="F5309" s="280">
        <f>$F$10</f>
        <v>0</v>
      </c>
      <c r="G5309" s="278"/>
      <c r="H5309" s="278"/>
      <c r="I5309" s="282"/>
      <c r="J5309" s="221">
        <f>(IF($E5437&lt;&gt;0,$J$2,IF($I5437&lt;&gt;0,$J$2,"")))</f>
        <v>1</v>
      </c>
      <c r="L5309" s="278"/>
      <c r="M5309" s="278"/>
      <c r="N5309" s="282"/>
      <c r="O5309" s="282"/>
      <c r="P5309" s="282"/>
      <c r="Q5309" s="278"/>
      <c r="R5309" s="278"/>
      <c r="S5309" s="282"/>
      <c r="T5309" s="282"/>
      <c r="U5309" s="278"/>
      <c r="V5309" s="282"/>
      <c r="W5309" s="282"/>
    </row>
    <row r="5310" spans="2:24">
      <c r="B5310" s="230"/>
      <c r="E5310" s="281"/>
      <c r="F5310" s="278"/>
      <c r="G5310" s="278"/>
      <c r="H5310" s="278"/>
      <c r="I5310" s="282"/>
      <c r="J5310" s="221">
        <f>(IF($E5437&lt;&gt;0,$J$2,IF($I5437&lt;&gt;0,$J$2,"")))</f>
        <v>1</v>
      </c>
      <c r="L5310" s="278"/>
      <c r="M5310" s="278"/>
      <c r="N5310" s="282"/>
      <c r="O5310" s="282"/>
      <c r="P5310" s="282"/>
      <c r="Q5310" s="278"/>
      <c r="R5310" s="278"/>
      <c r="S5310" s="282"/>
      <c r="T5310" s="282"/>
      <c r="U5310" s="278"/>
      <c r="V5310" s="282"/>
      <c r="W5310" s="282"/>
    </row>
    <row r="5311" spans="2:24" ht="19.5">
      <c r="B5311" s="901" t="str">
        <f>$B$12</f>
        <v>Несебър</v>
      </c>
      <c r="C5311" s="902"/>
      <c r="D5311" s="903"/>
      <c r="E5311" s="229" t="s">
        <v>1685</v>
      </c>
      <c r="F5311" s="688" t="str">
        <f>$F$12</f>
        <v>5206</v>
      </c>
      <c r="G5311" s="278"/>
      <c r="H5311" s="278"/>
      <c r="I5311" s="282"/>
      <c r="J5311" s="221">
        <f>(IF($E5437&lt;&gt;0,$J$2,IF($I5437&lt;&gt;0,$J$2,"")))</f>
        <v>1</v>
      </c>
      <c r="L5311" s="278"/>
      <c r="M5311" s="278"/>
      <c r="N5311" s="282"/>
      <c r="O5311" s="282"/>
      <c r="P5311" s="282"/>
      <c r="Q5311" s="278"/>
      <c r="R5311" s="278"/>
      <c r="S5311" s="282"/>
      <c r="T5311" s="282"/>
      <c r="U5311" s="278"/>
      <c r="V5311" s="282"/>
      <c r="W5311" s="282"/>
    </row>
    <row r="5312" spans="2:24">
      <c r="B5312" s="689" t="str">
        <f>$B$13</f>
        <v>(наименование на първостепенния разпоредител с бюджет)</v>
      </c>
      <c r="E5312" s="281" t="s">
        <v>1686</v>
      </c>
      <c r="F5312" s="278"/>
      <c r="G5312" s="278"/>
      <c r="H5312" s="278"/>
      <c r="I5312" s="282"/>
      <c r="J5312" s="221">
        <f>(IF($E5437&lt;&gt;0,$J$2,IF($I5437&lt;&gt;0,$J$2,"")))</f>
        <v>1</v>
      </c>
      <c r="L5312" s="278"/>
      <c r="M5312" s="278"/>
      <c r="N5312" s="282"/>
      <c r="O5312" s="282"/>
      <c r="P5312" s="282"/>
      <c r="Q5312" s="278"/>
      <c r="R5312" s="278"/>
      <c r="S5312" s="282"/>
      <c r="T5312" s="282"/>
      <c r="U5312" s="278"/>
      <c r="V5312" s="282"/>
      <c r="W5312" s="282"/>
    </row>
    <row r="5313" spans="2:24" ht="18.75">
      <c r="B5313" s="230"/>
      <c r="D5313" s="441"/>
      <c r="E5313" s="277"/>
      <c r="F5313" s="277"/>
      <c r="G5313" s="277"/>
      <c r="H5313" s="277"/>
      <c r="I5313" s="384"/>
      <c r="J5313" s="221">
        <f>(IF($E5437&lt;&gt;0,$J$2,IF($I5437&lt;&gt;0,$J$2,"")))</f>
        <v>1</v>
      </c>
      <c r="L5313" s="278"/>
      <c r="M5313" s="278"/>
      <c r="N5313" s="282"/>
      <c r="O5313" s="282"/>
      <c r="P5313" s="282"/>
      <c r="Q5313" s="278"/>
      <c r="R5313" s="278"/>
      <c r="S5313" s="282"/>
      <c r="T5313" s="282"/>
      <c r="U5313" s="278"/>
      <c r="V5313" s="282"/>
      <c r="W5313" s="282"/>
    </row>
    <row r="5314" spans="2:24">
      <c r="C5314" s="227"/>
      <c r="D5314" s="228"/>
      <c r="E5314" s="278"/>
      <c r="F5314" s="281"/>
      <c r="G5314" s="281"/>
      <c r="H5314" s="281"/>
      <c r="I5314" s="284" t="s">
        <v>1687</v>
      </c>
      <c r="J5314" s="221">
        <f>(IF($E5437&lt;&gt;0,$J$2,IF($I5437&lt;&gt;0,$J$2,"")))</f>
        <v>1</v>
      </c>
      <c r="L5314" s="283" t="s">
        <v>93</v>
      </c>
      <c r="M5314" s="278"/>
      <c r="N5314" s="282"/>
      <c r="O5314" s="284" t="s">
        <v>1687</v>
      </c>
      <c r="P5314" s="282"/>
      <c r="Q5314" s="283" t="s">
        <v>94</v>
      </c>
      <c r="R5314" s="278"/>
      <c r="S5314" s="282"/>
      <c r="T5314" s="284" t="s">
        <v>1687</v>
      </c>
      <c r="U5314" s="278"/>
      <c r="V5314" s="282"/>
      <c r="W5314" s="284" t="s">
        <v>1687</v>
      </c>
    </row>
    <row r="5315" spans="2:24" ht="18.75">
      <c r="B5315" s="782"/>
      <c r="C5315" s="783"/>
      <c r="D5315" s="784" t="s">
        <v>1075</v>
      </c>
      <c r="E5315" s="785"/>
      <c r="F5315" s="973" t="s">
        <v>1486</v>
      </c>
      <c r="G5315" s="974"/>
      <c r="H5315" s="975"/>
      <c r="I5315" s="976"/>
      <c r="J5315" s="221">
        <f>(IF($E5437&lt;&gt;0,$J$2,IF($I5437&lt;&gt;0,$J$2,"")))</f>
        <v>1</v>
      </c>
      <c r="L5315" s="920" t="s">
        <v>1804</v>
      </c>
      <c r="M5315" s="920" t="s">
        <v>1805</v>
      </c>
      <c r="N5315" s="922" t="s">
        <v>1806</v>
      </c>
      <c r="O5315" s="922" t="s">
        <v>95</v>
      </c>
      <c r="P5315" s="222"/>
      <c r="Q5315" s="922" t="s">
        <v>1807</v>
      </c>
      <c r="R5315" s="922" t="s">
        <v>1808</v>
      </c>
      <c r="S5315" s="922" t="s">
        <v>1776</v>
      </c>
      <c r="T5315" s="922" t="s">
        <v>96</v>
      </c>
      <c r="U5315" s="409" t="s">
        <v>97</v>
      </c>
      <c r="V5315" s="410"/>
      <c r="W5315" s="411"/>
      <c r="X5315" s="291"/>
    </row>
    <row r="5316" spans="2:24" ht="31.5">
      <c r="B5316" s="786" t="s">
        <v>1601</v>
      </c>
      <c r="C5316" s="787" t="s">
        <v>1688</v>
      </c>
      <c r="D5316" s="788" t="s">
        <v>1076</v>
      </c>
      <c r="E5316" s="789"/>
      <c r="F5316" s="713" t="s">
        <v>1487</v>
      </c>
      <c r="G5316" s="713" t="s">
        <v>1488</v>
      </c>
      <c r="H5316" s="713" t="s">
        <v>1485</v>
      </c>
      <c r="I5316" s="713" t="s">
        <v>1069</v>
      </c>
      <c r="J5316" s="221">
        <f>(IF($E5437&lt;&gt;0,$J$2,IF($I5437&lt;&gt;0,$J$2,"")))</f>
        <v>1</v>
      </c>
      <c r="L5316" s="961"/>
      <c r="M5316" s="972"/>
      <c r="N5316" s="961"/>
      <c r="O5316" s="972"/>
      <c r="P5316" s="222"/>
      <c r="Q5316" s="957"/>
      <c r="R5316" s="957"/>
      <c r="S5316" s="957"/>
      <c r="T5316" s="957"/>
      <c r="U5316" s="412">
        <v>2020</v>
      </c>
      <c r="V5316" s="412">
        <v>2021</v>
      </c>
      <c r="W5316" s="412" t="s">
        <v>1809</v>
      </c>
      <c r="X5316" s="413" t="s">
        <v>98</v>
      </c>
    </row>
    <row r="5317" spans="2:24" ht="18.75">
      <c r="B5317" s="612"/>
      <c r="C5317" s="397"/>
      <c r="D5317" s="295" t="s">
        <v>1265</v>
      </c>
      <c r="E5317" s="809"/>
      <c r="F5317" s="296"/>
      <c r="G5317" s="296"/>
      <c r="H5317" s="296"/>
      <c r="I5317" s="483"/>
      <c r="J5317" s="221">
        <f>(IF($E5437&lt;&gt;0,$J$2,IF($I5437&lt;&gt;0,$J$2,"")))</f>
        <v>1</v>
      </c>
      <c r="L5317" s="297" t="s">
        <v>99</v>
      </c>
      <c r="M5317" s="297" t="s">
        <v>100</v>
      </c>
      <c r="N5317" s="298" t="s">
        <v>101</v>
      </c>
      <c r="O5317" s="298" t="s">
        <v>102</v>
      </c>
      <c r="P5317" s="222"/>
      <c r="Q5317" s="610" t="s">
        <v>103</v>
      </c>
      <c r="R5317" s="610" t="s">
        <v>104</v>
      </c>
      <c r="S5317" s="610" t="s">
        <v>105</v>
      </c>
      <c r="T5317" s="610" t="s">
        <v>106</v>
      </c>
      <c r="U5317" s="610" t="s">
        <v>1046</v>
      </c>
      <c r="V5317" s="610" t="s">
        <v>1047</v>
      </c>
      <c r="W5317" s="610" t="s">
        <v>1048</v>
      </c>
      <c r="X5317" s="414" t="s">
        <v>1049</v>
      </c>
    </row>
    <row r="5318" spans="2:24" ht="131.25">
      <c r="B5318" s="236"/>
      <c r="C5318" s="617" t="e">
        <f>VLOOKUP(D5318,OP_LIST2,2,FALSE)</f>
        <v>#N/A</v>
      </c>
      <c r="D5318" s="618" t="s">
        <v>958</v>
      </c>
      <c r="E5318" s="810"/>
      <c r="F5318" s="368"/>
      <c r="G5318" s="368"/>
      <c r="H5318" s="368"/>
      <c r="I5318" s="303"/>
      <c r="J5318" s="221">
        <f>(IF($E5437&lt;&gt;0,$J$2,IF($I5437&lt;&gt;0,$J$2,"")))</f>
        <v>1</v>
      </c>
      <c r="L5318" s="415" t="s">
        <v>1050</v>
      </c>
      <c r="M5318" s="415" t="s">
        <v>1050</v>
      </c>
      <c r="N5318" s="415" t="s">
        <v>1051</v>
      </c>
      <c r="O5318" s="415" t="s">
        <v>1052</v>
      </c>
      <c r="P5318" s="222"/>
      <c r="Q5318" s="415" t="s">
        <v>1050</v>
      </c>
      <c r="R5318" s="415" t="s">
        <v>1050</v>
      </c>
      <c r="S5318" s="415" t="s">
        <v>1077</v>
      </c>
      <c r="T5318" s="415" t="s">
        <v>1054</v>
      </c>
      <c r="U5318" s="415" t="s">
        <v>1050</v>
      </c>
      <c r="V5318" s="415" t="s">
        <v>1050</v>
      </c>
      <c r="W5318" s="415" t="s">
        <v>1050</v>
      </c>
      <c r="X5318" s="306" t="s">
        <v>1055</v>
      </c>
    </row>
    <row r="5319" spans="2:24" ht="18.75">
      <c r="B5319" s="616"/>
      <c r="C5319" s="619">
        <f>VLOOKUP(D5320,EBK_DEIN2,2,FALSE)</f>
        <v>7759</v>
      </c>
      <c r="D5319" s="611" t="s">
        <v>1465</v>
      </c>
      <c r="E5319" s="811"/>
      <c r="F5319" s="368"/>
      <c r="G5319" s="368"/>
      <c r="H5319" s="368"/>
      <c r="I5319" s="303"/>
      <c r="J5319" s="221">
        <f>(IF($E5437&lt;&gt;0,$J$2,IF($I5437&lt;&gt;0,$J$2,"")))</f>
        <v>1</v>
      </c>
      <c r="L5319" s="416"/>
      <c r="M5319" s="416"/>
      <c r="N5319" s="344"/>
      <c r="O5319" s="417"/>
      <c r="P5319" s="222"/>
      <c r="Q5319" s="416"/>
      <c r="R5319" s="416"/>
      <c r="S5319" s="344"/>
      <c r="T5319" s="417"/>
      <c r="U5319" s="416"/>
      <c r="V5319" s="344"/>
      <c r="W5319" s="417"/>
      <c r="X5319" s="418"/>
    </row>
    <row r="5320" spans="2:24" ht="18.75">
      <c r="B5320" s="419"/>
      <c r="C5320" s="238"/>
      <c r="D5320" s="523" t="s">
        <v>2</v>
      </c>
      <c r="E5320" s="811"/>
      <c r="F5320" s="368"/>
      <c r="G5320" s="368"/>
      <c r="H5320" s="368"/>
      <c r="I5320" s="303"/>
      <c r="J5320" s="221">
        <f>(IF($E5437&lt;&gt;0,$J$2,IF($I5437&lt;&gt;0,$J$2,"")))</f>
        <v>1</v>
      </c>
      <c r="L5320" s="416"/>
      <c r="M5320" s="416"/>
      <c r="N5320" s="344"/>
      <c r="O5320" s="420">
        <f>SUMIF(O5323:O5324,"&lt;0")+SUMIF(O5326:O5330,"&lt;0")+SUMIF(O5332:O5339,"&lt;0")+SUMIF(O5341:O5357,"&lt;0")+SUMIF(O5363:O5367,"&lt;0")+SUMIF(O5369:O5374,"&lt;0")+SUMIF(O5377:O5383,"&lt;0")+SUMIF(O5390:O5391,"&lt;0")+SUMIF(O5394:O5399,"&lt;0")+SUMIF(O5401:O5406,"&lt;0")+SUMIF(O5410,"&lt;0")+SUMIF(O5412:O5418,"&lt;0")+SUMIF(O5420:O5422,"&lt;0")+SUMIF(O5424:O5427,"&lt;0")+SUMIF(O5429:O5430,"&lt;0")+SUMIF(O5433,"&lt;0")</f>
        <v>0</v>
      </c>
      <c r="P5320" s="222"/>
      <c r="Q5320" s="416"/>
      <c r="R5320" s="416"/>
      <c r="S5320" s="344"/>
      <c r="T5320" s="420">
        <f>SUMIF(T5323:T5324,"&lt;0")+SUMIF(T5326:T5330,"&lt;0")+SUMIF(T5332:T5339,"&lt;0")+SUMIF(T5341:T5357,"&lt;0")+SUMIF(T5363:T5367,"&lt;0")+SUMIF(T5369:T5374,"&lt;0")+SUMIF(T5377:T5383,"&lt;0")+SUMIF(T5390:T5391,"&lt;0")+SUMIF(T5394:T5399,"&lt;0")+SUMIF(T5401:T5406,"&lt;0")+SUMIF(T5410,"&lt;0")+SUMIF(T5412:T5418,"&lt;0")+SUMIF(T5420:T5422,"&lt;0")+SUMIF(T5424:T5427,"&lt;0")+SUMIF(T5429:T5430,"&lt;0")+SUMIF(T5433,"&lt;0")</f>
        <v>0</v>
      </c>
      <c r="U5320" s="416"/>
      <c r="V5320" s="344"/>
      <c r="W5320" s="417"/>
      <c r="X5320" s="308"/>
    </row>
    <row r="5321" spans="2:24" ht="18.75">
      <c r="B5321" s="354"/>
      <c r="C5321" s="238"/>
      <c r="D5321" s="292" t="s">
        <v>1078</v>
      </c>
      <c r="E5321" s="811"/>
      <c r="F5321" s="368"/>
      <c r="G5321" s="368"/>
      <c r="H5321" s="368"/>
      <c r="I5321" s="303"/>
      <c r="J5321" s="221">
        <f>(IF($E5437&lt;&gt;0,$J$2,IF($I5437&lt;&gt;0,$J$2,"")))</f>
        <v>1</v>
      </c>
      <c r="L5321" s="416"/>
      <c r="M5321" s="416"/>
      <c r="N5321" s="344"/>
      <c r="O5321" s="417"/>
      <c r="P5321" s="222"/>
      <c r="Q5321" s="416"/>
      <c r="R5321" s="416"/>
      <c r="S5321" s="344"/>
      <c r="T5321" s="417"/>
      <c r="U5321" s="416"/>
      <c r="V5321" s="344"/>
      <c r="W5321" s="417"/>
      <c r="X5321" s="310"/>
    </row>
    <row r="5322" spans="2:24" ht="18.75">
      <c r="B5322" s="790">
        <v>100</v>
      </c>
      <c r="C5322" s="977" t="s">
        <v>1266</v>
      </c>
      <c r="D5322" s="978"/>
      <c r="E5322" s="791"/>
      <c r="F5322" s="792">
        <f>SUM(F5323:F5324)</f>
        <v>0</v>
      </c>
      <c r="G5322" s="793">
        <f>SUM(G5323:G5324)</f>
        <v>160000</v>
      </c>
      <c r="H5322" s="793">
        <f>SUM(H5323:H5324)</f>
        <v>0</v>
      </c>
      <c r="I5322" s="793">
        <f>SUM(I5323:I5324)</f>
        <v>160000</v>
      </c>
      <c r="J5322" s="243">
        <f t="shared" ref="J5322:J5353" si="1636">(IF($E5322&lt;&gt;0,$J$2,IF($I5322&lt;&gt;0,$J$2,"")))</f>
        <v>1</v>
      </c>
      <c r="K5322" s="244"/>
      <c r="L5322" s="311">
        <f>SUM(L5323:L5324)</f>
        <v>0</v>
      </c>
      <c r="M5322" s="312">
        <f>SUM(M5323:M5324)</f>
        <v>160000</v>
      </c>
      <c r="N5322" s="421">
        <f>SUM(N5323:N5324)</f>
        <v>160000</v>
      </c>
      <c r="O5322" s="422">
        <f>SUM(O5323:O5324)</f>
        <v>0</v>
      </c>
      <c r="P5322" s="244"/>
      <c r="Q5322" s="815"/>
      <c r="R5322" s="816"/>
      <c r="S5322" s="817"/>
      <c r="T5322" s="816"/>
      <c r="U5322" s="816"/>
      <c r="V5322" s="816"/>
      <c r="W5322" s="818"/>
      <c r="X5322" s="313">
        <f t="shared" ref="X5322:X5353" si="1637">T5322-U5322-V5322-W5322</f>
        <v>0</v>
      </c>
    </row>
    <row r="5323" spans="2:24" ht="18.75">
      <c r="B5323" s="140"/>
      <c r="C5323" s="144">
        <v>101</v>
      </c>
      <c r="D5323" s="138" t="s">
        <v>1267</v>
      </c>
      <c r="E5323" s="812"/>
      <c r="F5323" s="449"/>
      <c r="G5323" s="245">
        <v>160000</v>
      </c>
      <c r="H5323" s="245"/>
      <c r="I5323" s="476">
        <f>F5323+G5323+H5323</f>
        <v>160000</v>
      </c>
      <c r="J5323" s="243">
        <f t="shared" si="1636"/>
        <v>1</v>
      </c>
      <c r="K5323" s="244"/>
      <c r="L5323" s="423"/>
      <c r="M5323" s="252">
        <v>160000</v>
      </c>
      <c r="N5323" s="315">
        <f>I5323</f>
        <v>160000</v>
      </c>
      <c r="O5323" s="424">
        <f>L5323+M5323-N5323</f>
        <v>0</v>
      </c>
      <c r="P5323" s="244"/>
      <c r="Q5323" s="771"/>
      <c r="R5323" s="775"/>
      <c r="S5323" s="775"/>
      <c r="T5323" s="775"/>
      <c r="U5323" s="775"/>
      <c r="V5323" s="775"/>
      <c r="W5323" s="819"/>
      <c r="X5323" s="313">
        <f t="shared" si="1637"/>
        <v>0</v>
      </c>
    </row>
    <row r="5324" spans="2:24" ht="18.75">
      <c r="B5324" s="140"/>
      <c r="C5324" s="137">
        <v>102</v>
      </c>
      <c r="D5324" s="139" t="s">
        <v>1268</v>
      </c>
      <c r="E5324" s="812"/>
      <c r="F5324" s="449"/>
      <c r="G5324" s="245"/>
      <c r="H5324" s="245"/>
      <c r="I5324" s="476">
        <f>F5324+G5324+H5324</f>
        <v>0</v>
      </c>
      <c r="J5324" s="243" t="str">
        <f t="shared" si="1636"/>
        <v/>
      </c>
      <c r="K5324" s="244"/>
      <c r="L5324" s="423"/>
      <c r="M5324" s="252"/>
      <c r="N5324" s="315">
        <f>I5324</f>
        <v>0</v>
      </c>
      <c r="O5324" s="424">
        <f>L5324+M5324-N5324</f>
        <v>0</v>
      </c>
      <c r="P5324" s="244"/>
      <c r="Q5324" s="771"/>
      <c r="R5324" s="775"/>
      <c r="S5324" s="775"/>
      <c r="T5324" s="775"/>
      <c r="U5324" s="775"/>
      <c r="V5324" s="775"/>
      <c r="W5324" s="819"/>
      <c r="X5324" s="313">
        <f t="shared" si="1637"/>
        <v>0</v>
      </c>
    </row>
    <row r="5325" spans="2:24" ht="18.75">
      <c r="B5325" s="794">
        <v>200</v>
      </c>
      <c r="C5325" s="959" t="s">
        <v>1269</v>
      </c>
      <c r="D5325" s="959"/>
      <c r="E5325" s="795"/>
      <c r="F5325" s="796">
        <f>SUM(F5326:F5330)</f>
        <v>0</v>
      </c>
      <c r="G5325" s="797">
        <f>SUM(G5326:G5330)</f>
        <v>15000</v>
      </c>
      <c r="H5325" s="797">
        <f>SUM(H5326:H5330)</f>
        <v>0</v>
      </c>
      <c r="I5325" s="797">
        <f>SUM(I5326:I5330)</f>
        <v>15000</v>
      </c>
      <c r="J5325" s="243">
        <f t="shared" si="1636"/>
        <v>1</v>
      </c>
      <c r="K5325" s="244"/>
      <c r="L5325" s="316">
        <f>SUM(L5326:L5330)</f>
        <v>0</v>
      </c>
      <c r="M5325" s="317">
        <f>SUM(M5326:M5330)</f>
        <v>15000</v>
      </c>
      <c r="N5325" s="425">
        <f>SUM(N5326:N5330)</f>
        <v>15000</v>
      </c>
      <c r="O5325" s="426">
        <f>SUM(O5326:O5330)</f>
        <v>0</v>
      </c>
      <c r="P5325" s="244"/>
      <c r="Q5325" s="773"/>
      <c r="R5325" s="774"/>
      <c r="S5325" s="774"/>
      <c r="T5325" s="774"/>
      <c r="U5325" s="774"/>
      <c r="V5325" s="774"/>
      <c r="W5325" s="820"/>
      <c r="X5325" s="313">
        <f t="shared" si="1637"/>
        <v>0</v>
      </c>
    </row>
    <row r="5326" spans="2:24" ht="18.75">
      <c r="B5326" s="143"/>
      <c r="C5326" s="144">
        <v>201</v>
      </c>
      <c r="D5326" s="138" t="s">
        <v>1270</v>
      </c>
      <c r="E5326" s="812"/>
      <c r="F5326" s="449"/>
      <c r="G5326" s="245">
        <v>10000</v>
      </c>
      <c r="H5326" s="245"/>
      <c r="I5326" s="476">
        <f>F5326+G5326+H5326</f>
        <v>10000</v>
      </c>
      <c r="J5326" s="243">
        <f t="shared" si="1636"/>
        <v>1</v>
      </c>
      <c r="K5326" s="244"/>
      <c r="L5326" s="423"/>
      <c r="M5326" s="252">
        <v>10000</v>
      </c>
      <c r="N5326" s="315">
        <f>I5326</f>
        <v>10000</v>
      </c>
      <c r="O5326" s="424">
        <f>L5326+M5326-N5326</f>
        <v>0</v>
      </c>
      <c r="P5326" s="244"/>
      <c r="Q5326" s="771"/>
      <c r="R5326" s="775"/>
      <c r="S5326" s="775"/>
      <c r="T5326" s="775"/>
      <c r="U5326" s="775"/>
      <c r="V5326" s="775"/>
      <c r="W5326" s="819"/>
      <c r="X5326" s="313">
        <f t="shared" si="1637"/>
        <v>0</v>
      </c>
    </row>
    <row r="5327" spans="2:24" ht="18.75">
      <c r="B5327" s="136"/>
      <c r="C5327" s="137">
        <v>202</v>
      </c>
      <c r="D5327" s="145" t="s">
        <v>1271</v>
      </c>
      <c r="E5327" s="812"/>
      <c r="F5327" s="449"/>
      <c r="G5327" s="245"/>
      <c r="H5327" s="245"/>
      <c r="I5327" s="476">
        <f>F5327+G5327+H5327</f>
        <v>0</v>
      </c>
      <c r="J5327" s="243" t="str">
        <f t="shared" si="1636"/>
        <v/>
      </c>
      <c r="K5327" s="244"/>
      <c r="L5327" s="423"/>
      <c r="M5327" s="252"/>
      <c r="N5327" s="315">
        <f>I5327</f>
        <v>0</v>
      </c>
      <c r="O5327" s="424">
        <f>L5327+M5327-N5327</f>
        <v>0</v>
      </c>
      <c r="P5327" s="244"/>
      <c r="Q5327" s="771"/>
      <c r="R5327" s="775"/>
      <c r="S5327" s="775"/>
      <c r="T5327" s="775"/>
      <c r="U5327" s="775"/>
      <c r="V5327" s="775"/>
      <c r="W5327" s="819"/>
      <c r="X5327" s="313">
        <f t="shared" si="1637"/>
        <v>0</v>
      </c>
    </row>
    <row r="5328" spans="2:24" ht="31.5">
      <c r="B5328" s="152"/>
      <c r="C5328" s="137">
        <v>205</v>
      </c>
      <c r="D5328" s="145" t="s">
        <v>915</v>
      </c>
      <c r="E5328" s="812"/>
      <c r="F5328" s="449"/>
      <c r="G5328" s="245">
        <v>5000</v>
      </c>
      <c r="H5328" s="245"/>
      <c r="I5328" s="476">
        <f>F5328+G5328+H5328</f>
        <v>5000</v>
      </c>
      <c r="J5328" s="243">
        <f t="shared" si="1636"/>
        <v>1</v>
      </c>
      <c r="K5328" s="244"/>
      <c r="L5328" s="423"/>
      <c r="M5328" s="252">
        <v>5000</v>
      </c>
      <c r="N5328" s="315">
        <f>I5328</f>
        <v>5000</v>
      </c>
      <c r="O5328" s="424">
        <f>L5328+M5328-N5328</f>
        <v>0</v>
      </c>
      <c r="P5328" s="244"/>
      <c r="Q5328" s="771"/>
      <c r="R5328" s="775"/>
      <c r="S5328" s="775"/>
      <c r="T5328" s="775"/>
      <c r="U5328" s="775"/>
      <c r="V5328" s="775"/>
      <c r="W5328" s="819"/>
      <c r="X5328" s="313">
        <f t="shared" si="1637"/>
        <v>0</v>
      </c>
    </row>
    <row r="5329" spans="2:24" ht="18.75">
      <c r="B5329" s="152"/>
      <c r="C5329" s="137">
        <v>208</v>
      </c>
      <c r="D5329" s="159" t="s">
        <v>916</v>
      </c>
      <c r="E5329" s="812"/>
      <c r="F5329" s="449"/>
      <c r="G5329" s="245"/>
      <c r="H5329" s="245"/>
      <c r="I5329" s="476">
        <f>F5329+G5329+H5329</f>
        <v>0</v>
      </c>
      <c r="J5329" s="243" t="str">
        <f t="shared" si="1636"/>
        <v/>
      </c>
      <c r="K5329" s="244"/>
      <c r="L5329" s="423"/>
      <c r="M5329" s="252"/>
      <c r="N5329" s="315">
        <f>I5329</f>
        <v>0</v>
      </c>
      <c r="O5329" s="424">
        <f>L5329+M5329-N5329</f>
        <v>0</v>
      </c>
      <c r="P5329" s="244"/>
      <c r="Q5329" s="771"/>
      <c r="R5329" s="775"/>
      <c r="S5329" s="775"/>
      <c r="T5329" s="775"/>
      <c r="U5329" s="775"/>
      <c r="V5329" s="775"/>
      <c r="W5329" s="819"/>
      <c r="X5329" s="313">
        <f t="shared" si="1637"/>
        <v>0</v>
      </c>
    </row>
    <row r="5330" spans="2:24" ht="18.75">
      <c r="B5330" s="143"/>
      <c r="C5330" s="142">
        <v>209</v>
      </c>
      <c r="D5330" s="148" t="s">
        <v>917</v>
      </c>
      <c r="E5330" s="812"/>
      <c r="F5330" s="449"/>
      <c r="G5330" s="245"/>
      <c r="H5330" s="245"/>
      <c r="I5330" s="476">
        <f>F5330+G5330+H5330</f>
        <v>0</v>
      </c>
      <c r="J5330" s="243" t="str">
        <f t="shared" si="1636"/>
        <v/>
      </c>
      <c r="K5330" s="244"/>
      <c r="L5330" s="423"/>
      <c r="M5330" s="252"/>
      <c r="N5330" s="315">
        <f>I5330</f>
        <v>0</v>
      </c>
      <c r="O5330" s="424">
        <f>L5330+M5330-N5330</f>
        <v>0</v>
      </c>
      <c r="P5330" s="244"/>
      <c r="Q5330" s="771"/>
      <c r="R5330" s="775"/>
      <c r="S5330" s="775"/>
      <c r="T5330" s="775"/>
      <c r="U5330" s="775"/>
      <c r="V5330" s="775"/>
      <c r="W5330" s="819"/>
      <c r="X5330" s="313">
        <f t="shared" si="1637"/>
        <v>0</v>
      </c>
    </row>
    <row r="5331" spans="2:24" ht="18.75">
      <c r="B5331" s="794">
        <v>500</v>
      </c>
      <c r="C5331" s="960" t="s">
        <v>209</v>
      </c>
      <c r="D5331" s="960"/>
      <c r="E5331" s="795"/>
      <c r="F5331" s="796">
        <f>SUM(F5332:F5338)</f>
        <v>0</v>
      </c>
      <c r="G5331" s="797">
        <f>SUM(G5332:G5338)</f>
        <v>34000</v>
      </c>
      <c r="H5331" s="797">
        <f>SUM(H5332:H5338)</f>
        <v>0</v>
      </c>
      <c r="I5331" s="797">
        <f>SUM(I5332:I5338)</f>
        <v>34000</v>
      </c>
      <c r="J5331" s="243">
        <f t="shared" si="1636"/>
        <v>1</v>
      </c>
      <c r="K5331" s="244"/>
      <c r="L5331" s="316">
        <f>SUM(L5332:L5338)</f>
        <v>0</v>
      </c>
      <c r="M5331" s="317">
        <f>SUM(M5332:M5338)</f>
        <v>34000</v>
      </c>
      <c r="N5331" s="425">
        <f>SUM(N5332:N5338)</f>
        <v>34000</v>
      </c>
      <c r="O5331" s="426">
        <f>SUM(O5332:O5338)</f>
        <v>0</v>
      </c>
      <c r="P5331" s="244"/>
      <c r="Q5331" s="773"/>
      <c r="R5331" s="774"/>
      <c r="S5331" s="775"/>
      <c r="T5331" s="774"/>
      <c r="U5331" s="774"/>
      <c r="V5331" s="774"/>
      <c r="W5331" s="820"/>
      <c r="X5331" s="313">
        <f t="shared" si="1637"/>
        <v>0</v>
      </c>
    </row>
    <row r="5332" spans="2:24" ht="18.75">
      <c r="B5332" s="143"/>
      <c r="C5332" s="160">
        <v>551</v>
      </c>
      <c r="D5332" s="456" t="s">
        <v>210</v>
      </c>
      <c r="E5332" s="812"/>
      <c r="F5332" s="449"/>
      <c r="G5332" s="245">
        <v>22000</v>
      </c>
      <c r="H5332" s="245"/>
      <c r="I5332" s="476">
        <f t="shared" ref="I5332:I5339" si="1638">F5332+G5332+H5332</f>
        <v>22000</v>
      </c>
      <c r="J5332" s="243">
        <f t="shared" si="1636"/>
        <v>1</v>
      </c>
      <c r="K5332" s="244"/>
      <c r="L5332" s="423"/>
      <c r="M5332" s="252">
        <v>22000</v>
      </c>
      <c r="N5332" s="315">
        <f t="shared" ref="N5332:N5339" si="1639">I5332</f>
        <v>22000</v>
      </c>
      <c r="O5332" s="424">
        <f t="shared" ref="O5332:O5339" si="1640">L5332+M5332-N5332</f>
        <v>0</v>
      </c>
      <c r="P5332" s="244"/>
      <c r="Q5332" s="771"/>
      <c r="R5332" s="775"/>
      <c r="S5332" s="775"/>
      <c r="T5332" s="775"/>
      <c r="U5332" s="775"/>
      <c r="V5332" s="775"/>
      <c r="W5332" s="819"/>
      <c r="X5332" s="313">
        <f t="shared" si="1637"/>
        <v>0</v>
      </c>
    </row>
    <row r="5333" spans="2:24" ht="18.75">
      <c r="B5333" s="143"/>
      <c r="C5333" s="161">
        <v>552</v>
      </c>
      <c r="D5333" s="457" t="s">
        <v>211</v>
      </c>
      <c r="E5333" s="812"/>
      <c r="F5333" s="449"/>
      <c r="G5333" s="245"/>
      <c r="H5333" s="245"/>
      <c r="I5333" s="476">
        <f t="shared" si="1638"/>
        <v>0</v>
      </c>
      <c r="J5333" s="243" t="str">
        <f t="shared" si="1636"/>
        <v/>
      </c>
      <c r="K5333" s="244"/>
      <c r="L5333" s="423"/>
      <c r="M5333" s="252"/>
      <c r="N5333" s="315">
        <f t="shared" si="1639"/>
        <v>0</v>
      </c>
      <c r="O5333" s="424">
        <f t="shared" si="1640"/>
        <v>0</v>
      </c>
      <c r="P5333" s="244"/>
      <c r="Q5333" s="771"/>
      <c r="R5333" s="775"/>
      <c r="S5333" s="775"/>
      <c r="T5333" s="775"/>
      <c r="U5333" s="775"/>
      <c r="V5333" s="775"/>
      <c r="W5333" s="819"/>
      <c r="X5333" s="313">
        <f t="shared" si="1637"/>
        <v>0</v>
      </c>
    </row>
    <row r="5334" spans="2:24" ht="18.75">
      <c r="B5334" s="143"/>
      <c r="C5334" s="161">
        <v>558</v>
      </c>
      <c r="D5334" s="457" t="s">
        <v>1704</v>
      </c>
      <c r="E5334" s="812"/>
      <c r="F5334" s="700">
        <v>0</v>
      </c>
      <c r="G5334" s="700">
        <v>0</v>
      </c>
      <c r="H5334" s="700">
        <v>0</v>
      </c>
      <c r="I5334" s="476">
        <f t="shared" si="1638"/>
        <v>0</v>
      </c>
      <c r="J5334" s="243" t="str">
        <f t="shared" si="1636"/>
        <v/>
      </c>
      <c r="K5334" s="244"/>
      <c r="L5334" s="423"/>
      <c r="M5334" s="252"/>
      <c r="N5334" s="315">
        <f t="shared" si="1639"/>
        <v>0</v>
      </c>
      <c r="O5334" s="424">
        <f t="shared" si="1640"/>
        <v>0</v>
      </c>
      <c r="P5334" s="244"/>
      <c r="Q5334" s="771"/>
      <c r="R5334" s="775"/>
      <c r="S5334" s="775"/>
      <c r="T5334" s="775"/>
      <c r="U5334" s="775"/>
      <c r="V5334" s="775"/>
      <c r="W5334" s="819"/>
      <c r="X5334" s="313">
        <f t="shared" si="1637"/>
        <v>0</v>
      </c>
    </row>
    <row r="5335" spans="2:24" ht="18.75">
      <c r="B5335" s="143"/>
      <c r="C5335" s="161">
        <v>560</v>
      </c>
      <c r="D5335" s="458" t="s">
        <v>212</v>
      </c>
      <c r="E5335" s="812"/>
      <c r="F5335" s="449"/>
      <c r="G5335" s="245">
        <v>8000</v>
      </c>
      <c r="H5335" s="245"/>
      <c r="I5335" s="476">
        <f t="shared" si="1638"/>
        <v>8000</v>
      </c>
      <c r="J5335" s="243">
        <f t="shared" si="1636"/>
        <v>1</v>
      </c>
      <c r="K5335" s="244"/>
      <c r="L5335" s="423"/>
      <c r="M5335" s="252">
        <v>8000</v>
      </c>
      <c r="N5335" s="315">
        <f t="shared" si="1639"/>
        <v>8000</v>
      </c>
      <c r="O5335" s="424">
        <f t="shared" si="1640"/>
        <v>0</v>
      </c>
      <c r="P5335" s="244"/>
      <c r="Q5335" s="771"/>
      <c r="R5335" s="775"/>
      <c r="S5335" s="775"/>
      <c r="T5335" s="775"/>
      <c r="U5335" s="775"/>
      <c r="V5335" s="775"/>
      <c r="W5335" s="819"/>
      <c r="X5335" s="313">
        <f t="shared" si="1637"/>
        <v>0</v>
      </c>
    </row>
    <row r="5336" spans="2:24" ht="18.75">
      <c r="B5336" s="143"/>
      <c r="C5336" s="161">
        <v>580</v>
      </c>
      <c r="D5336" s="457" t="s">
        <v>213</v>
      </c>
      <c r="E5336" s="812"/>
      <c r="F5336" s="449"/>
      <c r="G5336" s="245">
        <v>4000</v>
      </c>
      <c r="H5336" s="245"/>
      <c r="I5336" s="476">
        <f t="shared" si="1638"/>
        <v>4000</v>
      </c>
      <c r="J5336" s="243">
        <f t="shared" si="1636"/>
        <v>1</v>
      </c>
      <c r="K5336" s="244"/>
      <c r="L5336" s="423"/>
      <c r="M5336" s="252">
        <v>4000</v>
      </c>
      <c r="N5336" s="315">
        <f t="shared" si="1639"/>
        <v>4000</v>
      </c>
      <c r="O5336" s="424">
        <f t="shared" si="1640"/>
        <v>0</v>
      </c>
      <c r="P5336" s="244"/>
      <c r="Q5336" s="771"/>
      <c r="R5336" s="775"/>
      <c r="S5336" s="775"/>
      <c r="T5336" s="775"/>
      <c r="U5336" s="775"/>
      <c r="V5336" s="775"/>
      <c r="W5336" s="819"/>
      <c r="X5336" s="313">
        <f t="shared" si="1637"/>
        <v>0</v>
      </c>
    </row>
    <row r="5337" spans="2:24" ht="18.75">
      <c r="B5337" s="143"/>
      <c r="C5337" s="161">
        <v>588</v>
      </c>
      <c r="D5337" s="457" t="s">
        <v>1709</v>
      </c>
      <c r="E5337" s="812"/>
      <c r="F5337" s="700">
        <v>0</v>
      </c>
      <c r="G5337" s="700">
        <v>0</v>
      </c>
      <c r="H5337" s="700">
        <v>0</v>
      </c>
      <c r="I5337" s="476">
        <f t="shared" si="1638"/>
        <v>0</v>
      </c>
      <c r="J5337" s="243" t="str">
        <f t="shared" si="1636"/>
        <v/>
      </c>
      <c r="K5337" s="244"/>
      <c r="L5337" s="423"/>
      <c r="M5337" s="252"/>
      <c r="N5337" s="315">
        <f t="shared" si="1639"/>
        <v>0</v>
      </c>
      <c r="O5337" s="424">
        <f t="shared" si="1640"/>
        <v>0</v>
      </c>
      <c r="P5337" s="244"/>
      <c r="Q5337" s="771"/>
      <c r="R5337" s="775"/>
      <c r="S5337" s="775"/>
      <c r="T5337" s="775"/>
      <c r="U5337" s="775"/>
      <c r="V5337" s="775"/>
      <c r="W5337" s="819"/>
      <c r="X5337" s="313">
        <f t="shared" si="1637"/>
        <v>0</v>
      </c>
    </row>
    <row r="5338" spans="2:24" ht="31.5">
      <c r="B5338" s="143"/>
      <c r="C5338" s="162">
        <v>590</v>
      </c>
      <c r="D5338" s="459" t="s">
        <v>214</v>
      </c>
      <c r="E5338" s="812"/>
      <c r="F5338" s="449"/>
      <c r="G5338" s="245"/>
      <c r="H5338" s="245"/>
      <c r="I5338" s="476">
        <f t="shared" si="1638"/>
        <v>0</v>
      </c>
      <c r="J5338" s="243" t="str">
        <f t="shared" si="1636"/>
        <v/>
      </c>
      <c r="K5338" s="244"/>
      <c r="L5338" s="423"/>
      <c r="M5338" s="252"/>
      <c r="N5338" s="315">
        <f t="shared" si="1639"/>
        <v>0</v>
      </c>
      <c r="O5338" s="424">
        <f t="shared" si="1640"/>
        <v>0</v>
      </c>
      <c r="P5338" s="244"/>
      <c r="Q5338" s="771"/>
      <c r="R5338" s="775"/>
      <c r="S5338" s="775"/>
      <c r="T5338" s="775"/>
      <c r="U5338" s="775"/>
      <c r="V5338" s="775"/>
      <c r="W5338" s="819"/>
      <c r="X5338" s="313">
        <f t="shared" si="1637"/>
        <v>0</v>
      </c>
    </row>
    <row r="5339" spans="2:24" ht="18.75">
      <c r="B5339" s="794">
        <v>800</v>
      </c>
      <c r="C5339" s="960" t="s">
        <v>1079</v>
      </c>
      <c r="D5339" s="960"/>
      <c r="E5339" s="795"/>
      <c r="F5339" s="798"/>
      <c r="G5339" s="799"/>
      <c r="H5339" s="799"/>
      <c r="I5339" s="800">
        <f t="shared" si="1638"/>
        <v>0</v>
      </c>
      <c r="J5339" s="243" t="str">
        <f t="shared" si="1636"/>
        <v/>
      </c>
      <c r="K5339" s="244"/>
      <c r="L5339" s="428"/>
      <c r="M5339" s="254"/>
      <c r="N5339" s="315">
        <f t="shared" si="1639"/>
        <v>0</v>
      </c>
      <c r="O5339" s="424">
        <f t="shared" si="1640"/>
        <v>0</v>
      </c>
      <c r="P5339" s="244"/>
      <c r="Q5339" s="773"/>
      <c r="R5339" s="774"/>
      <c r="S5339" s="775"/>
      <c r="T5339" s="775"/>
      <c r="U5339" s="774"/>
      <c r="V5339" s="775"/>
      <c r="W5339" s="819"/>
      <c r="X5339" s="313">
        <f t="shared" si="1637"/>
        <v>0</v>
      </c>
    </row>
    <row r="5340" spans="2:24" ht="18.75">
      <c r="B5340" s="794">
        <v>1000</v>
      </c>
      <c r="C5340" s="962" t="s">
        <v>216</v>
      </c>
      <c r="D5340" s="962"/>
      <c r="E5340" s="795"/>
      <c r="F5340" s="796">
        <f>SUM(F5341:F5357)</f>
        <v>0</v>
      </c>
      <c r="G5340" s="797">
        <f>SUM(G5341:G5357)</f>
        <v>185000</v>
      </c>
      <c r="H5340" s="797">
        <f>SUM(H5341:H5357)</f>
        <v>0</v>
      </c>
      <c r="I5340" s="797">
        <f>SUM(I5341:I5357)</f>
        <v>185000</v>
      </c>
      <c r="J5340" s="243">
        <f t="shared" si="1636"/>
        <v>1</v>
      </c>
      <c r="K5340" s="244"/>
      <c r="L5340" s="316">
        <f>SUM(L5341:L5357)</f>
        <v>0</v>
      </c>
      <c r="M5340" s="317">
        <f>SUM(M5341:M5357)</f>
        <v>185000</v>
      </c>
      <c r="N5340" s="425">
        <f>SUM(N5341:N5357)</f>
        <v>185000</v>
      </c>
      <c r="O5340" s="426">
        <f>SUM(O5341:O5357)</f>
        <v>0</v>
      </c>
      <c r="P5340" s="244"/>
      <c r="Q5340" s="316">
        <f t="shared" ref="Q5340:W5340" si="1641">SUM(Q5341:Q5357)</f>
        <v>0</v>
      </c>
      <c r="R5340" s="317">
        <f t="shared" si="1641"/>
        <v>175000</v>
      </c>
      <c r="S5340" s="317">
        <f t="shared" si="1641"/>
        <v>175000</v>
      </c>
      <c r="T5340" s="317">
        <f t="shared" si="1641"/>
        <v>0</v>
      </c>
      <c r="U5340" s="317">
        <f t="shared" si="1641"/>
        <v>0</v>
      </c>
      <c r="V5340" s="317">
        <f t="shared" si="1641"/>
        <v>0</v>
      </c>
      <c r="W5340" s="426">
        <f t="shared" si="1641"/>
        <v>0</v>
      </c>
      <c r="X5340" s="313">
        <f t="shared" si="1637"/>
        <v>0</v>
      </c>
    </row>
    <row r="5341" spans="2:24" ht="18.75">
      <c r="B5341" s="136"/>
      <c r="C5341" s="144">
        <v>1011</v>
      </c>
      <c r="D5341" s="163" t="s">
        <v>217</v>
      </c>
      <c r="E5341" s="812"/>
      <c r="F5341" s="449"/>
      <c r="G5341" s="245"/>
      <c r="H5341" s="245"/>
      <c r="I5341" s="476">
        <f t="shared" ref="I5341:I5357" si="1642">F5341+G5341+H5341</f>
        <v>0</v>
      </c>
      <c r="J5341" s="243" t="str">
        <f t="shared" si="1636"/>
        <v/>
      </c>
      <c r="K5341" s="244"/>
      <c r="L5341" s="423"/>
      <c r="M5341" s="252"/>
      <c r="N5341" s="315">
        <f t="shared" ref="N5341:N5357" si="1643">I5341</f>
        <v>0</v>
      </c>
      <c r="O5341" s="424">
        <f t="shared" ref="O5341:O5357" si="1644">L5341+M5341-N5341</f>
        <v>0</v>
      </c>
      <c r="P5341" s="244"/>
      <c r="Q5341" s="423"/>
      <c r="R5341" s="252"/>
      <c r="S5341" s="429">
        <f t="shared" ref="S5341:S5348" si="1645">+IF(+(L5341+M5341)&gt;=I5341,+M5341,+(+I5341-L5341))</f>
        <v>0</v>
      </c>
      <c r="T5341" s="315">
        <f t="shared" ref="T5341:T5348" si="1646">Q5341+R5341-S5341</f>
        <v>0</v>
      </c>
      <c r="U5341" s="252"/>
      <c r="V5341" s="252"/>
      <c r="W5341" s="253"/>
      <c r="X5341" s="313">
        <f t="shared" si="1637"/>
        <v>0</v>
      </c>
    </row>
    <row r="5342" spans="2:24" ht="18.75">
      <c r="B5342" s="136"/>
      <c r="C5342" s="137">
        <v>1012</v>
      </c>
      <c r="D5342" s="145" t="s">
        <v>218</v>
      </c>
      <c r="E5342" s="812"/>
      <c r="F5342" s="449"/>
      <c r="G5342" s="245"/>
      <c r="H5342" s="245"/>
      <c r="I5342" s="476">
        <f t="shared" si="1642"/>
        <v>0</v>
      </c>
      <c r="J5342" s="243" t="str">
        <f t="shared" si="1636"/>
        <v/>
      </c>
      <c r="K5342" s="244"/>
      <c r="L5342" s="423"/>
      <c r="M5342" s="252"/>
      <c r="N5342" s="315">
        <f t="shared" si="1643"/>
        <v>0</v>
      </c>
      <c r="O5342" s="424">
        <f t="shared" si="1644"/>
        <v>0</v>
      </c>
      <c r="P5342" s="244"/>
      <c r="Q5342" s="423"/>
      <c r="R5342" s="252"/>
      <c r="S5342" s="429">
        <f t="shared" si="1645"/>
        <v>0</v>
      </c>
      <c r="T5342" s="315">
        <f t="shared" si="1646"/>
        <v>0</v>
      </c>
      <c r="U5342" s="252"/>
      <c r="V5342" s="252"/>
      <c r="W5342" s="253"/>
      <c r="X5342" s="313">
        <f t="shared" si="1637"/>
        <v>0</v>
      </c>
    </row>
    <row r="5343" spans="2:24" ht="18.75">
      <c r="B5343" s="136"/>
      <c r="C5343" s="137">
        <v>1013</v>
      </c>
      <c r="D5343" s="145" t="s">
        <v>219</v>
      </c>
      <c r="E5343" s="812"/>
      <c r="F5343" s="449"/>
      <c r="G5343" s="245"/>
      <c r="H5343" s="245"/>
      <c r="I5343" s="476">
        <f t="shared" si="1642"/>
        <v>0</v>
      </c>
      <c r="J5343" s="243" t="str">
        <f t="shared" si="1636"/>
        <v/>
      </c>
      <c r="K5343" s="244"/>
      <c r="L5343" s="423"/>
      <c r="M5343" s="252"/>
      <c r="N5343" s="315">
        <f t="shared" si="1643"/>
        <v>0</v>
      </c>
      <c r="O5343" s="424">
        <f t="shared" si="1644"/>
        <v>0</v>
      </c>
      <c r="P5343" s="244"/>
      <c r="Q5343" s="423"/>
      <c r="R5343" s="252"/>
      <c r="S5343" s="429">
        <f t="shared" si="1645"/>
        <v>0</v>
      </c>
      <c r="T5343" s="315">
        <f t="shared" si="1646"/>
        <v>0</v>
      </c>
      <c r="U5343" s="252"/>
      <c r="V5343" s="252"/>
      <c r="W5343" s="253"/>
      <c r="X5343" s="313">
        <f t="shared" si="1637"/>
        <v>0</v>
      </c>
    </row>
    <row r="5344" spans="2:24" ht="18.75">
      <c r="B5344" s="136"/>
      <c r="C5344" s="137">
        <v>1014</v>
      </c>
      <c r="D5344" s="145" t="s">
        <v>220</v>
      </c>
      <c r="E5344" s="812"/>
      <c r="F5344" s="449"/>
      <c r="G5344" s="245"/>
      <c r="H5344" s="245"/>
      <c r="I5344" s="476">
        <f t="shared" si="1642"/>
        <v>0</v>
      </c>
      <c r="J5344" s="243" t="str">
        <f t="shared" si="1636"/>
        <v/>
      </c>
      <c r="K5344" s="244"/>
      <c r="L5344" s="423"/>
      <c r="M5344" s="252"/>
      <c r="N5344" s="315">
        <f t="shared" si="1643"/>
        <v>0</v>
      </c>
      <c r="O5344" s="424">
        <f t="shared" si="1644"/>
        <v>0</v>
      </c>
      <c r="P5344" s="244"/>
      <c r="Q5344" s="423"/>
      <c r="R5344" s="252"/>
      <c r="S5344" s="429">
        <f t="shared" si="1645"/>
        <v>0</v>
      </c>
      <c r="T5344" s="315">
        <f t="shared" si="1646"/>
        <v>0</v>
      </c>
      <c r="U5344" s="252"/>
      <c r="V5344" s="252"/>
      <c r="W5344" s="253"/>
      <c r="X5344" s="313">
        <f t="shared" si="1637"/>
        <v>0</v>
      </c>
    </row>
    <row r="5345" spans="2:24" ht="18.75">
      <c r="B5345" s="136"/>
      <c r="C5345" s="137">
        <v>1015</v>
      </c>
      <c r="D5345" s="145" t="s">
        <v>221</v>
      </c>
      <c r="E5345" s="812"/>
      <c r="F5345" s="449"/>
      <c r="G5345" s="245">
        <v>55000</v>
      </c>
      <c r="H5345" s="245"/>
      <c r="I5345" s="476">
        <f t="shared" si="1642"/>
        <v>55000</v>
      </c>
      <c r="J5345" s="243">
        <f t="shared" si="1636"/>
        <v>1</v>
      </c>
      <c r="K5345" s="244"/>
      <c r="L5345" s="423"/>
      <c r="M5345" s="252">
        <v>55000</v>
      </c>
      <c r="N5345" s="315">
        <f t="shared" si="1643"/>
        <v>55000</v>
      </c>
      <c r="O5345" s="424">
        <f t="shared" si="1644"/>
        <v>0</v>
      </c>
      <c r="P5345" s="244"/>
      <c r="Q5345" s="423"/>
      <c r="R5345" s="252">
        <v>55000</v>
      </c>
      <c r="S5345" s="429">
        <f t="shared" si="1645"/>
        <v>55000</v>
      </c>
      <c r="T5345" s="315">
        <f t="shared" si="1646"/>
        <v>0</v>
      </c>
      <c r="U5345" s="252"/>
      <c r="V5345" s="252"/>
      <c r="W5345" s="253"/>
      <c r="X5345" s="313">
        <f t="shared" si="1637"/>
        <v>0</v>
      </c>
    </row>
    <row r="5346" spans="2:24" ht="18.75">
      <c r="B5346" s="136"/>
      <c r="C5346" s="137">
        <v>1016</v>
      </c>
      <c r="D5346" s="145" t="s">
        <v>222</v>
      </c>
      <c r="E5346" s="812"/>
      <c r="F5346" s="449"/>
      <c r="G5346" s="245">
        <v>5000</v>
      </c>
      <c r="H5346" s="245"/>
      <c r="I5346" s="476">
        <f t="shared" si="1642"/>
        <v>5000</v>
      </c>
      <c r="J5346" s="243">
        <f t="shared" si="1636"/>
        <v>1</v>
      </c>
      <c r="K5346" s="244"/>
      <c r="L5346" s="423"/>
      <c r="M5346" s="252">
        <v>5000</v>
      </c>
      <c r="N5346" s="315">
        <f t="shared" si="1643"/>
        <v>5000</v>
      </c>
      <c r="O5346" s="424">
        <f t="shared" si="1644"/>
        <v>0</v>
      </c>
      <c r="P5346" s="244"/>
      <c r="Q5346" s="423"/>
      <c r="R5346" s="252">
        <v>5000</v>
      </c>
      <c r="S5346" s="429">
        <f t="shared" si="1645"/>
        <v>5000</v>
      </c>
      <c r="T5346" s="315">
        <f t="shared" si="1646"/>
        <v>0</v>
      </c>
      <c r="U5346" s="252"/>
      <c r="V5346" s="252"/>
      <c r="W5346" s="253"/>
      <c r="X5346" s="313">
        <f t="shared" si="1637"/>
        <v>0</v>
      </c>
    </row>
    <row r="5347" spans="2:24" ht="18.75">
      <c r="B5347" s="140"/>
      <c r="C5347" s="164">
        <v>1020</v>
      </c>
      <c r="D5347" s="165" t="s">
        <v>223</v>
      </c>
      <c r="E5347" s="812"/>
      <c r="F5347" s="449"/>
      <c r="G5347" s="245">
        <v>115000</v>
      </c>
      <c r="H5347" s="245"/>
      <c r="I5347" s="476">
        <f t="shared" si="1642"/>
        <v>115000</v>
      </c>
      <c r="J5347" s="243">
        <f t="shared" si="1636"/>
        <v>1</v>
      </c>
      <c r="K5347" s="244"/>
      <c r="L5347" s="423"/>
      <c r="M5347" s="252">
        <v>115000</v>
      </c>
      <c r="N5347" s="315">
        <f t="shared" si="1643"/>
        <v>115000</v>
      </c>
      <c r="O5347" s="424">
        <f t="shared" si="1644"/>
        <v>0</v>
      </c>
      <c r="P5347" s="244"/>
      <c r="Q5347" s="423"/>
      <c r="R5347" s="252">
        <v>115000</v>
      </c>
      <c r="S5347" s="429">
        <f t="shared" si="1645"/>
        <v>115000</v>
      </c>
      <c r="T5347" s="315">
        <f t="shared" si="1646"/>
        <v>0</v>
      </c>
      <c r="U5347" s="252"/>
      <c r="V5347" s="252"/>
      <c r="W5347" s="253"/>
      <c r="X5347" s="313">
        <f t="shared" si="1637"/>
        <v>0</v>
      </c>
    </row>
    <row r="5348" spans="2:24" ht="18.75">
      <c r="B5348" s="136"/>
      <c r="C5348" s="137">
        <v>1030</v>
      </c>
      <c r="D5348" s="145" t="s">
        <v>224</v>
      </c>
      <c r="E5348" s="812"/>
      <c r="F5348" s="449"/>
      <c r="G5348" s="245"/>
      <c r="H5348" s="245"/>
      <c r="I5348" s="476">
        <f t="shared" si="1642"/>
        <v>0</v>
      </c>
      <c r="J5348" s="243" t="str">
        <f t="shared" si="1636"/>
        <v/>
      </c>
      <c r="K5348" s="244"/>
      <c r="L5348" s="423"/>
      <c r="M5348" s="252"/>
      <c r="N5348" s="315">
        <f t="shared" si="1643"/>
        <v>0</v>
      </c>
      <c r="O5348" s="424">
        <f t="shared" si="1644"/>
        <v>0</v>
      </c>
      <c r="P5348" s="244"/>
      <c r="Q5348" s="423"/>
      <c r="R5348" s="252"/>
      <c r="S5348" s="429">
        <f t="shared" si="1645"/>
        <v>0</v>
      </c>
      <c r="T5348" s="315">
        <f t="shared" si="1646"/>
        <v>0</v>
      </c>
      <c r="U5348" s="252"/>
      <c r="V5348" s="252"/>
      <c r="W5348" s="253"/>
      <c r="X5348" s="313">
        <f t="shared" si="1637"/>
        <v>0</v>
      </c>
    </row>
    <row r="5349" spans="2:24" ht="18.75">
      <c r="B5349" s="136"/>
      <c r="C5349" s="164">
        <v>1051</v>
      </c>
      <c r="D5349" s="167" t="s">
        <v>225</v>
      </c>
      <c r="E5349" s="812"/>
      <c r="F5349" s="449"/>
      <c r="G5349" s="245">
        <v>10000</v>
      </c>
      <c r="H5349" s="245"/>
      <c r="I5349" s="476">
        <f t="shared" si="1642"/>
        <v>10000</v>
      </c>
      <c r="J5349" s="243">
        <f t="shared" si="1636"/>
        <v>1</v>
      </c>
      <c r="K5349" s="244"/>
      <c r="L5349" s="423"/>
      <c r="M5349" s="252">
        <v>10000</v>
      </c>
      <c r="N5349" s="315">
        <f t="shared" si="1643"/>
        <v>10000</v>
      </c>
      <c r="O5349" s="424">
        <f t="shared" si="1644"/>
        <v>0</v>
      </c>
      <c r="P5349" s="244"/>
      <c r="Q5349" s="771"/>
      <c r="R5349" s="775"/>
      <c r="S5349" s="775"/>
      <c r="T5349" s="775"/>
      <c r="U5349" s="775"/>
      <c r="V5349" s="775"/>
      <c r="W5349" s="819"/>
      <c r="X5349" s="313">
        <f t="shared" si="1637"/>
        <v>0</v>
      </c>
    </row>
    <row r="5350" spans="2:24" ht="18.75">
      <c r="B5350" s="136"/>
      <c r="C5350" s="137">
        <v>1052</v>
      </c>
      <c r="D5350" s="145" t="s">
        <v>226</v>
      </c>
      <c r="E5350" s="812"/>
      <c r="F5350" s="449"/>
      <c r="G5350" s="245"/>
      <c r="H5350" s="245"/>
      <c r="I5350" s="476">
        <f t="shared" si="1642"/>
        <v>0</v>
      </c>
      <c r="J5350" s="243" t="str">
        <f t="shared" si="1636"/>
        <v/>
      </c>
      <c r="K5350" s="244"/>
      <c r="L5350" s="423"/>
      <c r="M5350" s="252"/>
      <c r="N5350" s="315">
        <f t="shared" si="1643"/>
        <v>0</v>
      </c>
      <c r="O5350" s="424">
        <f t="shared" si="1644"/>
        <v>0</v>
      </c>
      <c r="P5350" s="244"/>
      <c r="Q5350" s="771"/>
      <c r="R5350" s="775"/>
      <c r="S5350" s="775"/>
      <c r="T5350" s="775"/>
      <c r="U5350" s="775"/>
      <c r="V5350" s="775"/>
      <c r="W5350" s="819"/>
      <c r="X5350" s="313">
        <f t="shared" si="1637"/>
        <v>0</v>
      </c>
    </row>
    <row r="5351" spans="2:24" ht="18.75">
      <c r="B5351" s="136"/>
      <c r="C5351" s="168">
        <v>1053</v>
      </c>
      <c r="D5351" s="169" t="s">
        <v>1710</v>
      </c>
      <c r="E5351" s="812"/>
      <c r="F5351" s="449"/>
      <c r="G5351" s="245"/>
      <c r="H5351" s="245"/>
      <c r="I5351" s="476">
        <f t="shared" si="1642"/>
        <v>0</v>
      </c>
      <c r="J5351" s="243" t="str">
        <f t="shared" si="1636"/>
        <v/>
      </c>
      <c r="K5351" s="244"/>
      <c r="L5351" s="423"/>
      <c r="M5351" s="252"/>
      <c r="N5351" s="315">
        <f t="shared" si="1643"/>
        <v>0</v>
      </c>
      <c r="O5351" s="424">
        <f t="shared" si="1644"/>
        <v>0</v>
      </c>
      <c r="P5351" s="244"/>
      <c r="Q5351" s="771"/>
      <c r="R5351" s="775"/>
      <c r="S5351" s="775"/>
      <c r="T5351" s="775"/>
      <c r="U5351" s="775"/>
      <c r="V5351" s="775"/>
      <c r="W5351" s="819"/>
      <c r="X5351" s="313">
        <f t="shared" si="1637"/>
        <v>0</v>
      </c>
    </row>
    <row r="5352" spans="2:24" ht="18.75">
      <c r="B5352" s="136"/>
      <c r="C5352" s="137">
        <v>1062</v>
      </c>
      <c r="D5352" s="139" t="s">
        <v>227</v>
      </c>
      <c r="E5352" s="812"/>
      <c r="F5352" s="449"/>
      <c r="G5352" s="245"/>
      <c r="H5352" s="245"/>
      <c r="I5352" s="476">
        <f t="shared" si="1642"/>
        <v>0</v>
      </c>
      <c r="J5352" s="243" t="str">
        <f t="shared" si="1636"/>
        <v/>
      </c>
      <c r="K5352" s="244"/>
      <c r="L5352" s="423"/>
      <c r="M5352" s="252"/>
      <c r="N5352" s="315">
        <f t="shared" si="1643"/>
        <v>0</v>
      </c>
      <c r="O5352" s="424">
        <f t="shared" si="1644"/>
        <v>0</v>
      </c>
      <c r="P5352" s="244"/>
      <c r="Q5352" s="423"/>
      <c r="R5352" s="252"/>
      <c r="S5352" s="429">
        <f>+IF(+(L5352+M5352)&gt;=I5352,+M5352,+(+I5352-L5352))</f>
        <v>0</v>
      </c>
      <c r="T5352" s="315">
        <f>Q5352+R5352-S5352</f>
        <v>0</v>
      </c>
      <c r="U5352" s="252"/>
      <c r="V5352" s="252"/>
      <c r="W5352" s="253"/>
      <c r="X5352" s="313">
        <f t="shared" si="1637"/>
        <v>0</v>
      </c>
    </row>
    <row r="5353" spans="2:24" ht="18.75">
      <c r="B5353" s="136"/>
      <c r="C5353" s="137">
        <v>1063</v>
      </c>
      <c r="D5353" s="139" t="s">
        <v>228</v>
      </c>
      <c r="E5353" s="812"/>
      <c r="F5353" s="449"/>
      <c r="G5353" s="245"/>
      <c r="H5353" s="245"/>
      <c r="I5353" s="476">
        <f t="shared" si="1642"/>
        <v>0</v>
      </c>
      <c r="J5353" s="243" t="str">
        <f t="shared" si="1636"/>
        <v/>
      </c>
      <c r="K5353" s="244"/>
      <c r="L5353" s="423"/>
      <c r="M5353" s="252"/>
      <c r="N5353" s="315">
        <f t="shared" si="1643"/>
        <v>0</v>
      </c>
      <c r="O5353" s="424">
        <f t="shared" si="1644"/>
        <v>0</v>
      </c>
      <c r="P5353" s="244"/>
      <c r="Q5353" s="771"/>
      <c r="R5353" s="775"/>
      <c r="S5353" s="775"/>
      <c r="T5353" s="775"/>
      <c r="U5353" s="775"/>
      <c r="V5353" s="775"/>
      <c r="W5353" s="819"/>
      <c r="X5353" s="313">
        <f t="shared" si="1637"/>
        <v>0</v>
      </c>
    </row>
    <row r="5354" spans="2:24" ht="18.75">
      <c r="B5354" s="136"/>
      <c r="C5354" s="168">
        <v>1069</v>
      </c>
      <c r="D5354" s="170" t="s">
        <v>229</v>
      </c>
      <c r="E5354" s="812"/>
      <c r="F5354" s="449"/>
      <c r="G5354" s="245"/>
      <c r="H5354" s="245"/>
      <c r="I5354" s="476">
        <f t="shared" si="1642"/>
        <v>0</v>
      </c>
      <c r="J5354" s="243" t="str">
        <f t="shared" ref="J5354:J5385" si="1647">(IF($E5354&lt;&gt;0,$J$2,IF($I5354&lt;&gt;0,$J$2,"")))</f>
        <v/>
      </c>
      <c r="K5354" s="244"/>
      <c r="L5354" s="423"/>
      <c r="M5354" s="252"/>
      <c r="N5354" s="315">
        <f t="shared" si="1643"/>
        <v>0</v>
      </c>
      <c r="O5354" s="424">
        <f t="shared" si="1644"/>
        <v>0</v>
      </c>
      <c r="P5354" s="244"/>
      <c r="Q5354" s="423"/>
      <c r="R5354" s="252"/>
      <c r="S5354" s="429">
        <f>+IF(+(L5354+M5354)&gt;=I5354,+M5354,+(+I5354-L5354))</f>
        <v>0</v>
      </c>
      <c r="T5354" s="315">
        <f>Q5354+R5354-S5354</f>
        <v>0</v>
      </c>
      <c r="U5354" s="252"/>
      <c r="V5354" s="252"/>
      <c r="W5354" s="253"/>
      <c r="X5354" s="313">
        <f t="shared" ref="X5354:X5385" si="1648">T5354-U5354-V5354-W5354</f>
        <v>0</v>
      </c>
    </row>
    <row r="5355" spans="2:24" ht="31.5">
      <c r="B5355" s="140"/>
      <c r="C5355" s="137">
        <v>1091</v>
      </c>
      <c r="D5355" s="145" t="s">
        <v>230</v>
      </c>
      <c r="E5355" s="812"/>
      <c r="F5355" s="449"/>
      <c r="G5355" s="245"/>
      <c r="H5355" s="245"/>
      <c r="I5355" s="476">
        <f t="shared" si="1642"/>
        <v>0</v>
      </c>
      <c r="J5355" s="243" t="str">
        <f t="shared" si="1647"/>
        <v/>
      </c>
      <c r="K5355" s="244"/>
      <c r="L5355" s="423"/>
      <c r="M5355" s="252"/>
      <c r="N5355" s="315">
        <f t="shared" si="1643"/>
        <v>0</v>
      </c>
      <c r="O5355" s="424">
        <f t="shared" si="1644"/>
        <v>0</v>
      </c>
      <c r="P5355" s="244"/>
      <c r="Q5355" s="423"/>
      <c r="R5355" s="252"/>
      <c r="S5355" s="429">
        <f>+IF(+(L5355+M5355)&gt;=I5355,+M5355,+(+I5355-L5355))</f>
        <v>0</v>
      </c>
      <c r="T5355" s="315">
        <f>Q5355+R5355-S5355</f>
        <v>0</v>
      </c>
      <c r="U5355" s="252"/>
      <c r="V5355" s="252"/>
      <c r="W5355" s="253"/>
      <c r="X5355" s="313">
        <f t="shared" si="1648"/>
        <v>0</v>
      </c>
    </row>
    <row r="5356" spans="2:24" ht="18.75">
      <c r="B5356" s="136"/>
      <c r="C5356" s="137">
        <v>1092</v>
      </c>
      <c r="D5356" s="145" t="s">
        <v>359</v>
      </c>
      <c r="E5356" s="812"/>
      <c r="F5356" s="449"/>
      <c r="G5356" s="245"/>
      <c r="H5356" s="245"/>
      <c r="I5356" s="476">
        <f t="shared" si="1642"/>
        <v>0</v>
      </c>
      <c r="J5356" s="243" t="str">
        <f t="shared" si="1647"/>
        <v/>
      </c>
      <c r="K5356" s="244"/>
      <c r="L5356" s="423"/>
      <c r="M5356" s="252"/>
      <c r="N5356" s="315">
        <f t="shared" si="1643"/>
        <v>0</v>
      </c>
      <c r="O5356" s="424">
        <f t="shared" si="1644"/>
        <v>0</v>
      </c>
      <c r="P5356" s="244"/>
      <c r="Q5356" s="771"/>
      <c r="R5356" s="775"/>
      <c r="S5356" s="775"/>
      <c r="T5356" s="775"/>
      <c r="U5356" s="775"/>
      <c r="V5356" s="775"/>
      <c r="W5356" s="819"/>
      <c r="X5356" s="313">
        <f t="shared" si="1648"/>
        <v>0</v>
      </c>
    </row>
    <row r="5357" spans="2:24" ht="18.75">
      <c r="B5357" s="136"/>
      <c r="C5357" s="142">
        <v>1098</v>
      </c>
      <c r="D5357" s="146" t="s">
        <v>231</v>
      </c>
      <c r="E5357" s="812"/>
      <c r="F5357" s="449"/>
      <c r="G5357" s="245"/>
      <c r="H5357" s="245"/>
      <c r="I5357" s="476">
        <f t="shared" si="1642"/>
        <v>0</v>
      </c>
      <c r="J5357" s="243" t="str">
        <f t="shared" si="1647"/>
        <v/>
      </c>
      <c r="K5357" s="244"/>
      <c r="L5357" s="423"/>
      <c r="M5357" s="252"/>
      <c r="N5357" s="315">
        <f t="shared" si="1643"/>
        <v>0</v>
      </c>
      <c r="O5357" s="424">
        <f t="shared" si="1644"/>
        <v>0</v>
      </c>
      <c r="P5357" s="244"/>
      <c r="Q5357" s="423"/>
      <c r="R5357" s="252"/>
      <c r="S5357" s="429">
        <f>+IF(+(L5357+M5357)&gt;=I5357,+M5357,+(+I5357-L5357))</f>
        <v>0</v>
      </c>
      <c r="T5357" s="315">
        <f>Q5357+R5357-S5357</f>
        <v>0</v>
      </c>
      <c r="U5357" s="252"/>
      <c r="V5357" s="252"/>
      <c r="W5357" s="253"/>
      <c r="X5357" s="313">
        <f t="shared" si="1648"/>
        <v>0</v>
      </c>
    </row>
    <row r="5358" spans="2:24" ht="18.75">
      <c r="B5358" s="794">
        <v>1900</v>
      </c>
      <c r="C5358" s="958" t="s">
        <v>293</v>
      </c>
      <c r="D5358" s="958"/>
      <c r="E5358" s="795"/>
      <c r="F5358" s="796">
        <f>SUM(F5359:F5361)</f>
        <v>0</v>
      </c>
      <c r="G5358" s="797">
        <f>SUM(G5359:G5361)</f>
        <v>4000</v>
      </c>
      <c r="H5358" s="797">
        <f>SUM(H5359:H5361)</f>
        <v>0</v>
      </c>
      <c r="I5358" s="797">
        <f>SUM(I5359:I5361)</f>
        <v>4000</v>
      </c>
      <c r="J5358" s="243">
        <f t="shared" si="1647"/>
        <v>1</v>
      </c>
      <c r="K5358" s="244"/>
      <c r="L5358" s="316">
        <f>SUM(L5359:L5361)</f>
        <v>0</v>
      </c>
      <c r="M5358" s="317">
        <f>SUM(M5359:M5361)</f>
        <v>4000</v>
      </c>
      <c r="N5358" s="425">
        <f>SUM(N5359:N5361)</f>
        <v>4000</v>
      </c>
      <c r="O5358" s="426">
        <f>SUM(O5359:O5361)</f>
        <v>0</v>
      </c>
      <c r="P5358" s="244"/>
      <c r="Q5358" s="773"/>
      <c r="R5358" s="774"/>
      <c r="S5358" s="774"/>
      <c r="T5358" s="774"/>
      <c r="U5358" s="774"/>
      <c r="V5358" s="774"/>
      <c r="W5358" s="820"/>
      <c r="X5358" s="313">
        <f t="shared" si="1648"/>
        <v>0</v>
      </c>
    </row>
    <row r="5359" spans="2:24" ht="18.75">
      <c r="B5359" s="136"/>
      <c r="C5359" s="144">
        <v>1901</v>
      </c>
      <c r="D5359" s="138" t="s">
        <v>294</v>
      </c>
      <c r="E5359" s="812"/>
      <c r="F5359" s="449"/>
      <c r="G5359" s="245"/>
      <c r="H5359" s="245"/>
      <c r="I5359" s="476">
        <f>F5359+G5359+H5359</f>
        <v>0</v>
      </c>
      <c r="J5359" s="243" t="str">
        <f t="shared" si="1647"/>
        <v/>
      </c>
      <c r="K5359" s="244"/>
      <c r="L5359" s="423"/>
      <c r="M5359" s="252"/>
      <c r="N5359" s="315">
        <f>I5359</f>
        <v>0</v>
      </c>
      <c r="O5359" s="424">
        <f>L5359+M5359-N5359</f>
        <v>0</v>
      </c>
      <c r="P5359" s="244"/>
      <c r="Q5359" s="771"/>
      <c r="R5359" s="775"/>
      <c r="S5359" s="775"/>
      <c r="T5359" s="775"/>
      <c r="U5359" s="775"/>
      <c r="V5359" s="775"/>
      <c r="W5359" s="819"/>
      <c r="X5359" s="313">
        <f t="shared" si="1648"/>
        <v>0</v>
      </c>
    </row>
    <row r="5360" spans="2:24" ht="18.75">
      <c r="B5360" s="136"/>
      <c r="C5360" s="137">
        <v>1981</v>
      </c>
      <c r="D5360" s="139" t="s">
        <v>295</v>
      </c>
      <c r="E5360" s="812"/>
      <c r="F5360" s="449"/>
      <c r="G5360" s="245">
        <v>4000</v>
      </c>
      <c r="H5360" s="245"/>
      <c r="I5360" s="476">
        <f>F5360+G5360+H5360</f>
        <v>4000</v>
      </c>
      <c r="J5360" s="243">
        <f t="shared" si="1647"/>
        <v>1</v>
      </c>
      <c r="K5360" s="244"/>
      <c r="L5360" s="423"/>
      <c r="M5360" s="252">
        <v>4000</v>
      </c>
      <c r="N5360" s="315">
        <f>I5360</f>
        <v>4000</v>
      </c>
      <c r="O5360" s="424">
        <f>L5360+M5360-N5360</f>
        <v>0</v>
      </c>
      <c r="P5360" s="244"/>
      <c r="Q5360" s="771"/>
      <c r="R5360" s="775"/>
      <c r="S5360" s="775"/>
      <c r="T5360" s="775"/>
      <c r="U5360" s="775"/>
      <c r="V5360" s="775"/>
      <c r="W5360" s="819"/>
      <c r="X5360" s="313">
        <f t="shared" si="1648"/>
        <v>0</v>
      </c>
    </row>
    <row r="5361" spans="2:24" ht="18.75">
      <c r="B5361" s="136"/>
      <c r="C5361" s="142">
        <v>1991</v>
      </c>
      <c r="D5361" s="141" t="s">
        <v>296</v>
      </c>
      <c r="E5361" s="812"/>
      <c r="F5361" s="449"/>
      <c r="G5361" s="245"/>
      <c r="H5361" s="245"/>
      <c r="I5361" s="476">
        <f>F5361+G5361+H5361</f>
        <v>0</v>
      </c>
      <c r="J5361" s="243" t="str">
        <f t="shared" si="1647"/>
        <v/>
      </c>
      <c r="K5361" s="244"/>
      <c r="L5361" s="423"/>
      <c r="M5361" s="252"/>
      <c r="N5361" s="315">
        <f>I5361</f>
        <v>0</v>
      </c>
      <c r="O5361" s="424">
        <f>L5361+M5361-N5361</f>
        <v>0</v>
      </c>
      <c r="P5361" s="244"/>
      <c r="Q5361" s="771"/>
      <c r="R5361" s="775"/>
      <c r="S5361" s="775"/>
      <c r="T5361" s="775"/>
      <c r="U5361" s="775"/>
      <c r="V5361" s="775"/>
      <c r="W5361" s="819"/>
      <c r="X5361" s="313">
        <f t="shared" si="1648"/>
        <v>0</v>
      </c>
    </row>
    <row r="5362" spans="2:24" ht="18.75">
      <c r="B5362" s="794">
        <v>2100</v>
      </c>
      <c r="C5362" s="958" t="s">
        <v>1088</v>
      </c>
      <c r="D5362" s="958"/>
      <c r="E5362" s="795"/>
      <c r="F5362" s="796">
        <f>SUM(F5363:F5367)</f>
        <v>0</v>
      </c>
      <c r="G5362" s="797">
        <f>SUM(G5363:G5367)</f>
        <v>0</v>
      </c>
      <c r="H5362" s="797">
        <f>SUM(H5363:H5367)</f>
        <v>0</v>
      </c>
      <c r="I5362" s="797">
        <f>SUM(I5363:I5367)</f>
        <v>0</v>
      </c>
      <c r="J5362" s="243" t="str">
        <f t="shared" si="1647"/>
        <v/>
      </c>
      <c r="K5362" s="244"/>
      <c r="L5362" s="316">
        <f>SUM(L5363:L5367)</f>
        <v>0</v>
      </c>
      <c r="M5362" s="317">
        <f>SUM(M5363:M5367)</f>
        <v>0</v>
      </c>
      <c r="N5362" s="425">
        <f>SUM(N5363:N5367)</f>
        <v>0</v>
      </c>
      <c r="O5362" s="426">
        <f>SUM(O5363:O5367)</f>
        <v>0</v>
      </c>
      <c r="P5362" s="244"/>
      <c r="Q5362" s="773"/>
      <c r="R5362" s="774"/>
      <c r="S5362" s="774"/>
      <c r="T5362" s="774"/>
      <c r="U5362" s="774"/>
      <c r="V5362" s="774"/>
      <c r="W5362" s="820"/>
      <c r="X5362" s="313">
        <f t="shared" si="1648"/>
        <v>0</v>
      </c>
    </row>
    <row r="5363" spans="2:24" ht="18.75">
      <c r="B5363" s="136"/>
      <c r="C5363" s="144">
        <v>2110</v>
      </c>
      <c r="D5363" s="147" t="s">
        <v>232</v>
      </c>
      <c r="E5363" s="812"/>
      <c r="F5363" s="449"/>
      <c r="G5363" s="245"/>
      <c r="H5363" s="245"/>
      <c r="I5363" s="476">
        <f>F5363+G5363+H5363</f>
        <v>0</v>
      </c>
      <c r="J5363" s="243" t="str">
        <f t="shared" si="1647"/>
        <v/>
      </c>
      <c r="K5363" s="244"/>
      <c r="L5363" s="423"/>
      <c r="M5363" s="252"/>
      <c r="N5363" s="315">
        <f>I5363</f>
        <v>0</v>
      </c>
      <c r="O5363" s="424">
        <f>L5363+M5363-N5363</f>
        <v>0</v>
      </c>
      <c r="P5363" s="244"/>
      <c r="Q5363" s="771"/>
      <c r="R5363" s="775"/>
      <c r="S5363" s="775"/>
      <c r="T5363" s="775"/>
      <c r="U5363" s="775"/>
      <c r="V5363" s="775"/>
      <c r="W5363" s="819"/>
      <c r="X5363" s="313">
        <f t="shared" si="1648"/>
        <v>0</v>
      </c>
    </row>
    <row r="5364" spans="2:24" ht="18.75">
      <c r="B5364" s="171"/>
      <c r="C5364" s="137">
        <v>2120</v>
      </c>
      <c r="D5364" s="159" t="s">
        <v>233</v>
      </c>
      <c r="E5364" s="812"/>
      <c r="F5364" s="449"/>
      <c r="G5364" s="245"/>
      <c r="H5364" s="245"/>
      <c r="I5364" s="476">
        <f>F5364+G5364+H5364</f>
        <v>0</v>
      </c>
      <c r="J5364" s="243" t="str">
        <f t="shared" si="1647"/>
        <v/>
      </c>
      <c r="K5364" s="244"/>
      <c r="L5364" s="423"/>
      <c r="M5364" s="252"/>
      <c r="N5364" s="315">
        <f>I5364</f>
        <v>0</v>
      </c>
      <c r="O5364" s="424">
        <f>L5364+M5364-N5364</f>
        <v>0</v>
      </c>
      <c r="P5364" s="244"/>
      <c r="Q5364" s="771"/>
      <c r="R5364" s="775"/>
      <c r="S5364" s="775"/>
      <c r="T5364" s="775"/>
      <c r="U5364" s="775"/>
      <c r="V5364" s="775"/>
      <c r="W5364" s="819"/>
      <c r="X5364" s="313">
        <f t="shared" si="1648"/>
        <v>0</v>
      </c>
    </row>
    <row r="5365" spans="2:24" ht="18.75">
      <c r="B5365" s="171"/>
      <c r="C5365" s="137">
        <v>2125</v>
      </c>
      <c r="D5365" s="156" t="s">
        <v>1080</v>
      </c>
      <c r="E5365" s="812"/>
      <c r="F5365" s="700">
        <v>0</v>
      </c>
      <c r="G5365" s="700">
        <v>0</v>
      </c>
      <c r="H5365" s="700">
        <v>0</v>
      </c>
      <c r="I5365" s="476">
        <f>F5365+G5365+H5365</f>
        <v>0</v>
      </c>
      <c r="J5365" s="243" t="str">
        <f t="shared" si="1647"/>
        <v/>
      </c>
      <c r="K5365" s="244"/>
      <c r="L5365" s="423"/>
      <c r="M5365" s="252"/>
      <c r="N5365" s="315">
        <f>I5365</f>
        <v>0</v>
      </c>
      <c r="O5365" s="424">
        <f>L5365+M5365-N5365</f>
        <v>0</v>
      </c>
      <c r="P5365" s="244"/>
      <c r="Q5365" s="771"/>
      <c r="R5365" s="775"/>
      <c r="S5365" s="775"/>
      <c r="T5365" s="775"/>
      <c r="U5365" s="775"/>
      <c r="V5365" s="775"/>
      <c r="W5365" s="819"/>
      <c r="X5365" s="313">
        <f t="shared" si="1648"/>
        <v>0</v>
      </c>
    </row>
    <row r="5366" spans="2:24" ht="18.75">
      <c r="B5366" s="143"/>
      <c r="C5366" s="137">
        <v>2140</v>
      </c>
      <c r="D5366" s="159" t="s">
        <v>235</v>
      </c>
      <c r="E5366" s="812"/>
      <c r="F5366" s="700">
        <v>0</v>
      </c>
      <c r="G5366" s="700">
        <v>0</v>
      </c>
      <c r="H5366" s="700">
        <v>0</v>
      </c>
      <c r="I5366" s="476">
        <f>F5366+G5366+H5366</f>
        <v>0</v>
      </c>
      <c r="J5366" s="243" t="str">
        <f t="shared" si="1647"/>
        <v/>
      </c>
      <c r="K5366" s="244"/>
      <c r="L5366" s="423"/>
      <c r="M5366" s="252"/>
      <c r="N5366" s="315">
        <f>I5366</f>
        <v>0</v>
      </c>
      <c r="O5366" s="424">
        <f>L5366+M5366-N5366</f>
        <v>0</v>
      </c>
      <c r="P5366" s="244"/>
      <c r="Q5366" s="771"/>
      <c r="R5366" s="775"/>
      <c r="S5366" s="775"/>
      <c r="T5366" s="775"/>
      <c r="U5366" s="775"/>
      <c r="V5366" s="775"/>
      <c r="W5366" s="819"/>
      <c r="X5366" s="313">
        <f t="shared" si="1648"/>
        <v>0</v>
      </c>
    </row>
    <row r="5367" spans="2:24" ht="18.75">
      <c r="B5367" s="136"/>
      <c r="C5367" s="142">
        <v>2190</v>
      </c>
      <c r="D5367" s="512" t="s">
        <v>236</v>
      </c>
      <c r="E5367" s="812"/>
      <c r="F5367" s="449"/>
      <c r="G5367" s="245"/>
      <c r="H5367" s="245"/>
      <c r="I5367" s="476">
        <f>F5367+G5367+H5367</f>
        <v>0</v>
      </c>
      <c r="J5367" s="243" t="str">
        <f t="shared" si="1647"/>
        <v/>
      </c>
      <c r="K5367" s="244"/>
      <c r="L5367" s="423"/>
      <c r="M5367" s="252"/>
      <c r="N5367" s="315">
        <f>I5367</f>
        <v>0</v>
      </c>
      <c r="O5367" s="424">
        <f>L5367+M5367-N5367</f>
        <v>0</v>
      </c>
      <c r="P5367" s="244"/>
      <c r="Q5367" s="771"/>
      <c r="R5367" s="775"/>
      <c r="S5367" s="775"/>
      <c r="T5367" s="775"/>
      <c r="U5367" s="775"/>
      <c r="V5367" s="775"/>
      <c r="W5367" s="819"/>
      <c r="X5367" s="313">
        <f t="shared" si="1648"/>
        <v>0</v>
      </c>
    </row>
    <row r="5368" spans="2:24" ht="18.75">
      <c r="B5368" s="794">
        <v>2200</v>
      </c>
      <c r="C5368" s="958" t="s">
        <v>237</v>
      </c>
      <c r="D5368" s="958"/>
      <c r="E5368" s="795"/>
      <c r="F5368" s="796">
        <f>SUM(F5369:F5370)</f>
        <v>0</v>
      </c>
      <c r="G5368" s="797">
        <f>SUM(G5369:G5370)</f>
        <v>0</v>
      </c>
      <c r="H5368" s="797">
        <f>SUM(H5369:H5370)</f>
        <v>0</v>
      </c>
      <c r="I5368" s="797">
        <f>SUM(I5369:I5370)</f>
        <v>0</v>
      </c>
      <c r="J5368" s="243" t="str">
        <f t="shared" si="1647"/>
        <v/>
      </c>
      <c r="K5368" s="244"/>
      <c r="L5368" s="316">
        <f>SUM(L5369:L5370)</f>
        <v>0</v>
      </c>
      <c r="M5368" s="317">
        <f>SUM(M5369:M5370)</f>
        <v>0</v>
      </c>
      <c r="N5368" s="425">
        <f>SUM(N5369:N5370)</f>
        <v>0</v>
      </c>
      <c r="O5368" s="426">
        <f>SUM(O5369:O5370)</f>
        <v>0</v>
      </c>
      <c r="P5368" s="244"/>
      <c r="Q5368" s="773"/>
      <c r="R5368" s="774"/>
      <c r="S5368" s="774"/>
      <c r="T5368" s="774"/>
      <c r="U5368" s="774"/>
      <c r="V5368" s="774"/>
      <c r="W5368" s="820"/>
      <c r="X5368" s="313">
        <f t="shared" si="1648"/>
        <v>0</v>
      </c>
    </row>
    <row r="5369" spans="2:24" ht="18.75">
      <c r="B5369" s="136"/>
      <c r="C5369" s="137">
        <v>2221</v>
      </c>
      <c r="D5369" s="139" t="s">
        <v>1461</v>
      </c>
      <c r="E5369" s="812"/>
      <c r="F5369" s="449"/>
      <c r="G5369" s="245"/>
      <c r="H5369" s="245"/>
      <c r="I5369" s="476">
        <f t="shared" ref="I5369:I5374" si="1649">F5369+G5369+H5369</f>
        <v>0</v>
      </c>
      <c r="J5369" s="243" t="str">
        <f t="shared" si="1647"/>
        <v/>
      </c>
      <c r="K5369" s="244"/>
      <c r="L5369" s="423"/>
      <c r="M5369" s="252"/>
      <c r="N5369" s="315">
        <f t="shared" ref="N5369:N5374" si="1650">I5369</f>
        <v>0</v>
      </c>
      <c r="O5369" s="424">
        <f t="shared" ref="O5369:O5374" si="1651">L5369+M5369-N5369</f>
        <v>0</v>
      </c>
      <c r="P5369" s="244"/>
      <c r="Q5369" s="771"/>
      <c r="R5369" s="775"/>
      <c r="S5369" s="775"/>
      <c r="T5369" s="775"/>
      <c r="U5369" s="775"/>
      <c r="V5369" s="775"/>
      <c r="W5369" s="819"/>
      <c r="X5369" s="313">
        <f t="shared" si="1648"/>
        <v>0</v>
      </c>
    </row>
    <row r="5370" spans="2:24" ht="18.75">
      <c r="B5370" s="136"/>
      <c r="C5370" s="142">
        <v>2224</v>
      </c>
      <c r="D5370" s="141" t="s">
        <v>238</v>
      </c>
      <c r="E5370" s="812"/>
      <c r="F5370" s="449"/>
      <c r="G5370" s="245"/>
      <c r="H5370" s="245"/>
      <c r="I5370" s="476">
        <f t="shared" si="1649"/>
        <v>0</v>
      </c>
      <c r="J5370" s="243" t="str">
        <f t="shared" si="1647"/>
        <v/>
      </c>
      <c r="K5370" s="244"/>
      <c r="L5370" s="423"/>
      <c r="M5370" s="252"/>
      <c r="N5370" s="315">
        <f t="shared" si="1650"/>
        <v>0</v>
      </c>
      <c r="O5370" s="424">
        <f t="shared" si="1651"/>
        <v>0</v>
      </c>
      <c r="P5370" s="244"/>
      <c r="Q5370" s="771"/>
      <c r="R5370" s="775"/>
      <c r="S5370" s="775"/>
      <c r="T5370" s="775"/>
      <c r="U5370" s="775"/>
      <c r="V5370" s="775"/>
      <c r="W5370" s="819"/>
      <c r="X5370" s="313">
        <f t="shared" si="1648"/>
        <v>0</v>
      </c>
    </row>
    <row r="5371" spans="2:24" ht="18.75">
      <c r="B5371" s="794">
        <v>2500</v>
      </c>
      <c r="C5371" s="963" t="s">
        <v>239</v>
      </c>
      <c r="D5371" s="963"/>
      <c r="E5371" s="795"/>
      <c r="F5371" s="798"/>
      <c r="G5371" s="799"/>
      <c r="H5371" s="799"/>
      <c r="I5371" s="800">
        <f t="shared" si="1649"/>
        <v>0</v>
      </c>
      <c r="J5371" s="243" t="str">
        <f t="shared" si="1647"/>
        <v/>
      </c>
      <c r="K5371" s="244"/>
      <c r="L5371" s="428"/>
      <c r="M5371" s="254"/>
      <c r="N5371" s="315">
        <f t="shared" si="1650"/>
        <v>0</v>
      </c>
      <c r="O5371" s="424">
        <f t="shared" si="1651"/>
        <v>0</v>
      </c>
      <c r="P5371" s="244"/>
      <c r="Q5371" s="773"/>
      <c r="R5371" s="774"/>
      <c r="S5371" s="775"/>
      <c r="T5371" s="775"/>
      <c r="U5371" s="774"/>
      <c r="V5371" s="775"/>
      <c r="W5371" s="819"/>
      <c r="X5371" s="313">
        <f t="shared" si="1648"/>
        <v>0</v>
      </c>
    </row>
    <row r="5372" spans="2:24" ht="18.75">
      <c r="B5372" s="794">
        <v>2600</v>
      </c>
      <c r="C5372" s="969" t="s">
        <v>240</v>
      </c>
      <c r="D5372" s="979"/>
      <c r="E5372" s="795"/>
      <c r="F5372" s="798"/>
      <c r="G5372" s="799"/>
      <c r="H5372" s="799"/>
      <c r="I5372" s="800">
        <f t="shared" si="1649"/>
        <v>0</v>
      </c>
      <c r="J5372" s="243" t="str">
        <f t="shared" si="1647"/>
        <v/>
      </c>
      <c r="K5372" s="244"/>
      <c r="L5372" s="428"/>
      <c r="M5372" s="254"/>
      <c r="N5372" s="315">
        <f t="shared" si="1650"/>
        <v>0</v>
      </c>
      <c r="O5372" s="424">
        <f t="shared" si="1651"/>
        <v>0</v>
      </c>
      <c r="P5372" s="244"/>
      <c r="Q5372" s="773"/>
      <c r="R5372" s="774"/>
      <c r="S5372" s="775"/>
      <c r="T5372" s="775"/>
      <c r="U5372" s="774"/>
      <c r="V5372" s="775"/>
      <c r="W5372" s="819"/>
      <c r="X5372" s="313">
        <f t="shared" si="1648"/>
        <v>0</v>
      </c>
    </row>
    <row r="5373" spans="2:24" ht="18.75">
      <c r="B5373" s="794">
        <v>2700</v>
      </c>
      <c r="C5373" s="969" t="s">
        <v>241</v>
      </c>
      <c r="D5373" s="979"/>
      <c r="E5373" s="795"/>
      <c r="F5373" s="798"/>
      <c r="G5373" s="799"/>
      <c r="H5373" s="799"/>
      <c r="I5373" s="800">
        <f t="shared" si="1649"/>
        <v>0</v>
      </c>
      <c r="J5373" s="243" t="str">
        <f t="shared" si="1647"/>
        <v/>
      </c>
      <c r="K5373" s="244"/>
      <c r="L5373" s="428"/>
      <c r="M5373" s="254"/>
      <c r="N5373" s="315">
        <f t="shared" si="1650"/>
        <v>0</v>
      </c>
      <c r="O5373" s="424">
        <f t="shared" si="1651"/>
        <v>0</v>
      </c>
      <c r="P5373" s="244"/>
      <c r="Q5373" s="773"/>
      <c r="R5373" s="774"/>
      <c r="S5373" s="775"/>
      <c r="T5373" s="775"/>
      <c r="U5373" s="774"/>
      <c r="V5373" s="775"/>
      <c r="W5373" s="819"/>
      <c r="X5373" s="313">
        <f t="shared" si="1648"/>
        <v>0</v>
      </c>
    </row>
    <row r="5374" spans="2:24" ht="18.75">
      <c r="B5374" s="794">
        <v>2800</v>
      </c>
      <c r="C5374" s="969" t="s">
        <v>1711</v>
      </c>
      <c r="D5374" s="979"/>
      <c r="E5374" s="795"/>
      <c r="F5374" s="798"/>
      <c r="G5374" s="799"/>
      <c r="H5374" s="799"/>
      <c r="I5374" s="800">
        <f t="shared" si="1649"/>
        <v>0</v>
      </c>
      <c r="J5374" s="243" t="str">
        <f t="shared" si="1647"/>
        <v/>
      </c>
      <c r="K5374" s="244"/>
      <c r="L5374" s="428"/>
      <c r="M5374" s="254"/>
      <c r="N5374" s="315">
        <f t="shared" si="1650"/>
        <v>0</v>
      </c>
      <c r="O5374" s="424">
        <f t="shared" si="1651"/>
        <v>0</v>
      </c>
      <c r="P5374" s="244"/>
      <c r="Q5374" s="773"/>
      <c r="R5374" s="774"/>
      <c r="S5374" s="775"/>
      <c r="T5374" s="775"/>
      <c r="U5374" s="774"/>
      <c r="V5374" s="775"/>
      <c r="W5374" s="819"/>
      <c r="X5374" s="313">
        <f t="shared" si="1648"/>
        <v>0</v>
      </c>
    </row>
    <row r="5375" spans="2:24" ht="18.75">
      <c r="B5375" s="794">
        <v>2900</v>
      </c>
      <c r="C5375" s="966" t="s">
        <v>242</v>
      </c>
      <c r="D5375" s="983"/>
      <c r="E5375" s="795"/>
      <c r="F5375" s="796">
        <f>SUM(F5376:F5383)</f>
        <v>0</v>
      </c>
      <c r="G5375" s="797">
        <f>SUM(G5376:G5383)</f>
        <v>0</v>
      </c>
      <c r="H5375" s="797">
        <f>SUM(H5376:H5383)</f>
        <v>0</v>
      </c>
      <c r="I5375" s="797">
        <f>SUM(I5376:I5383)</f>
        <v>0</v>
      </c>
      <c r="J5375" s="243" t="str">
        <f t="shared" si="1647"/>
        <v/>
      </c>
      <c r="K5375" s="244"/>
      <c r="L5375" s="316">
        <f>SUM(L5376:L5383)</f>
        <v>0</v>
      </c>
      <c r="M5375" s="317">
        <f>SUM(M5376:M5383)</f>
        <v>0</v>
      </c>
      <c r="N5375" s="425">
        <f>SUM(N5376:N5383)</f>
        <v>0</v>
      </c>
      <c r="O5375" s="426">
        <f>SUM(O5376:O5383)</f>
        <v>0</v>
      </c>
      <c r="P5375" s="244"/>
      <c r="Q5375" s="773"/>
      <c r="R5375" s="774"/>
      <c r="S5375" s="774"/>
      <c r="T5375" s="774"/>
      <c r="U5375" s="774"/>
      <c r="V5375" s="774"/>
      <c r="W5375" s="820"/>
      <c r="X5375" s="313">
        <f t="shared" si="1648"/>
        <v>0</v>
      </c>
    </row>
    <row r="5376" spans="2:24" ht="18.75">
      <c r="B5376" s="172"/>
      <c r="C5376" s="144">
        <v>2910</v>
      </c>
      <c r="D5376" s="319" t="s">
        <v>1751</v>
      </c>
      <c r="E5376" s="812"/>
      <c r="F5376" s="449"/>
      <c r="G5376" s="245"/>
      <c r="H5376" s="245"/>
      <c r="I5376" s="476">
        <f t="shared" ref="I5376:I5383" si="1652">F5376+G5376+H5376</f>
        <v>0</v>
      </c>
      <c r="J5376" s="243" t="str">
        <f t="shared" si="1647"/>
        <v/>
      </c>
      <c r="K5376" s="244"/>
      <c r="L5376" s="423"/>
      <c r="M5376" s="252"/>
      <c r="N5376" s="315">
        <f t="shared" ref="N5376:N5383" si="1653">I5376</f>
        <v>0</v>
      </c>
      <c r="O5376" s="424">
        <f t="shared" ref="O5376:O5383" si="1654">L5376+M5376-N5376</f>
        <v>0</v>
      </c>
      <c r="P5376" s="244"/>
      <c r="Q5376" s="771"/>
      <c r="R5376" s="775"/>
      <c r="S5376" s="775"/>
      <c r="T5376" s="775"/>
      <c r="U5376" s="775"/>
      <c r="V5376" s="775"/>
      <c r="W5376" s="819"/>
      <c r="X5376" s="313">
        <f t="shared" si="1648"/>
        <v>0</v>
      </c>
    </row>
    <row r="5377" spans="2:24" ht="18.75">
      <c r="B5377" s="172"/>
      <c r="C5377" s="144">
        <v>2920</v>
      </c>
      <c r="D5377" s="319" t="s">
        <v>243</v>
      </c>
      <c r="E5377" s="812"/>
      <c r="F5377" s="449"/>
      <c r="G5377" s="245"/>
      <c r="H5377" s="245"/>
      <c r="I5377" s="476">
        <f t="shared" si="1652"/>
        <v>0</v>
      </c>
      <c r="J5377" s="243" t="str">
        <f t="shared" si="1647"/>
        <v/>
      </c>
      <c r="K5377" s="244"/>
      <c r="L5377" s="423"/>
      <c r="M5377" s="252"/>
      <c r="N5377" s="315">
        <f t="shared" si="1653"/>
        <v>0</v>
      </c>
      <c r="O5377" s="424">
        <f t="shared" si="1654"/>
        <v>0</v>
      </c>
      <c r="P5377" s="244"/>
      <c r="Q5377" s="771"/>
      <c r="R5377" s="775"/>
      <c r="S5377" s="775"/>
      <c r="T5377" s="775"/>
      <c r="U5377" s="775"/>
      <c r="V5377" s="775"/>
      <c r="W5377" s="819"/>
      <c r="X5377" s="313">
        <f t="shared" si="1648"/>
        <v>0</v>
      </c>
    </row>
    <row r="5378" spans="2:24" ht="31.5">
      <c r="B5378" s="172"/>
      <c r="C5378" s="168">
        <v>2969</v>
      </c>
      <c r="D5378" s="320" t="s">
        <v>244</v>
      </c>
      <c r="E5378" s="812"/>
      <c r="F5378" s="449"/>
      <c r="G5378" s="245"/>
      <c r="H5378" s="245"/>
      <c r="I5378" s="476">
        <f t="shared" si="1652"/>
        <v>0</v>
      </c>
      <c r="J5378" s="243" t="str">
        <f t="shared" si="1647"/>
        <v/>
      </c>
      <c r="K5378" s="244"/>
      <c r="L5378" s="423"/>
      <c r="M5378" s="252"/>
      <c r="N5378" s="315">
        <f t="shared" si="1653"/>
        <v>0</v>
      </c>
      <c r="O5378" s="424">
        <f t="shared" si="1654"/>
        <v>0</v>
      </c>
      <c r="P5378" s="244"/>
      <c r="Q5378" s="771"/>
      <c r="R5378" s="775"/>
      <c r="S5378" s="775"/>
      <c r="T5378" s="775"/>
      <c r="U5378" s="775"/>
      <c r="V5378" s="775"/>
      <c r="W5378" s="819"/>
      <c r="X5378" s="313">
        <f t="shared" si="1648"/>
        <v>0</v>
      </c>
    </row>
    <row r="5379" spans="2:24" ht="31.5">
      <c r="B5379" s="172"/>
      <c r="C5379" s="168">
        <v>2970</v>
      </c>
      <c r="D5379" s="320" t="s">
        <v>245</v>
      </c>
      <c r="E5379" s="812"/>
      <c r="F5379" s="449"/>
      <c r="G5379" s="245"/>
      <c r="H5379" s="245"/>
      <c r="I5379" s="476">
        <f t="shared" si="1652"/>
        <v>0</v>
      </c>
      <c r="J5379" s="243" t="str">
        <f t="shared" si="1647"/>
        <v/>
      </c>
      <c r="K5379" s="244"/>
      <c r="L5379" s="423"/>
      <c r="M5379" s="252"/>
      <c r="N5379" s="315">
        <f t="shared" si="1653"/>
        <v>0</v>
      </c>
      <c r="O5379" s="424">
        <f t="shared" si="1654"/>
        <v>0</v>
      </c>
      <c r="P5379" s="244"/>
      <c r="Q5379" s="771"/>
      <c r="R5379" s="775"/>
      <c r="S5379" s="775"/>
      <c r="T5379" s="775"/>
      <c r="U5379" s="775"/>
      <c r="V5379" s="775"/>
      <c r="W5379" s="819"/>
      <c r="X5379" s="313">
        <f t="shared" si="1648"/>
        <v>0</v>
      </c>
    </row>
    <row r="5380" spans="2:24" ht="18.75">
      <c r="B5380" s="172"/>
      <c r="C5380" s="166">
        <v>2989</v>
      </c>
      <c r="D5380" s="321" t="s">
        <v>246</v>
      </c>
      <c r="E5380" s="812"/>
      <c r="F5380" s="449"/>
      <c r="G5380" s="245"/>
      <c r="H5380" s="245"/>
      <c r="I5380" s="476">
        <f t="shared" si="1652"/>
        <v>0</v>
      </c>
      <c r="J5380" s="243" t="str">
        <f t="shared" si="1647"/>
        <v/>
      </c>
      <c r="K5380" s="244"/>
      <c r="L5380" s="423"/>
      <c r="M5380" s="252"/>
      <c r="N5380" s="315">
        <f t="shared" si="1653"/>
        <v>0</v>
      </c>
      <c r="O5380" s="424">
        <f t="shared" si="1654"/>
        <v>0</v>
      </c>
      <c r="P5380" s="244"/>
      <c r="Q5380" s="771"/>
      <c r="R5380" s="775"/>
      <c r="S5380" s="775"/>
      <c r="T5380" s="775"/>
      <c r="U5380" s="775"/>
      <c r="V5380" s="775"/>
      <c r="W5380" s="819"/>
      <c r="X5380" s="313">
        <f t="shared" si="1648"/>
        <v>0</v>
      </c>
    </row>
    <row r="5381" spans="2:24" ht="31.5">
      <c r="B5381" s="136"/>
      <c r="C5381" s="137">
        <v>2990</v>
      </c>
      <c r="D5381" s="322" t="s">
        <v>1732</v>
      </c>
      <c r="E5381" s="812"/>
      <c r="F5381" s="449"/>
      <c r="G5381" s="245"/>
      <c r="H5381" s="245"/>
      <c r="I5381" s="476">
        <f t="shared" si="1652"/>
        <v>0</v>
      </c>
      <c r="J5381" s="243" t="str">
        <f t="shared" si="1647"/>
        <v/>
      </c>
      <c r="K5381" s="244"/>
      <c r="L5381" s="423"/>
      <c r="M5381" s="252"/>
      <c r="N5381" s="315">
        <f t="shared" si="1653"/>
        <v>0</v>
      </c>
      <c r="O5381" s="424">
        <f t="shared" si="1654"/>
        <v>0</v>
      </c>
      <c r="P5381" s="244"/>
      <c r="Q5381" s="771"/>
      <c r="R5381" s="775"/>
      <c r="S5381" s="775"/>
      <c r="T5381" s="775"/>
      <c r="U5381" s="775"/>
      <c r="V5381" s="775"/>
      <c r="W5381" s="819"/>
      <c r="X5381" s="313">
        <f t="shared" si="1648"/>
        <v>0</v>
      </c>
    </row>
    <row r="5382" spans="2:24" ht="18.75">
      <c r="B5382" s="136"/>
      <c r="C5382" s="137">
        <v>2991</v>
      </c>
      <c r="D5382" s="322" t="s">
        <v>247</v>
      </c>
      <c r="E5382" s="812"/>
      <c r="F5382" s="449"/>
      <c r="G5382" s="245"/>
      <c r="H5382" s="245"/>
      <c r="I5382" s="476">
        <f t="shared" si="1652"/>
        <v>0</v>
      </c>
      <c r="J5382" s="243" t="str">
        <f t="shared" si="1647"/>
        <v/>
      </c>
      <c r="K5382" s="244"/>
      <c r="L5382" s="423"/>
      <c r="M5382" s="252"/>
      <c r="N5382" s="315">
        <f t="shared" si="1653"/>
        <v>0</v>
      </c>
      <c r="O5382" s="424">
        <f t="shared" si="1654"/>
        <v>0</v>
      </c>
      <c r="P5382" s="244"/>
      <c r="Q5382" s="771"/>
      <c r="R5382" s="775"/>
      <c r="S5382" s="775"/>
      <c r="T5382" s="775"/>
      <c r="U5382" s="775"/>
      <c r="V5382" s="775"/>
      <c r="W5382" s="819"/>
      <c r="X5382" s="313">
        <f t="shared" si="1648"/>
        <v>0</v>
      </c>
    </row>
    <row r="5383" spans="2:24" ht="18.75">
      <c r="B5383" s="136"/>
      <c r="C5383" s="142">
        <v>2992</v>
      </c>
      <c r="D5383" s="154" t="s">
        <v>248</v>
      </c>
      <c r="E5383" s="812"/>
      <c r="F5383" s="449"/>
      <c r="G5383" s="245"/>
      <c r="H5383" s="245"/>
      <c r="I5383" s="476">
        <f t="shared" si="1652"/>
        <v>0</v>
      </c>
      <c r="J5383" s="243" t="str">
        <f t="shared" si="1647"/>
        <v/>
      </c>
      <c r="K5383" s="244"/>
      <c r="L5383" s="423"/>
      <c r="M5383" s="252"/>
      <c r="N5383" s="315">
        <f t="shared" si="1653"/>
        <v>0</v>
      </c>
      <c r="O5383" s="424">
        <f t="shared" si="1654"/>
        <v>0</v>
      </c>
      <c r="P5383" s="244"/>
      <c r="Q5383" s="771"/>
      <c r="R5383" s="775"/>
      <c r="S5383" s="775"/>
      <c r="T5383" s="775"/>
      <c r="U5383" s="775"/>
      <c r="V5383" s="775"/>
      <c r="W5383" s="819"/>
      <c r="X5383" s="313">
        <f t="shared" si="1648"/>
        <v>0</v>
      </c>
    </row>
    <row r="5384" spans="2:24" ht="18.75">
      <c r="B5384" s="794">
        <v>3300</v>
      </c>
      <c r="C5384" s="966" t="s">
        <v>1773</v>
      </c>
      <c r="D5384" s="966"/>
      <c r="E5384" s="795"/>
      <c r="F5384" s="781">
        <v>0</v>
      </c>
      <c r="G5384" s="781">
        <v>0</v>
      </c>
      <c r="H5384" s="781">
        <v>0</v>
      </c>
      <c r="I5384" s="797">
        <f>SUM(I5385:I5389)</f>
        <v>0</v>
      </c>
      <c r="J5384" s="243" t="str">
        <f t="shared" si="1647"/>
        <v/>
      </c>
      <c r="K5384" s="244"/>
      <c r="L5384" s="773"/>
      <c r="M5384" s="774"/>
      <c r="N5384" s="774"/>
      <c r="O5384" s="820"/>
      <c r="P5384" s="244"/>
      <c r="Q5384" s="773"/>
      <c r="R5384" s="774"/>
      <c r="S5384" s="774"/>
      <c r="T5384" s="774"/>
      <c r="U5384" s="774"/>
      <c r="V5384" s="774"/>
      <c r="W5384" s="820"/>
      <c r="X5384" s="313">
        <f t="shared" si="1648"/>
        <v>0</v>
      </c>
    </row>
    <row r="5385" spans="2:24" ht="18.75">
      <c r="B5385" s="143"/>
      <c r="C5385" s="144">
        <v>3301</v>
      </c>
      <c r="D5385" s="460" t="s">
        <v>249</v>
      </c>
      <c r="E5385" s="812"/>
      <c r="F5385" s="700">
        <v>0</v>
      </c>
      <c r="G5385" s="700">
        <v>0</v>
      </c>
      <c r="H5385" s="700">
        <v>0</v>
      </c>
      <c r="I5385" s="476">
        <f t="shared" ref="I5385:I5392" si="1655">F5385+G5385+H5385</f>
        <v>0</v>
      </c>
      <c r="J5385" s="243" t="str">
        <f t="shared" si="1647"/>
        <v/>
      </c>
      <c r="K5385" s="244"/>
      <c r="L5385" s="771"/>
      <c r="M5385" s="775"/>
      <c r="N5385" s="775"/>
      <c r="O5385" s="819"/>
      <c r="P5385" s="244"/>
      <c r="Q5385" s="771"/>
      <c r="R5385" s="775"/>
      <c r="S5385" s="775"/>
      <c r="T5385" s="775"/>
      <c r="U5385" s="775"/>
      <c r="V5385" s="775"/>
      <c r="W5385" s="819"/>
      <c r="X5385" s="313">
        <f t="shared" si="1648"/>
        <v>0</v>
      </c>
    </row>
    <row r="5386" spans="2:24" ht="18.75">
      <c r="B5386" s="143"/>
      <c r="C5386" s="168">
        <v>3302</v>
      </c>
      <c r="D5386" s="461" t="s">
        <v>1081</v>
      </c>
      <c r="E5386" s="812"/>
      <c r="F5386" s="700">
        <v>0</v>
      </c>
      <c r="G5386" s="700">
        <v>0</v>
      </c>
      <c r="H5386" s="700">
        <v>0</v>
      </c>
      <c r="I5386" s="476">
        <f t="shared" si="1655"/>
        <v>0</v>
      </c>
      <c r="J5386" s="243" t="str">
        <f t="shared" ref="J5386:J5417" si="1656">(IF($E5386&lt;&gt;0,$J$2,IF($I5386&lt;&gt;0,$J$2,"")))</f>
        <v/>
      </c>
      <c r="K5386" s="244"/>
      <c r="L5386" s="771"/>
      <c r="M5386" s="775"/>
      <c r="N5386" s="775"/>
      <c r="O5386" s="819"/>
      <c r="P5386" s="244"/>
      <c r="Q5386" s="771"/>
      <c r="R5386" s="775"/>
      <c r="S5386" s="775"/>
      <c r="T5386" s="775"/>
      <c r="U5386" s="775"/>
      <c r="V5386" s="775"/>
      <c r="W5386" s="819"/>
      <c r="X5386" s="313">
        <f t="shared" ref="X5386:X5417" si="1657">T5386-U5386-V5386-W5386</f>
        <v>0</v>
      </c>
    </row>
    <row r="5387" spans="2:24" ht="18.75">
      <c r="B5387" s="143"/>
      <c r="C5387" s="168">
        <v>3303</v>
      </c>
      <c r="D5387" s="461" t="s">
        <v>251</v>
      </c>
      <c r="E5387" s="812"/>
      <c r="F5387" s="700">
        <v>0</v>
      </c>
      <c r="G5387" s="700">
        <v>0</v>
      </c>
      <c r="H5387" s="700">
        <v>0</v>
      </c>
      <c r="I5387" s="476">
        <f t="shared" si="1655"/>
        <v>0</v>
      </c>
      <c r="J5387" s="243" t="str">
        <f t="shared" si="1656"/>
        <v/>
      </c>
      <c r="K5387" s="244"/>
      <c r="L5387" s="771"/>
      <c r="M5387" s="775"/>
      <c r="N5387" s="775"/>
      <c r="O5387" s="819"/>
      <c r="P5387" s="244"/>
      <c r="Q5387" s="771"/>
      <c r="R5387" s="775"/>
      <c r="S5387" s="775"/>
      <c r="T5387" s="775"/>
      <c r="U5387" s="775"/>
      <c r="V5387" s="775"/>
      <c r="W5387" s="819"/>
      <c r="X5387" s="313">
        <f t="shared" si="1657"/>
        <v>0</v>
      </c>
    </row>
    <row r="5388" spans="2:24" ht="18.75">
      <c r="B5388" s="143"/>
      <c r="C5388" s="166">
        <v>3304</v>
      </c>
      <c r="D5388" s="462" t="s">
        <v>252</v>
      </c>
      <c r="E5388" s="812"/>
      <c r="F5388" s="700">
        <v>0</v>
      </c>
      <c r="G5388" s="700">
        <v>0</v>
      </c>
      <c r="H5388" s="700">
        <v>0</v>
      </c>
      <c r="I5388" s="476">
        <f t="shared" si="1655"/>
        <v>0</v>
      </c>
      <c r="J5388" s="243" t="str">
        <f t="shared" si="1656"/>
        <v/>
      </c>
      <c r="K5388" s="244"/>
      <c r="L5388" s="771"/>
      <c r="M5388" s="775"/>
      <c r="N5388" s="775"/>
      <c r="O5388" s="819"/>
      <c r="P5388" s="244"/>
      <c r="Q5388" s="771"/>
      <c r="R5388" s="775"/>
      <c r="S5388" s="775"/>
      <c r="T5388" s="775"/>
      <c r="U5388" s="775"/>
      <c r="V5388" s="775"/>
      <c r="W5388" s="819"/>
      <c r="X5388" s="313">
        <f t="shared" si="1657"/>
        <v>0</v>
      </c>
    </row>
    <row r="5389" spans="2:24" ht="31.5">
      <c r="B5389" s="143"/>
      <c r="C5389" s="142">
        <v>3306</v>
      </c>
      <c r="D5389" s="463" t="s">
        <v>1712</v>
      </c>
      <c r="E5389" s="812"/>
      <c r="F5389" s="700">
        <v>0</v>
      </c>
      <c r="G5389" s="700">
        <v>0</v>
      </c>
      <c r="H5389" s="700">
        <v>0</v>
      </c>
      <c r="I5389" s="476">
        <f t="shared" si="1655"/>
        <v>0</v>
      </c>
      <c r="J5389" s="243" t="str">
        <f t="shared" si="1656"/>
        <v/>
      </c>
      <c r="K5389" s="244"/>
      <c r="L5389" s="771"/>
      <c r="M5389" s="775"/>
      <c r="N5389" s="775"/>
      <c r="O5389" s="819"/>
      <c r="P5389" s="244"/>
      <c r="Q5389" s="771"/>
      <c r="R5389" s="775"/>
      <c r="S5389" s="775"/>
      <c r="T5389" s="775"/>
      <c r="U5389" s="775"/>
      <c r="V5389" s="775"/>
      <c r="W5389" s="819"/>
      <c r="X5389" s="313">
        <f t="shared" si="1657"/>
        <v>0</v>
      </c>
    </row>
    <row r="5390" spans="2:24" ht="18.75">
      <c r="B5390" s="794">
        <v>3900</v>
      </c>
      <c r="C5390" s="963" t="s">
        <v>253</v>
      </c>
      <c r="D5390" s="967"/>
      <c r="E5390" s="795"/>
      <c r="F5390" s="781">
        <v>0</v>
      </c>
      <c r="G5390" s="781">
        <v>0</v>
      </c>
      <c r="H5390" s="781">
        <v>0</v>
      </c>
      <c r="I5390" s="800">
        <f t="shared" si="1655"/>
        <v>0</v>
      </c>
      <c r="J5390" s="243" t="str">
        <f t="shared" si="1656"/>
        <v/>
      </c>
      <c r="K5390" s="244"/>
      <c r="L5390" s="428"/>
      <c r="M5390" s="254"/>
      <c r="N5390" s="317">
        <f>I5390</f>
        <v>0</v>
      </c>
      <c r="O5390" s="424">
        <f>L5390+M5390-N5390</f>
        <v>0</v>
      </c>
      <c r="P5390" s="244"/>
      <c r="Q5390" s="428"/>
      <c r="R5390" s="254"/>
      <c r="S5390" s="429">
        <f>+IF(+(L5390+M5390)&gt;=I5390,+M5390,+(+I5390-L5390))</f>
        <v>0</v>
      </c>
      <c r="T5390" s="315">
        <f>Q5390+R5390-S5390</f>
        <v>0</v>
      </c>
      <c r="U5390" s="254"/>
      <c r="V5390" s="254"/>
      <c r="W5390" s="253"/>
      <c r="X5390" s="313">
        <f t="shared" si="1657"/>
        <v>0</v>
      </c>
    </row>
    <row r="5391" spans="2:24" ht="18.75">
      <c r="B5391" s="794">
        <v>4000</v>
      </c>
      <c r="C5391" s="968" t="s">
        <v>254</v>
      </c>
      <c r="D5391" s="968"/>
      <c r="E5391" s="795"/>
      <c r="F5391" s="798"/>
      <c r="G5391" s="799"/>
      <c r="H5391" s="799"/>
      <c r="I5391" s="800">
        <f t="shared" si="1655"/>
        <v>0</v>
      </c>
      <c r="J5391" s="243" t="str">
        <f t="shared" si="1656"/>
        <v/>
      </c>
      <c r="K5391" s="244"/>
      <c r="L5391" s="428"/>
      <c r="M5391" s="254"/>
      <c r="N5391" s="317">
        <f>I5391</f>
        <v>0</v>
      </c>
      <c r="O5391" s="424">
        <f>L5391+M5391-N5391</f>
        <v>0</v>
      </c>
      <c r="P5391" s="244"/>
      <c r="Q5391" s="773"/>
      <c r="R5391" s="774"/>
      <c r="S5391" s="774"/>
      <c r="T5391" s="775"/>
      <c r="U5391" s="774"/>
      <c r="V5391" s="774"/>
      <c r="W5391" s="819"/>
      <c r="X5391" s="313">
        <f t="shared" si="1657"/>
        <v>0</v>
      </c>
    </row>
    <row r="5392" spans="2:24" ht="18.75">
      <c r="B5392" s="794">
        <v>4100</v>
      </c>
      <c r="C5392" s="968" t="s">
        <v>255</v>
      </c>
      <c r="D5392" s="968"/>
      <c r="E5392" s="795"/>
      <c r="F5392" s="781">
        <v>0</v>
      </c>
      <c r="G5392" s="781">
        <v>0</v>
      </c>
      <c r="H5392" s="781">
        <v>0</v>
      </c>
      <c r="I5392" s="800">
        <f t="shared" si="1655"/>
        <v>0</v>
      </c>
      <c r="J5392" s="243" t="str">
        <f t="shared" si="1656"/>
        <v/>
      </c>
      <c r="K5392" s="244"/>
      <c r="L5392" s="773"/>
      <c r="M5392" s="774"/>
      <c r="N5392" s="774"/>
      <c r="O5392" s="820"/>
      <c r="P5392" s="244"/>
      <c r="Q5392" s="773"/>
      <c r="R5392" s="774"/>
      <c r="S5392" s="774"/>
      <c r="T5392" s="774"/>
      <c r="U5392" s="774"/>
      <c r="V5392" s="774"/>
      <c r="W5392" s="820"/>
      <c r="X5392" s="313">
        <f t="shared" si="1657"/>
        <v>0</v>
      </c>
    </row>
    <row r="5393" spans="2:24" ht="18.75">
      <c r="B5393" s="794">
        <v>4200</v>
      </c>
      <c r="C5393" s="966" t="s">
        <v>256</v>
      </c>
      <c r="D5393" s="983"/>
      <c r="E5393" s="795"/>
      <c r="F5393" s="796">
        <f>SUM(F5394:F5399)</f>
        <v>0</v>
      </c>
      <c r="G5393" s="797">
        <f>SUM(G5394:G5399)</f>
        <v>0</v>
      </c>
      <c r="H5393" s="797">
        <f>SUM(H5394:H5399)</f>
        <v>0</v>
      </c>
      <c r="I5393" s="797">
        <f>SUM(I5394:I5399)</f>
        <v>0</v>
      </c>
      <c r="J5393" s="243" t="str">
        <f t="shared" si="1656"/>
        <v/>
      </c>
      <c r="K5393" s="244"/>
      <c r="L5393" s="316">
        <f>SUM(L5394:L5399)</f>
        <v>0</v>
      </c>
      <c r="M5393" s="317">
        <f>SUM(M5394:M5399)</f>
        <v>0</v>
      </c>
      <c r="N5393" s="425">
        <f>SUM(N5394:N5399)</f>
        <v>0</v>
      </c>
      <c r="O5393" s="426">
        <f>SUM(O5394:O5399)</f>
        <v>0</v>
      </c>
      <c r="P5393" s="244"/>
      <c r="Q5393" s="316">
        <f t="shared" ref="Q5393:W5393" si="1658">SUM(Q5394:Q5399)</f>
        <v>0</v>
      </c>
      <c r="R5393" s="317">
        <f t="shared" si="1658"/>
        <v>0</v>
      </c>
      <c r="S5393" s="317">
        <f t="shared" si="1658"/>
        <v>0</v>
      </c>
      <c r="T5393" s="317">
        <f t="shared" si="1658"/>
        <v>0</v>
      </c>
      <c r="U5393" s="317">
        <f t="shared" si="1658"/>
        <v>0</v>
      </c>
      <c r="V5393" s="317">
        <f t="shared" si="1658"/>
        <v>0</v>
      </c>
      <c r="W5393" s="426">
        <f t="shared" si="1658"/>
        <v>0</v>
      </c>
      <c r="X5393" s="313">
        <f t="shared" si="1657"/>
        <v>0</v>
      </c>
    </row>
    <row r="5394" spans="2:24" ht="18.75">
      <c r="B5394" s="173"/>
      <c r="C5394" s="144">
        <v>4201</v>
      </c>
      <c r="D5394" s="138" t="s">
        <v>257</v>
      </c>
      <c r="E5394" s="812"/>
      <c r="F5394" s="449"/>
      <c r="G5394" s="245"/>
      <c r="H5394" s="245"/>
      <c r="I5394" s="476">
        <f t="shared" ref="I5394:I5399" si="1659">F5394+G5394+H5394</f>
        <v>0</v>
      </c>
      <c r="J5394" s="243" t="str">
        <f t="shared" si="1656"/>
        <v/>
      </c>
      <c r="K5394" s="244"/>
      <c r="L5394" s="423"/>
      <c r="M5394" s="252"/>
      <c r="N5394" s="315">
        <f t="shared" ref="N5394:N5399" si="1660">I5394</f>
        <v>0</v>
      </c>
      <c r="O5394" s="424">
        <f t="shared" ref="O5394:O5399" si="1661">L5394+M5394-N5394</f>
        <v>0</v>
      </c>
      <c r="P5394" s="244"/>
      <c r="Q5394" s="423"/>
      <c r="R5394" s="252"/>
      <c r="S5394" s="429">
        <f t="shared" ref="S5394:S5399" si="1662">+IF(+(L5394+M5394)&gt;=I5394,+M5394,+(+I5394-L5394))</f>
        <v>0</v>
      </c>
      <c r="T5394" s="315">
        <f t="shared" ref="T5394:T5399" si="1663">Q5394+R5394-S5394</f>
        <v>0</v>
      </c>
      <c r="U5394" s="252"/>
      <c r="V5394" s="252"/>
      <c r="W5394" s="253"/>
      <c r="X5394" s="313">
        <f t="shared" si="1657"/>
        <v>0</v>
      </c>
    </row>
    <row r="5395" spans="2:24" ht="18.75">
      <c r="B5395" s="173"/>
      <c r="C5395" s="137">
        <v>4202</v>
      </c>
      <c r="D5395" s="139" t="s">
        <v>258</v>
      </c>
      <c r="E5395" s="812"/>
      <c r="F5395" s="449"/>
      <c r="G5395" s="245"/>
      <c r="H5395" s="245"/>
      <c r="I5395" s="476">
        <f t="shared" si="1659"/>
        <v>0</v>
      </c>
      <c r="J5395" s="243" t="str">
        <f t="shared" si="1656"/>
        <v/>
      </c>
      <c r="K5395" s="244"/>
      <c r="L5395" s="423"/>
      <c r="M5395" s="252"/>
      <c r="N5395" s="315">
        <f t="shared" si="1660"/>
        <v>0</v>
      </c>
      <c r="O5395" s="424">
        <f t="shared" si="1661"/>
        <v>0</v>
      </c>
      <c r="P5395" s="244"/>
      <c r="Q5395" s="423"/>
      <c r="R5395" s="252"/>
      <c r="S5395" s="429">
        <f t="shared" si="1662"/>
        <v>0</v>
      </c>
      <c r="T5395" s="315">
        <f t="shared" si="1663"/>
        <v>0</v>
      </c>
      <c r="U5395" s="252"/>
      <c r="V5395" s="252"/>
      <c r="W5395" s="253"/>
      <c r="X5395" s="313">
        <f t="shared" si="1657"/>
        <v>0</v>
      </c>
    </row>
    <row r="5396" spans="2:24" ht="18.75">
      <c r="B5396" s="173"/>
      <c r="C5396" s="137">
        <v>4214</v>
      </c>
      <c r="D5396" s="139" t="s">
        <v>259</v>
      </c>
      <c r="E5396" s="812"/>
      <c r="F5396" s="449"/>
      <c r="G5396" s="245"/>
      <c r="H5396" s="245"/>
      <c r="I5396" s="476">
        <f t="shared" si="1659"/>
        <v>0</v>
      </c>
      <c r="J5396" s="243" t="str">
        <f t="shared" si="1656"/>
        <v/>
      </c>
      <c r="K5396" s="244"/>
      <c r="L5396" s="423"/>
      <c r="M5396" s="252"/>
      <c r="N5396" s="315">
        <f t="shared" si="1660"/>
        <v>0</v>
      </c>
      <c r="O5396" s="424">
        <f t="shared" si="1661"/>
        <v>0</v>
      </c>
      <c r="P5396" s="244"/>
      <c r="Q5396" s="423"/>
      <c r="R5396" s="252"/>
      <c r="S5396" s="429">
        <f t="shared" si="1662"/>
        <v>0</v>
      </c>
      <c r="T5396" s="315">
        <f t="shared" si="1663"/>
        <v>0</v>
      </c>
      <c r="U5396" s="252"/>
      <c r="V5396" s="252"/>
      <c r="W5396" s="253"/>
      <c r="X5396" s="313">
        <f t="shared" si="1657"/>
        <v>0</v>
      </c>
    </row>
    <row r="5397" spans="2:24" ht="18.75">
      <c r="B5397" s="173"/>
      <c r="C5397" s="137">
        <v>4217</v>
      </c>
      <c r="D5397" s="139" t="s">
        <v>260</v>
      </c>
      <c r="E5397" s="812"/>
      <c r="F5397" s="449"/>
      <c r="G5397" s="245"/>
      <c r="H5397" s="245"/>
      <c r="I5397" s="476">
        <f t="shared" si="1659"/>
        <v>0</v>
      </c>
      <c r="J5397" s="243" t="str">
        <f t="shared" si="1656"/>
        <v/>
      </c>
      <c r="K5397" s="244"/>
      <c r="L5397" s="423"/>
      <c r="M5397" s="252"/>
      <c r="N5397" s="315">
        <f t="shared" si="1660"/>
        <v>0</v>
      </c>
      <c r="O5397" s="424">
        <f t="shared" si="1661"/>
        <v>0</v>
      </c>
      <c r="P5397" s="244"/>
      <c r="Q5397" s="423"/>
      <c r="R5397" s="252"/>
      <c r="S5397" s="429">
        <f t="shared" si="1662"/>
        <v>0</v>
      </c>
      <c r="T5397" s="315">
        <f t="shared" si="1663"/>
        <v>0</v>
      </c>
      <c r="U5397" s="252"/>
      <c r="V5397" s="252"/>
      <c r="W5397" s="253"/>
      <c r="X5397" s="313">
        <f t="shared" si="1657"/>
        <v>0</v>
      </c>
    </row>
    <row r="5398" spans="2:24" ht="18.75">
      <c r="B5398" s="173"/>
      <c r="C5398" s="137">
        <v>4218</v>
      </c>
      <c r="D5398" s="145" t="s">
        <v>261</v>
      </c>
      <c r="E5398" s="812"/>
      <c r="F5398" s="449"/>
      <c r="G5398" s="245"/>
      <c r="H5398" s="245"/>
      <c r="I5398" s="476">
        <f t="shared" si="1659"/>
        <v>0</v>
      </c>
      <c r="J5398" s="243" t="str">
        <f t="shared" si="1656"/>
        <v/>
      </c>
      <c r="K5398" s="244"/>
      <c r="L5398" s="423"/>
      <c r="M5398" s="252"/>
      <c r="N5398" s="315">
        <f t="shared" si="1660"/>
        <v>0</v>
      </c>
      <c r="O5398" s="424">
        <f t="shared" si="1661"/>
        <v>0</v>
      </c>
      <c r="P5398" s="244"/>
      <c r="Q5398" s="423"/>
      <c r="R5398" s="252"/>
      <c r="S5398" s="429">
        <f t="shared" si="1662"/>
        <v>0</v>
      </c>
      <c r="T5398" s="315">
        <f t="shared" si="1663"/>
        <v>0</v>
      </c>
      <c r="U5398" s="252"/>
      <c r="V5398" s="252"/>
      <c r="W5398" s="253"/>
      <c r="X5398" s="313">
        <f t="shared" si="1657"/>
        <v>0</v>
      </c>
    </row>
    <row r="5399" spans="2:24" ht="18.75">
      <c r="B5399" s="173"/>
      <c r="C5399" s="137">
        <v>4219</v>
      </c>
      <c r="D5399" s="156" t="s">
        <v>262</v>
      </c>
      <c r="E5399" s="812"/>
      <c r="F5399" s="449"/>
      <c r="G5399" s="245"/>
      <c r="H5399" s="245"/>
      <c r="I5399" s="476">
        <f t="shared" si="1659"/>
        <v>0</v>
      </c>
      <c r="J5399" s="243" t="str">
        <f t="shared" si="1656"/>
        <v/>
      </c>
      <c r="K5399" s="244"/>
      <c r="L5399" s="423"/>
      <c r="M5399" s="252"/>
      <c r="N5399" s="315">
        <f t="shared" si="1660"/>
        <v>0</v>
      </c>
      <c r="O5399" s="424">
        <f t="shared" si="1661"/>
        <v>0</v>
      </c>
      <c r="P5399" s="244"/>
      <c r="Q5399" s="423"/>
      <c r="R5399" s="252"/>
      <c r="S5399" s="429">
        <f t="shared" si="1662"/>
        <v>0</v>
      </c>
      <c r="T5399" s="315">
        <f t="shared" si="1663"/>
        <v>0</v>
      </c>
      <c r="U5399" s="252"/>
      <c r="V5399" s="252"/>
      <c r="W5399" s="253"/>
      <c r="X5399" s="313">
        <f t="shared" si="1657"/>
        <v>0</v>
      </c>
    </row>
    <row r="5400" spans="2:24" ht="18.75">
      <c r="B5400" s="794">
        <v>4300</v>
      </c>
      <c r="C5400" s="958" t="s">
        <v>1713</v>
      </c>
      <c r="D5400" s="958"/>
      <c r="E5400" s="795"/>
      <c r="F5400" s="796">
        <f>SUM(F5401:F5403)</f>
        <v>0</v>
      </c>
      <c r="G5400" s="797">
        <f>SUM(G5401:G5403)</f>
        <v>0</v>
      </c>
      <c r="H5400" s="797">
        <f>SUM(H5401:H5403)</f>
        <v>0</v>
      </c>
      <c r="I5400" s="797">
        <f>SUM(I5401:I5403)</f>
        <v>0</v>
      </c>
      <c r="J5400" s="243" t="str">
        <f t="shared" si="1656"/>
        <v/>
      </c>
      <c r="K5400" s="244"/>
      <c r="L5400" s="316">
        <f>SUM(L5401:L5403)</f>
        <v>0</v>
      </c>
      <c r="M5400" s="317">
        <f>SUM(M5401:M5403)</f>
        <v>0</v>
      </c>
      <c r="N5400" s="425">
        <f>SUM(N5401:N5403)</f>
        <v>0</v>
      </c>
      <c r="O5400" s="426">
        <f>SUM(O5401:O5403)</f>
        <v>0</v>
      </c>
      <c r="P5400" s="244"/>
      <c r="Q5400" s="316">
        <f t="shared" ref="Q5400:W5400" si="1664">SUM(Q5401:Q5403)</f>
        <v>0</v>
      </c>
      <c r="R5400" s="317">
        <f t="shared" si="1664"/>
        <v>0</v>
      </c>
      <c r="S5400" s="317">
        <f t="shared" si="1664"/>
        <v>0</v>
      </c>
      <c r="T5400" s="317">
        <f t="shared" si="1664"/>
        <v>0</v>
      </c>
      <c r="U5400" s="317">
        <f t="shared" si="1664"/>
        <v>0</v>
      </c>
      <c r="V5400" s="317">
        <f t="shared" si="1664"/>
        <v>0</v>
      </c>
      <c r="W5400" s="426">
        <f t="shared" si="1664"/>
        <v>0</v>
      </c>
      <c r="X5400" s="313">
        <f t="shared" si="1657"/>
        <v>0</v>
      </c>
    </row>
    <row r="5401" spans="2:24" ht="18.75">
      <c r="B5401" s="173"/>
      <c r="C5401" s="144">
        <v>4301</v>
      </c>
      <c r="D5401" s="163" t="s">
        <v>263</v>
      </c>
      <c r="E5401" s="812"/>
      <c r="F5401" s="449"/>
      <c r="G5401" s="245"/>
      <c r="H5401" s="245"/>
      <c r="I5401" s="476">
        <f t="shared" ref="I5401:I5406" si="1665">F5401+G5401+H5401</f>
        <v>0</v>
      </c>
      <c r="J5401" s="243" t="str">
        <f t="shared" si="1656"/>
        <v/>
      </c>
      <c r="K5401" s="244"/>
      <c r="L5401" s="423"/>
      <c r="M5401" s="252"/>
      <c r="N5401" s="315">
        <f t="shared" ref="N5401:N5406" si="1666">I5401</f>
        <v>0</v>
      </c>
      <c r="O5401" s="424">
        <f t="shared" ref="O5401:O5406" si="1667">L5401+M5401-N5401</f>
        <v>0</v>
      </c>
      <c r="P5401" s="244"/>
      <c r="Q5401" s="423"/>
      <c r="R5401" s="252"/>
      <c r="S5401" s="429">
        <f t="shared" ref="S5401:S5406" si="1668">+IF(+(L5401+M5401)&gt;=I5401,+M5401,+(+I5401-L5401))</f>
        <v>0</v>
      </c>
      <c r="T5401" s="315">
        <f t="shared" ref="T5401:T5406" si="1669">Q5401+R5401-S5401</f>
        <v>0</v>
      </c>
      <c r="U5401" s="252"/>
      <c r="V5401" s="252"/>
      <c r="W5401" s="253"/>
      <c r="X5401" s="313">
        <f t="shared" si="1657"/>
        <v>0</v>
      </c>
    </row>
    <row r="5402" spans="2:24" ht="18.75">
      <c r="B5402" s="173"/>
      <c r="C5402" s="137">
        <v>4302</v>
      </c>
      <c r="D5402" s="139" t="s">
        <v>1082</v>
      </c>
      <c r="E5402" s="812"/>
      <c r="F5402" s="449"/>
      <c r="G5402" s="245"/>
      <c r="H5402" s="245"/>
      <c r="I5402" s="476">
        <f t="shared" si="1665"/>
        <v>0</v>
      </c>
      <c r="J5402" s="243" t="str">
        <f t="shared" si="1656"/>
        <v/>
      </c>
      <c r="K5402" s="244"/>
      <c r="L5402" s="423"/>
      <c r="M5402" s="252"/>
      <c r="N5402" s="315">
        <f t="shared" si="1666"/>
        <v>0</v>
      </c>
      <c r="O5402" s="424">
        <f t="shared" si="1667"/>
        <v>0</v>
      </c>
      <c r="P5402" s="244"/>
      <c r="Q5402" s="423"/>
      <c r="R5402" s="252"/>
      <c r="S5402" s="429">
        <f t="shared" si="1668"/>
        <v>0</v>
      </c>
      <c r="T5402" s="315">
        <f t="shared" si="1669"/>
        <v>0</v>
      </c>
      <c r="U5402" s="252"/>
      <c r="V5402" s="252"/>
      <c r="W5402" s="253"/>
      <c r="X5402" s="313">
        <f t="shared" si="1657"/>
        <v>0</v>
      </c>
    </row>
    <row r="5403" spans="2:24" ht="18.75">
      <c r="B5403" s="173"/>
      <c r="C5403" s="142">
        <v>4309</v>
      </c>
      <c r="D5403" s="148" t="s">
        <v>265</v>
      </c>
      <c r="E5403" s="812"/>
      <c r="F5403" s="449"/>
      <c r="G5403" s="245"/>
      <c r="H5403" s="245"/>
      <c r="I5403" s="476">
        <f t="shared" si="1665"/>
        <v>0</v>
      </c>
      <c r="J5403" s="243" t="str">
        <f t="shared" si="1656"/>
        <v/>
      </c>
      <c r="K5403" s="244"/>
      <c r="L5403" s="423"/>
      <c r="M5403" s="252"/>
      <c r="N5403" s="315">
        <f t="shared" si="1666"/>
        <v>0</v>
      </c>
      <c r="O5403" s="424">
        <f t="shared" si="1667"/>
        <v>0</v>
      </c>
      <c r="P5403" s="244"/>
      <c r="Q5403" s="423"/>
      <c r="R5403" s="252"/>
      <c r="S5403" s="429">
        <f t="shared" si="1668"/>
        <v>0</v>
      </c>
      <c r="T5403" s="315">
        <f t="shared" si="1669"/>
        <v>0</v>
      </c>
      <c r="U5403" s="252"/>
      <c r="V5403" s="252"/>
      <c r="W5403" s="253"/>
      <c r="X5403" s="313">
        <f t="shared" si="1657"/>
        <v>0</v>
      </c>
    </row>
    <row r="5404" spans="2:24" ht="18.75">
      <c r="B5404" s="794">
        <v>4400</v>
      </c>
      <c r="C5404" s="963" t="s">
        <v>1714</v>
      </c>
      <c r="D5404" s="963"/>
      <c r="E5404" s="795"/>
      <c r="F5404" s="798"/>
      <c r="G5404" s="799"/>
      <c r="H5404" s="799"/>
      <c r="I5404" s="800">
        <f t="shared" si="1665"/>
        <v>0</v>
      </c>
      <c r="J5404" s="243" t="str">
        <f t="shared" si="1656"/>
        <v/>
      </c>
      <c r="K5404" s="244"/>
      <c r="L5404" s="428"/>
      <c r="M5404" s="254"/>
      <c r="N5404" s="317">
        <f t="shared" si="1666"/>
        <v>0</v>
      </c>
      <c r="O5404" s="424">
        <f t="shared" si="1667"/>
        <v>0</v>
      </c>
      <c r="P5404" s="244"/>
      <c r="Q5404" s="428"/>
      <c r="R5404" s="254"/>
      <c r="S5404" s="429">
        <f t="shared" si="1668"/>
        <v>0</v>
      </c>
      <c r="T5404" s="315">
        <f t="shared" si="1669"/>
        <v>0</v>
      </c>
      <c r="U5404" s="254"/>
      <c r="V5404" s="254"/>
      <c r="W5404" s="253"/>
      <c r="X5404" s="313">
        <f t="shared" si="1657"/>
        <v>0</v>
      </c>
    </row>
    <row r="5405" spans="2:24" ht="18.75">
      <c r="B5405" s="794">
        <v>4500</v>
      </c>
      <c r="C5405" s="968" t="s">
        <v>1715</v>
      </c>
      <c r="D5405" s="968"/>
      <c r="E5405" s="795"/>
      <c r="F5405" s="798"/>
      <c r="G5405" s="799"/>
      <c r="H5405" s="799"/>
      <c r="I5405" s="800">
        <f t="shared" si="1665"/>
        <v>0</v>
      </c>
      <c r="J5405" s="243" t="str">
        <f t="shared" si="1656"/>
        <v/>
      </c>
      <c r="K5405" s="244"/>
      <c r="L5405" s="428"/>
      <c r="M5405" s="254"/>
      <c r="N5405" s="317">
        <f t="shared" si="1666"/>
        <v>0</v>
      </c>
      <c r="O5405" s="424">
        <f t="shared" si="1667"/>
        <v>0</v>
      </c>
      <c r="P5405" s="244"/>
      <c r="Q5405" s="428"/>
      <c r="R5405" s="254"/>
      <c r="S5405" s="429">
        <f t="shared" si="1668"/>
        <v>0</v>
      </c>
      <c r="T5405" s="315">
        <f t="shared" si="1669"/>
        <v>0</v>
      </c>
      <c r="U5405" s="254"/>
      <c r="V5405" s="254"/>
      <c r="W5405" s="253"/>
      <c r="X5405" s="313">
        <f t="shared" si="1657"/>
        <v>0</v>
      </c>
    </row>
    <row r="5406" spans="2:24" ht="18.75">
      <c r="B5406" s="794">
        <v>4600</v>
      </c>
      <c r="C5406" s="969" t="s">
        <v>266</v>
      </c>
      <c r="D5406" s="970"/>
      <c r="E5406" s="795"/>
      <c r="F5406" s="798"/>
      <c r="G5406" s="799"/>
      <c r="H5406" s="799"/>
      <c r="I5406" s="800">
        <f t="shared" si="1665"/>
        <v>0</v>
      </c>
      <c r="J5406" s="243" t="str">
        <f t="shared" si="1656"/>
        <v/>
      </c>
      <c r="K5406" s="244"/>
      <c r="L5406" s="428"/>
      <c r="M5406" s="254"/>
      <c r="N5406" s="317">
        <f t="shared" si="1666"/>
        <v>0</v>
      </c>
      <c r="O5406" s="424">
        <f t="shared" si="1667"/>
        <v>0</v>
      </c>
      <c r="P5406" s="244"/>
      <c r="Q5406" s="428"/>
      <c r="R5406" s="254"/>
      <c r="S5406" s="429">
        <f t="shared" si="1668"/>
        <v>0</v>
      </c>
      <c r="T5406" s="315">
        <f t="shared" si="1669"/>
        <v>0</v>
      </c>
      <c r="U5406" s="254"/>
      <c r="V5406" s="254"/>
      <c r="W5406" s="253"/>
      <c r="X5406" s="313">
        <f t="shared" si="1657"/>
        <v>0</v>
      </c>
    </row>
    <row r="5407" spans="2:24" ht="18.75">
      <c r="B5407" s="794">
        <v>4900</v>
      </c>
      <c r="C5407" s="966" t="s">
        <v>297</v>
      </c>
      <c r="D5407" s="966"/>
      <c r="E5407" s="795"/>
      <c r="F5407" s="796">
        <f>+F5408+F5409</f>
        <v>0</v>
      </c>
      <c r="G5407" s="797">
        <f>+G5408+G5409</f>
        <v>0</v>
      </c>
      <c r="H5407" s="797">
        <f>+H5408+H5409</f>
        <v>0</v>
      </c>
      <c r="I5407" s="797">
        <f>+I5408+I5409</f>
        <v>0</v>
      </c>
      <c r="J5407" s="243" t="str">
        <f t="shared" si="1656"/>
        <v/>
      </c>
      <c r="K5407" s="244"/>
      <c r="L5407" s="773"/>
      <c r="M5407" s="774"/>
      <c r="N5407" s="774"/>
      <c r="O5407" s="820"/>
      <c r="P5407" s="244"/>
      <c r="Q5407" s="773"/>
      <c r="R5407" s="774"/>
      <c r="S5407" s="774"/>
      <c r="T5407" s="774"/>
      <c r="U5407" s="774"/>
      <c r="V5407" s="774"/>
      <c r="W5407" s="820"/>
      <c r="X5407" s="313">
        <f t="shared" si="1657"/>
        <v>0</v>
      </c>
    </row>
    <row r="5408" spans="2:24" ht="18.75">
      <c r="B5408" s="173"/>
      <c r="C5408" s="144">
        <v>4901</v>
      </c>
      <c r="D5408" s="174" t="s">
        <v>298</v>
      </c>
      <c r="E5408" s="812"/>
      <c r="F5408" s="449"/>
      <c r="G5408" s="245"/>
      <c r="H5408" s="245"/>
      <c r="I5408" s="476">
        <f>F5408+G5408+H5408</f>
        <v>0</v>
      </c>
      <c r="J5408" s="243" t="str">
        <f t="shared" si="1656"/>
        <v/>
      </c>
      <c r="K5408" s="244"/>
      <c r="L5408" s="771"/>
      <c r="M5408" s="775"/>
      <c r="N5408" s="775"/>
      <c r="O5408" s="819"/>
      <c r="P5408" s="244"/>
      <c r="Q5408" s="771"/>
      <c r="R5408" s="775"/>
      <c r="S5408" s="775"/>
      <c r="T5408" s="775"/>
      <c r="U5408" s="775"/>
      <c r="V5408" s="775"/>
      <c r="W5408" s="819"/>
      <c r="X5408" s="313">
        <f t="shared" si="1657"/>
        <v>0</v>
      </c>
    </row>
    <row r="5409" spans="2:24" ht="18.75">
      <c r="B5409" s="173"/>
      <c r="C5409" s="142">
        <v>4902</v>
      </c>
      <c r="D5409" s="148" t="s">
        <v>299</v>
      </c>
      <c r="E5409" s="812"/>
      <c r="F5409" s="449"/>
      <c r="G5409" s="245"/>
      <c r="H5409" s="245"/>
      <c r="I5409" s="476">
        <f>F5409+G5409+H5409</f>
        <v>0</v>
      </c>
      <c r="J5409" s="243" t="str">
        <f t="shared" si="1656"/>
        <v/>
      </c>
      <c r="K5409" s="244"/>
      <c r="L5409" s="771"/>
      <c r="M5409" s="775"/>
      <c r="N5409" s="775"/>
      <c r="O5409" s="819"/>
      <c r="P5409" s="244"/>
      <c r="Q5409" s="771"/>
      <c r="R5409" s="775"/>
      <c r="S5409" s="775"/>
      <c r="T5409" s="775"/>
      <c r="U5409" s="775"/>
      <c r="V5409" s="775"/>
      <c r="W5409" s="819"/>
      <c r="X5409" s="313">
        <f t="shared" si="1657"/>
        <v>0</v>
      </c>
    </row>
    <row r="5410" spans="2:24" ht="18.75">
      <c r="B5410" s="801">
        <v>5100</v>
      </c>
      <c r="C5410" s="980" t="s">
        <v>267</v>
      </c>
      <c r="D5410" s="980"/>
      <c r="E5410" s="802"/>
      <c r="F5410" s="803"/>
      <c r="G5410" s="804"/>
      <c r="H5410" s="804"/>
      <c r="I5410" s="800">
        <f>F5410+G5410+H5410</f>
        <v>0</v>
      </c>
      <c r="J5410" s="243" t="str">
        <f t="shared" si="1656"/>
        <v/>
      </c>
      <c r="K5410" s="244"/>
      <c r="L5410" s="430"/>
      <c r="M5410" s="431"/>
      <c r="N5410" s="327">
        <f>I5410</f>
        <v>0</v>
      </c>
      <c r="O5410" s="424">
        <f>L5410+M5410-N5410</f>
        <v>0</v>
      </c>
      <c r="P5410" s="244"/>
      <c r="Q5410" s="430"/>
      <c r="R5410" s="431"/>
      <c r="S5410" s="429">
        <f>+IF(+(L5410+M5410)&gt;=I5410,+M5410,+(+I5410-L5410))</f>
        <v>0</v>
      </c>
      <c r="T5410" s="315">
        <f>Q5410+R5410-S5410</f>
        <v>0</v>
      </c>
      <c r="U5410" s="431"/>
      <c r="V5410" s="431"/>
      <c r="W5410" s="253"/>
      <c r="X5410" s="313">
        <f t="shared" si="1657"/>
        <v>0</v>
      </c>
    </row>
    <row r="5411" spans="2:24" ht="18.75">
      <c r="B5411" s="801">
        <v>5200</v>
      </c>
      <c r="C5411" s="965" t="s">
        <v>268</v>
      </c>
      <c r="D5411" s="965"/>
      <c r="E5411" s="802"/>
      <c r="F5411" s="805">
        <f>SUM(F5412:F5418)</f>
        <v>0</v>
      </c>
      <c r="G5411" s="806">
        <f>SUM(G5412:G5418)</f>
        <v>881000</v>
      </c>
      <c r="H5411" s="806">
        <f>SUM(H5412:H5418)</f>
        <v>0</v>
      </c>
      <c r="I5411" s="806">
        <f>SUM(I5412:I5418)</f>
        <v>881000</v>
      </c>
      <c r="J5411" s="243">
        <f t="shared" si="1656"/>
        <v>1</v>
      </c>
      <c r="K5411" s="244"/>
      <c r="L5411" s="326">
        <f>SUM(L5412:L5418)</f>
        <v>0</v>
      </c>
      <c r="M5411" s="327">
        <f>SUM(M5412:M5418)</f>
        <v>881000</v>
      </c>
      <c r="N5411" s="432">
        <f>SUM(N5412:N5418)</f>
        <v>881000</v>
      </c>
      <c r="O5411" s="433">
        <f>SUM(O5412:O5418)</f>
        <v>0</v>
      </c>
      <c r="P5411" s="244"/>
      <c r="Q5411" s="326">
        <f t="shared" ref="Q5411:W5411" si="1670">SUM(Q5412:Q5418)</f>
        <v>0</v>
      </c>
      <c r="R5411" s="327">
        <f t="shared" si="1670"/>
        <v>881000</v>
      </c>
      <c r="S5411" s="327">
        <f t="shared" si="1670"/>
        <v>881000</v>
      </c>
      <c r="T5411" s="327">
        <f t="shared" si="1670"/>
        <v>0</v>
      </c>
      <c r="U5411" s="327">
        <f t="shared" si="1670"/>
        <v>0</v>
      </c>
      <c r="V5411" s="327">
        <f t="shared" si="1670"/>
        <v>0</v>
      </c>
      <c r="W5411" s="433">
        <f t="shared" si="1670"/>
        <v>0</v>
      </c>
      <c r="X5411" s="313">
        <f t="shared" si="1657"/>
        <v>0</v>
      </c>
    </row>
    <row r="5412" spans="2:24" ht="18.75">
      <c r="B5412" s="175"/>
      <c r="C5412" s="176">
        <v>5201</v>
      </c>
      <c r="D5412" s="177" t="s">
        <v>269</v>
      </c>
      <c r="E5412" s="813"/>
      <c r="F5412" s="473"/>
      <c r="G5412" s="434"/>
      <c r="H5412" s="434"/>
      <c r="I5412" s="476">
        <f t="shared" ref="I5412:I5418" si="1671">F5412+G5412+H5412</f>
        <v>0</v>
      </c>
      <c r="J5412" s="243" t="str">
        <f t="shared" si="1656"/>
        <v/>
      </c>
      <c r="K5412" s="244"/>
      <c r="L5412" s="435"/>
      <c r="M5412" s="436"/>
      <c r="N5412" s="330">
        <f t="shared" ref="N5412:N5418" si="1672">I5412</f>
        <v>0</v>
      </c>
      <c r="O5412" s="424">
        <f t="shared" ref="O5412:O5418" si="1673">L5412+M5412-N5412</f>
        <v>0</v>
      </c>
      <c r="P5412" s="244"/>
      <c r="Q5412" s="435"/>
      <c r="R5412" s="436"/>
      <c r="S5412" s="429">
        <f t="shared" ref="S5412:S5418" si="1674">+IF(+(L5412+M5412)&gt;=I5412,+M5412,+(+I5412-L5412))</f>
        <v>0</v>
      </c>
      <c r="T5412" s="315">
        <f t="shared" ref="T5412:T5418" si="1675">Q5412+R5412-S5412</f>
        <v>0</v>
      </c>
      <c r="U5412" s="436"/>
      <c r="V5412" s="436"/>
      <c r="W5412" s="253"/>
      <c r="X5412" s="313">
        <f t="shared" si="1657"/>
        <v>0</v>
      </c>
    </row>
    <row r="5413" spans="2:24" ht="18.75">
      <c r="B5413" s="175"/>
      <c r="C5413" s="178">
        <v>5202</v>
      </c>
      <c r="D5413" s="179" t="s">
        <v>270</v>
      </c>
      <c r="E5413" s="813"/>
      <c r="F5413" s="473"/>
      <c r="G5413" s="434">
        <v>120000</v>
      </c>
      <c r="H5413" s="434"/>
      <c r="I5413" s="476">
        <f t="shared" si="1671"/>
        <v>120000</v>
      </c>
      <c r="J5413" s="243">
        <f t="shared" si="1656"/>
        <v>1</v>
      </c>
      <c r="K5413" s="244"/>
      <c r="L5413" s="435"/>
      <c r="M5413" s="436">
        <v>120000</v>
      </c>
      <c r="N5413" s="330">
        <f t="shared" si="1672"/>
        <v>120000</v>
      </c>
      <c r="O5413" s="424">
        <f t="shared" si="1673"/>
        <v>0</v>
      </c>
      <c r="P5413" s="244"/>
      <c r="Q5413" s="435"/>
      <c r="R5413" s="436">
        <v>120000</v>
      </c>
      <c r="S5413" s="429">
        <f t="shared" si="1674"/>
        <v>120000</v>
      </c>
      <c r="T5413" s="315">
        <f t="shared" si="1675"/>
        <v>0</v>
      </c>
      <c r="U5413" s="436"/>
      <c r="V5413" s="436"/>
      <c r="W5413" s="253"/>
      <c r="X5413" s="313">
        <f t="shared" si="1657"/>
        <v>0</v>
      </c>
    </row>
    <row r="5414" spans="2:24" ht="18.75">
      <c r="B5414" s="175"/>
      <c r="C5414" s="178">
        <v>5203</v>
      </c>
      <c r="D5414" s="179" t="s">
        <v>938</v>
      </c>
      <c r="E5414" s="813"/>
      <c r="F5414" s="473"/>
      <c r="G5414" s="434">
        <v>761000</v>
      </c>
      <c r="H5414" s="434"/>
      <c r="I5414" s="476">
        <f t="shared" si="1671"/>
        <v>761000</v>
      </c>
      <c r="J5414" s="243">
        <f t="shared" si="1656"/>
        <v>1</v>
      </c>
      <c r="K5414" s="244"/>
      <c r="L5414" s="435"/>
      <c r="M5414" s="436">
        <v>761000</v>
      </c>
      <c r="N5414" s="330">
        <f t="shared" si="1672"/>
        <v>761000</v>
      </c>
      <c r="O5414" s="424">
        <f t="shared" si="1673"/>
        <v>0</v>
      </c>
      <c r="P5414" s="244"/>
      <c r="Q5414" s="435"/>
      <c r="R5414" s="436">
        <v>761000</v>
      </c>
      <c r="S5414" s="429">
        <f t="shared" si="1674"/>
        <v>761000</v>
      </c>
      <c r="T5414" s="315">
        <f t="shared" si="1675"/>
        <v>0</v>
      </c>
      <c r="U5414" s="436"/>
      <c r="V5414" s="436"/>
      <c r="W5414" s="253"/>
      <c r="X5414" s="313">
        <f t="shared" si="1657"/>
        <v>0</v>
      </c>
    </row>
    <row r="5415" spans="2:24" ht="18.75">
      <c r="B5415" s="175"/>
      <c r="C5415" s="178">
        <v>5204</v>
      </c>
      <c r="D5415" s="179" t="s">
        <v>939</v>
      </c>
      <c r="E5415" s="813"/>
      <c r="F5415" s="473"/>
      <c r="G5415" s="434"/>
      <c r="H5415" s="434"/>
      <c r="I5415" s="476">
        <f t="shared" si="1671"/>
        <v>0</v>
      </c>
      <c r="J5415" s="243" t="str">
        <f t="shared" si="1656"/>
        <v/>
      </c>
      <c r="K5415" s="244"/>
      <c r="L5415" s="435"/>
      <c r="M5415" s="436"/>
      <c r="N5415" s="330">
        <f t="shared" si="1672"/>
        <v>0</v>
      </c>
      <c r="O5415" s="424">
        <f t="shared" si="1673"/>
        <v>0</v>
      </c>
      <c r="P5415" s="244"/>
      <c r="Q5415" s="435"/>
      <c r="R5415" s="436"/>
      <c r="S5415" s="429">
        <f t="shared" si="1674"/>
        <v>0</v>
      </c>
      <c r="T5415" s="315">
        <f t="shared" si="1675"/>
        <v>0</v>
      </c>
      <c r="U5415" s="436"/>
      <c r="V5415" s="436"/>
      <c r="W5415" s="253"/>
      <c r="X5415" s="313">
        <f t="shared" si="1657"/>
        <v>0</v>
      </c>
    </row>
    <row r="5416" spans="2:24" ht="18.75">
      <c r="B5416" s="175"/>
      <c r="C5416" s="178">
        <v>5205</v>
      </c>
      <c r="D5416" s="179" t="s">
        <v>940</v>
      </c>
      <c r="E5416" s="813"/>
      <c r="F5416" s="473"/>
      <c r="G5416" s="434"/>
      <c r="H5416" s="434"/>
      <c r="I5416" s="476">
        <f t="shared" si="1671"/>
        <v>0</v>
      </c>
      <c r="J5416" s="243" t="str">
        <f t="shared" si="1656"/>
        <v/>
      </c>
      <c r="K5416" s="244"/>
      <c r="L5416" s="435"/>
      <c r="M5416" s="436"/>
      <c r="N5416" s="330">
        <f t="shared" si="1672"/>
        <v>0</v>
      </c>
      <c r="O5416" s="424">
        <f t="shared" si="1673"/>
        <v>0</v>
      </c>
      <c r="P5416" s="244"/>
      <c r="Q5416" s="435"/>
      <c r="R5416" s="436"/>
      <c r="S5416" s="429">
        <f t="shared" si="1674"/>
        <v>0</v>
      </c>
      <c r="T5416" s="315">
        <f t="shared" si="1675"/>
        <v>0</v>
      </c>
      <c r="U5416" s="436"/>
      <c r="V5416" s="436"/>
      <c r="W5416" s="253"/>
      <c r="X5416" s="313">
        <f t="shared" si="1657"/>
        <v>0</v>
      </c>
    </row>
    <row r="5417" spans="2:24" ht="18.75">
      <c r="B5417" s="175"/>
      <c r="C5417" s="178">
        <v>5206</v>
      </c>
      <c r="D5417" s="179" t="s">
        <v>941</v>
      </c>
      <c r="E5417" s="813"/>
      <c r="F5417" s="473"/>
      <c r="G5417" s="434"/>
      <c r="H5417" s="434"/>
      <c r="I5417" s="476">
        <f t="shared" si="1671"/>
        <v>0</v>
      </c>
      <c r="J5417" s="243" t="str">
        <f t="shared" si="1656"/>
        <v/>
      </c>
      <c r="K5417" s="244"/>
      <c r="L5417" s="435"/>
      <c r="M5417" s="436"/>
      <c r="N5417" s="330">
        <f t="shared" si="1672"/>
        <v>0</v>
      </c>
      <c r="O5417" s="424">
        <f t="shared" si="1673"/>
        <v>0</v>
      </c>
      <c r="P5417" s="244"/>
      <c r="Q5417" s="435"/>
      <c r="R5417" s="436"/>
      <c r="S5417" s="429">
        <f t="shared" si="1674"/>
        <v>0</v>
      </c>
      <c r="T5417" s="315">
        <f t="shared" si="1675"/>
        <v>0</v>
      </c>
      <c r="U5417" s="436"/>
      <c r="V5417" s="436"/>
      <c r="W5417" s="253"/>
      <c r="X5417" s="313">
        <f t="shared" si="1657"/>
        <v>0</v>
      </c>
    </row>
    <row r="5418" spans="2:24" ht="18.75">
      <c r="B5418" s="175"/>
      <c r="C5418" s="180">
        <v>5219</v>
      </c>
      <c r="D5418" s="181" t="s">
        <v>942</v>
      </c>
      <c r="E5418" s="813"/>
      <c r="F5418" s="473"/>
      <c r="G5418" s="434"/>
      <c r="H5418" s="434"/>
      <c r="I5418" s="476">
        <f t="shared" si="1671"/>
        <v>0</v>
      </c>
      <c r="J5418" s="243" t="str">
        <f t="shared" ref="J5418:J5437" si="1676">(IF($E5418&lt;&gt;0,$J$2,IF($I5418&lt;&gt;0,$J$2,"")))</f>
        <v/>
      </c>
      <c r="K5418" s="244"/>
      <c r="L5418" s="435"/>
      <c r="M5418" s="436"/>
      <c r="N5418" s="330">
        <f t="shared" si="1672"/>
        <v>0</v>
      </c>
      <c r="O5418" s="424">
        <f t="shared" si="1673"/>
        <v>0</v>
      </c>
      <c r="P5418" s="244"/>
      <c r="Q5418" s="435"/>
      <c r="R5418" s="436"/>
      <c r="S5418" s="429">
        <f t="shared" si="1674"/>
        <v>0</v>
      </c>
      <c r="T5418" s="315">
        <f t="shared" si="1675"/>
        <v>0</v>
      </c>
      <c r="U5418" s="436"/>
      <c r="V5418" s="436"/>
      <c r="W5418" s="253"/>
      <c r="X5418" s="313">
        <f t="shared" ref="X5418:X5431" si="1677">T5418-U5418-V5418-W5418</f>
        <v>0</v>
      </c>
    </row>
    <row r="5419" spans="2:24" ht="18.75">
      <c r="B5419" s="801">
        <v>5300</v>
      </c>
      <c r="C5419" s="971" t="s">
        <v>943</v>
      </c>
      <c r="D5419" s="971"/>
      <c r="E5419" s="802"/>
      <c r="F5419" s="805">
        <f>SUM(F5420:F5421)</f>
        <v>0</v>
      </c>
      <c r="G5419" s="806">
        <f>SUM(G5420:G5421)</f>
        <v>83100</v>
      </c>
      <c r="H5419" s="806">
        <f>SUM(H5420:H5421)</f>
        <v>0</v>
      </c>
      <c r="I5419" s="806">
        <f>SUM(I5420:I5421)</f>
        <v>83100</v>
      </c>
      <c r="J5419" s="243">
        <f t="shared" si="1676"/>
        <v>1</v>
      </c>
      <c r="K5419" s="244"/>
      <c r="L5419" s="326">
        <f>SUM(L5420:L5421)</f>
        <v>0</v>
      </c>
      <c r="M5419" s="327">
        <f>SUM(M5420:M5421)</f>
        <v>83100</v>
      </c>
      <c r="N5419" s="432">
        <f>SUM(N5420:N5421)</f>
        <v>83100</v>
      </c>
      <c r="O5419" s="433">
        <f>SUM(O5420:O5421)</f>
        <v>0</v>
      </c>
      <c r="P5419" s="244"/>
      <c r="Q5419" s="326">
        <f t="shared" ref="Q5419:W5419" si="1678">SUM(Q5420:Q5421)</f>
        <v>0</v>
      </c>
      <c r="R5419" s="327">
        <f t="shared" si="1678"/>
        <v>83100</v>
      </c>
      <c r="S5419" s="327">
        <f t="shared" si="1678"/>
        <v>83100</v>
      </c>
      <c r="T5419" s="327">
        <f t="shared" si="1678"/>
        <v>0</v>
      </c>
      <c r="U5419" s="327">
        <f t="shared" si="1678"/>
        <v>0</v>
      </c>
      <c r="V5419" s="327">
        <f t="shared" si="1678"/>
        <v>0</v>
      </c>
      <c r="W5419" s="433">
        <f t="shared" si="1678"/>
        <v>0</v>
      </c>
      <c r="X5419" s="313">
        <f t="shared" si="1677"/>
        <v>0</v>
      </c>
    </row>
    <row r="5420" spans="2:24" ht="18.75">
      <c r="B5420" s="175"/>
      <c r="C5420" s="176">
        <v>5301</v>
      </c>
      <c r="D5420" s="177" t="s">
        <v>1462</v>
      </c>
      <c r="E5420" s="813"/>
      <c r="F5420" s="473"/>
      <c r="G5420" s="434"/>
      <c r="H5420" s="434"/>
      <c r="I5420" s="476">
        <f>F5420+G5420+H5420</f>
        <v>0</v>
      </c>
      <c r="J5420" s="243" t="str">
        <f t="shared" si="1676"/>
        <v/>
      </c>
      <c r="K5420" s="244"/>
      <c r="L5420" s="435"/>
      <c r="M5420" s="436"/>
      <c r="N5420" s="330">
        <f>I5420</f>
        <v>0</v>
      </c>
      <c r="O5420" s="424">
        <f>L5420+M5420-N5420</f>
        <v>0</v>
      </c>
      <c r="P5420" s="244"/>
      <c r="Q5420" s="435"/>
      <c r="R5420" s="436"/>
      <c r="S5420" s="429">
        <f>+IF(+(L5420+M5420)&gt;=I5420,+M5420,+(+I5420-L5420))</f>
        <v>0</v>
      </c>
      <c r="T5420" s="315">
        <f>Q5420+R5420-S5420</f>
        <v>0</v>
      </c>
      <c r="U5420" s="436"/>
      <c r="V5420" s="436"/>
      <c r="W5420" s="253"/>
      <c r="X5420" s="313">
        <f t="shared" si="1677"/>
        <v>0</v>
      </c>
    </row>
    <row r="5421" spans="2:24" ht="18.75">
      <c r="B5421" s="175"/>
      <c r="C5421" s="180">
        <v>5309</v>
      </c>
      <c r="D5421" s="181" t="s">
        <v>944</v>
      </c>
      <c r="E5421" s="813"/>
      <c r="F5421" s="473"/>
      <c r="G5421" s="434">
        <v>83100</v>
      </c>
      <c r="H5421" s="434"/>
      <c r="I5421" s="476">
        <f>F5421+G5421+H5421</f>
        <v>83100</v>
      </c>
      <c r="J5421" s="243">
        <f t="shared" si="1676"/>
        <v>1</v>
      </c>
      <c r="K5421" s="244"/>
      <c r="L5421" s="435"/>
      <c r="M5421" s="436">
        <v>83100</v>
      </c>
      <c r="N5421" s="330">
        <f>I5421</f>
        <v>83100</v>
      </c>
      <c r="O5421" s="424">
        <f>L5421+M5421-N5421</f>
        <v>0</v>
      </c>
      <c r="P5421" s="244"/>
      <c r="Q5421" s="435"/>
      <c r="R5421" s="436">
        <v>83100</v>
      </c>
      <c r="S5421" s="429">
        <f>+IF(+(L5421+M5421)&gt;=I5421,+M5421,+(+I5421-L5421))</f>
        <v>83100</v>
      </c>
      <c r="T5421" s="315">
        <f>Q5421+R5421-S5421</f>
        <v>0</v>
      </c>
      <c r="U5421" s="436"/>
      <c r="V5421" s="436"/>
      <c r="W5421" s="253"/>
      <c r="X5421" s="313">
        <f t="shared" si="1677"/>
        <v>0</v>
      </c>
    </row>
    <row r="5422" spans="2:24" ht="18.75">
      <c r="B5422" s="801">
        <v>5400</v>
      </c>
      <c r="C5422" s="980" t="s">
        <v>1031</v>
      </c>
      <c r="D5422" s="980"/>
      <c r="E5422" s="802"/>
      <c r="F5422" s="803"/>
      <c r="G5422" s="804"/>
      <c r="H5422" s="804"/>
      <c r="I5422" s="800">
        <f>F5422+G5422+H5422</f>
        <v>0</v>
      </c>
      <c r="J5422" s="243" t="str">
        <f t="shared" si="1676"/>
        <v/>
      </c>
      <c r="K5422" s="244"/>
      <c r="L5422" s="430"/>
      <c r="M5422" s="431"/>
      <c r="N5422" s="327">
        <f>I5422</f>
        <v>0</v>
      </c>
      <c r="O5422" s="424">
        <f>L5422+M5422-N5422</f>
        <v>0</v>
      </c>
      <c r="P5422" s="244"/>
      <c r="Q5422" s="430"/>
      <c r="R5422" s="431"/>
      <c r="S5422" s="429">
        <f>+IF(+(L5422+M5422)&gt;=I5422,+M5422,+(+I5422-L5422))</f>
        <v>0</v>
      </c>
      <c r="T5422" s="315">
        <f>Q5422+R5422-S5422</f>
        <v>0</v>
      </c>
      <c r="U5422" s="431"/>
      <c r="V5422" s="431"/>
      <c r="W5422" s="253"/>
      <c r="X5422" s="313">
        <f t="shared" si="1677"/>
        <v>0</v>
      </c>
    </row>
    <row r="5423" spans="2:24" ht="18.75">
      <c r="B5423" s="794">
        <v>5500</v>
      </c>
      <c r="C5423" s="966" t="s">
        <v>1032</v>
      </c>
      <c r="D5423" s="966"/>
      <c r="E5423" s="795"/>
      <c r="F5423" s="796">
        <f>SUM(F5424:F5427)</f>
        <v>0</v>
      </c>
      <c r="G5423" s="797">
        <f>SUM(G5424:G5427)</f>
        <v>0</v>
      </c>
      <c r="H5423" s="797">
        <f>SUM(H5424:H5427)</f>
        <v>0</v>
      </c>
      <c r="I5423" s="797">
        <f>SUM(I5424:I5427)</f>
        <v>0</v>
      </c>
      <c r="J5423" s="243" t="str">
        <f t="shared" si="1676"/>
        <v/>
      </c>
      <c r="K5423" s="244"/>
      <c r="L5423" s="316">
        <f>SUM(L5424:L5427)</f>
        <v>0</v>
      </c>
      <c r="M5423" s="317">
        <f>SUM(M5424:M5427)</f>
        <v>0</v>
      </c>
      <c r="N5423" s="425">
        <f>SUM(N5424:N5427)</f>
        <v>0</v>
      </c>
      <c r="O5423" s="426">
        <f>SUM(O5424:O5427)</f>
        <v>0</v>
      </c>
      <c r="P5423" s="244"/>
      <c r="Q5423" s="316">
        <f t="shared" ref="Q5423:W5423" si="1679">SUM(Q5424:Q5427)</f>
        <v>0</v>
      </c>
      <c r="R5423" s="317">
        <f t="shared" si="1679"/>
        <v>0</v>
      </c>
      <c r="S5423" s="317">
        <f t="shared" si="1679"/>
        <v>0</v>
      </c>
      <c r="T5423" s="317">
        <f t="shared" si="1679"/>
        <v>0</v>
      </c>
      <c r="U5423" s="317">
        <f t="shared" si="1679"/>
        <v>0</v>
      </c>
      <c r="V5423" s="317">
        <f t="shared" si="1679"/>
        <v>0</v>
      </c>
      <c r="W5423" s="426">
        <f t="shared" si="1679"/>
        <v>0</v>
      </c>
      <c r="X5423" s="313">
        <f t="shared" si="1677"/>
        <v>0</v>
      </c>
    </row>
    <row r="5424" spans="2:24" ht="18.75">
      <c r="B5424" s="173"/>
      <c r="C5424" s="144">
        <v>5501</v>
      </c>
      <c r="D5424" s="163" t="s">
        <v>1033</v>
      </c>
      <c r="E5424" s="812"/>
      <c r="F5424" s="449"/>
      <c r="G5424" s="245"/>
      <c r="H5424" s="245"/>
      <c r="I5424" s="476">
        <f>F5424+G5424+H5424</f>
        <v>0</v>
      </c>
      <c r="J5424" s="243" t="str">
        <f t="shared" si="1676"/>
        <v/>
      </c>
      <c r="K5424" s="244"/>
      <c r="L5424" s="423"/>
      <c r="M5424" s="252"/>
      <c r="N5424" s="315">
        <f>I5424</f>
        <v>0</v>
      </c>
      <c r="O5424" s="424">
        <f>L5424+M5424-N5424</f>
        <v>0</v>
      </c>
      <c r="P5424" s="244"/>
      <c r="Q5424" s="423"/>
      <c r="R5424" s="252"/>
      <c r="S5424" s="429">
        <f>+IF(+(L5424+M5424)&gt;=I5424,+M5424,+(+I5424-L5424))</f>
        <v>0</v>
      </c>
      <c r="T5424" s="315">
        <f>Q5424+R5424-S5424</f>
        <v>0</v>
      </c>
      <c r="U5424" s="252"/>
      <c r="V5424" s="252"/>
      <c r="W5424" s="253"/>
      <c r="X5424" s="313">
        <f t="shared" si="1677"/>
        <v>0</v>
      </c>
    </row>
    <row r="5425" spans="2:24" ht="18.75">
      <c r="B5425" s="173"/>
      <c r="C5425" s="137">
        <v>5502</v>
      </c>
      <c r="D5425" s="145" t="s">
        <v>1034</v>
      </c>
      <c r="E5425" s="812"/>
      <c r="F5425" s="449"/>
      <c r="G5425" s="245"/>
      <c r="H5425" s="245"/>
      <c r="I5425" s="476">
        <f>F5425+G5425+H5425</f>
        <v>0</v>
      </c>
      <c r="J5425" s="243" t="str">
        <f t="shared" si="1676"/>
        <v/>
      </c>
      <c r="K5425" s="244"/>
      <c r="L5425" s="423"/>
      <c r="M5425" s="252"/>
      <c r="N5425" s="315">
        <f>I5425</f>
        <v>0</v>
      </c>
      <c r="O5425" s="424">
        <f>L5425+M5425-N5425</f>
        <v>0</v>
      </c>
      <c r="P5425" s="244"/>
      <c r="Q5425" s="423"/>
      <c r="R5425" s="252"/>
      <c r="S5425" s="429">
        <f>+IF(+(L5425+M5425)&gt;=I5425,+M5425,+(+I5425-L5425))</f>
        <v>0</v>
      </c>
      <c r="T5425" s="315">
        <f>Q5425+R5425-S5425</f>
        <v>0</v>
      </c>
      <c r="U5425" s="252"/>
      <c r="V5425" s="252"/>
      <c r="W5425" s="253"/>
      <c r="X5425" s="313">
        <f t="shared" si="1677"/>
        <v>0</v>
      </c>
    </row>
    <row r="5426" spans="2:24" ht="18.75">
      <c r="B5426" s="173"/>
      <c r="C5426" s="137">
        <v>5503</v>
      </c>
      <c r="D5426" s="139" t="s">
        <v>1035</v>
      </c>
      <c r="E5426" s="812"/>
      <c r="F5426" s="449"/>
      <c r="G5426" s="245"/>
      <c r="H5426" s="245"/>
      <c r="I5426" s="476">
        <f>F5426+G5426+H5426</f>
        <v>0</v>
      </c>
      <c r="J5426" s="243" t="str">
        <f t="shared" si="1676"/>
        <v/>
      </c>
      <c r="K5426" s="244"/>
      <c r="L5426" s="423"/>
      <c r="M5426" s="252"/>
      <c r="N5426" s="315">
        <f>I5426</f>
        <v>0</v>
      </c>
      <c r="O5426" s="424">
        <f>L5426+M5426-N5426</f>
        <v>0</v>
      </c>
      <c r="P5426" s="244"/>
      <c r="Q5426" s="423"/>
      <c r="R5426" s="252"/>
      <c r="S5426" s="429">
        <f>+IF(+(L5426+M5426)&gt;=I5426,+M5426,+(+I5426-L5426))</f>
        <v>0</v>
      </c>
      <c r="T5426" s="315">
        <f>Q5426+R5426-S5426</f>
        <v>0</v>
      </c>
      <c r="U5426" s="252"/>
      <c r="V5426" s="252"/>
      <c r="W5426" s="253"/>
      <c r="X5426" s="313">
        <f t="shared" si="1677"/>
        <v>0</v>
      </c>
    </row>
    <row r="5427" spans="2:24" ht="18.75">
      <c r="B5427" s="173"/>
      <c r="C5427" s="137">
        <v>5504</v>
      </c>
      <c r="D5427" s="145" t="s">
        <v>1036</v>
      </c>
      <c r="E5427" s="812"/>
      <c r="F5427" s="449"/>
      <c r="G5427" s="245"/>
      <c r="H5427" s="245"/>
      <c r="I5427" s="476">
        <f>F5427+G5427+H5427</f>
        <v>0</v>
      </c>
      <c r="J5427" s="243" t="str">
        <f t="shared" si="1676"/>
        <v/>
      </c>
      <c r="K5427" s="244"/>
      <c r="L5427" s="423"/>
      <c r="M5427" s="252"/>
      <c r="N5427" s="315">
        <f>I5427</f>
        <v>0</v>
      </c>
      <c r="O5427" s="424">
        <f>L5427+M5427-N5427</f>
        <v>0</v>
      </c>
      <c r="P5427" s="244"/>
      <c r="Q5427" s="423"/>
      <c r="R5427" s="252"/>
      <c r="S5427" s="429">
        <f>+IF(+(L5427+M5427)&gt;=I5427,+M5427,+(+I5427-L5427))</f>
        <v>0</v>
      </c>
      <c r="T5427" s="315">
        <f>Q5427+R5427-S5427</f>
        <v>0</v>
      </c>
      <c r="U5427" s="252"/>
      <c r="V5427" s="252"/>
      <c r="W5427" s="253"/>
      <c r="X5427" s="313">
        <f t="shared" si="1677"/>
        <v>0</v>
      </c>
    </row>
    <row r="5428" spans="2:24" ht="18.75">
      <c r="B5428" s="794">
        <v>5700</v>
      </c>
      <c r="C5428" s="981" t="s">
        <v>1037</v>
      </c>
      <c r="D5428" s="982"/>
      <c r="E5428" s="802"/>
      <c r="F5428" s="781">
        <v>0</v>
      </c>
      <c r="G5428" s="781">
        <v>0</v>
      </c>
      <c r="H5428" s="781">
        <v>0</v>
      </c>
      <c r="I5428" s="806">
        <f>SUM(I5429:I5431)</f>
        <v>0</v>
      </c>
      <c r="J5428" s="243" t="str">
        <f t="shared" si="1676"/>
        <v/>
      </c>
      <c r="K5428" s="244"/>
      <c r="L5428" s="326">
        <f>SUM(L5429:L5431)</f>
        <v>0</v>
      </c>
      <c r="M5428" s="327">
        <f>SUM(M5429:M5431)</f>
        <v>0</v>
      </c>
      <c r="N5428" s="432">
        <f>SUM(N5429:N5430)</f>
        <v>0</v>
      </c>
      <c r="O5428" s="433">
        <f>SUM(O5429:O5431)</f>
        <v>0</v>
      </c>
      <c r="P5428" s="244"/>
      <c r="Q5428" s="326">
        <f>SUM(Q5429:Q5431)</f>
        <v>0</v>
      </c>
      <c r="R5428" s="327">
        <f>SUM(R5429:R5431)</f>
        <v>0</v>
      </c>
      <c r="S5428" s="327">
        <f>SUM(S5429:S5431)</f>
        <v>0</v>
      </c>
      <c r="T5428" s="327">
        <f>SUM(T5429:T5431)</f>
        <v>0</v>
      </c>
      <c r="U5428" s="327">
        <f>SUM(U5429:U5431)</f>
        <v>0</v>
      </c>
      <c r="V5428" s="327">
        <f>SUM(V5429:V5430)</f>
        <v>0</v>
      </c>
      <c r="W5428" s="433">
        <f>SUM(W5429:W5431)</f>
        <v>0</v>
      </c>
      <c r="X5428" s="313">
        <f t="shared" si="1677"/>
        <v>0</v>
      </c>
    </row>
    <row r="5429" spans="2:24" ht="18.75">
      <c r="B5429" s="175"/>
      <c r="C5429" s="176">
        <v>5701</v>
      </c>
      <c r="D5429" s="177" t="s">
        <v>1038</v>
      </c>
      <c r="E5429" s="813"/>
      <c r="F5429" s="700">
        <v>0</v>
      </c>
      <c r="G5429" s="700">
        <v>0</v>
      </c>
      <c r="H5429" s="700">
        <v>0</v>
      </c>
      <c r="I5429" s="476">
        <f>F5429+G5429+H5429</f>
        <v>0</v>
      </c>
      <c r="J5429" s="243" t="str">
        <f t="shared" si="1676"/>
        <v/>
      </c>
      <c r="K5429" s="244"/>
      <c r="L5429" s="435"/>
      <c r="M5429" s="436"/>
      <c r="N5429" s="330">
        <f>I5429</f>
        <v>0</v>
      </c>
      <c r="O5429" s="424">
        <f>L5429+M5429-N5429</f>
        <v>0</v>
      </c>
      <c r="P5429" s="244"/>
      <c r="Q5429" s="435"/>
      <c r="R5429" s="436"/>
      <c r="S5429" s="429">
        <f>+IF(+(L5429+M5429)&gt;=I5429,+M5429,+(+I5429-L5429))</f>
        <v>0</v>
      </c>
      <c r="T5429" s="315">
        <f>Q5429+R5429-S5429</f>
        <v>0</v>
      </c>
      <c r="U5429" s="436"/>
      <c r="V5429" s="436"/>
      <c r="W5429" s="253"/>
      <c r="X5429" s="313">
        <f t="shared" si="1677"/>
        <v>0</v>
      </c>
    </row>
    <row r="5430" spans="2:24" ht="18.75">
      <c r="B5430" s="175"/>
      <c r="C5430" s="180">
        <v>5702</v>
      </c>
      <c r="D5430" s="181" t="s">
        <v>1039</v>
      </c>
      <c r="E5430" s="813"/>
      <c r="F5430" s="700">
        <v>0</v>
      </c>
      <c r="G5430" s="700">
        <v>0</v>
      </c>
      <c r="H5430" s="700">
        <v>0</v>
      </c>
      <c r="I5430" s="476">
        <f>F5430+G5430+H5430</f>
        <v>0</v>
      </c>
      <c r="J5430" s="243" t="str">
        <f t="shared" si="1676"/>
        <v/>
      </c>
      <c r="K5430" s="244"/>
      <c r="L5430" s="435"/>
      <c r="M5430" s="436"/>
      <c r="N5430" s="330">
        <f>I5430</f>
        <v>0</v>
      </c>
      <c r="O5430" s="424">
        <f>L5430+M5430-N5430</f>
        <v>0</v>
      </c>
      <c r="P5430" s="244"/>
      <c r="Q5430" s="435"/>
      <c r="R5430" s="436"/>
      <c r="S5430" s="429">
        <f>+IF(+(L5430+M5430)&gt;=I5430,+M5430,+(+I5430-L5430))</f>
        <v>0</v>
      </c>
      <c r="T5430" s="315">
        <f>Q5430+R5430-S5430</f>
        <v>0</v>
      </c>
      <c r="U5430" s="436"/>
      <c r="V5430" s="436"/>
      <c r="W5430" s="253"/>
      <c r="X5430" s="313">
        <f t="shared" si="1677"/>
        <v>0</v>
      </c>
    </row>
    <row r="5431" spans="2:24" ht="18.75">
      <c r="B5431" s="136"/>
      <c r="C5431" s="182">
        <v>4071</v>
      </c>
      <c r="D5431" s="464" t="s">
        <v>1040</v>
      </c>
      <c r="E5431" s="812"/>
      <c r="F5431" s="700">
        <v>0</v>
      </c>
      <c r="G5431" s="700">
        <v>0</v>
      </c>
      <c r="H5431" s="700">
        <v>0</v>
      </c>
      <c r="I5431" s="476">
        <f>F5431+G5431+H5431</f>
        <v>0</v>
      </c>
      <c r="J5431" s="243" t="str">
        <f t="shared" si="1676"/>
        <v/>
      </c>
      <c r="K5431" s="244"/>
      <c r="L5431" s="821"/>
      <c r="M5431" s="775"/>
      <c r="N5431" s="775"/>
      <c r="O5431" s="822"/>
      <c r="P5431" s="244"/>
      <c r="Q5431" s="771"/>
      <c r="R5431" s="775"/>
      <c r="S5431" s="775"/>
      <c r="T5431" s="775"/>
      <c r="U5431" s="775"/>
      <c r="V5431" s="775"/>
      <c r="W5431" s="819"/>
      <c r="X5431" s="313">
        <f t="shared" si="1677"/>
        <v>0</v>
      </c>
    </row>
    <row r="5432" spans="2:24">
      <c r="B5432" s="173"/>
      <c r="C5432" s="183"/>
      <c r="D5432" s="334"/>
      <c r="E5432" s="814"/>
      <c r="F5432" s="248"/>
      <c r="G5432" s="248"/>
      <c r="H5432" s="248"/>
      <c r="I5432" s="249"/>
      <c r="J5432" s="243" t="str">
        <f t="shared" si="1676"/>
        <v/>
      </c>
      <c r="K5432" s="244"/>
      <c r="L5432" s="437"/>
      <c r="M5432" s="438"/>
      <c r="N5432" s="323"/>
      <c r="O5432" s="324"/>
      <c r="P5432" s="244"/>
      <c r="Q5432" s="437"/>
      <c r="R5432" s="438"/>
      <c r="S5432" s="323"/>
      <c r="T5432" s="323"/>
      <c r="U5432" s="438"/>
      <c r="V5432" s="323"/>
      <c r="W5432" s="324"/>
      <c r="X5432" s="324"/>
    </row>
    <row r="5433" spans="2:24" ht="18.75">
      <c r="B5433" s="807">
        <v>98</v>
      </c>
      <c r="C5433" s="964" t="s">
        <v>1041</v>
      </c>
      <c r="D5433" s="958"/>
      <c r="E5433" s="795"/>
      <c r="F5433" s="798"/>
      <c r="G5433" s="799"/>
      <c r="H5433" s="799"/>
      <c r="I5433" s="800">
        <f>F5433+G5433+H5433</f>
        <v>0</v>
      </c>
      <c r="J5433" s="243" t="str">
        <f t="shared" si="1676"/>
        <v/>
      </c>
      <c r="K5433" s="244"/>
      <c r="L5433" s="428"/>
      <c r="M5433" s="254"/>
      <c r="N5433" s="317">
        <f>I5433</f>
        <v>0</v>
      </c>
      <c r="O5433" s="424">
        <f>L5433+M5433-N5433</f>
        <v>0</v>
      </c>
      <c r="P5433" s="244"/>
      <c r="Q5433" s="428"/>
      <c r="R5433" s="254"/>
      <c r="S5433" s="429">
        <f>+IF(+(L5433+M5433)&gt;=I5433,+M5433,+(+I5433-L5433))</f>
        <v>0</v>
      </c>
      <c r="T5433" s="315">
        <f>Q5433+R5433-S5433</f>
        <v>0</v>
      </c>
      <c r="U5433" s="254"/>
      <c r="V5433" s="254"/>
      <c r="W5433" s="253"/>
      <c r="X5433" s="313">
        <f>T5433-U5433-V5433-W5433</f>
        <v>0</v>
      </c>
    </row>
    <row r="5434" spans="2:24">
      <c r="B5434" s="184"/>
      <c r="C5434" s="335" t="s">
        <v>1042</v>
      </c>
      <c r="D5434" s="336"/>
      <c r="E5434" s="395"/>
      <c r="F5434" s="395"/>
      <c r="G5434" s="395"/>
      <c r="H5434" s="395"/>
      <c r="I5434" s="337"/>
      <c r="J5434" s="243" t="str">
        <f t="shared" si="1676"/>
        <v/>
      </c>
      <c r="K5434" s="244"/>
      <c r="L5434" s="338"/>
      <c r="M5434" s="339"/>
      <c r="N5434" s="339"/>
      <c r="O5434" s="340"/>
      <c r="P5434" s="244"/>
      <c r="Q5434" s="338"/>
      <c r="R5434" s="339"/>
      <c r="S5434" s="339"/>
      <c r="T5434" s="339"/>
      <c r="U5434" s="339"/>
      <c r="V5434" s="339"/>
      <c r="W5434" s="340"/>
      <c r="X5434" s="340"/>
    </row>
    <row r="5435" spans="2:24">
      <c r="B5435" s="184"/>
      <c r="C5435" s="341" t="s">
        <v>1043</v>
      </c>
      <c r="D5435" s="334"/>
      <c r="E5435" s="384"/>
      <c r="F5435" s="384"/>
      <c r="G5435" s="384"/>
      <c r="H5435" s="384"/>
      <c r="I5435" s="307"/>
      <c r="J5435" s="243" t="str">
        <f t="shared" si="1676"/>
        <v/>
      </c>
      <c r="K5435" s="244"/>
      <c r="L5435" s="342"/>
      <c r="M5435" s="343"/>
      <c r="N5435" s="343"/>
      <c r="O5435" s="344"/>
      <c r="P5435" s="244"/>
      <c r="Q5435" s="342"/>
      <c r="R5435" s="343"/>
      <c r="S5435" s="343"/>
      <c r="T5435" s="343"/>
      <c r="U5435" s="343"/>
      <c r="V5435" s="343"/>
      <c r="W5435" s="344"/>
      <c r="X5435" s="344"/>
    </row>
    <row r="5436" spans="2:24">
      <c r="B5436" s="185"/>
      <c r="C5436" s="345" t="s">
        <v>1716</v>
      </c>
      <c r="D5436" s="346"/>
      <c r="E5436" s="396"/>
      <c r="F5436" s="396"/>
      <c r="G5436" s="396"/>
      <c r="H5436" s="396"/>
      <c r="I5436" s="309"/>
      <c r="J5436" s="243" t="str">
        <f t="shared" si="1676"/>
        <v/>
      </c>
      <c r="K5436" s="244"/>
      <c r="L5436" s="347"/>
      <c r="M5436" s="348"/>
      <c r="N5436" s="348"/>
      <c r="O5436" s="349"/>
      <c r="P5436" s="244"/>
      <c r="Q5436" s="347"/>
      <c r="R5436" s="348"/>
      <c r="S5436" s="348"/>
      <c r="T5436" s="348"/>
      <c r="U5436" s="348"/>
      <c r="V5436" s="348"/>
      <c r="W5436" s="349"/>
      <c r="X5436" s="349"/>
    </row>
    <row r="5437" spans="2:24" ht="18.75">
      <c r="B5437" s="715"/>
      <c r="C5437" s="716" t="s">
        <v>1263</v>
      </c>
      <c r="D5437" s="717" t="s">
        <v>1044</v>
      </c>
      <c r="E5437" s="808"/>
      <c r="F5437" s="808">
        <f>SUM(F5322,F5325,F5331,F5339,F5340,F5358,F5362,F5368,F5371,F5372,F5373,F5374,F5375,F5384,F5390,F5391,F5392,F5393,F5400,F5404,F5405,F5406,F5407,F5410,F5411,F5419,F5422,F5423,F5428)+F5433</f>
        <v>0</v>
      </c>
      <c r="G5437" s="808">
        <f>SUM(G5322,G5325,G5331,G5339,G5340,G5358,G5362,G5368,G5371,G5372,G5373,G5374,G5375,G5384,G5390,G5391,G5392,G5393,G5400,G5404,G5405,G5406,G5407,G5410,G5411,G5419,G5422,G5423,G5428)+G5433</f>
        <v>1362100</v>
      </c>
      <c r="H5437" s="808">
        <f>SUM(H5322,H5325,H5331,H5339,H5340,H5358,H5362,H5368,H5371,H5372,H5373,H5374,H5375,H5384,H5390,H5391,H5392,H5393,H5400,H5404,H5405,H5406,H5407,H5410,H5411,H5419,H5422,H5423,H5428)+H5433</f>
        <v>0</v>
      </c>
      <c r="I5437" s="808">
        <f>SUM(I5322,I5325,I5331,I5339,I5340,I5358,I5362,I5368,I5371,I5372,I5373,I5374,I5375,I5384,I5390,I5391,I5392,I5393,I5400,I5404,I5405,I5406,I5407,I5410,I5411,I5419,I5422,I5423,I5428)+I5433</f>
        <v>1362100</v>
      </c>
      <c r="J5437" s="243">
        <f t="shared" si="1676"/>
        <v>1</v>
      </c>
      <c r="K5437" s="439" t="str">
        <f>LEFT(C5319,1)</f>
        <v>7</v>
      </c>
      <c r="L5437" s="276">
        <f>SUM(L5322,L5325,L5331,L5339,L5340,L5358,L5362,L5368,L5371,L5372,L5373,L5374,L5375,L5384,L5390,L5391,L5392,L5393,L5400,L5404,L5405,L5406,L5407,L5410,L5411,L5419,L5422,L5423,L5428)+L5433</f>
        <v>0</v>
      </c>
      <c r="M5437" s="276">
        <f>SUM(M5322,M5325,M5331,M5339,M5340,M5358,M5362,M5368,M5371,M5372,M5373,M5374,M5375,M5384,M5390,M5391,M5392,M5393,M5400,M5404,M5405,M5406,M5407,M5410,M5411,M5419,M5422,M5423,M5428)+M5433</f>
        <v>1362100</v>
      </c>
      <c r="N5437" s="276">
        <f>SUM(N5322,N5325,N5331,N5339,N5340,N5358,N5362,N5368,N5371,N5372,N5373,N5374,N5375,N5384,N5390,N5391,N5392,N5393,N5400,N5404,N5405,N5406,N5407,N5410,N5411,N5419,N5422,N5423,N5428)+N5433</f>
        <v>1362100</v>
      </c>
      <c r="O5437" s="276">
        <f>SUM(O5322,O5325,O5331,O5339,O5340,O5358,O5362,O5368,O5371,O5372,O5373,O5374,O5375,O5384,O5390,O5391,O5392,O5393,O5400,O5404,O5405,O5406,O5407,O5410,O5411,O5419,O5422,O5423,O5428)+O5433</f>
        <v>0</v>
      </c>
      <c r="P5437" s="222"/>
      <c r="Q5437" s="276">
        <f t="shared" ref="Q5437:W5437" si="1680">SUM(Q5322,Q5325,Q5331,Q5339,Q5340,Q5358,Q5362,Q5368,Q5371,Q5372,Q5373,Q5374,Q5375,Q5384,Q5390,Q5391,Q5392,Q5393,Q5400,Q5404,Q5405,Q5406,Q5407,Q5410,Q5411,Q5419,Q5422,Q5423,Q5428)+Q5433</f>
        <v>0</v>
      </c>
      <c r="R5437" s="276">
        <f t="shared" si="1680"/>
        <v>1139100</v>
      </c>
      <c r="S5437" s="276">
        <f t="shared" si="1680"/>
        <v>1139100</v>
      </c>
      <c r="T5437" s="276">
        <f t="shared" si="1680"/>
        <v>0</v>
      </c>
      <c r="U5437" s="276">
        <f t="shared" si="1680"/>
        <v>0</v>
      </c>
      <c r="V5437" s="276">
        <f t="shared" si="1680"/>
        <v>0</v>
      </c>
      <c r="W5437" s="276">
        <f t="shared" si="1680"/>
        <v>0</v>
      </c>
      <c r="X5437" s="313">
        <f>T5437-U5437-V5437-W5437</f>
        <v>0</v>
      </c>
    </row>
    <row r="5438" spans="2:24">
      <c r="B5438" s="660" t="s">
        <v>32</v>
      </c>
      <c r="C5438" s="186"/>
      <c r="I5438" s="219"/>
      <c r="J5438" s="221">
        <f>J5437</f>
        <v>1</v>
      </c>
      <c r="P5438"/>
    </row>
    <row r="5439" spans="2:24">
      <c r="B5439" s="392"/>
      <c r="C5439" s="392"/>
      <c r="D5439" s="393"/>
      <c r="E5439" s="392"/>
      <c r="F5439" s="392"/>
      <c r="G5439" s="392"/>
      <c r="H5439" s="392"/>
      <c r="I5439" s="394"/>
      <c r="J5439" s="221">
        <f>J5437</f>
        <v>1</v>
      </c>
      <c r="L5439" s="392"/>
      <c r="M5439" s="392"/>
      <c r="N5439" s="394"/>
      <c r="O5439" s="394"/>
      <c r="P5439" s="394"/>
      <c r="Q5439" s="392"/>
      <c r="R5439" s="392"/>
      <c r="S5439" s="394"/>
      <c r="T5439" s="394"/>
      <c r="U5439" s="392"/>
      <c r="V5439" s="394"/>
      <c r="W5439" s="394"/>
      <c r="X5439" s="394"/>
    </row>
    <row r="5440" spans="2:24" ht="18.75">
      <c r="B5440" s="402"/>
      <c r="C5440" s="402"/>
      <c r="D5440" s="402"/>
      <c r="E5440" s="402"/>
      <c r="F5440" s="402"/>
      <c r="G5440" s="402"/>
      <c r="H5440" s="402"/>
      <c r="I5440" s="484"/>
      <c r="J5440" s="440">
        <f>(IF(E5437&lt;&gt;0,$G$2,IF(I5437&lt;&gt;0,$G$2,"")))</f>
        <v>0</v>
      </c>
    </row>
    <row r="5441" spans="2:24" ht="18.75">
      <c r="B5441" s="402"/>
      <c r="C5441" s="402"/>
      <c r="D5441" s="474"/>
      <c r="E5441" s="402"/>
      <c r="F5441" s="402"/>
      <c r="G5441" s="402"/>
      <c r="H5441" s="402"/>
      <c r="I5441" s="484"/>
      <c r="J5441" s="440" t="str">
        <f>(IF(E5438&lt;&gt;0,$G$2,IF(I5438&lt;&gt;0,$G$2,"")))</f>
        <v/>
      </c>
    </row>
    <row r="5442" spans="2:24">
      <c r="E5442" s="278"/>
      <c r="F5442" s="278"/>
      <c r="G5442" s="278"/>
      <c r="H5442" s="278"/>
      <c r="I5442" s="282"/>
      <c r="J5442" s="221">
        <f>(IF($E5575&lt;&gt;0,$J$2,IF($I5575&lt;&gt;0,$J$2,"")))</f>
        <v>1</v>
      </c>
      <c r="L5442" s="278"/>
      <c r="M5442" s="278"/>
      <c r="N5442" s="282"/>
      <c r="O5442" s="282"/>
      <c r="P5442" s="282"/>
      <c r="Q5442" s="278"/>
      <c r="R5442" s="278"/>
      <c r="S5442" s="282"/>
      <c r="T5442" s="282"/>
      <c r="U5442" s="278"/>
      <c r="V5442" s="282"/>
      <c r="W5442" s="282"/>
    </row>
    <row r="5443" spans="2:24">
      <c r="C5443" s="227"/>
      <c r="D5443" s="228"/>
      <c r="E5443" s="278"/>
      <c r="F5443" s="278"/>
      <c r="G5443" s="278"/>
      <c r="H5443" s="278"/>
      <c r="I5443" s="282"/>
      <c r="J5443" s="221">
        <f>(IF($E5575&lt;&gt;0,$J$2,IF($I5575&lt;&gt;0,$J$2,"")))</f>
        <v>1</v>
      </c>
      <c r="L5443" s="278"/>
      <c r="M5443" s="278"/>
      <c r="N5443" s="282"/>
      <c r="O5443" s="282"/>
      <c r="P5443" s="282"/>
      <c r="Q5443" s="278"/>
      <c r="R5443" s="278"/>
      <c r="S5443" s="282"/>
      <c r="T5443" s="282"/>
      <c r="U5443" s="278"/>
      <c r="V5443" s="282"/>
      <c r="W5443" s="282"/>
    </row>
    <row r="5444" spans="2:24">
      <c r="B5444" s="896" t="str">
        <f>$B$7</f>
        <v>БЮДЖЕТ - НАЧАЛЕН ПЛАН
ПО ПЪЛНА ЕДИННА БЮДЖЕТНА КЛАСИФИКАЦИЯ</v>
      </c>
      <c r="C5444" s="897"/>
      <c r="D5444" s="897"/>
      <c r="E5444" s="278"/>
      <c r="F5444" s="278"/>
      <c r="G5444" s="278"/>
      <c r="H5444" s="278"/>
      <c r="I5444" s="282"/>
      <c r="J5444" s="221">
        <f>(IF($E5575&lt;&gt;0,$J$2,IF($I5575&lt;&gt;0,$J$2,"")))</f>
        <v>1</v>
      </c>
      <c r="L5444" s="278"/>
      <c r="M5444" s="278"/>
      <c r="N5444" s="282"/>
      <c r="O5444" s="282"/>
      <c r="P5444" s="282"/>
      <c r="Q5444" s="278"/>
      <c r="R5444" s="278"/>
      <c r="S5444" s="282"/>
      <c r="T5444" s="282"/>
      <c r="U5444" s="278"/>
      <c r="V5444" s="282"/>
      <c r="W5444" s="282"/>
    </row>
    <row r="5445" spans="2:24">
      <c r="C5445" s="227"/>
      <c r="D5445" s="228"/>
      <c r="E5445" s="279" t="s">
        <v>1684</v>
      </c>
      <c r="F5445" s="279" t="s">
        <v>1550</v>
      </c>
      <c r="G5445" s="278"/>
      <c r="H5445" s="278"/>
      <c r="I5445" s="282"/>
      <c r="J5445" s="221">
        <f>(IF($E5575&lt;&gt;0,$J$2,IF($I5575&lt;&gt;0,$J$2,"")))</f>
        <v>1</v>
      </c>
      <c r="L5445" s="278"/>
      <c r="M5445" s="278"/>
      <c r="N5445" s="282"/>
      <c r="O5445" s="282"/>
      <c r="P5445" s="282"/>
      <c r="Q5445" s="278"/>
      <c r="R5445" s="278"/>
      <c r="S5445" s="282"/>
      <c r="T5445" s="282"/>
      <c r="U5445" s="278"/>
      <c r="V5445" s="282"/>
      <c r="W5445" s="282"/>
    </row>
    <row r="5446" spans="2:24" ht="18.75">
      <c r="B5446" s="898" t="str">
        <f>$B$9</f>
        <v>Несебър</v>
      </c>
      <c r="C5446" s="899"/>
      <c r="D5446" s="900"/>
      <c r="E5446" s="686">
        <f>$E$9</f>
        <v>43831</v>
      </c>
      <c r="F5446" s="687">
        <f>$F$9</f>
        <v>44196</v>
      </c>
      <c r="G5446" s="278"/>
      <c r="H5446" s="278"/>
      <c r="I5446" s="282"/>
      <c r="J5446" s="221">
        <f>(IF($E5575&lt;&gt;0,$J$2,IF($I5575&lt;&gt;0,$J$2,"")))</f>
        <v>1</v>
      </c>
      <c r="L5446" s="278"/>
      <c r="M5446" s="278"/>
      <c r="N5446" s="282"/>
      <c r="O5446" s="282"/>
      <c r="P5446" s="282"/>
      <c r="Q5446" s="278"/>
      <c r="R5446" s="278"/>
      <c r="S5446" s="282"/>
      <c r="T5446" s="282"/>
      <c r="U5446" s="278"/>
      <c r="V5446" s="282"/>
      <c r="W5446" s="282"/>
    </row>
    <row r="5447" spans="2:24">
      <c r="B5447" s="230" t="str">
        <f>$B$10</f>
        <v>(наименование на разпоредителя с бюджет)</v>
      </c>
      <c r="E5447" s="278"/>
      <c r="F5447" s="280">
        <f>$F$10</f>
        <v>0</v>
      </c>
      <c r="G5447" s="278"/>
      <c r="H5447" s="278"/>
      <c r="I5447" s="282"/>
      <c r="J5447" s="221">
        <f>(IF($E5575&lt;&gt;0,$J$2,IF($I5575&lt;&gt;0,$J$2,"")))</f>
        <v>1</v>
      </c>
      <c r="L5447" s="278"/>
      <c r="M5447" s="278"/>
      <c r="N5447" s="282"/>
      <c r="O5447" s="282"/>
      <c r="P5447" s="282"/>
      <c r="Q5447" s="278"/>
      <c r="R5447" s="278"/>
      <c r="S5447" s="282"/>
      <c r="T5447" s="282"/>
      <c r="U5447" s="278"/>
      <c r="V5447" s="282"/>
      <c r="W5447" s="282"/>
    </row>
    <row r="5448" spans="2:24">
      <c r="B5448" s="230"/>
      <c r="E5448" s="281"/>
      <c r="F5448" s="278"/>
      <c r="G5448" s="278"/>
      <c r="H5448" s="278"/>
      <c r="I5448" s="282"/>
      <c r="J5448" s="221">
        <f>(IF($E5575&lt;&gt;0,$J$2,IF($I5575&lt;&gt;0,$J$2,"")))</f>
        <v>1</v>
      </c>
      <c r="L5448" s="278"/>
      <c r="M5448" s="278"/>
      <c r="N5448" s="282"/>
      <c r="O5448" s="282"/>
      <c r="P5448" s="282"/>
      <c r="Q5448" s="278"/>
      <c r="R5448" s="278"/>
      <c r="S5448" s="282"/>
      <c r="T5448" s="282"/>
      <c r="U5448" s="278"/>
      <c r="V5448" s="282"/>
      <c r="W5448" s="282"/>
    </row>
    <row r="5449" spans="2:24" ht="19.5">
      <c r="B5449" s="901" t="str">
        <f>$B$12</f>
        <v>Несебър</v>
      </c>
      <c r="C5449" s="902"/>
      <c r="D5449" s="903"/>
      <c r="E5449" s="229" t="s">
        <v>1685</v>
      </c>
      <c r="F5449" s="688" t="str">
        <f>$F$12</f>
        <v>5206</v>
      </c>
      <c r="G5449" s="278"/>
      <c r="H5449" s="278"/>
      <c r="I5449" s="282"/>
      <c r="J5449" s="221">
        <f>(IF($E5575&lt;&gt;0,$J$2,IF($I5575&lt;&gt;0,$J$2,"")))</f>
        <v>1</v>
      </c>
      <c r="L5449" s="278"/>
      <c r="M5449" s="278"/>
      <c r="N5449" s="282"/>
      <c r="O5449" s="282"/>
      <c r="P5449" s="282"/>
      <c r="Q5449" s="278"/>
      <c r="R5449" s="278"/>
      <c r="S5449" s="282"/>
      <c r="T5449" s="282"/>
      <c r="U5449" s="278"/>
      <c r="V5449" s="282"/>
      <c r="W5449" s="282"/>
    </row>
    <row r="5450" spans="2:24">
      <c r="B5450" s="689" t="str">
        <f>$B$13</f>
        <v>(наименование на първостепенния разпоредител с бюджет)</v>
      </c>
      <c r="E5450" s="281" t="s">
        <v>1686</v>
      </c>
      <c r="F5450" s="278"/>
      <c r="G5450" s="278"/>
      <c r="H5450" s="278"/>
      <c r="I5450" s="282"/>
      <c r="J5450" s="221">
        <f>(IF($E5575&lt;&gt;0,$J$2,IF($I5575&lt;&gt;0,$J$2,"")))</f>
        <v>1</v>
      </c>
      <c r="L5450" s="278"/>
      <c r="M5450" s="278"/>
      <c r="N5450" s="282"/>
      <c r="O5450" s="282"/>
      <c r="P5450" s="282"/>
      <c r="Q5450" s="278"/>
      <c r="R5450" s="278"/>
      <c r="S5450" s="282"/>
      <c r="T5450" s="282"/>
      <c r="U5450" s="278"/>
      <c r="V5450" s="282"/>
      <c r="W5450" s="282"/>
    </row>
    <row r="5451" spans="2:24" ht="18.75">
      <c r="B5451" s="230"/>
      <c r="D5451" s="441"/>
      <c r="E5451" s="277"/>
      <c r="F5451" s="277"/>
      <c r="G5451" s="277"/>
      <c r="H5451" s="277"/>
      <c r="I5451" s="384"/>
      <c r="J5451" s="221">
        <f>(IF($E5575&lt;&gt;0,$J$2,IF($I5575&lt;&gt;0,$J$2,"")))</f>
        <v>1</v>
      </c>
      <c r="L5451" s="278"/>
      <c r="M5451" s="278"/>
      <c r="N5451" s="282"/>
      <c r="O5451" s="282"/>
      <c r="P5451" s="282"/>
      <c r="Q5451" s="278"/>
      <c r="R5451" s="278"/>
      <c r="S5451" s="282"/>
      <c r="T5451" s="282"/>
      <c r="U5451" s="278"/>
      <c r="V5451" s="282"/>
      <c r="W5451" s="282"/>
    </row>
    <row r="5452" spans="2:24">
      <c r="C5452" s="227"/>
      <c r="D5452" s="228"/>
      <c r="E5452" s="278"/>
      <c r="F5452" s="281"/>
      <c r="G5452" s="281"/>
      <c r="H5452" s="281"/>
      <c r="I5452" s="284" t="s">
        <v>1687</v>
      </c>
      <c r="J5452" s="221">
        <f>(IF($E5575&lt;&gt;0,$J$2,IF($I5575&lt;&gt;0,$J$2,"")))</f>
        <v>1</v>
      </c>
      <c r="L5452" s="283" t="s">
        <v>93</v>
      </c>
      <c r="M5452" s="278"/>
      <c r="N5452" s="282"/>
      <c r="O5452" s="284" t="s">
        <v>1687</v>
      </c>
      <c r="P5452" s="282"/>
      <c r="Q5452" s="283" t="s">
        <v>94</v>
      </c>
      <c r="R5452" s="278"/>
      <c r="S5452" s="282"/>
      <c r="T5452" s="284" t="s">
        <v>1687</v>
      </c>
      <c r="U5452" s="278"/>
      <c r="V5452" s="282"/>
      <c r="W5452" s="284" t="s">
        <v>1687</v>
      </c>
    </row>
    <row r="5453" spans="2:24" ht="18.75">
      <c r="B5453" s="782"/>
      <c r="C5453" s="783"/>
      <c r="D5453" s="784" t="s">
        <v>1075</v>
      </c>
      <c r="E5453" s="785"/>
      <c r="F5453" s="973" t="s">
        <v>1486</v>
      </c>
      <c r="G5453" s="974"/>
      <c r="H5453" s="975"/>
      <c r="I5453" s="976"/>
      <c r="J5453" s="221">
        <f>(IF($E5575&lt;&gt;0,$J$2,IF($I5575&lt;&gt;0,$J$2,"")))</f>
        <v>1</v>
      </c>
      <c r="L5453" s="920" t="s">
        <v>1804</v>
      </c>
      <c r="M5453" s="920" t="s">
        <v>1805</v>
      </c>
      <c r="N5453" s="922" t="s">
        <v>1806</v>
      </c>
      <c r="O5453" s="922" t="s">
        <v>95</v>
      </c>
      <c r="P5453" s="222"/>
      <c r="Q5453" s="922" t="s">
        <v>1807</v>
      </c>
      <c r="R5453" s="922" t="s">
        <v>1808</v>
      </c>
      <c r="S5453" s="922" t="s">
        <v>1776</v>
      </c>
      <c r="T5453" s="922" t="s">
        <v>96</v>
      </c>
      <c r="U5453" s="409" t="s">
        <v>97</v>
      </c>
      <c r="V5453" s="410"/>
      <c r="W5453" s="411"/>
      <c r="X5453" s="291"/>
    </row>
    <row r="5454" spans="2:24" ht="31.5">
      <c r="B5454" s="786" t="s">
        <v>1601</v>
      </c>
      <c r="C5454" s="787" t="s">
        <v>1688</v>
      </c>
      <c r="D5454" s="788" t="s">
        <v>1076</v>
      </c>
      <c r="E5454" s="789"/>
      <c r="F5454" s="713" t="s">
        <v>1487</v>
      </c>
      <c r="G5454" s="713" t="s">
        <v>1488</v>
      </c>
      <c r="H5454" s="713" t="s">
        <v>1485</v>
      </c>
      <c r="I5454" s="713" t="s">
        <v>1069</v>
      </c>
      <c r="J5454" s="221">
        <f>(IF($E5575&lt;&gt;0,$J$2,IF($I5575&lt;&gt;0,$J$2,"")))</f>
        <v>1</v>
      </c>
      <c r="L5454" s="961"/>
      <c r="M5454" s="972"/>
      <c r="N5454" s="961"/>
      <c r="O5454" s="972"/>
      <c r="P5454" s="222"/>
      <c r="Q5454" s="957"/>
      <c r="R5454" s="957"/>
      <c r="S5454" s="957"/>
      <c r="T5454" s="957"/>
      <c r="U5454" s="412">
        <v>2020</v>
      </c>
      <c r="V5454" s="412">
        <v>2021</v>
      </c>
      <c r="W5454" s="412" t="s">
        <v>1809</v>
      </c>
      <c r="X5454" s="413" t="s">
        <v>98</v>
      </c>
    </row>
    <row r="5455" spans="2:24" ht="18.75">
      <c r="B5455" s="612"/>
      <c r="C5455" s="397"/>
      <c r="D5455" s="295" t="s">
        <v>1265</v>
      </c>
      <c r="E5455" s="809"/>
      <c r="F5455" s="296"/>
      <c r="G5455" s="296"/>
      <c r="H5455" s="296"/>
      <c r="I5455" s="483"/>
      <c r="J5455" s="221">
        <f>(IF($E5575&lt;&gt;0,$J$2,IF($I5575&lt;&gt;0,$J$2,"")))</f>
        <v>1</v>
      </c>
      <c r="L5455" s="297" t="s">
        <v>99</v>
      </c>
      <c r="M5455" s="297" t="s">
        <v>100</v>
      </c>
      <c r="N5455" s="298" t="s">
        <v>101</v>
      </c>
      <c r="O5455" s="298" t="s">
        <v>102</v>
      </c>
      <c r="P5455" s="222"/>
      <c r="Q5455" s="610" t="s">
        <v>103</v>
      </c>
      <c r="R5455" s="610" t="s">
        <v>104</v>
      </c>
      <c r="S5455" s="610" t="s">
        <v>105</v>
      </c>
      <c r="T5455" s="610" t="s">
        <v>106</v>
      </c>
      <c r="U5455" s="610" t="s">
        <v>1046</v>
      </c>
      <c r="V5455" s="610" t="s">
        <v>1047</v>
      </c>
      <c r="W5455" s="610" t="s">
        <v>1048</v>
      </c>
      <c r="X5455" s="414" t="s">
        <v>1049</v>
      </c>
    </row>
    <row r="5456" spans="2:24" ht="131.25">
      <c r="B5456" s="236"/>
      <c r="C5456" s="617" t="e">
        <f>VLOOKUP(D5456,OP_LIST2,2,FALSE)</f>
        <v>#N/A</v>
      </c>
      <c r="D5456" s="618" t="s">
        <v>958</v>
      </c>
      <c r="E5456" s="810"/>
      <c r="F5456" s="368"/>
      <c r="G5456" s="368"/>
      <c r="H5456" s="368"/>
      <c r="I5456" s="303"/>
      <c r="J5456" s="221">
        <f>(IF($E5575&lt;&gt;0,$J$2,IF($I5575&lt;&gt;0,$J$2,"")))</f>
        <v>1</v>
      </c>
      <c r="L5456" s="415" t="s">
        <v>1050</v>
      </c>
      <c r="M5456" s="415" t="s">
        <v>1050</v>
      </c>
      <c r="N5456" s="415" t="s">
        <v>1051</v>
      </c>
      <c r="O5456" s="415" t="s">
        <v>1052</v>
      </c>
      <c r="P5456" s="222"/>
      <c r="Q5456" s="415" t="s">
        <v>1050</v>
      </c>
      <c r="R5456" s="415" t="s">
        <v>1050</v>
      </c>
      <c r="S5456" s="415" t="s">
        <v>1077</v>
      </c>
      <c r="T5456" s="415" t="s">
        <v>1054</v>
      </c>
      <c r="U5456" s="415" t="s">
        <v>1050</v>
      </c>
      <c r="V5456" s="415" t="s">
        <v>1050</v>
      </c>
      <c r="W5456" s="415" t="s">
        <v>1050</v>
      </c>
      <c r="X5456" s="306" t="s">
        <v>1055</v>
      </c>
    </row>
    <row r="5457" spans="2:24" ht="18.75">
      <c r="B5457" s="616"/>
      <c r="C5457" s="619">
        <f>VLOOKUP(D5458,EBK_DEIN2,2,FALSE)</f>
        <v>7762</v>
      </c>
      <c r="D5457" s="611" t="s">
        <v>1465</v>
      </c>
      <c r="E5457" s="811"/>
      <c r="F5457" s="368"/>
      <c r="G5457" s="368"/>
      <c r="H5457" s="368"/>
      <c r="I5457" s="303"/>
      <c r="J5457" s="221">
        <f>(IF($E5575&lt;&gt;0,$J$2,IF($I5575&lt;&gt;0,$J$2,"")))</f>
        <v>1</v>
      </c>
      <c r="L5457" s="416"/>
      <c r="M5457" s="416"/>
      <c r="N5457" s="344"/>
      <c r="O5457" s="417"/>
      <c r="P5457" s="222"/>
      <c r="Q5457" s="416"/>
      <c r="R5457" s="416"/>
      <c r="S5457" s="344"/>
      <c r="T5457" s="417"/>
      <c r="U5457" s="416"/>
      <c r="V5457" s="344"/>
      <c r="W5457" s="417"/>
      <c r="X5457" s="418"/>
    </row>
    <row r="5458" spans="2:24" ht="18.75">
      <c r="B5458" s="419"/>
      <c r="C5458" s="238"/>
      <c r="D5458" s="523" t="s">
        <v>4</v>
      </c>
      <c r="E5458" s="811"/>
      <c r="F5458" s="368"/>
      <c r="G5458" s="368"/>
      <c r="H5458" s="368"/>
      <c r="I5458" s="303"/>
      <c r="J5458" s="221">
        <f>(IF($E5575&lt;&gt;0,$J$2,IF($I5575&lt;&gt;0,$J$2,"")))</f>
        <v>1</v>
      </c>
      <c r="L5458" s="416"/>
      <c r="M5458" s="416"/>
      <c r="N5458" s="344"/>
      <c r="O5458" s="420">
        <f>SUMIF(O5461:O5462,"&lt;0")+SUMIF(O5464:O5468,"&lt;0")+SUMIF(O5470:O5477,"&lt;0")+SUMIF(O5479:O5495,"&lt;0")+SUMIF(O5501:O5505,"&lt;0")+SUMIF(O5507:O5512,"&lt;0")+SUMIF(O5515:O5521,"&lt;0")+SUMIF(O5528:O5529,"&lt;0")+SUMIF(O5532:O5537,"&lt;0")+SUMIF(O5539:O5544,"&lt;0")+SUMIF(O5548,"&lt;0")+SUMIF(O5550:O5556,"&lt;0")+SUMIF(O5558:O5560,"&lt;0")+SUMIF(O5562:O5565,"&lt;0")+SUMIF(O5567:O5568,"&lt;0")+SUMIF(O5571,"&lt;0")</f>
        <v>0</v>
      </c>
      <c r="P5458" s="222"/>
      <c r="Q5458" s="416"/>
      <c r="R5458" s="416"/>
      <c r="S5458" s="344"/>
      <c r="T5458" s="420">
        <f>SUMIF(T5461:T5462,"&lt;0")+SUMIF(T5464:T5468,"&lt;0")+SUMIF(T5470:T5477,"&lt;0")+SUMIF(T5479:T5495,"&lt;0")+SUMIF(T5501:T5505,"&lt;0")+SUMIF(T5507:T5512,"&lt;0")+SUMIF(T5515:T5521,"&lt;0")+SUMIF(T5528:T5529,"&lt;0")+SUMIF(T5532:T5537,"&lt;0")+SUMIF(T5539:T5544,"&lt;0")+SUMIF(T5548,"&lt;0")+SUMIF(T5550:T5556,"&lt;0")+SUMIF(T5558:T5560,"&lt;0")+SUMIF(T5562:T5565,"&lt;0")+SUMIF(T5567:T5568,"&lt;0")+SUMIF(T5571,"&lt;0")</f>
        <v>0</v>
      </c>
      <c r="U5458" s="416"/>
      <c r="V5458" s="344"/>
      <c r="W5458" s="417"/>
      <c r="X5458" s="308"/>
    </row>
    <row r="5459" spans="2:24" ht="18.75">
      <c r="B5459" s="354"/>
      <c r="C5459" s="238"/>
      <c r="D5459" s="292" t="s">
        <v>1078</v>
      </c>
      <c r="E5459" s="811"/>
      <c r="F5459" s="368"/>
      <c r="G5459" s="368"/>
      <c r="H5459" s="368"/>
      <c r="I5459" s="303"/>
      <c r="J5459" s="221">
        <f>(IF($E5575&lt;&gt;0,$J$2,IF($I5575&lt;&gt;0,$J$2,"")))</f>
        <v>1</v>
      </c>
      <c r="L5459" s="416"/>
      <c r="M5459" s="416"/>
      <c r="N5459" s="344"/>
      <c r="O5459" s="417"/>
      <c r="P5459" s="222"/>
      <c r="Q5459" s="416"/>
      <c r="R5459" s="416"/>
      <c r="S5459" s="344"/>
      <c r="T5459" s="417"/>
      <c r="U5459" s="416"/>
      <c r="V5459" s="344"/>
      <c r="W5459" s="417"/>
      <c r="X5459" s="310"/>
    </row>
    <row r="5460" spans="2:24" ht="18.75">
      <c r="B5460" s="790">
        <v>100</v>
      </c>
      <c r="C5460" s="977" t="s">
        <v>1266</v>
      </c>
      <c r="D5460" s="978"/>
      <c r="E5460" s="791"/>
      <c r="F5460" s="792">
        <f>SUM(F5461:F5462)</f>
        <v>0</v>
      </c>
      <c r="G5460" s="793">
        <f>SUM(G5461:G5462)</f>
        <v>0</v>
      </c>
      <c r="H5460" s="793">
        <f>SUM(H5461:H5462)</f>
        <v>0</v>
      </c>
      <c r="I5460" s="793">
        <f>SUM(I5461:I5462)</f>
        <v>0</v>
      </c>
      <c r="J5460" s="243" t="str">
        <f t="shared" ref="J5460:J5491" si="1681">(IF($E5460&lt;&gt;0,$J$2,IF($I5460&lt;&gt;0,$J$2,"")))</f>
        <v/>
      </c>
      <c r="K5460" s="244"/>
      <c r="L5460" s="311">
        <f>SUM(L5461:L5462)</f>
        <v>0</v>
      </c>
      <c r="M5460" s="312">
        <f>SUM(M5461:M5462)</f>
        <v>0</v>
      </c>
      <c r="N5460" s="421">
        <f>SUM(N5461:N5462)</f>
        <v>0</v>
      </c>
      <c r="O5460" s="422">
        <f>SUM(O5461:O5462)</f>
        <v>0</v>
      </c>
      <c r="P5460" s="244"/>
      <c r="Q5460" s="815"/>
      <c r="R5460" s="816"/>
      <c r="S5460" s="817"/>
      <c r="T5460" s="816"/>
      <c r="U5460" s="816"/>
      <c r="V5460" s="816"/>
      <c r="W5460" s="818"/>
      <c r="X5460" s="313">
        <f t="shared" ref="X5460:X5491" si="1682">T5460-U5460-V5460-W5460</f>
        <v>0</v>
      </c>
    </row>
    <row r="5461" spans="2:24" ht="18.75">
      <c r="B5461" s="140"/>
      <c r="C5461" s="144">
        <v>101</v>
      </c>
      <c r="D5461" s="138" t="s">
        <v>1267</v>
      </c>
      <c r="E5461" s="812"/>
      <c r="F5461" s="449"/>
      <c r="G5461" s="245"/>
      <c r="H5461" s="245"/>
      <c r="I5461" s="476">
        <f>F5461+G5461+H5461</f>
        <v>0</v>
      </c>
      <c r="J5461" s="243" t="str">
        <f t="shared" si="1681"/>
        <v/>
      </c>
      <c r="K5461" s="244"/>
      <c r="L5461" s="423"/>
      <c r="M5461" s="252"/>
      <c r="N5461" s="315">
        <f>I5461</f>
        <v>0</v>
      </c>
      <c r="O5461" s="424">
        <f>L5461+M5461-N5461</f>
        <v>0</v>
      </c>
      <c r="P5461" s="244"/>
      <c r="Q5461" s="771"/>
      <c r="R5461" s="775"/>
      <c r="S5461" s="775"/>
      <c r="T5461" s="775"/>
      <c r="U5461" s="775"/>
      <c r="V5461" s="775"/>
      <c r="W5461" s="819"/>
      <c r="X5461" s="313">
        <f t="shared" si="1682"/>
        <v>0</v>
      </c>
    </row>
    <row r="5462" spans="2:24" ht="18.75">
      <c r="B5462" s="140"/>
      <c r="C5462" s="137">
        <v>102</v>
      </c>
      <c r="D5462" s="139" t="s">
        <v>1268</v>
      </c>
      <c r="E5462" s="812"/>
      <c r="F5462" s="449"/>
      <c r="G5462" s="245"/>
      <c r="H5462" s="245"/>
      <c r="I5462" s="476">
        <f>F5462+G5462+H5462</f>
        <v>0</v>
      </c>
      <c r="J5462" s="243" t="str">
        <f t="shared" si="1681"/>
        <v/>
      </c>
      <c r="K5462" s="244"/>
      <c r="L5462" s="423"/>
      <c r="M5462" s="252"/>
      <c r="N5462" s="315">
        <f>I5462</f>
        <v>0</v>
      </c>
      <c r="O5462" s="424">
        <f>L5462+M5462-N5462</f>
        <v>0</v>
      </c>
      <c r="P5462" s="244"/>
      <c r="Q5462" s="771"/>
      <c r="R5462" s="775"/>
      <c r="S5462" s="775"/>
      <c r="T5462" s="775"/>
      <c r="U5462" s="775"/>
      <c r="V5462" s="775"/>
      <c r="W5462" s="819"/>
      <c r="X5462" s="313">
        <f t="shared" si="1682"/>
        <v>0</v>
      </c>
    </row>
    <row r="5463" spans="2:24" ht="18.75">
      <c r="B5463" s="794">
        <v>200</v>
      </c>
      <c r="C5463" s="959" t="s">
        <v>1269</v>
      </c>
      <c r="D5463" s="959"/>
      <c r="E5463" s="795"/>
      <c r="F5463" s="796">
        <f>SUM(F5464:F5468)</f>
        <v>0</v>
      </c>
      <c r="G5463" s="797">
        <f>SUM(G5464:G5468)</f>
        <v>0</v>
      </c>
      <c r="H5463" s="797">
        <f>SUM(H5464:H5468)</f>
        <v>0</v>
      </c>
      <c r="I5463" s="797">
        <f>SUM(I5464:I5468)</f>
        <v>0</v>
      </c>
      <c r="J5463" s="243" t="str">
        <f t="shared" si="1681"/>
        <v/>
      </c>
      <c r="K5463" s="244"/>
      <c r="L5463" s="316">
        <f>SUM(L5464:L5468)</f>
        <v>0</v>
      </c>
      <c r="M5463" s="317">
        <f>SUM(M5464:M5468)</f>
        <v>0</v>
      </c>
      <c r="N5463" s="425">
        <f>SUM(N5464:N5468)</f>
        <v>0</v>
      </c>
      <c r="O5463" s="426">
        <f>SUM(O5464:O5468)</f>
        <v>0</v>
      </c>
      <c r="P5463" s="244"/>
      <c r="Q5463" s="773"/>
      <c r="R5463" s="774"/>
      <c r="S5463" s="774"/>
      <c r="T5463" s="774"/>
      <c r="U5463" s="774"/>
      <c r="V5463" s="774"/>
      <c r="W5463" s="820"/>
      <c r="X5463" s="313">
        <f t="shared" si="1682"/>
        <v>0</v>
      </c>
    </row>
    <row r="5464" spans="2:24" ht="18.75">
      <c r="B5464" s="143"/>
      <c r="C5464" s="144">
        <v>201</v>
      </c>
      <c r="D5464" s="138" t="s">
        <v>1270</v>
      </c>
      <c r="E5464" s="812"/>
      <c r="F5464" s="449"/>
      <c r="G5464" s="245"/>
      <c r="H5464" s="245"/>
      <c r="I5464" s="476">
        <f>F5464+G5464+H5464</f>
        <v>0</v>
      </c>
      <c r="J5464" s="243" t="str">
        <f t="shared" si="1681"/>
        <v/>
      </c>
      <c r="K5464" s="244"/>
      <c r="L5464" s="423"/>
      <c r="M5464" s="252"/>
      <c r="N5464" s="315">
        <f>I5464</f>
        <v>0</v>
      </c>
      <c r="O5464" s="424">
        <f>L5464+M5464-N5464</f>
        <v>0</v>
      </c>
      <c r="P5464" s="244"/>
      <c r="Q5464" s="771"/>
      <c r="R5464" s="775"/>
      <c r="S5464" s="775"/>
      <c r="T5464" s="775"/>
      <c r="U5464" s="775"/>
      <c r="V5464" s="775"/>
      <c r="W5464" s="819"/>
      <c r="X5464" s="313">
        <f t="shared" si="1682"/>
        <v>0</v>
      </c>
    </row>
    <row r="5465" spans="2:24" ht="18.75">
      <c r="B5465" s="136"/>
      <c r="C5465" s="137">
        <v>202</v>
      </c>
      <c r="D5465" s="145" t="s">
        <v>1271</v>
      </c>
      <c r="E5465" s="812"/>
      <c r="F5465" s="449"/>
      <c r="G5465" s="245"/>
      <c r="H5465" s="245"/>
      <c r="I5465" s="476">
        <f>F5465+G5465+H5465</f>
        <v>0</v>
      </c>
      <c r="J5465" s="243" t="str">
        <f t="shared" si="1681"/>
        <v/>
      </c>
      <c r="K5465" s="244"/>
      <c r="L5465" s="423"/>
      <c r="M5465" s="252"/>
      <c r="N5465" s="315">
        <f>I5465</f>
        <v>0</v>
      </c>
      <c r="O5465" s="424">
        <f>L5465+M5465-N5465</f>
        <v>0</v>
      </c>
      <c r="P5465" s="244"/>
      <c r="Q5465" s="771"/>
      <c r="R5465" s="775"/>
      <c r="S5465" s="775"/>
      <c r="T5465" s="775"/>
      <c r="U5465" s="775"/>
      <c r="V5465" s="775"/>
      <c r="W5465" s="819"/>
      <c r="X5465" s="313">
        <f t="shared" si="1682"/>
        <v>0</v>
      </c>
    </row>
    <row r="5466" spans="2:24" ht="31.5">
      <c r="B5466" s="152"/>
      <c r="C5466" s="137">
        <v>205</v>
      </c>
      <c r="D5466" s="145" t="s">
        <v>915</v>
      </c>
      <c r="E5466" s="812"/>
      <c r="F5466" s="449"/>
      <c r="G5466" s="245"/>
      <c r="H5466" s="245"/>
      <c r="I5466" s="476">
        <f>F5466+G5466+H5466</f>
        <v>0</v>
      </c>
      <c r="J5466" s="243" t="str">
        <f t="shared" si="1681"/>
        <v/>
      </c>
      <c r="K5466" s="244"/>
      <c r="L5466" s="423"/>
      <c r="M5466" s="252"/>
      <c r="N5466" s="315">
        <f>I5466</f>
        <v>0</v>
      </c>
      <c r="O5466" s="424">
        <f>L5466+M5466-N5466</f>
        <v>0</v>
      </c>
      <c r="P5466" s="244"/>
      <c r="Q5466" s="771"/>
      <c r="R5466" s="775"/>
      <c r="S5466" s="775"/>
      <c r="T5466" s="775"/>
      <c r="U5466" s="775"/>
      <c r="V5466" s="775"/>
      <c r="W5466" s="819"/>
      <c r="X5466" s="313">
        <f t="shared" si="1682"/>
        <v>0</v>
      </c>
    </row>
    <row r="5467" spans="2:24" ht="18.75">
      <c r="B5467" s="152"/>
      <c r="C5467" s="137">
        <v>208</v>
      </c>
      <c r="D5467" s="159" t="s">
        <v>916</v>
      </c>
      <c r="E5467" s="812"/>
      <c r="F5467" s="449"/>
      <c r="G5467" s="245"/>
      <c r="H5467" s="245"/>
      <c r="I5467" s="476">
        <f>F5467+G5467+H5467</f>
        <v>0</v>
      </c>
      <c r="J5467" s="243" t="str">
        <f t="shared" si="1681"/>
        <v/>
      </c>
      <c r="K5467" s="244"/>
      <c r="L5467" s="423"/>
      <c r="M5467" s="252"/>
      <c r="N5467" s="315">
        <f>I5467</f>
        <v>0</v>
      </c>
      <c r="O5467" s="424">
        <f>L5467+M5467-N5467</f>
        <v>0</v>
      </c>
      <c r="P5467" s="244"/>
      <c r="Q5467" s="771"/>
      <c r="R5467" s="775"/>
      <c r="S5467" s="775"/>
      <c r="T5467" s="775"/>
      <c r="U5467" s="775"/>
      <c r="V5467" s="775"/>
      <c r="W5467" s="819"/>
      <c r="X5467" s="313">
        <f t="shared" si="1682"/>
        <v>0</v>
      </c>
    </row>
    <row r="5468" spans="2:24" ht="18.75">
      <c r="B5468" s="143"/>
      <c r="C5468" s="142">
        <v>209</v>
      </c>
      <c r="D5468" s="148" t="s">
        <v>917</v>
      </c>
      <c r="E5468" s="812"/>
      <c r="F5468" s="449"/>
      <c r="G5468" s="245"/>
      <c r="H5468" s="245"/>
      <c r="I5468" s="476">
        <f>F5468+G5468+H5468</f>
        <v>0</v>
      </c>
      <c r="J5468" s="243" t="str">
        <f t="shared" si="1681"/>
        <v/>
      </c>
      <c r="K5468" s="244"/>
      <c r="L5468" s="423"/>
      <c r="M5468" s="252"/>
      <c r="N5468" s="315">
        <f>I5468</f>
        <v>0</v>
      </c>
      <c r="O5468" s="424">
        <f>L5468+M5468-N5468</f>
        <v>0</v>
      </c>
      <c r="P5468" s="244"/>
      <c r="Q5468" s="771"/>
      <c r="R5468" s="775"/>
      <c r="S5468" s="775"/>
      <c r="T5468" s="775"/>
      <c r="U5468" s="775"/>
      <c r="V5468" s="775"/>
      <c r="W5468" s="819"/>
      <c r="X5468" s="313">
        <f t="shared" si="1682"/>
        <v>0</v>
      </c>
    </row>
    <row r="5469" spans="2:24" ht="18.75">
      <c r="B5469" s="794">
        <v>500</v>
      </c>
      <c r="C5469" s="960" t="s">
        <v>209</v>
      </c>
      <c r="D5469" s="960"/>
      <c r="E5469" s="795"/>
      <c r="F5469" s="796">
        <f>SUM(F5470:F5476)</f>
        <v>0</v>
      </c>
      <c r="G5469" s="797">
        <f>SUM(G5470:G5476)</f>
        <v>0</v>
      </c>
      <c r="H5469" s="797">
        <f>SUM(H5470:H5476)</f>
        <v>0</v>
      </c>
      <c r="I5469" s="797">
        <f>SUM(I5470:I5476)</f>
        <v>0</v>
      </c>
      <c r="J5469" s="243" t="str">
        <f t="shared" si="1681"/>
        <v/>
      </c>
      <c r="K5469" s="244"/>
      <c r="L5469" s="316">
        <f>SUM(L5470:L5476)</f>
        <v>0</v>
      </c>
      <c r="M5469" s="317">
        <f>SUM(M5470:M5476)</f>
        <v>0</v>
      </c>
      <c r="N5469" s="425">
        <f>SUM(N5470:N5476)</f>
        <v>0</v>
      </c>
      <c r="O5469" s="426">
        <f>SUM(O5470:O5476)</f>
        <v>0</v>
      </c>
      <c r="P5469" s="244"/>
      <c r="Q5469" s="773"/>
      <c r="R5469" s="774"/>
      <c r="S5469" s="775"/>
      <c r="T5469" s="774"/>
      <c r="U5469" s="774"/>
      <c r="V5469" s="774"/>
      <c r="W5469" s="820"/>
      <c r="X5469" s="313">
        <f t="shared" si="1682"/>
        <v>0</v>
      </c>
    </row>
    <row r="5470" spans="2:24" ht="18.75">
      <c r="B5470" s="143"/>
      <c r="C5470" s="160">
        <v>551</v>
      </c>
      <c r="D5470" s="456" t="s">
        <v>210</v>
      </c>
      <c r="E5470" s="812"/>
      <c r="F5470" s="449"/>
      <c r="G5470" s="245"/>
      <c r="H5470" s="245"/>
      <c r="I5470" s="476">
        <f t="shared" ref="I5470:I5477" si="1683">F5470+G5470+H5470</f>
        <v>0</v>
      </c>
      <c r="J5470" s="243" t="str">
        <f t="shared" si="1681"/>
        <v/>
      </c>
      <c r="K5470" s="244"/>
      <c r="L5470" s="423"/>
      <c r="M5470" s="252"/>
      <c r="N5470" s="315">
        <f t="shared" ref="N5470:N5477" si="1684">I5470</f>
        <v>0</v>
      </c>
      <c r="O5470" s="424">
        <f t="shared" ref="O5470:O5477" si="1685">L5470+M5470-N5470</f>
        <v>0</v>
      </c>
      <c r="P5470" s="244"/>
      <c r="Q5470" s="771"/>
      <c r="R5470" s="775"/>
      <c r="S5470" s="775"/>
      <c r="T5470" s="775"/>
      <c r="U5470" s="775"/>
      <c r="V5470" s="775"/>
      <c r="W5470" s="819"/>
      <c r="X5470" s="313">
        <f t="shared" si="1682"/>
        <v>0</v>
      </c>
    </row>
    <row r="5471" spans="2:24" ht="18.75">
      <c r="B5471" s="143"/>
      <c r="C5471" s="161">
        <v>552</v>
      </c>
      <c r="D5471" s="457" t="s">
        <v>211</v>
      </c>
      <c r="E5471" s="812"/>
      <c r="F5471" s="449"/>
      <c r="G5471" s="245"/>
      <c r="H5471" s="245"/>
      <c r="I5471" s="476">
        <f t="shared" si="1683"/>
        <v>0</v>
      </c>
      <c r="J5471" s="243" t="str">
        <f t="shared" si="1681"/>
        <v/>
      </c>
      <c r="K5471" s="244"/>
      <c r="L5471" s="423"/>
      <c r="M5471" s="252"/>
      <c r="N5471" s="315">
        <f t="shared" si="1684"/>
        <v>0</v>
      </c>
      <c r="O5471" s="424">
        <f t="shared" si="1685"/>
        <v>0</v>
      </c>
      <c r="P5471" s="244"/>
      <c r="Q5471" s="771"/>
      <c r="R5471" s="775"/>
      <c r="S5471" s="775"/>
      <c r="T5471" s="775"/>
      <c r="U5471" s="775"/>
      <c r="V5471" s="775"/>
      <c r="W5471" s="819"/>
      <c r="X5471" s="313">
        <f t="shared" si="1682"/>
        <v>0</v>
      </c>
    </row>
    <row r="5472" spans="2:24" ht="18.75">
      <c r="B5472" s="143"/>
      <c r="C5472" s="161">
        <v>558</v>
      </c>
      <c r="D5472" s="457" t="s">
        <v>1704</v>
      </c>
      <c r="E5472" s="812"/>
      <c r="F5472" s="700">
        <v>0</v>
      </c>
      <c r="G5472" s="700">
        <v>0</v>
      </c>
      <c r="H5472" s="700">
        <v>0</v>
      </c>
      <c r="I5472" s="476">
        <f t="shared" si="1683"/>
        <v>0</v>
      </c>
      <c r="J5472" s="243" t="str">
        <f t="shared" si="1681"/>
        <v/>
      </c>
      <c r="K5472" s="244"/>
      <c r="L5472" s="423"/>
      <c r="M5472" s="252"/>
      <c r="N5472" s="315">
        <f t="shared" si="1684"/>
        <v>0</v>
      </c>
      <c r="O5472" s="424">
        <f t="shared" si="1685"/>
        <v>0</v>
      </c>
      <c r="P5472" s="244"/>
      <c r="Q5472" s="771"/>
      <c r="R5472" s="775"/>
      <c r="S5472" s="775"/>
      <c r="T5472" s="775"/>
      <c r="U5472" s="775"/>
      <c r="V5472" s="775"/>
      <c r="W5472" s="819"/>
      <c r="X5472" s="313">
        <f t="shared" si="1682"/>
        <v>0</v>
      </c>
    </row>
    <row r="5473" spans="2:24" ht="18.75">
      <c r="B5473" s="143"/>
      <c r="C5473" s="161">
        <v>560</v>
      </c>
      <c r="D5473" s="458" t="s">
        <v>212</v>
      </c>
      <c r="E5473" s="812"/>
      <c r="F5473" s="449"/>
      <c r="G5473" s="245"/>
      <c r="H5473" s="245"/>
      <c r="I5473" s="476">
        <f t="shared" si="1683"/>
        <v>0</v>
      </c>
      <c r="J5473" s="243" t="str">
        <f t="shared" si="1681"/>
        <v/>
      </c>
      <c r="K5473" s="244"/>
      <c r="L5473" s="423"/>
      <c r="M5473" s="252"/>
      <c r="N5473" s="315">
        <f t="shared" si="1684"/>
        <v>0</v>
      </c>
      <c r="O5473" s="424">
        <f t="shared" si="1685"/>
        <v>0</v>
      </c>
      <c r="P5473" s="244"/>
      <c r="Q5473" s="771"/>
      <c r="R5473" s="775"/>
      <c r="S5473" s="775"/>
      <c r="T5473" s="775"/>
      <c r="U5473" s="775"/>
      <c r="V5473" s="775"/>
      <c r="W5473" s="819"/>
      <c r="X5473" s="313">
        <f t="shared" si="1682"/>
        <v>0</v>
      </c>
    </row>
    <row r="5474" spans="2:24" ht="18.75">
      <c r="B5474" s="143"/>
      <c r="C5474" s="161">
        <v>580</v>
      </c>
      <c r="D5474" s="457" t="s">
        <v>213</v>
      </c>
      <c r="E5474" s="812"/>
      <c r="F5474" s="449"/>
      <c r="G5474" s="245"/>
      <c r="H5474" s="245"/>
      <c r="I5474" s="476">
        <f t="shared" si="1683"/>
        <v>0</v>
      </c>
      <c r="J5474" s="243" t="str">
        <f t="shared" si="1681"/>
        <v/>
      </c>
      <c r="K5474" s="244"/>
      <c r="L5474" s="423"/>
      <c r="M5474" s="252"/>
      <c r="N5474" s="315">
        <f t="shared" si="1684"/>
        <v>0</v>
      </c>
      <c r="O5474" s="424">
        <f t="shared" si="1685"/>
        <v>0</v>
      </c>
      <c r="P5474" s="244"/>
      <c r="Q5474" s="771"/>
      <c r="R5474" s="775"/>
      <c r="S5474" s="775"/>
      <c r="T5474" s="775"/>
      <c r="U5474" s="775"/>
      <c r="V5474" s="775"/>
      <c r="W5474" s="819"/>
      <c r="X5474" s="313">
        <f t="shared" si="1682"/>
        <v>0</v>
      </c>
    </row>
    <row r="5475" spans="2:24" ht="18.75">
      <c r="B5475" s="143"/>
      <c r="C5475" s="161">
        <v>588</v>
      </c>
      <c r="D5475" s="457" t="s">
        <v>1709</v>
      </c>
      <c r="E5475" s="812"/>
      <c r="F5475" s="700">
        <v>0</v>
      </c>
      <c r="G5475" s="700">
        <v>0</v>
      </c>
      <c r="H5475" s="700">
        <v>0</v>
      </c>
      <c r="I5475" s="476">
        <f t="shared" si="1683"/>
        <v>0</v>
      </c>
      <c r="J5475" s="243" t="str">
        <f t="shared" si="1681"/>
        <v/>
      </c>
      <c r="K5475" s="244"/>
      <c r="L5475" s="423"/>
      <c r="M5475" s="252"/>
      <c r="N5475" s="315">
        <f t="shared" si="1684"/>
        <v>0</v>
      </c>
      <c r="O5475" s="424">
        <f t="shared" si="1685"/>
        <v>0</v>
      </c>
      <c r="P5475" s="244"/>
      <c r="Q5475" s="771"/>
      <c r="R5475" s="775"/>
      <c r="S5475" s="775"/>
      <c r="T5475" s="775"/>
      <c r="U5475" s="775"/>
      <c r="V5475" s="775"/>
      <c r="W5475" s="819"/>
      <c r="X5475" s="313">
        <f t="shared" si="1682"/>
        <v>0</v>
      </c>
    </row>
    <row r="5476" spans="2:24" ht="31.5">
      <c r="B5476" s="143"/>
      <c r="C5476" s="162">
        <v>590</v>
      </c>
      <c r="D5476" s="459" t="s">
        <v>214</v>
      </c>
      <c r="E5476" s="812"/>
      <c r="F5476" s="449"/>
      <c r="G5476" s="245"/>
      <c r="H5476" s="245"/>
      <c r="I5476" s="476">
        <f t="shared" si="1683"/>
        <v>0</v>
      </c>
      <c r="J5476" s="243" t="str">
        <f t="shared" si="1681"/>
        <v/>
      </c>
      <c r="K5476" s="244"/>
      <c r="L5476" s="423"/>
      <c r="M5476" s="252"/>
      <c r="N5476" s="315">
        <f t="shared" si="1684"/>
        <v>0</v>
      </c>
      <c r="O5476" s="424">
        <f t="shared" si="1685"/>
        <v>0</v>
      </c>
      <c r="P5476" s="244"/>
      <c r="Q5476" s="771"/>
      <c r="R5476" s="775"/>
      <c r="S5476" s="775"/>
      <c r="T5476" s="775"/>
      <c r="U5476" s="775"/>
      <c r="V5476" s="775"/>
      <c r="W5476" s="819"/>
      <c r="X5476" s="313">
        <f t="shared" si="1682"/>
        <v>0</v>
      </c>
    </row>
    <row r="5477" spans="2:24" ht="18.75">
      <c r="B5477" s="794">
        <v>800</v>
      </c>
      <c r="C5477" s="960" t="s">
        <v>1079</v>
      </c>
      <c r="D5477" s="960"/>
      <c r="E5477" s="795"/>
      <c r="F5477" s="798"/>
      <c r="G5477" s="799"/>
      <c r="H5477" s="799"/>
      <c r="I5477" s="800">
        <f t="shared" si="1683"/>
        <v>0</v>
      </c>
      <c r="J5477" s="243" t="str">
        <f t="shared" si="1681"/>
        <v/>
      </c>
      <c r="K5477" s="244"/>
      <c r="L5477" s="428"/>
      <c r="M5477" s="254"/>
      <c r="N5477" s="315">
        <f t="shared" si="1684"/>
        <v>0</v>
      </c>
      <c r="O5477" s="424">
        <f t="shared" si="1685"/>
        <v>0</v>
      </c>
      <c r="P5477" s="244"/>
      <c r="Q5477" s="773"/>
      <c r="R5477" s="774"/>
      <c r="S5477" s="775"/>
      <c r="T5477" s="775"/>
      <c r="U5477" s="774"/>
      <c r="V5477" s="775"/>
      <c r="W5477" s="819"/>
      <c r="X5477" s="313">
        <f t="shared" si="1682"/>
        <v>0</v>
      </c>
    </row>
    <row r="5478" spans="2:24" ht="18.75">
      <c r="B5478" s="794">
        <v>1000</v>
      </c>
      <c r="C5478" s="962" t="s">
        <v>216</v>
      </c>
      <c r="D5478" s="962"/>
      <c r="E5478" s="795"/>
      <c r="F5478" s="796">
        <f>SUM(F5479:F5495)</f>
        <v>0</v>
      </c>
      <c r="G5478" s="797">
        <f>SUM(G5479:G5495)</f>
        <v>0</v>
      </c>
      <c r="H5478" s="797">
        <f>SUM(H5479:H5495)</f>
        <v>0</v>
      </c>
      <c r="I5478" s="797">
        <f>SUM(I5479:I5495)</f>
        <v>0</v>
      </c>
      <c r="J5478" s="243" t="str">
        <f t="shared" si="1681"/>
        <v/>
      </c>
      <c r="K5478" s="244"/>
      <c r="L5478" s="316">
        <f>SUM(L5479:L5495)</f>
        <v>0</v>
      </c>
      <c r="M5478" s="317">
        <f>SUM(M5479:M5495)</f>
        <v>0</v>
      </c>
      <c r="N5478" s="425">
        <f>SUM(N5479:N5495)</f>
        <v>0</v>
      </c>
      <c r="O5478" s="426">
        <f>SUM(O5479:O5495)</f>
        <v>0</v>
      </c>
      <c r="P5478" s="244"/>
      <c r="Q5478" s="316">
        <f t="shared" ref="Q5478:W5478" si="1686">SUM(Q5479:Q5495)</f>
        <v>0</v>
      </c>
      <c r="R5478" s="317">
        <f t="shared" si="1686"/>
        <v>0</v>
      </c>
      <c r="S5478" s="317">
        <f t="shared" si="1686"/>
        <v>0</v>
      </c>
      <c r="T5478" s="317">
        <f t="shared" si="1686"/>
        <v>0</v>
      </c>
      <c r="U5478" s="317">
        <f t="shared" si="1686"/>
        <v>0</v>
      </c>
      <c r="V5478" s="317">
        <f t="shared" si="1686"/>
        <v>0</v>
      </c>
      <c r="W5478" s="426">
        <f t="shared" si="1686"/>
        <v>0</v>
      </c>
      <c r="X5478" s="313">
        <f t="shared" si="1682"/>
        <v>0</v>
      </c>
    </row>
    <row r="5479" spans="2:24" ht="18.75">
      <c r="B5479" s="136"/>
      <c r="C5479" s="144">
        <v>1011</v>
      </c>
      <c r="D5479" s="163" t="s">
        <v>217</v>
      </c>
      <c r="E5479" s="812"/>
      <c r="F5479" s="449"/>
      <c r="G5479" s="245"/>
      <c r="H5479" s="245"/>
      <c r="I5479" s="476">
        <f t="shared" ref="I5479:I5495" si="1687">F5479+G5479+H5479</f>
        <v>0</v>
      </c>
      <c r="J5479" s="243" t="str">
        <f t="shared" si="1681"/>
        <v/>
      </c>
      <c r="K5479" s="244"/>
      <c r="L5479" s="423"/>
      <c r="M5479" s="252"/>
      <c r="N5479" s="315">
        <f t="shared" ref="N5479:N5495" si="1688">I5479</f>
        <v>0</v>
      </c>
      <c r="O5479" s="424">
        <f t="shared" ref="O5479:O5495" si="1689">L5479+M5479-N5479</f>
        <v>0</v>
      </c>
      <c r="P5479" s="244"/>
      <c r="Q5479" s="423"/>
      <c r="R5479" s="252"/>
      <c r="S5479" s="429">
        <f t="shared" ref="S5479:S5486" si="1690">+IF(+(L5479+M5479)&gt;=I5479,+M5479,+(+I5479-L5479))</f>
        <v>0</v>
      </c>
      <c r="T5479" s="315">
        <f t="shared" ref="T5479:T5486" si="1691">Q5479+R5479-S5479</f>
        <v>0</v>
      </c>
      <c r="U5479" s="252"/>
      <c r="V5479" s="252"/>
      <c r="W5479" s="253"/>
      <c r="X5479" s="313">
        <f t="shared" si="1682"/>
        <v>0</v>
      </c>
    </row>
    <row r="5480" spans="2:24" ht="18.75">
      <c r="B5480" s="136"/>
      <c r="C5480" s="137">
        <v>1012</v>
      </c>
      <c r="D5480" s="145" t="s">
        <v>218</v>
      </c>
      <c r="E5480" s="812"/>
      <c r="F5480" s="449"/>
      <c r="G5480" s="245"/>
      <c r="H5480" s="245"/>
      <c r="I5480" s="476">
        <f t="shared" si="1687"/>
        <v>0</v>
      </c>
      <c r="J5480" s="243" t="str">
        <f t="shared" si="1681"/>
        <v/>
      </c>
      <c r="K5480" s="244"/>
      <c r="L5480" s="423"/>
      <c r="M5480" s="252"/>
      <c r="N5480" s="315">
        <f t="shared" si="1688"/>
        <v>0</v>
      </c>
      <c r="O5480" s="424">
        <f t="shared" si="1689"/>
        <v>0</v>
      </c>
      <c r="P5480" s="244"/>
      <c r="Q5480" s="423"/>
      <c r="R5480" s="252"/>
      <c r="S5480" s="429">
        <f t="shared" si="1690"/>
        <v>0</v>
      </c>
      <c r="T5480" s="315">
        <f t="shared" si="1691"/>
        <v>0</v>
      </c>
      <c r="U5480" s="252"/>
      <c r="V5480" s="252"/>
      <c r="W5480" s="253"/>
      <c r="X5480" s="313">
        <f t="shared" si="1682"/>
        <v>0</v>
      </c>
    </row>
    <row r="5481" spans="2:24" ht="18.75">
      <c r="B5481" s="136"/>
      <c r="C5481" s="137">
        <v>1013</v>
      </c>
      <c r="D5481" s="145" t="s">
        <v>219</v>
      </c>
      <c r="E5481" s="812"/>
      <c r="F5481" s="449"/>
      <c r="G5481" s="245"/>
      <c r="H5481" s="245"/>
      <c r="I5481" s="476">
        <f t="shared" si="1687"/>
        <v>0</v>
      </c>
      <c r="J5481" s="243" t="str">
        <f t="shared" si="1681"/>
        <v/>
      </c>
      <c r="K5481" s="244"/>
      <c r="L5481" s="423"/>
      <c r="M5481" s="252"/>
      <c r="N5481" s="315">
        <f t="shared" si="1688"/>
        <v>0</v>
      </c>
      <c r="O5481" s="424">
        <f t="shared" si="1689"/>
        <v>0</v>
      </c>
      <c r="P5481" s="244"/>
      <c r="Q5481" s="423"/>
      <c r="R5481" s="252"/>
      <c r="S5481" s="429">
        <f t="shared" si="1690"/>
        <v>0</v>
      </c>
      <c r="T5481" s="315">
        <f t="shared" si="1691"/>
        <v>0</v>
      </c>
      <c r="U5481" s="252"/>
      <c r="V5481" s="252"/>
      <c r="W5481" s="253"/>
      <c r="X5481" s="313">
        <f t="shared" si="1682"/>
        <v>0</v>
      </c>
    </row>
    <row r="5482" spans="2:24" ht="18.75">
      <c r="B5482" s="136"/>
      <c r="C5482" s="137">
        <v>1014</v>
      </c>
      <c r="D5482" s="145" t="s">
        <v>220</v>
      </c>
      <c r="E5482" s="812"/>
      <c r="F5482" s="449"/>
      <c r="G5482" s="245"/>
      <c r="H5482" s="245"/>
      <c r="I5482" s="476">
        <f t="shared" si="1687"/>
        <v>0</v>
      </c>
      <c r="J5482" s="243" t="str">
        <f t="shared" si="1681"/>
        <v/>
      </c>
      <c r="K5482" s="244"/>
      <c r="L5482" s="423"/>
      <c r="M5482" s="252"/>
      <c r="N5482" s="315">
        <f t="shared" si="1688"/>
        <v>0</v>
      </c>
      <c r="O5482" s="424">
        <f t="shared" si="1689"/>
        <v>0</v>
      </c>
      <c r="P5482" s="244"/>
      <c r="Q5482" s="423"/>
      <c r="R5482" s="252"/>
      <c r="S5482" s="429">
        <f t="shared" si="1690"/>
        <v>0</v>
      </c>
      <c r="T5482" s="315">
        <f t="shared" si="1691"/>
        <v>0</v>
      </c>
      <c r="U5482" s="252"/>
      <c r="V5482" s="252"/>
      <c r="W5482" s="253"/>
      <c r="X5482" s="313">
        <f t="shared" si="1682"/>
        <v>0</v>
      </c>
    </row>
    <row r="5483" spans="2:24" ht="18.75">
      <c r="B5483" s="136"/>
      <c r="C5483" s="137">
        <v>1015</v>
      </c>
      <c r="D5483" s="145" t="s">
        <v>221</v>
      </c>
      <c r="E5483" s="812"/>
      <c r="F5483" s="449"/>
      <c r="G5483" s="245"/>
      <c r="H5483" s="245"/>
      <c r="I5483" s="476">
        <f t="shared" si="1687"/>
        <v>0</v>
      </c>
      <c r="J5483" s="243" t="str">
        <f t="shared" si="1681"/>
        <v/>
      </c>
      <c r="K5483" s="244"/>
      <c r="L5483" s="423"/>
      <c r="M5483" s="252"/>
      <c r="N5483" s="315">
        <f t="shared" si="1688"/>
        <v>0</v>
      </c>
      <c r="O5483" s="424">
        <f t="shared" si="1689"/>
        <v>0</v>
      </c>
      <c r="P5483" s="244"/>
      <c r="Q5483" s="423"/>
      <c r="R5483" s="252"/>
      <c r="S5483" s="429">
        <f t="shared" si="1690"/>
        <v>0</v>
      </c>
      <c r="T5483" s="315">
        <f t="shared" si="1691"/>
        <v>0</v>
      </c>
      <c r="U5483" s="252"/>
      <c r="V5483" s="252"/>
      <c r="W5483" s="253"/>
      <c r="X5483" s="313">
        <f t="shared" si="1682"/>
        <v>0</v>
      </c>
    </row>
    <row r="5484" spans="2:24" ht="18.75">
      <c r="B5484" s="136"/>
      <c r="C5484" s="137">
        <v>1016</v>
      </c>
      <c r="D5484" s="145" t="s">
        <v>222</v>
      </c>
      <c r="E5484" s="812"/>
      <c r="F5484" s="449"/>
      <c r="G5484" s="245"/>
      <c r="H5484" s="245"/>
      <c r="I5484" s="476">
        <f t="shared" si="1687"/>
        <v>0</v>
      </c>
      <c r="J5484" s="243" t="str">
        <f t="shared" si="1681"/>
        <v/>
      </c>
      <c r="K5484" s="244"/>
      <c r="L5484" s="423"/>
      <c r="M5484" s="252"/>
      <c r="N5484" s="315">
        <f t="shared" si="1688"/>
        <v>0</v>
      </c>
      <c r="O5484" s="424">
        <f t="shared" si="1689"/>
        <v>0</v>
      </c>
      <c r="P5484" s="244"/>
      <c r="Q5484" s="423"/>
      <c r="R5484" s="252"/>
      <c r="S5484" s="429">
        <f t="shared" si="1690"/>
        <v>0</v>
      </c>
      <c r="T5484" s="315">
        <f t="shared" si="1691"/>
        <v>0</v>
      </c>
      <c r="U5484" s="252"/>
      <c r="V5484" s="252"/>
      <c r="W5484" s="253"/>
      <c r="X5484" s="313">
        <f t="shared" si="1682"/>
        <v>0</v>
      </c>
    </row>
    <row r="5485" spans="2:24" ht="18.75">
      <c r="B5485" s="140"/>
      <c r="C5485" s="164">
        <v>1020</v>
      </c>
      <c r="D5485" s="165" t="s">
        <v>223</v>
      </c>
      <c r="E5485" s="812"/>
      <c r="F5485" s="449"/>
      <c r="G5485" s="245"/>
      <c r="H5485" s="245"/>
      <c r="I5485" s="476">
        <f t="shared" si="1687"/>
        <v>0</v>
      </c>
      <c r="J5485" s="243" t="str">
        <f t="shared" si="1681"/>
        <v/>
      </c>
      <c r="K5485" s="244"/>
      <c r="L5485" s="423"/>
      <c r="M5485" s="252"/>
      <c r="N5485" s="315">
        <f t="shared" si="1688"/>
        <v>0</v>
      </c>
      <c r="O5485" s="424">
        <f t="shared" si="1689"/>
        <v>0</v>
      </c>
      <c r="P5485" s="244"/>
      <c r="Q5485" s="423"/>
      <c r="R5485" s="252"/>
      <c r="S5485" s="429">
        <f t="shared" si="1690"/>
        <v>0</v>
      </c>
      <c r="T5485" s="315">
        <f t="shared" si="1691"/>
        <v>0</v>
      </c>
      <c r="U5485" s="252"/>
      <c r="V5485" s="252"/>
      <c r="W5485" s="253"/>
      <c r="X5485" s="313">
        <f t="shared" si="1682"/>
        <v>0</v>
      </c>
    </row>
    <row r="5486" spans="2:24" ht="18.75">
      <c r="B5486" s="136"/>
      <c r="C5486" s="137">
        <v>1030</v>
      </c>
      <c r="D5486" s="145" t="s">
        <v>224</v>
      </c>
      <c r="E5486" s="812"/>
      <c r="F5486" s="449"/>
      <c r="G5486" s="245"/>
      <c r="H5486" s="245"/>
      <c r="I5486" s="476">
        <f t="shared" si="1687"/>
        <v>0</v>
      </c>
      <c r="J5486" s="243" t="str">
        <f t="shared" si="1681"/>
        <v/>
      </c>
      <c r="K5486" s="244"/>
      <c r="L5486" s="423"/>
      <c r="M5486" s="252"/>
      <c r="N5486" s="315">
        <f t="shared" si="1688"/>
        <v>0</v>
      </c>
      <c r="O5486" s="424">
        <f t="shared" si="1689"/>
        <v>0</v>
      </c>
      <c r="P5486" s="244"/>
      <c r="Q5486" s="423"/>
      <c r="R5486" s="252"/>
      <c r="S5486" s="429">
        <f t="shared" si="1690"/>
        <v>0</v>
      </c>
      <c r="T5486" s="315">
        <f t="shared" si="1691"/>
        <v>0</v>
      </c>
      <c r="U5486" s="252"/>
      <c r="V5486" s="252"/>
      <c r="W5486" s="253"/>
      <c r="X5486" s="313">
        <f t="shared" si="1682"/>
        <v>0</v>
      </c>
    </row>
    <row r="5487" spans="2:24" ht="18.75">
      <c r="B5487" s="136"/>
      <c r="C5487" s="164">
        <v>1051</v>
      </c>
      <c r="D5487" s="167" t="s">
        <v>225</v>
      </c>
      <c r="E5487" s="812"/>
      <c r="F5487" s="449"/>
      <c r="G5487" s="245"/>
      <c r="H5487" s="245"/>
      <c r="I5487" s="476">
        <f t="shared" si="1687"/>
        <v>0</v>
      </c>
      <c r="J5487" s="243" t="str">
        <f t="shared" si="1681"/>
        <v/>
      </c>
      <c r="K5487" s="244"/>
      <c r="L5487" s="423"/>
      <c r="M5487" s="252"/>
      <c r="N5487" s="315">
        <f t="shared" si="1688"/>
        <v>0</v>
      </c>
      <c r="O5487" s="424">
        <f t="shared" si="1689"/>
        <v>0</v>
      </c>
      <c r="P5487" s="244"/>
      <c r="Q5487" s="771"/>
      <c r="R5487" s="775"/>
      <c r="S5487" s="775"/>
      <c r="T5487" s="775"/>
      <c r="U5487" s="775"/>
      <c r="V5487" s="775"/>
      <c r="W5487" s="819"/>
      <c r="X5487" s="313">
        <f t="shared" si="1682"/>
        <v>0</v>
      </c>
    </row>
    <row r="5488" spans="2:24" ht="18.75">
      <c r="B5488" s="136"/>
      <c r="C5488" s="137">
        <v>1052</v>
      </c>
      <c r="D5488" s="145" t="s">
        <v>226</v>
      </c>
      <c r="E5488" s="812"/>
      <c r="F5488" s="449"/>
      <c r="G5488" s="245"/>
      <c r="H5488" s="245"/>
      <c r="I5488" s="476">
        <f t="shared" si="1687"/>
        <v>0</v>
      </c>
      <c r="J5488" s="243" t="str">
        <f t="shared" si="1681"/>
        <v/>
      </c>
      <c r="K5488" s="244"/>
      <c r="L5488" s="423"/>
      <c r="M5488" s="252"/>
      <c r="N5488" s="315">
        <f t="shared" si="1688"/>
        <v>0</v>
      </c>
      <c r="O5488" s="424">
        <f t="shared" si="1689"/>
        <v>0</v>
      </c>
      <c r="P5488" s="244"/>
      <c r="Q5488" s="771"/>
      <c r="R5488" s="775"/>
      <c r="S5488" s="775"/>
      <c r="T5488" s="775"/>
      <c r="U5488" s="775"/>
      <c r="V5488" s="775"/>
      <c r="W5488" s="819"/>
      <c r="X5488" s="313">
        <f t="shared" si="1682"/>
        <v>0</v>
      </c>
    </row>
    <row r="5489" spans="2:24" ht="18.75">
      <c r="B5489" s="136"/>
      <c r="C5489" s="168">
        <v>1053</v>
      </c>
      <c r="D5489" s="169" t="s">
        <v>1710</v>
      </c>
      <c r="E5489" s="812"/>
      <c r="F5489" s="449"/>
      <c r="G5489" s="245"/>
      <c r="H5489" s="245"/>
      <c r="I5489" s="476">
        <f t="shared" si="1687"/>
        <v>0</v>
      </c>
      <c r="J5489" s="243" t="str">
        <f t="shared" si="1681"/>
        <v/>
      </c>
      <c r="K5489" s="244"/>
      <c r="L5489" s="423"/>
      <c r="M5489" s="252"/>
      <c r="N5489" s="315">
        <f t="shared" si="1688"/>
        <v>0</v>
      </c>
      <c r="O5489" s="424">
        <f t="shared" si="1689"/>
        <v>0</v>
      </c>
      <c r="P5489" s="244"/>
      <c r="Q5489" s="771"/>
      <c r="R5489" s="775"/>
      <c r="S5489" s="775"/>
      <c r="T5489" s="775"/>
      <c r="U5489" s="775"/>
      <c r="V5489" s="775"/>
      <c r="W5489" s="819"/>
      <c r="X5489" s="313">
        <f t="shared" si="1682"/>
        <v>0</v>
      </c>
    </row>
    <row r="5490" spans="2:24" ht="18.75">
      <c r="B5490" s="136"/>
      <c r="C5490" s="137">
        <v>1062</v>
      </c>
      <c r="D5490" s="139" t="s">
        <v>227</v>
      </c>
      <c r="E5490" s="812"/>
      <c r="F5490" s="449"/>
      <c r="G5490" s="245"/>
      <c r="H5490" s="245"/>
      <c r="I5490" s="476">
        <f t="shared" si="1687"/>
        <v>0</v>
      </c>
      <c r="J5490" s="243" t="str">
        <f t="shared" si="1681"/>
        <v/>
      </c>
      <c r="K5490" s="244"/>
      <c r="L5490" s="423"/>
      <c r="M5490" s="252"/>
      <c r="N5490" s="315">
        <f t="shared" si="1688"/>
        <v>0</v>
      </c>
      <c r="O5490" s="424">
        <f t="shared" si="1689"/>
        <v>0</v>
      </c>
      <c r="P5490" s="244"/>
      <c r="Q5490" s="423"/>
      <c r="R5490" s="252"/>
      <c r="S5490" s="429">
        <f>+IF(+(L5490+M5490)&gt;=I5490,+M5490,+(+I5490-L5490))</f>
        <v>0</v>
      </c>
      <c r="T5490" s="315">
        <f>Q5490+R5490-S5490</f>
        <v>0</v>
      </c>
      <c r="U5490" s="252"/>
      <c r="V5490" s="252"/>
      <c r="W5490" s="253"/>
      <c r="X5490" s="313">
        <f t="shared" si="1682"/>
        <v>0</v>
      </c>
    </row>
    <row r="5491" spans="2:24" ht="18.75">
      <c r="B5491" s="136"/>
      <c r="C5491" s="137">
        <v>1063</v>
      </c>
      <c r="D5491" s="139" t="s">
        <v>228</v>
      </c>
      <c r="E5491" s="812"/>
      <c r="F5491" s="449"/>
      <c r="G5491" s="245"/>
      <c r="H5491" s="245"/>
      <c r="I5491" s="476">
        <f t="shared" si="1687"/>
        <v>0</v>
      </c>
      <c r="J5491" s="243" t="str">
        <f t="shared" si="1681"/>
        <v/>
      </c>
      <c r="K5491" s="244"/>
      <c r="L5491" s="423"/>
      <c r="M5491" s="252"/>
      <c r="N5491" s="315">
        <f t="shared" si="1688"/>
        <v>0</v>
      </c>
      <c r="O5491" s="424">
        <f t="shared" si="1689"/>
        <v>0</v>
      </c>
      <c r="P5491" s="244"/>
      <c r="Q5491" s="771"/>
      <c r="R5491" s="775"/>
      <c r="S5491" s="775"/>
      <c r="T5491" s="775"/>
      <c r="U5491" s="775"/>
      <c r="V5491" s="775"/>
      <c r="W5491" s="819"/>
      <c r="X5491" s="313">
        <f t="shared" si="1682"/>
        <v>0</v>
      </c>
    </row>
    <row r="5492" spans="2:24" ht="18.75">
      <c r="B5492" s="136"/>
      <c r="C5492" s="168">
        <v>1069</v>
      </c>
      <c r="D5492" s="170" t="s">
        <v>229</v>
      </c>
      <c r="E5492" s="812"/>
      <c r="F5492" s="449"/>
      <c r="G5492" s="245"/>
      <c r="H5492" s="245"/>
      <c r="I5492" s="476">
        <f t="shared" si="1687"/>
        <v>0</v>
      </c>
      <c r="J5492" s="243" t="str">
        <f t="shared" ref="J5492:J5523" si="1692">(IF($E5492&lt;&gt;0,$J$2,IF($I5492&lt;&gt;0,$J$2,"")))</f>
        <v/>
      </c>
      <c r="K5492" s="244"/>
      <c r="L5492" s="423"/>
      <c r="M5492" s="252"/>
      <c r="N5492" s="315">
        <f t="shared" si="1688"/>
        <v>0</v>
      </c>
      <c r="O5492" s="424">
        <f t="shared" si="1689"/>
        <v>0</v>
      </c>
      <c r="P5492" s="244"/>
      <c r="Q5492" s="423"/>
      <c r="R5492" s="252"/>
      <c r="S5492" s="429">
        <f>+IF(+(L5492+M5492)&gt;=I5492,+M5492,+(+I5492-L5492))</f>
        <v>0</v>
      </c>
      <c r="T5492" s="315">
        <f>Q5492+R5492-S5492</f>
        <v>0</v>
      </c>
      <c r="U5492" s="252"/>
      <c r="V5492" s="252"/>
      <c r="W5492" s="253"/>
      <c r="X5492" s="313">
        <f t="shared" ref="X5492:X5523" si="1693">T5492-U5492-V5492-W5492</f>
        <v>0</v>
      </c>
    </row>
    <row r="5493" spans="2:24" ht="31.5">
      <c r="B5493" s="140"/>
      <c r="C5493" s="137">
        <v>1091</v>
      </c>
      <c r="D5493" s="145" t="s">
        <v>230</v>
      </c>
      <c r="E5493" s="812"/>
      <c r="F5493" s="449"/>
      <c r="G5493" s="245"/>
      <c r="H5493" s="245"/>
      <c r="I5493" s="476">
        <f t="shared" si="1687"/>
        <v>0</v>
      </c>
      <c r="J5493" s="243" t="str">
        <f t="shared" si="1692"/>
        <v/>
      </c>
      <c r="K5493" s="244"/>
      <c r="L5493" s="423"/>
      <c r="M5493" s="252"/>
      <c r="N5493" s="315">
        <f t="shared" si="1688"/>
        <v>0</v>
      </c>
      <c r="O5493" s="424">
        <f t="shared" si="1689"/>
        <v>0</v>
      </c>
      <c r="P5493" s="244"/>
      <c r="Q5493" s="423"/>
      <c r="R5493" s="252"/>
      <c r="S5493" s="429">
        <f>+IF(+(L5493+M5493)&gt;=I5493,+M5493,+(+I5493-L5493))</f>
        <v>0</v>
      </c>
      <c r="T5493" s="315">
        <f>Q5493+R5493-S5493</f>
        <v>0</v>
      </c>
      <c r="U5493" s="252"/>
      <c r="V5493" s="252"/>
      <c r="W5493" s="253"/>
      <c r="X5493" s="313">
        <f t="shared" si="1693"/>
        <v>0</v>
      </c>
    </row>
    <row r="5494" spans="2:24" ht="18.75">
      <c r="B5494" s="136"/>
      <c r="C5494" s="137">
        <v>1092</v>
      </c>
      <c r="D5494" s="145" t="s">
        <v>359</v>
      </c>
      <c r="E5494" s="812"/>
      <c r="F5494" s="449"/>
      <c r="G5494" s="245"/>
      <c r="H5494" s="245"/>
      <c r="I5494" s="476">
        <f t="shared" si="1687"/>
        <v>0</v>
      </c>
      <c r="J5494" s="243" t="str">
        <f t="shared" si="1692"/>
        <v/>
      </c>
      <c r="K5494" s="244"/>
      <c r="L5494" s="423"/>
      <c r="M5494" s="252"/>
      <c r="N5494" s="315">
        <f t="shared" si="1688"/>
        <v>0</v>
      </c>
      <c r="O5494" s="424">
        <f t="shared" si="1689"/>
        <v>0</v>
      </c>
      <c r="P5494" s="244"/>
      <c r="Q5494" s="771"/>
      <c r="R5494" s="775"/>
      <c r="S5494" s="775"/>
      <c r="T5494" s="775"/>
      <c r="U5494" s="775"/>
      <c r="V5494" s="775"/>
      <c r="W5494" s="819"/>
      <c r="X5494" s="313">
        <f t="shared" si="1693"/>
        <v>0</v>
      </c>
    </row>
    <row r="5495" spans="2:24" ht="18.75">
      <c r="B5495" s="136"/>
      <c r="C5495" s="142">
        <v>1098</v>
      </c>
      <c r="D5495" s="146" t="s">
        <v>231</v>
      </c>
      <c r="E5495" s="812"/>
      <c r="F5495" s="449"/>
      <c r="G5495" s="245"/>
      <c r="H5495" s="245"/>
      <c r="I5495" s="476">
        <f t="shared" si="1687"/>
        <v>0</v>
      </c>
      <c r="J5495" s="243" t="str">
        <f t="shared" si="1692"/>
        <v/>
      </c>
      <c r="K5495" s="244"/>
      <c r="L5495" s="423"/>
      <c r="M5495" s="252"/>
      <c r="N5495" s="315">
        <f t="shared" si="1688"/>
        <v>0</v>
      </c>
      <c r="O5495" s="424">
        <f t="shared" si="1689"/>
        <v>0</v>
      </c>
      <c r="P5495" s="244"/>
      <c r="Q5495" s="423"/>
      <c r="R5495" s="252"/>
      <c r="S5495" s="429">
        <f>+IF(+(L5495+M5495)&gt;=I5495,+M5495,+(+I5495-L5495))</f>
        <v>0</v>
      </c>
      <c r="T5495" s="315">
        <f>Q5495+R5495-S5495</f>
        <v>0</v>
      </c>
      <c r="U5495" s="252"/>
      <c r="V5495" s="252"/>
      <c r="W5495" s="253"/>
      <c r="X5495" s="313">
        <f t="shared" si="1693"/>
        <v>0</v>
      </c>
    </row>
    <row r="5496" spans="2:24" ht="18.75">
      <c r="B5496" s="794">
        <v>1900</v>
      </c>
      <c r="C5496" s="958" t="s">
        <v>293</v>
      </c>
      <c r="D5496" s="958"/>
      <c r="E5496" s="795"/>
      <c r="F5496" s="796">
        <f>SUM(F5497:F5499)</f>
        <v>0</v>
      </c>
      <c r="G5496" s="797">
        <f>SUM(G5497:G5499)</f>
        <v>0</v>
      </c>
      <c r="H5496" s="797">
        <f>SUM(H5497:H5499)</f>
        <v>0</v>
      </c>
      <c r="I5496" s="797">
        <f>SUM(I5497:I5499)</f>
        <v>0</v>
      </c>
      <c r="J5496" s="243" t="str">
        <f t="shared" si="1692"/>
        <v/>
      </c>
      <c r="K5496" s="244"/>
      <c r="L5496" s="316">
        <f>SUM(L5497:L5499)</f>
        <v>0</v>
      </c>
      <c r="M5496" s="317">
        <f>SUM(M5497:M5499)</f>
        <v>0</v>
      </c>
      <c r="N5496" s="425">
        <f>SUM(N5497:N5499)</f>
        <v>0</v>
      </c>
      <c r="O5496" s="426">
        <f>SUM(O5497:O5499)</f>
        <v>0</v>
      </c>
      <c r="P5496" s="244"/>
      <c r="Q5496" s="773"/>
      <c r="R5496" s="774"/>
      <c r="S5496" s="774"/>
      <c r="T5496" s="774"/>
      <c r="U5496" s="774"/>
      <c r="V5496" s="774"/>
      <c r="W5496" s="820"/>
      <c r="X5496" s="313">
        <f t="shared" si="1693"/>
        <v>0</v>
      </c>
    </row>
    <row r="5497" spans="2:24" ht="18.75">
      <c r="B5497" s="136"/>
      <c r="C5497" s="144">
        <v>1901</v>
      </c>
      <c r="D5497" s="138" t="s">
        <v>294</v>
      </c>
      <c r="E5497" s="812"/>
      <c r="F5497" s="449"/>
      <c r="G5497" s="245"/>
      <c r="H5497" s="245"/>
      <c r="I5497" s="476">
        <f>F5497+G5497+H5497</f>
        <v>0</v>
      </c>
      <c r="J5497" s="243" t="str">
        <f t="shared" si="1692"/>
        <v/>
      </c>
      <c r="K5497" s="244"/>
      <c r="L5497" s="423"/>
      <c r="M5497" s="252"/>
      <c r="N5497" s="315">
        <f>I5497</f>
        <v>0</v>
      </c>
      <c r="O5497" s="424">
        <f>L5497+M5497-N5497</f>
        <v>0</v>
      </c>
      <c r="P5497" s="244"/>
      <c r="Q5497" s="771"/>
      <c r="R5497" s="775"/>
      <c r="S5497" s="775"/>
      <c r="T5497" s="775"/>
      <c r="U5497" s="775"/>
      <c r="V5497" s="775"/>
      <c r="W5497" s="819"/>
      <c r="X5497" s="313">
        <f t="shared" si="1693"/>
        <v>0</v>
      </c>
    </row>
    <row r="5498" spans="2:24" ht="18.75">
      <c r="B5498" s="136"/>
      <c r="C5498" s="137">
        <v>1981</v>
      </c>
      <c r="D5498" s="139" t="s">
        <v>295</v>
      </c>
      <c r="E5498" s="812"/>
      <c r="F5498" s="449"/>
      <c r="G5498" s="245"/>
      <c r="H5498" s="245"/>
      <c r="I5498" s="476">
        <f>F5498+G5498+H5498</f>
        <v>0</v>
      </c>
      <c r="J5498" s="243" t="str">
        <f t="shared" si="1692"/>
        <v/>
      </c>
      <c r="K5498" s="244"/>
      <c r="L5498" s="423"/>
      <c r="M5498" s="252"/>
      <c r="N5498" s="315">
        <f>I5498</f>
        <v>0</v>
      </c>
      <c r="O5498" s="424">
        <f>L5498+M5498-N5498</f>
        <v>0</v>
      </c>
      <c r="P5498" s="244"/>
      <c r="Q5498" s="771"/>
      <c r="R5498" s="775"/>
      <c r="S5498" s="775"/>
      <c r="T5498" s="775"/>
      <c r="U5498" s="775"/>
      <c r="V5498" s="775"/>
      <c r="W5498" s="819"/>
      <c r="X5498" s="313">
        <f t="shared" si="1693"/>
        <v>0</v>
      </c>
    </row>
    <row r="5499" spans="2:24" ht="18.75">
      <c r="B5499" s="136"/>
      <c r="C5499" s="142">
        <v>1991</v>
      </c>
      <c r="D5499" s="141" t="s">
        <v>296</v>
      </c>
      <c r="E5499" s="812"/>
      <c r="F5499" s="449"/>
      <c r="G5499" s="245"/>
      <c r="H5499" s="245"/>
      <c r="I5499" s="476">
        <f>F5499+G5499+H5499</f>
        <v>0</v>
      </c>
      <c r="J5499" s="243" t="str">
        <f t="shared" si="1692"/>
        <v/>
      </c>
      <c r="K5499" s="244"/>
      <c r="L5499" s="423"/>
      <c r="M5499" s="252"/>
      <c r="N5499" s="315">
        <f>I5499</f>
        <v>0</v>
      </c>
      <c r="O5499" s="424">
        <f>L5499+M5499-N5499</f>
        <v>0</v>
      </c>
      <c r="P5499" s="244"/>
      <c r="Q5499" s="771"/>
      <c r="R5499" s="775"/>
      <c r="S5499" s="775"/>
      <c r="T5499" s="775"/>
      <c r="U5499" s="775"/>
      <c r="V5499" s="775"/>
      <c r="W5499" s="819"/>
      <c r="X5499" s="313">
        <f t="shared" si="1693"/>
        <v>0</v>
      </c>
    </row>
    <row r="5500" spans="2:24" ht="18.75">
      <c r="B5500" s="794">
        <v>2100</v>
      </c>
      <c r="C5500" s="958" t="s">
        <v>1088</v>
      </c>
      <c r="D5500" s="958"/>
      <c r="E5500" s="795"/>
      <c r="F5500" s="796">
        <f>SUM(F5501:F5505)</f>
        <v>0</v>
      </c>
      <c r="G5500" s="797">
        <f>SUM(G5501:G5505)</f>
        <v>0</v>
      </c>
      <c r="H5500" s="797">
        <f>SUM(H5501:H5505)</f>
        <v>0</v>
      </c>
      <c r="I5500" s="797">
        <f>SUM(I5501:I5505)</f>
        <v>0</v>
      </c>
      <c r="J5500" s="243" t="str">
        <f t="shared" si="1692"/>
        <v/>
      </c>
      <c r="K5500" s="244"/>
      <c r="L5500" s="316">
        <f>SUM(L5501:L5505)</f>
        <v>0</v>
      </c>
      <c r="M5500" s="317">
        <f>SUM(M5501:M5505)</f>
        <v>0</v>
      </c>
      <c r="N5500" s="425">
        <f>SUM(N5501:N5505)</f>
        <v>0</v>
      </c>
      <c r="O5500" s="426">
        <f>SUM(O5501:O5505)</f>
        <v>0</v>
      </c>
      <c r="P5500" s="244"/>
      <c r="Q5500" s="773"/>
      <c r="R5500" s="774"/>
      <c r="S5500" s="774"/>
      <c r="T5500" s="774"/>
      <c r="U5500" s="774"/>
      <c r="V5500" s="774"/>
      <c r="W5500" s="820"/>
      <c r="X5500" s="313">
        <f t="shared" si="1693"/>
        <v>0</v>
      </c>
    </row>
    <row r="5501" spans="2:24" ht="18.75">
      <c r="B5501" s="136"/>
      <c r="C5501" s="144">
        <v>2110</v>
      </c>
      <c r="D5501" s="147" t="s">
        <v>232</v>
      </c>
      <c r="E5501" s="812"/>
      <c r="F5501" s="449"/>
      <c r="G5501" s="245"/>
      <c r="H5501" s="245"/>
      <c r="I5501" s="476">
        <f>F5501+G5501+H5501</f>
        <v>0</v>
      </c>
      <c r="J5501" s="243" t="str">
        <f t="shared" si="1692"/>
        <v/>
      </c>
      <c r="K5501" s="244"/>
      <c r="L5501" s="423"/>
      <c r="M5501" s="252"/>
      <c r="N5501" s="315">
        <f>I5501</f>
        <v>0</v>
      </c>
      <c r="O5501" s="424">
        <f>L5501+M5501-N5501</f>
        <v>0</v>
      </c>
      <c r="P5501" s="244"/>
      <c r="Q5501" s="771"/>
      <c r="R5501" s="775"/>
      <c r="S5501" s="775"/>
      <c r="T5501" s="775"/>
      <c r="U5501" s="775"/>
      <c r="V5501" s="775"/>
      <c r="W5501" s="819"/>
      <c r="X5501" s="313">
        <f t="shared" si="1693"/>
        <v>0</v>
      </c>
    </row>
    <row r="5502" spans="2:24" ht="18.75">
      <c r="B5502" s="171"/>
      <c r="C5502" s="137">
        <v>2120</v>
      </c>
      <c r="D5502" s="159" t="s">
        <v>233</v>
      </c>
      <c r="E5502" s="812"/>
      <c r="F5502" s="449"/>
      <c r="G5502" s="245"/>
      <c r="H5502" s="245"/>
      <c r="I5502" s="476">
        <f>F5502+G5502+H5502</f>
        <v>0</v>
      </c>
      <c r="J5502" s="243" t="str">
        <f t="shared" si="1692"/>
        <v/>
      </c>
      <c r="K5502" s="244"/>
      <c r="L5502" s="423"/>
      <c r="M5502" s="252"/>
      <c r="N5502" s="315">
        <f>I5502</f>
        <v>0</v>
      </c>
      <c r="O5502" s="424">
        <f>L5502+M5502-N5502</f>
        <v>0</v>
      </c>
      <c r="P5502" s="244"/>
      <c r="Q5502" s="771"/>
      <c r="R5502" s="775"/>
      <c r="S5502" s="775"/>
      <c r="T5502" s="775"/>
      <c r="U5502" s="775"/>
      <c r="V5502" s="775"/>
      <c r="W5502" s="819"/>
      <c r="X5502" s="313">
        <f t="shared" si="1693"/>
        <v>0</v>
      </c>
    </row>
    <row r="5503" spans="2:24" ht="18.75">
      <c r="B5503" s="171"/>
      <c r="C5503" s="137">
        <v>2125</v>
      </c>
      <c r="D5503" s="156" t="s">
        <v>1080</v>
      </c>
      <c r="E5503" s="812"/>
      <c r="F5503" s="700">
        <v>0</v>
      </c>
      <c r="G5503" s="700">
        <v>0</v>
      </c>
      <c r="H5503" s="700">
        <v>0</v>
      </c>
      <c r="I5503" s="476">
        <f>F5503+G5503+H5503</f>
        <v>0</v>
      </c>
      <c r="J5503" s="243" t="str">
        <f t="shared" si="1692"/>
        <v/>
      </c>
      <c r="K5503" s="244"/>
      <c r="L5503" s="423"/>
      <c r="M5503" s="252"/>
      <c r="N5503" s="315">
        <f>I5503</f>
        <v>0</v>
      </c>
      <c r="O5503" s="424">
        <f>L5503+M5503-N5503</f>
        <v>0</v>
      </c>
      <c r="P5503" s="244"/>
      <c r="Q5503" s="771"/>
      <c r="R5503" s="775"/>
      <c r="S5503" s="775"/>
      <c r="T5503" s="775"/>
      <c r="U5503" s="775"/>
      <c r="V5503" s="775"/>
      <c r="W5503" s="819"/>
      <c r="X5503" s="313">
        <f t="shared" si="1693"/>
        <v>0</v>
      </c>
    </row>
    <row r="5504" spans="2:24" ht="18.75">
      <c r="B5504" s="143"/>
      <c r="C5504" s="137">
        <v>2140</v>
      </c>
      <c r="D5504" s="159" t="s">
        <v>235</v>
      </c>
      <c r="E5504" s="812"/>
      <c r="F5504" s="700">
        <v>0</v>
      </c>
      <c r="G5504" s="700">
        <v>0</v>
      </c>
      <c r="H5504" s="700">
        <v>0</v>
      </c>
      <c r="I5504" s="476">
        <f>F5504+G5504+H5504</f>
        <v>0</v>
      </c>
      <c r="J5504" s="243" t="str">
        <f t="shared" si="1692"/>
        <v/>
      </c>
      <c r="K5504" s="244"/>
      <c r="L5504" s="423"/>
      <c r="M5504" s="252"/>
      <c r="N5504" s="315">
        <f>I5504</f>
        <v>0</v>
      </c>
      <c r="O5504" s="424">
        <f>L5504+M5504-N5504</f>
        <v>0</v>
      </c>
      <c r="P5504" s="244"/>
      <c r="Q5504" s="771"/>
      <c r="R5504" s="775"/>
      <c r="S5504" s="775"/>
      <c r="T5504" s="775"/>
      <c r="U5504" s="775"/>
      <c r="V5504" s="775"/>
      <c r="W5504" s="819"/>
      <c r="X5504" s="313">
        <f t="shared" si="1693"/>
        <v>0</v>
      </c>
    </row>
    <row r="5505" spans="2:24" ht="18.75">
      <c r="B5505" s="136"/>
      <c r="C5505" s="142">
        <v>2190</v>
      </c>
      <c r="D5505" s="512" t="s">
        <v>236</v>
      </c>
      <c r="E5505" s="812"/>
      <c r="F5505" s="449"/>
      <c r="G5505" s="245"/>
      <c r="H5505" s="245"/>
      <c r="I5505" s="476">
        <f>F5505+G5505+H5505</f>
        <v>0</v>
      </c>
      <c r="J5505" s="243" t="str">
        <f t="shared" si="1692"/>
        <v/>
      </c>
      <c r="K5505" s="244"/>
      <c r="L5505" s="423"/>
      <c r="M5505" s="252"/>
      <c r="N5505" s="315">
        <f>I5505</f>
        <v>0</v>
      </c>
      <c r="O5505" s="424">
        <f>L5505+M5505-N5505</f>
        <v>0</v>
      </c>
      <c r="P5505" s="244"/>
      <c r="Q5505" s="771"/>
      <c r="R5505" s="775"/>
      <c r="S5505" s="775"/>
      <c r="T5505" s="775"/>
      <c r="U5505" s="775"/>
      <c r="V5505" s="775"/>
      <c r="W5505" s="819"/>
      <c r="X5505" s="313">
        <f t="shared" si="1693"/>
        <v>0</v>
      </c>
    </row>
    <row r="5506" spans="2:24" ht="18.75">
      <c r="B5506" s="794">
        <v>2200</v>
      </c>
      <c r="C5506" s="958" t="s">
        <v>237</v>
      </c>
      <c r="D5506" s="958"/>
      <c r="E5506" s="795"/>
      <c r="F5506" s="796">
        <f>SUM(F5507:F5508)</f>
        <v>0</v>
      </c>
      <c r="G5506" s="797">
        <f>SUM(G5507:G5508)</f>
        <v>0</v>
      </c>
      <c r="H5506" s="797">
        <f>SUM(H5507:H5508)</f>
        <v>0</v>
      </c>
      <c r="I5506" s="797">
        <f>SUM(I5507:I5508)</f>
        <v>0</v>
      </c>
      <c r="J5506" s="243" t="str">
        <f t="shared" si="1692"/>
        <v/>
      </c>
      <c r="K5506" s="244"/>
      <c r="L5506" s="316">
        <f>SUM(L5507:L5508)</f>
        <v>0</v>
      </c>
      <c r="M5506" s="317">
        <f>SUM(M5507:M5508)</f>
        <v>0</v>
      </c>
      <c r="N5506" s="425">
        <f>SUM(N5507:N5508)</f>
        <v>0</v>
      </c>
      <c r="O5506" s="426">
        <f>SUM(O5507:O5508)</f>
        <v>0</v>
      </c>
      <c r="P5506" s="244"/>
      <c r="Q5506" s="773"/>
      <c r="R5506" s="774"/>
      <c r="S5506" s="774"/>
      <c r="T5506" s="774"/>
      <c r="U5506" s="774"/>
      <c r="V5506" s="774"/>
      <c r="W5506" s="820"/>
      <c r="X5506" s="313">
        <f t="shared" si="1693"/>
        <v>0</v>
      </c>
    </row>
    <row r="5507" spans="2:24" ht="18.75">
      <c r="B5507" s="136"/>
      <c r="C5507" s="137">
        <v>2221</v>
      </c>
      <c r="D5507" s="139" t="s">
        <v>1461</v>
      </c>
      <c r="E5507" s="812"/>
      <c r="F5507" s="449"/>
      <c r="G5507" s="245"/>
      <c r="H5507" s="245"/>
      <c r="I5507" s="476">
        <f t="shared" ref="I5507:I5512" si="1694">F5507+G5507+H5507</f>
        <v>0</v>
      </c>
      <c r="J5507" s="243" t="str">
        <f t="shared" si="1692"/>
        <v/>
      </c>
      <c r="K5507" s="244"/>
      <c r="L5507" s="423"/>
      <c r="M5507" s="252"/>
      <c r="N5507" s="315">
        <f t="shared" ref="N5507:N5512" si="1695">I5507</f>
        <v>0</v>
      </c>
      <c r="O5507" s="424">
        <f t="shared" ref="O5507:O5512" si="1696">L5507+M5507-N5507</f>
        <v>0</v>
      </c>
      <c r="P5507" s="244"/>
      <c r="Q5507" s="771"/>
      <c r="R5507" s="775"/>
      <c r="S5507" s="775"/>
      <c r="T5507" s="775"/>
      <c r="U5507" s="775"/>
      <c r="V5507" s="775"/>
      <c r="W5507" s="819"/>
      <c r="X5507" s="313">
        <f t="shared" si="1693"/>
        <v>0</v>
      </c>
    </row>
    <row r="5508" spans="2:24" ht="18.75">
      <c r="B5508" s="136"/>
      <c r="C5508" s="142">
        <v>2224</v>
      </c>
      <c r="D5508" s="141" t="s">
        <v>238</v>
      </c>
      <c r="E5508" s="812"/>
      <c r="F5508" s="449"/>
      <c r="G5508" s="245"/>
      <c r="H5508" s="245"/>
      <c r="I5508" s="476">
        <f t="shared" si="1694"/>
        <v>0</v>
      </c>
      <c r="J5508" s="243" t="str">
        <f t="shared" si="1692"/>
        <v/>
      </c>
      <c r="K5508" s="244"/>
      <c r="L5508" s="423"/>
      <c r="M5508" s="252"/>
      <c r="N5508" s="315">
        <f t="shared" si="1695"/>
        <v>0</v>
      </c>
      <c r="O5508" s="424">
        <f t="shared" si="1696"/>
        <v>0</v>
      </c>
      <c r="P5508" s="244"/>
      <c r="Q5508" s="771"/>
      <c r="R5508" s="775"/>
      <c r="S5508" s="775"/>
      <c r="T5508" s="775"/>
      <c r="U5508" s="775"/>
      <c r="V5508" s="775"/>
      <c r="W5508" s="819"/>
      <c r="X5508" s="313">
        <f t="shared" si="1693"/>
        <v>0</v>
      </c>
    </row>
    <row r="5509" spans="2:24" ht="18.75">
      <c r="B5509" s="794">
        <v>2500</v>
      </c>
      <c r="C5509" s="963" t="s">
        <v>239</v>
      </c>
      <c r="D5509" s="963"/>
      <c r="E5509" s="795"/>
      <c r="F5509" s="798"/>
      <c r="G5509" s="799"/>
      <c r="H5509" s="799"/>
      <c r="I5509" s="800">
        <f t="shared" si="1694"/>
        <v>0</v>
      </c>
      <c r="J5509" s="243" t="str">
        <f t="shared" si="1692"/>
        <v/>
      </c>
      <c r="K5509" s="244"/>
      <c r="L5509" s="428"/>
      <c r="M5509" s="254"/>
      <c r="N5509" s="315">
        <f t="shared" si="1695"/>
        <v>0</v>
      </c>
      <c r="O5509" s="424">
        <f t="shared" si="1696"/>
        <v>0</v>
      </c>
      <c r="P5509" s="244"/>
      <c r="Q5509" s="773"/>
      <c r="R5509" s="774"/>
      <c r="S5509" s="775"/>
      <c r="T5509" s="775"/>
      <c r="U5509" s="774"/>
      <c r="V5509" s="775"/>
      <c r="W5509" s="819"/>
      <c r="X5509" s="313">
        <f t="shared" si="1693"/>
        <v>0</v>
      </c>
    </row>
    <row r="5510" spans="2:24" ht="18.75">
      <c r="B5510" s="794">
        <v>2600</v>
      </c>
      <c r="C5510" s="969" t="s">
        <v>240</v>
      </c>
      <c r="D5510" s="979"/>
      <c r="E5510" s="795"/>
      <c r="F5510" s="798"/>
      <c r="G5510" s="799"/>
      <c r="H5510" s="799"/>
      <c r="I5510" s="800">
        <f t="shared" si="1694"/>
        <v>0</v>
      </c>
      <c r="J5510" s="243" t="str">
        <f t="shared" si="1692"/>
        <v/>
      </c>
      <c r="K5510" s="244"/>
      <c r="L5510" s="428"/>
      <c r="M5510" s="254"/>
      <c r="N5510" s="315">
        <f t="shared" si="1695"/>
        <v>0</v>
      </c>
      <c r="O5510" s="424">
        <f t="shared" si="1696"/>
        <v>0</v>
      </c>
      <c r="P5510" s="244"/>
      <c r="Q5510" s="773"/>
      <c r="R5510" s="774"/>
      <c r="S5510" s="775"/>
      <c r="T5510" s="775"/>
      <c r="U5510" s="774"/>
      <c r="V5510" s="775"/>
      <c r="W5510" s="819"/>
      <c r="X5510" s="313">
        <f t="shared" si="1693"/>
        <v>0</v>
      </c>
    </row>
    <row r="5511" spans="2:24" ht="18.75">
      <c r="B5511" s="794">
        <v>2700</v>
      </c>
      <c r="C5511" s="969" t="s">
        <v>241</v>
      </c>
      <c r="D5511" s="979"/>
      <c r="E5511" s="795"/>
      <c r="F5511" s="798"/>
      <c r="G5511" s="799"/>
      <c r="H5511" s="799"/>
      <c r="I5511" s="800">
        <f t="shared" si="1694"/>
        <v>0</v>
      </c>
      <c r="J5511" s="243" t="str">
        <f t="shared" si="1692"/>
        <v/>
      </c>
      <c r="K5511" s="244"/>
      <c r="L5511" s="428"/>
      <c r="M5511" s="254"/>
      <c r="N5511" s="315">
        <f t="shared" si="1695"/>
        <v>0</v>
      </c>
      <c r="O5511" s="424">
        <f t="shared" si="1696"/>
        <v>0</v>
      </c>
      <c r="P5511" s="244"/>
      <c r="Q5511" s="773"/>
      <c r="R5511" s="774"/>
      <c r="S5511" s="775"/>
      <c r="T5511" s="775"/>
      <c r="U5511" s="774"/>
      <c r="V5511" s="775"/>
      <c r="W5511" s="819"/>
      <c r="X5511" s="313">
        <f t="shared" si="1693"/>
        <v>0</v>
      </c>
    </row>
    <row r="5512" spans="2:24" ht="18.75">
      <c r="B5512" s="794">
        <v>2800</v>
      </c>
      <c r="C5512" s="969" t="s">
        <v>1711</v>
      </c>
      <c r="D5512" s="979"/>
      <c r="E5512" s="795"/>
      <c r="F5512" s="798"/>
      <c r="G5512" s="799"/>
      <c r="H5512" s="799"/>
      <c r="I5512" s="800">
        <f t="shared" si="1694"/>
        <v>0</v>
      </c>
      <c r="J5512" s="243" t="str">
        <f t="shared" si="1692"/>
        <v/>
      </c>
      <c r="K5512" s="244"/>
      <c r="L5512" s="428"/>
      <c r="M5512" s="254"/>
      <c r="N5512" s="315">
        <f t="shared" si="1695"/>
        <v>0</v>
      </c>
      <c r="O5512" s="424">
        <f t="shared" si="1696"/>
        <v>0</v>
      </c>
      <c r="P5512" s="244"/>
      <c r="Q5512" s="773"/>
      <c r="R5512" s="774"/>
      <c r="S5512" s="775"/>
      <c r="T5512" s="775"/>
      <c r="U5512" s="774"/>
      <c r="V5512" s="775"/>
      <c r="W5512" s="819"/>
      <c r="X5512" s="313">
        <f t="shared" si="1693"/>
        <v>0</v>
      </c>
    </row>
    <row r="5513" spans="2:24" ht="18.75">
      <c r="B5513" s="794">
        <v>2900</v>
      </c>
      <c r="C5513" s="966" t="s">
        <v>242</v>
      </c>
      <c r="D5513" s="983"/>
      <c r="E5513" s="795"/>
      <c r="F5513" s="796">
        <f>SUM(F5514:F5521)</f>
        <v>0</v>
      </c>
      <c r="G5513" s="797">
        <f>SUM(G5514:G5521)</f>
        <v>0</v>
      </c>
      <c r="H5513" s="797">
        <f>SUM(H5514:H5521)</f>
        <v>0</v>
      </c>
      <c r="I5513" s="797">
        <f>SUM(I5514:I5521)</f>
        <v>0</v>
      </c>
      <c r="J5513" s="243" t="str">
        <f t="shared" si="1692"/>
        <v/>
      </c>
      <c r="K5513" s="244"/>
      <c r="L5513" s="316">
        <f>SUM(L5514:L5521)</f>
        <v>0</v>
      </c>
      <c r="M5513" s="317">
        <f>SUM(M5514:M5521)</f>
        <v>0</v>
      </c>
      <c r="N5513" s="425">
        <f>SUM(N5514:N5521)</f>
        <v>0</v>
      </c>
      <c r="O5513" s="426">
        <f>SUM(O5514:O5521)</f>
        <v>0</v>
      </c>
      <c r="P5513" s="244"/>
      <c r="Q5513" s="773"/>
      <c r="R5513" s="774"/>
      <c r="S5513" s="774"/>
      <c r="T5513" s="774"/>
      <c r="U5513" s="774"/>
      <c r="V5513" s="774"/>
      <c r="W5513" s="820"/>
      <c r="X5513" s="313">
        <f t="shared" si="1693"/>
        <v>0</v>
      </c>
    </row>
    <row r="5514" spans="2:24" ht="18.75">
      <c r="B5514" s="172"/>
      <c r="C5514" s="144">
        <v>2910</v>
      </c>
      <c r="D5514" s="319" t="s">
        <v>1751</v>
      </c>
      <c r="E5514" s="812"/>
      <c r="F5514" s="449"/>
      <c r="G5514" s="245"/>
      <c r="H5514" s="245"/>
      <c r="I5514" s="476">
        <f t="shared" ref="I5514:I5521" si="1697">F5514+G5514+H5514</f>
        <v>0</v>
      </c>
      <c r="J5514" s="243" t="str">
        <f t="shared" si="1692"/>
        <v/>
      </c>
      <c r="K5514" s="244"/>
      <c r="L5514" s="423"/>
      <c r="M5514" s="252"/>
      <c r="N5514" s="315">
        <f t="shared" ref="N5514:N5521" si="1698">I5514</f>
        <v>0</v>
      </c>
      <c r="O5514" s="424">
        <f t="shared" ref="O5514:O5521" si="1699">L5514+M5514-N5514</f>
        <v>0</v>
      </c>
      <c r="P5514" s="244"/>
      <c r="Q5514" s="771"/>
      <c r="R5514" s="775"/>
      <c r="S5514" s="775"/>
      <c r="T5514" s="775"/>
      <c r="U5514" s="775"/>
      <c r="V5514" s="775"/>
      <c r="W5514" s="819"/>
      <c r="X5514" s="313">
        <f t="shared" si="1693"/>
        <v>0</v>
      </c>
    </row>
    <row r="5515" spans="2:24" ht="18.75">
      <c r="B5515" s="172"/>
      <c r="C5515" s="144">
        <v>2920</v>
      </c>
      <c r="D5515" s="319" t="s">
        <v>243</v>
      </c>
      <c r="E5515" s="812"/>
      <c r="F5515" s="449"/>
      <c r="G5515" s="245"/>
      <c r="H5515" s="245"/>
      <c r="I5515" s="476">
        <f t="shared" si="1697"/>
        <v>0</v>
      </c>
      <c r="J5515" s="243" t="str">
        <f t="shared" si="1692"/>
        <v/>
      </c>
      <c r="K5515" s="244"/>
      <c r="L5515" s="423"/>
      <c r="M5515" s="252"/>
      <c r="N5515" s="315">
        <f t="shared" si="1698"/>
        <v>0</v>
      </c>
      <c r="O5515" s="424">
        <f t="shared" si="1699"/>
        <v>0</v>
      </c>
      <c r="P5515" s="244"/>
      <c r="Q5515" s="771"/>
      <c r="R5515" s="775"/>
      <c r="S5515" s="775"/>
      <c r="T5515" s="775"/>
      <c r="U5515" s="775"/>
      <c r="V5515" s="775"/>
      <c r="W5515" s="819"/>
      <c r="X5515" s="313">
        <f t="shared" si="1693"/>
        <v>0</v>
      </c>
    </row>
    <row r="5516" spans="2:24" ht="31.5">
      <c r="B5516" s="172"/>
      <c r="C5516" s="168">
        <v>2969</v>
      </c>
      <c r="D5516" s="320" t="s">
        <v>244</v>
      </c>
      <c r="E5516" s="812"/>
      <c r="F5516" s="449"/>
      <c r="G5516" s="245"/>
      <c r="H5516" s="245"/>
      <c r="I5516" s="476">
        <f t="shared" si="1697"/>
        <v>0</v>
      </c>
      <c r="J5516" s="243" t="str">
        <f t="shared" si="1692"/>
        <v/>
      </c>
      <c r="K5516" s="244"/>
      <c r="L5516" s="423"/>
      <c r="M5516" s="252"/>
      <c r="N5516" s="315">
        <f t="shared" si="1698"/>
        <v>0</v>
      </c>
      <c r="O5516" s="424">
        <f t="shared" si="1699"/>
        <v>0</v>
      </c>
      <c r="P5516" s="244"/>
      <c r="Q5516" s="771"/>
      <c r="R5516" s="775"/>
      <c r="S5516" s="775"/>
      <c r="T5516" s="775"/>
      <c r="U5516" s="775"/>
      <c r="V5516" s="775"/>
      <c r="W5516" s="819"/>
      <c r="X5516" s="313">
        <f t="shared" si="1693"/>
        <v>0</v>
      </c>
    </row>
    <row r="5517" spans="2:24" ht="31.5">
      <c r="B5517" s="172"/>
      <c r="C5517" s="168">
        <v>2970</v>
      </c>
      <c r="D5517" s="320" t="s">
        <v>245</v>
      </c>
      <c r="E5517" s="812"/>
      <c r="F5517" s="449"/>
      <c r="G5517" s="245"/>
      <c r="H5517" s="245"/>
      <c r="I5517" s="476">
        <f t="shared" si="1697"/>
        <v>0</v>
      </c>
      <c r="J5517" s="243" t="str">
        <f t="shared" si="1692"/>
        <v/>
      </c>
      <c r="K5517" s="244"/>
      <c r="L5517" s="423"/>
      <c r="M5517" s="252"/>
      <c r="N5517" s="315">
        <f t="shared" si="1698"/>
        <v>0</v>
      </c>
      <c r="O5517" s="424">
        <f t="shared" si="1699"/>
        <v>0</v>
      </c>
      <c r="P5517" s="244"/>
      <c r="Q5517" s="771"/>
      <c r="R5517" s="775"/>
      <c r="S5517" s="775"/>
      <c r="T5517" s="775"/>
      <c r="U5517" s="775"/>
      <c r="V5517" s="775"/>
      <c r="W5517" s="819"/>
      <c r="X5517" s="313">
        <f t="shared" si="1693"/>
        <v>0</v>
      </c>
    </row>
    <row r="5518" spans="2:24" ht="18.75">
      <c r="B5518" s="172"/>
      <c r="C5518" s="166">
        <v>2989</v>
      </c>
      <c r="D5518" s="321" t="s">
        <v>246</v>
      </c>
      <c r="E5518" s="812"/>
      <c r="F5518" s="449"/>
      <c r="G5518" s="245"/>
      <c r="H5518" s="245"/>
      <c r="I5518" s="476">
        <f t="shared" si="1697"/>
        <v>0</v>
      </c>
      <c r="J5518" s="243" t="str">
        <f t="shared" si="1692"/>
        <v/>
      </c>
      <c r="K5518" s="244"/>
      <c r="L5518" s="423"/>
      <c r="M5518" s="252"/>
      <c r="N5518" s="315">
        <f t="shared" si="1698"/>
        <v>0</v>
      </c>
      <c r="O5518" s="424">
        <f t="shared" si="1699"/>
        <v>0</v>
      </c>
      <c r="P5518" s="244"/>
      <c r="Q5518" s="771"/>
      <c r="R5518" s="775"/>
      <c r="S5518" s="775"/>
      <c r="T5518" s="775"/>
      <c r="U5518" s="775"/>
      <c r="V5518" s="775"/>
      <c r="W5518" s="819"/>
      <c r="X5518" s="313">
        <f t="shared" si="1693"/>
        <v>0</v>
      </c>
    </row>
    <row r="5519" spans="2:24" ht="31.5">
      <c r="B5519" s="136"/>
      <c r="C5519" s="137">
        <v>2990</v>
      </c>
      <c r="D5519" s="322" t="s">
        <v>1732</v>
      </c>
      <c r="E5519" s="812"/>
      <c r="F5519" s="449"/>
      <c r="G5519" s="245"/>
      <c r="H5519" s="245"/>
      <c r="I5519" s="476">
        <f t="shared" si="1697"/>
        <v>0</v>
      </c>
      <c r="J5519" s="243" t="str">
        <f t="shared" si="1692"/>
        <v/>
      </c>
      <c r="K5519" s="244"/>
      <c r="L5519" s="423"/>
      <c r="M5519" s="252"/>
      <c r="N5519" s="315">
        <f t="shared" si="1698"/>
        <v>0</v>
      </c>
      <c r="O5519" s="424">
        <f t="shared" si="1699"/>
        <v>0</v>
      </c>
      <c r="P5519" s="244"/>
      <c r="Q5519" s="771"/>
      <c r="R5519" s="775"/>
      <c r="S5519" s="775"/>
      <c r="T5519" s="775"/>
      <c r="U5519" s="775"/>
      <c r="V5519" s="775"/>
      <c r="W5519" s="819"/>
      <c r="X5519" s="313">
        <f t="shared" si="1693"/>
        <v>0</v>
      </c>
    </row>
    <row r="5520" spans="2:24" ht="18.75">
      <c r="B5520" s="136"/>
      <c r="C5520" s="137">
        <v>2991</v>
      </c>
      <c r="D5520" s="322" t="s">
        <v>247</v>
      </c>
      <c r="E5520" s="812"/>
      <c r="F5520" s="449"/>
      <c r="G5520" s="245"/>
      <c r="H5520" s="245"/>
      <c r="I5520" s="476">
        <f t="shared" si="1697"/>
        <v>0</v>
      </c>
      <c r="J5520" s="243" t="str">
        <f t="shared" si="1692"/>
        <v/>
      </c>
      <c r="K5520" s="244"/>
      <c r="L5520" s="423"/>
      <c r="M5520" s="252"/>
      <c r="N5520" s="315">
        <f t="shared" si="1698"/>
        <v>0</v>
      </c>
      <c r="O5520" s="424">
        <f t="shared" si="1699"/>
        <v>0</v>
      </c>
      <c r="P5520" s="244"/>
      <c r="Q5520" s="771"/>
      <c r="R5520" s="775"/>
      <c r="S5520" s="775"/>
      <c r="T5520" s="775"/>
      <c r="U5520" s="775"/>
      <c r="V5520" s="775"/>
      <c r="W5520" s="819"/>
      <c r="X5520" s="313">
        <f t="shared" si="1693"/>
        <v>0</v>
      </c>
    </row>
    <row r="5521" spans="2:24" ht="18.75">
      <c r="B5521" s="136"/>
      <c r="C5521" s="142">
        <v>2992</v>
      </c>
      <c r="D5521" s="154" t="s">
        <v>248</v>
      </c>
      <c r="E5521" s="812"/>
      <c r="F5521" s="449"/>
      <c r="G5521" s="245"/>
      <c r="H5521" s="245"/>
      <c r="I5521" s="476">
        <f t="shared" si="1697"/>
        <v>0</v>
      </c>
      <c r="J5521" s="243" t="str">
        <f t="shared" si="1692"/>
        <v/>
      </c>
      <c r="K5521" s="244"/>
      <c r="L5521" s="423"/>
      <c r="M5521" s="252"/>
      <c r="N5521" s="315">
        <f t="shared" si="1698"/>
        <v>0</v>
      </c>
      <c r="O5521" s="424">
        <f t="shared" si="1699"/>
        <v>0</v>
      </c>
      <c r="P5521" s="244"/>
      <c r="Q5521" s="771"/>
      <c r="R5521" s="775"/>
      <c r="S5521" s="775"/>
      <c r="T5521" s="775"/>
      <c r="U5521" s="775"/>
      <c r="V5521" s="775"/>
      <c r="W5521" s="819"/>
      <c r="X5521" s="313">
        <f t="shared" si="1693"/>
        <v>0</v>
      </c>
    </row>
    <row r="5522" spans="2:24" ht="18.75">
      <c r="B5522" s="794">
        <v>3300</v>
      </c>
      <c r="C5522" s="966" t="s">
        <v>1773</v>
      </c>
      <c r="D5522" s="966"/>
      <c r="E5522" s="795"/>
      <c r="F5522" s="781">
        <v>0</v>
      </c>
      <c r="G5522" s="781">
        <v>0</v>
      </c>
      <c r="H5522" s="781">
        <v>0</v>
      </c>
      <c r="I5522" s="797">
        <f>SUM(I5523:I5527)</f>
        <v>0</v>
      </c>
      <c r="J5522" s="243" t="str">
        <f t="shared" si="1692"/>
        <v/>
      </c>
      <c r="K5522" s="244"/>
      <c r="L5522" s="773"/>
      <c r="M5522" s="774"/>
      <c r="N5522" s="774"/>
      <c r="O5522" s="820"/>
      <c r="P5522" s="244"/>
      <c r="Q5522" s="773"/>
      <c r="R5522" s="774"/>
      <c r="S5522" s="774"/>
      <c r="T5522" s="774"/>
      <c r="U5522" s="774"/>
      <c r="V5522" s="774"/>
      <c r="W5522" s="820"/>
      <c r="X5522" s="313">
        <f t="shared" si="1693"/>
        <v>0</v>
      </c>
    </row>
    <row r="5523" spans="2:24" ht="18.75">
      <c r="B5523" s="143"/>
      <c r="C5523" s="144">
        <v>3301</v>
      </c>
      <c r="D5523" s="460" t="s">
        <v>249</v>
      </c>
      <c r="E5523" s="812"/>
      <c r="F5523" s="700">
        <v>0</v>
      </c>
      <c r="G5523" s="700">
        <v>0</v>
      </c>
      <c r="H5523" s="700">
        <v>0</v>
      </c>
      <c r="I5523" s="476">
        <f t="shared" ref="I5523:I5530" si="1700">F5523+G5523+H5523</f>
        <v>0</v>
      </c>
      <c r="J5523" s="243" t="str">
        <f t="shared" si="1692"/>
        <v/>
      </c>
      <c r="K5523" s="244"/>
      <c r="L5523" s="771"/>
      <c r="M5523" s="775"/>
      <c r="N5523" s="775"/>
      <c r="O5523" s="819"/>
      <c r="P5523" s="244"/>
      <c r="Q5523" s="771"/>
      <c r="R5523" s="775"/>
      <c r="S5523" s="775"/>
      <c r="T5523" s="775"/>
      <c r="U5523" s="775"/>
      <c r="V5523" s="775"/>
      <c r="W5523" s="819"/>
      <c r="X5523" s="313">
        <f t="shared" si="1693"/>
        <v>0</v>
      </c>
    </row>
    <row r="5524" spans="2:24" ht="18.75">
      <c r="B5524" s="143"/>
      <c r="C5524" s="168">
        <v>3302</v>
      </c>
      <c r="D5524" s="461" t="s">
        <v>1081</v>
      </c>
      <c r="E5524" s="812"/>
      <c r="F5524" s="700">
        <v>0</v>
      </c>
      <c r="G5524" s="700">
        <v>0</v>
      </c>
      <c r="H5524" s="700">
        <v>0</v>
      </c>
      <c r="I5524" s="476">
        <f t="shared" si="1700"/>
        <v>0</v>
      </c>
      <c r="J5524" s="243" t="str">
        <f t="shared" ref="J5524:J5555" si="1701">(IF($E5524&lt;&gt;0,$J$2,IF($I5524&lt;&gt;0,$J$2,"")))</f>
        <v/>
      </c>
      <c r="K5524" s="244"/>
      <c r="L5524" s="771"/>
      <c r="M5524" s="775"/>
      <c r="N5524" s="775"/>
      <c r="O5524" s="819"/>
      <c r="P5524" s="244"/>
      <c r="Q5524" s="771"/>
      <c r="R5524" s="775"/>
      <c r="S5524" s="775"/>
      <c r="T5524" s="775"/>
      <c r="U5524" s="775"/>
      <c r="V5524" s="775"/>
      <c r="W5524" s="819"/>
      <c r="X5524" s="313">
        <f t="shared" ref="X5524:X5555" si="1702">T5524-U5524-V5524-W5524</f>
        <v>0</v>
      </c>
    </row>
    <row r="5525" spans="2:24" ht="18.75">
      <c r="B5525" s="143"/>
      <c r="C5525" s="168">
        <v>3303</v>
      </c>
      <c r="D5525" s="461" t="s">
        <v>251</v>
      </c>
      <c r="E5525" s="812"/>
      <c r="F5525" s="700">
        <v>0</v>
      </c>
      <c r="G5525" s="700">
        <v>0</v>
      </c>
      <c r="H5525" s="700">
        <v>0</v>
      </c>
      <c r="I5525" s="476">
        <f t="shared" si="1700"/>
        <v>0</v>
      </c>
      <c r="J5525" s="243" t="str">
        <f t="shared" si="1701"/>
        <v/>
      </c>
      <c r="K5525" s="244"/>
      <c r="L5525" s="771"/>
      <c r="M5525" s="775"/>
      <c r="N5525" s="775"/>
      <c r="O5525" s="819"/>
      <c r="P5525" s="244"/>
      <c r="Q5525" s="771"/>
      <c r="R5525" s="775"/>
      <c r="S5525" s="775"/>
      <c r="T5525" s="775"/>
      <c r="U5525" s="775"/>
      <c r="V5525" s="775"/>
      <c r="W5525" s="819"/>
      <c r="X5525" s="313">
        <f t="shared" si="1702"/>
        <v>0</v>
      </c>
    </row>
    <row r="5526" spans="2:24" ht="18.75">
      <c r="B5526" s="143"/>
      <c r="C5526" s="166">
        <v>3304</v>
      </c>
      <c r="D5526" s="462" t="s">
        <v>252</v>
      </c>
      <c r="E5526" s="812"/>
      <c r="F5526" s="700">
        <v>0</v>
      </c>
      <c r="G5526" s="700">
        <v>0</v>
      </c>
      <c r="H5526" s="700">
        <v>0</v>
      </c>
      <c r="I5526" s="476">
        <f t="shared" si="1700"/>
        <v>0</v>
      </c>
      <c r="J5526" s="243" t="str">
        <f t="shared" si="1701"/>
        <v/>
      </c>
      <c r="K5526" s="244"/>
      <c r="L5526" s="771"/>
      <c r="M5526" s="775"/>
      <c r="N5526" s="775"/>
      <c r="O5526" s="819"/>
      <c r="P5526" s="244"/>
      <c r="Q5526" s="771"/>
      <c r="R5526" s="775"/>
      <c r="S5526" s="775"/>
      <c r="T5526" s="775"/>
      <c r="U5526" s="775"/>
      <c r="V5526" s="775"/>
      <c r="W5526" s="819"/>
      <c r="X5526" s="313">
        <f t="shared" si="1702"/>
        <v>0</v>
      </c>
    </row>
    <row r="5527" spans="2:24" ht="31.5">
      <c r="B5527" s="143"/>
      <c r="C5527" s="142">
        <v>3306</v>
      </c>
      <c r="D5527" s="463" t="s">
        <v>1712</v>
      </c>
      <c r="E5527" s="812"/>
      <c r="F5527" s="700">
        <v>0</v>
      </c>
      <c r="G5527" s="700">
        <v>0</v>
      </c>
      <c r="H5527" s="700">
        <v>0</v>
      </c>
      <c r="I5527" s="476">
        <f t="shared" si="1700"/>
        <v>0</v>
      </c>
      <c r="J5527" s="243" t="str">
        <f t="shared" si="1701"/>
        <v/>
      </c>
      <c r="K5527" s="244"/>
      <c r="L5527" s="771"/>
      <c r="M5527" s="775"/>
      <c r="N5527" s="775"/>
      <c r="O5527" s="819"/>
      <c r="P5527" s="244"/>
      <c r="Q5527" s="771"/>
      <c r="R5527" s="775"/>
      <c r="S5527" s="775"/>
      <c r="T5527" s="775"/>
      <c r="U5527" s="775"/>
      <c r="V5527" s="775"/>
      <c r="W5527" s="819"/>
      <c r="X5527" s="313">
        <f t="shared" si="1702"/>
        <v>0</v>
      </c>
    </row>
    <row r="5528" spans="2:24" ht="18.75">
      <c r="B5528" s="794">
        <v>3900</v>
      </c>
      <c r="C5528" s="963" t="s">
        <v>253</v>
      </c>
      <c r="D5528" s="967"/>
      <c r="E5528" s="795"/>
      <c r="F5528" s="781">
        <v>0</v>
      </c>
      <c r="G5528" s="781">
        <v>0</v>
      </c>
      <c r="H5528" s="781">
        <v>0</v>
      </c>
      <c r="I5528" s="800">
        <f t="shared" si="1700"/>
        <v>0</v>
      </c>
      <c r="J5528" s="243" t="str">
        <f t="shared" si="1701"/>
        <v/>
      </c>
      <c r="K5528" s="244"/>
      <c r="L5528" s="428"/>
      <c r="M5528" s="254"/>
      <c r="N5528" s="317">
        <f>I5528</f>
        <v>0</v>
      </c>
      <c r="O5528" s="424">
        <f>L5528+M5528-N5528</f>
        <v>0</v>
      </c>
      <c r="P5528" s="244"/>
      <c r="Q5528" s="428"/>
      <c r="R5528" s="254"/>
      <c r="S5528" s="429">
        <f>+IF(+(L5528+M5528)&gt;=I5528,+M5528,+(+I5528-L5528))</f>
        <v>0</v>
      </c>
      <c r="T5528" s="315">
        <f>Q5528+R5528-S5528</f>
        <v>0</v>
      </c>
      <c r="U5528" s="254"/>
      <c r="V5528" s="254"/>
      <c r="W5528" s="253"/>
      <c r="X5528" s="313">
        <f t="shared" si="1702"/>
        <v>0</v>
      </c>
    </row>
    <row r="5529" spans="2:24" ht="18.75">
      <c r="B5529" s="794">
        <v>4000</v>
      </c>
      <c r="C5529" s="968" t="s">
        <v>254</v>
      </c>
      <c r="D5529" s="968"/>
      <c r="E5529" s="795"/>
      <c r="F5529" s="798"/>
      <c r="G5529" s="799"/>
      <c r="H5529" s="799"/>
      <c r="I5529" s="800">
        <f t="shared" si="1700"/>
        <v>0</v>
      </c>
      <c r="J5529" s="243" t="str">
        <f t="shared" si="1701"/>
        <v/>
      </c>
      <c r="K5529" s="244"/>
      <c r="L5529" s="428"/>
      <c r="M5529" s="254"/>
      <c r="N5529" s="317">
        <f>I5529</f>
        <v>0</v>
      </c>
      <c r="O5529" s="424">
        <f>L5529+M5529-N5529</f>
        <v>0</v>
      </c>
      <c r="P5529" s="244"/>
      <c r="Q5529" s="773"/>
      <c r="R5529" s="774"/>
      <c r="S5529" s="774"/>
      <c r="T5529" s="775"/>
      <c r="U5529" s="774"/>
      <c r="V5529" s="774"/>
      <c r="W5529" s="819"/>
      <c r="X5529" s="313">
        <f t="shared" si="1702"/>
        <v>0</v>
      </c>
    </row>
    <row r="5530" spans="2:24" ht="18.75">
      <c r="B5530" s="794">
        <v>4100</v>
      </c>
      <c r="C5530" s="968" t="s">
        <v>255</v>
      </c>
      <c r="D5530" s="968"/>
      <c r="E5530" s="795"/>
      <c r="F5530" s="781">
        <v>0</v>
      </c>
      <c r="G5530" s="781">
        <v>0</v>
      </c>
      <c r="H5530" s="781">
        <v>0</v>
      </c>
      <c r="I5530" s="800">
        <f t="shared" si="1700"/>
        <v>0</v>
      </c>
      <c r="J5530" s="243" t="str">
        <f t="shared" si="1701"/>
        <v/>
      </c>
      <c r="K5530" s="244"/>
      <c r="L5530" s="773"/>
      <c r="M5530" s="774"/>
      <c r="N5530" s="774"/>
      <c r="O5530" s="820"/>
      <c r="P5530" s="244"/>
      <c r="Q5530" s="773"/>
      <c r="R5530" s="774"/>
      <c r="S5530" s="774"/>
      <c r="T5530" s="774"/>
      <c r="U5530" s="774"/>
      <c r="V5530" s="774"/>
      <c r="W5530" s="820"/>
      <c r="X5530" s="313">
        <f t="shared" si="1702"/>
        <v>0</v>
      </c>
    </row>
    <row r="5531" spans="2:24" ht="18.75">
      <c r="B5531" s="794">
        <v>4200</v>
      </c>
      <c r="C5531" s="966" t="s">
        <v>256</v>
      </c>
      <c r="D5531" s="983"/>
      <c r="E5531" s="795"/>
      <c r="F5531" s="796">
        <f>SUM(F5532:F5537)</f>
        <v>0</v>
      </c>
      <c r="G5531" s="797">
        <f>SUM(G5532:G5537)</f>
        <v>0</v>
      </c>
      <c r="H5531" s="797">
        <f>SUM(H5532:H5537)</f>
        <v>0</v>
      </c>
      <c r="I5531" s="797">
        <f>SUM(I5532:I5537)</f>
        <v>0</v>
      </c>
      <c r="J5531" s="243" t="str">
        <f t="shared" si="1701"/>
        <v/>
      </c>
      <c r="K5531" s="244"/>
      <c r="L5531" s="316">
        <f>SUM(L5532:L5537)</f>
        <v>0</v>
      </c>
      <c r="M5531" s="317">
        <f>SUM(M5532:M5537)</f>
        <v>0</v>
      </c>
      <c r="N5531" s="425">
        <f>SUM(N5532:N5537)</f>
        <v>0</v>
      </c>
      <c r="O5531" s="426">
        <f>SUM(O5532:O5537)</f>
        <v>0</v>
      </c>
      <c r="P5531" s="244"/>
      <c r="Q5531" s="316">
        <f t="shared" ref="Q5531:W5531" si="1703">SUM(Q5532:Q5537)</f>
        <v>0</v>
      </c>
      <c r="R5531" s="317">
        <f t="shared" si="1703"/>
        <v>0</v>
      </c>
      <c r="S5531" s="317">
        <f t="shared" si="1703"/>
        <v>0</v>
      </c>
      <c r="T5531" s="317">
        <f t="shared" si="1703"/>
        <v>0</v>
      </c>
      <c r="U5531" s="317">
        <f t="shared" si="1703"/>
        <v>0</v>
      </c>
      <c r="V5531" s="317">
        <f t="shared" si="1703"/>
        <v>0</v>
      </c>
      <c r="W5531" s="426">
        <f t="shared" si="1703"/>
        <v>0</v>
      </c>
      <c r="X5531" s="313">
        <f t="shared" si="1702"/>
        <v>0</v>
      </c>
    </row>
    <row r="5532" spans="2:24" ht="18.75">
      <c r="B5532" s="173"/>
      <c r="C5532" s="144">
        <v>4201</v>
      </c>
      <c r="D5532" s="138" t="s">
        <v>257</v>
      </c>
      <c r="E5532" s="812"/>
      <c r="F5532" s="449"/>
      <c r="G5532" s="245"/>
      <c r="H5532" s="245"/>
      <c r="I5532" s="476">
        <f t="shared" ref="I5532:I5537" si="1704">F5532+G5532+H5532</f>
        <v>0</v>
      </c>
      <c r="J5532" s="243" t="str">
        <f t="shared" si="1701"/>
        <v/>
      </c>
      <c r="K5532" s="244"/>
      <c r="L5532" s="423"/>
      <c r="M5532" s="252"/>
      <c r="N5532" s="315">
        <f t="shared" ref="N5532:N5537" si="1705">I5532</f>
        <v>0</v>
      </c>
      <c r="O5532" s="424">
        <f t="shared" ref="O5532:O5537" si="1706">L5532+M5532-N5532</f>
        <v>0</v>
      </c>
      <c r="P5532" s="244"/>
      <c r="Q5532" s="423"/>
      <c r="R5532" s="252"/>
      <c r="S5532" s="429">
        <f t="shared" ref="S5532:S5537" si="1707">+IF(+(L5532+M5532)&gt;=I5532,+M5532,+(+I5532-L5532))</f>
        <v>0</v>
      </c>
      <c r="T5532" s="315">
        <f t="shared" ref="T5532:T5537" si="1708">Q5532+R5532-S5532</f>
        <v>0</v>
      </c>
      <c r="U5532" s="252"/>
      <c r="V5532" s="252"/>
      <c r="W5532" s="253"/>
      <c r="X5532" s="313">
        <f t="shared" si="1702"/>
        <v>0</v>
      </c>
    </row>
    <row r="5533" spans="2:24" ht="18.75">
      <c r="B5533" s="173"/>
      <c r="C5533" s="137">
        <v>4202</v>
      </c>
      <c r="D5533" s="139" t="s">
        <v>258</v>
      </c>
      <c r="E5533" s="812"/>
      <c r="F5533" s="449"/>
      <c r="G5533" s="245"/>
      <c r="H5533" s="245"/>
      <c r="I5533" s="476">
        <f t="shared" si="1704"/>
        <v>0</v>
      </c>
      <c r="J5533" s="243" t="str">
        <f t="shared" si="1701"/>
        <v/>
      </c>
      <c r="K5533" s="244"/>
      <c r="L5533" s="423"/>
      <c r="M5533" s="252"/>
      <c r="N5533" s="315">
        <f t="shared" si="1705"/>
        <v>0</v>
      </c>
      <c r="O5533" s="424">
        <f t="shared" si="1706"/>
        <v>0</v>
      </c>
      <c r="P5533" s="244"/>
      <c r="Q5533" s="423"/>
      <c r="R5533" s="252"/>
      <c r="S5533" s="429">
        <f t="shared" si="1707"/>
        <v>0</v>
      </c>
      <c r="T5533" s="315">
        <f t="shared" si="1708"/>
        <v>0</v>
      </c>
      <c r="U5533" s="252"/>
      <c r="V5533" s="252"/>
      <c r="W5533" s="253"/>
      <c r="X5533" s="313">
        <f t="shared" si="1702"/>
        <v>0</v>
      </c>
    </row>
    <row r="5534" spans="2:24" ht="18.75">
      <c r="B5534" s="173"/>
      <c r="C5534" s="137">
        <v>4214</v>
      </c>
      <c r="D5534" s="139" t="s">
        <v>259</v>
      </c>
      <c r="E5534" s="812"/>
      <c r="F5534" s="449"/>
      <c r="G5534" s="245"/>
      <c r="H5534" s="245"/>
      <c r="I5534" s="476">
        <f t="shared" si="1704"/>
        <v>0</v>
      </c>
      <c r="J5534" s="243" t="str">
        <f t="shared" si="1701"/>
        <v/>
      </c>
      <c r="K5534" s="244"/>
      <c r="L5534" s="423"/>
      <c r="M5534" s="252"/>
      <c r="N5534" s="315">
        <f t="shared" si="1705"/>
        <v>0</v>
      </c>
      <c r="O5534" s="424">
        <f t="shared" si="1706"/>
        <v>0</v>
      </c>
      <c r="P5534" s="244"/>
      <c r="Q5534" s="423"/>
      <c r="R5534" s="252"/>
      <c r="S5534" s="429">
        <f t="shared" si="1707"/>
        <v>0</v>
      </c>
      <c r="T5534" s="315">
        <f t="shared" si="1708"/>
        <v>0</v>
      </c>
      <c r="U5534" s="252"/>
      <c r="V5534" s="252"/>
      <c r="W5534" s="253"/>
      <c r="X5534" s="313">
        <f t="shared" si="1702"/>
        <v>0</v>
      </c>
    </row>
    <row r="5535" spans="2:24" ht="18.75">
      <c r="B5535" s="173"/>
      <c r="C5535" s="137">
        <v>4217</v>
      </c>
      <c r="D5535" s="139" t="s">
        <v>260</v>
      </c>
      <c r="E5535" s="812"/>
      <c r="F5535" s="449"/>
      <c r="G5535" s="245"/>
      <c r="H5535" s="245"/>
      <c r="I5535" s="476">
        <f t="shared" si="1704"/>
        <v>0</v>
      </c>
      <c r="J5535" s="243" t="str">
        <f t="shared" si="1701"/>
        <v/>
      </c>
      <c r="K5535" s="244"/>
      <c r="L5535" s="423"/>
      <c r="M5535" s="252"/>
      <c r="N5535" s="315">
        <f t="shared" si="1705"/>
        <v>0</v>
      </c>
      <c r="O5535" s="424">
        <f t="shared" si="1706"/>
        <v>0</v>
      </c>
      <c r="P5535" s="244"/>
      <c r="Q5535" s="423"/>
      <c r="R5535" s="252"/>
      <c r="S5535" s="429">
        <f t="shared" si="1707"/>
        <v>0</v>
      </c>
      <c r="T5535" s="315">
        <f t="shared" si="1708"/>
        <v>0</v>
      </c>
      <c r="U5535" s="252"/>
      <c r="V5535" s="252"/>
      <c r="W5535" s="253"/>
      <c r="X5535" s="313">
        <f t="shared" si="1702"/>
        <v>0</v>
      </c>
    </row>
    <row r="5536" spans="2:24" ht="18.75">
      <c r="B5536" s="173"/>
      <c r="C5536" s="137">
        <v>4218</v>
      </c>
      <c r="D5536" s="145" t="s">
        <v>261</v>
      </c>
      <c r="E5536" s="812"/>
      <c r="F5536" s="449"/>
      <c r="G5536" s="245"/>
      <c r="H5536" s="245"/>
      <c r="I5536" s="476">
        <f t="shared" si="1704"/>
        <v>0</v>
      </c>
      <c r="J5536" s="243" t="str">
        <f t="shared" si="1701"/>
        <v/>
      </c>
      <c r="K5536" s="244"/>
      <c r="L5536" s="423"/>
      <c r="M5536" s="252"/>
      <c r="N5536" s="315">
        <f t="shared" si="1705"/>
        <v>0</v>
      </c>
      <c r="O5536" s="424">
        <f t="shared" si="1706"/>
        <v>0</v>
      </c>
      <c r="P5536" s="244"/>
      <c r="Q5536" s="423"/>
      <c r="R5536" s="252"/>
      <c r="S5536" s="429">
        <f t="shared" si="1707"/>
        <v>0</v>
      </c>
      <c r="T5536" s="315">
        <f t="shared" si="1708"/>
        <v>0</v>
      </c>
      <c r="U5536" s="252"/>
      <c r="V5536" s="252"/>
      <c r="W5536" s="253"/>
      <c r="X5536" s="313">
        <f t="shared" si="1702"/>
        <v>0</v>
      </c>
    </row>
    <row r="5537" spans="2:24" ht="18.75">
      <c r="B5537" s="173"/>
      <c r="C5537" s="137">
        <v>4219</v>
      </c>
      <c r="D5537" s="156" t="s">
        <v>262</v>
      </c>
      <c r="E5537" s="812"/>
      <c r="F5537" s="449"/>
      <c r="G5537" s="245"/>
      <c r="H5537" s="245"/>
      <c r="I5537" s="476">
        <f t="shared" si="1704"/>
        <v>0</v>
      </c>
      <c r="J5537" s="243" t="str">
        <f t="shared" si="1701"/>
        <v/>
      </c>
      <c r="K5537" s="244"/>
      <c r="L5537" s="423"/>
      <c r="M5537" s="252"/>
      <c r="N5537" s="315">
        <f t="shared" si="1705"/>
        <v>0</v>
      </c>
      <c r="O5537" s="424">
        <f t="shared" si="1706"/>
        <v>0</v>
      </c>
      <c r="P5537" s="244"/>
      <c r="Q5537" s="423"/>
      <c r="R5537" s="252"/>
      <c r="S5537" s="429">
        <f t="shared" si="1707"/>
        <v>0</v>
      </c>
      <c r="T5537" s="315">
        <f t="shared" si="1708"/>
        <v>0</v>
      </c>
      <c r="U5537" s="252"/>
      <c r="V5537" s="252"/>
      <c r="W5537" s="253"/>
      <c r="X5537" s="313">
        <f t="shared" si="1702"/>
        <v>0</v>
      </c>
    </row>
    <row r="5538" spans="2:24" ht="18.75">
      <c r="B5538" s="794">
        <v>4300</v>
      </c>
      <c r="C5538" s="958" t="s">
        <v>1713</v>
      </c>
      <c r="D5538" s="958"/>
      <c r="E5538" s="795"/>
      <c r="F5538" s="796">
        <f>SUM(F5539:F5541)</f>
        <v>0</v>
      </c>
      <c r="G5538" s="797">
        <f>SUM(G5539:G5541)</f>
        <v>0</v>
      </c>
      <c r="H5538" s="797">
        <f>SUM(H5539:H5541)</f>
        <v>0</v>
      </c>
      <c r="I5538" s="797">
        <f>SUM(I5539:I5541)</f>
        <v>0</v>
      </c>
      <c r="J5538" s="243" t="str">
        <f t="shared" si="1701"/>
        <v/>
      </c>
      <c r="K5538" s="244"/>
      <c r="L5538" s="316">
        <f>SUM(L5539:L5541)</f>
        <v>0</v>
      </c>
      <c r="M5538" s="317">
        <f>SUM(M5539:M5541)</f>
        <v>0</v>
      </c>
      <c r="N5538" s="425">
        <f>SUM(N5539:N5541)</f>
        <v>0</v>
      </c>
      <c r="O5538" s="426">
        <f>SUM(O5539:O5541)</f>
        <v>0</v>
      </c>
      <c r="P5538" s="244"/>
      <c r="Q5538" s="316">
        <f t="shared" ref="Q5538:W5538" si="1709">SUM(Q5539:Q5541)</f>
        <v>0</v>
      </c>
      <c r="R5538" s="317">
        <f t="shared" si="1709"/>
        <v>0</v>
      </c>
      <c r="S5538" s="317">
        <f t="shared" si="1709"/>
        <v>0</v>
      </c>
      <c r="T5538" s="317">
        <f t="shared" si="1709"/>
        <v>0</v>
      </c>
      <c r="U5538" s="317">
        <f t="shared" si="1709"/>
        <v>0</v>
      </c>
      <c r="V5538" s="317">
        <f t="shared" si="1709"/>
        <v>0</v>
      </c>
      <c r="W5538" s="426">
        <f t="shared" si="1709"/>
        <v>0</v>
      </c>
      <c r="X5538" s="313">
        <f t="shared" si="1702"/>
        <v>0</v>
      </c>
    </row>
    <row r="5539" spans="2:24" ht="18.75">
      <c r="B5539" s="173"/>
      <c r="C5539" s="144">
        <v>4301</v>
      </c>
      <c r="D5539" s="163" t="s">
        <v>263</v>
      </c>
      <c r="E5539" s="812"/>
      <c r="F5539" s="449"/>
      <c r="G5539" s="245"/>
      <c r="H5539" s="245"/>
      <c r="I5539" s="476">
        <f t="shared" ref="I5539:I5544" si="1710">F5539+G5539+H5539</f>
        <v>0</v>
      </c>
      <c r="J5539" s="243" t="str">
        <f t="shared" si="1701"/>
        <v/>
      </c>
      <c r="K5539" s="244"/>
      <c r="L5539" s="423"/>
      <c r="M5539" s="252"/>
      <c r="N5539" s="315">
        <f t="shared" ref="N5539:N5544" si="1711">I5539</f>
        <v>0</v>
      </c>
      <c r="O5539" s="424">
        <f t="shared" ref="O5539:O5544" si="1712">L5539+M5539-N5539</f>
        <v>0</v>
      </c>
      <c r="P5539" s="244"/>
      <c r="Q5539" s="423"/>
      <c r="R5539" s="252"/>
      <c r="S5539" s="429">
        <f t="shared" ref="S5539:S5544" si="1713">+IF(+(L5539+M5539)&gt;=I5539,+M5539,+(+I5539-L5539))</f>
        <v>0</v>
      </c>
      <c r="T5539" s="315">
        <f t="shared" ref="T5539:T5544" si="1714">Q5539+R5539-S5539</f>
        <v>0</v>
      </c>
      <c r="U5539" s="252"/>
      <c r="V5539" s="252"/>
      <c r="W5539" s="253"/>
      <c r="X5539" s="313">
        <f t="shared" si="1702"/>
        <v>0</v>
      </c>
    </row>
    <row r="5540" spans="2:24" ht="18.75">
      <c r="B5540" s="173"/>
      <c r="C5540" s="137">
        <v>4302</v>
      </c>
      <c r="D5540" s="139" t="s">
        <v>1082</v>
      </c>
      <c r="E5540" s="812"/>
      <c r="F5540" s="449"/>
      <c r="G5540" s="245"/>
      <c r="H5540" s="245"/>
      <c r="I5540" s="476">
        <f t="shared" si="1710"/>
        <v>0</v>
      </c>
      <c r="J5540" s="243" t="str">
        <f t="shared" si="1701"/>
        <v/>
      </c>
      <c r="K5540" s="244"/>
      <c r="L5540" s="423"/>
      <c r="M5540" s="252"/>
      <c r="N5540" s="315">
        <f t="shared" si="1711"/>
        <v>0</v>
      </c>
      <c r="O5540" s="424">
        <f t="shared" si="1712"/>
        <v>0</v>
      </c>
      <c r="P5540" s="244"/>
      <c r="Q5540" s="423"/>
      <c r="R5540" s="252"/>
      <c r="S5540" s="429">
        <f t="shared" si="1713"/>
        <v>0</v>
      </c>
      <c r="T5540" s="315">
        <f t="shared" si="1714"/>
        <v>0</v>
      </c>
      <c r="U5540" s="252"/>
      <c r="V5540" s="252"/>
      <c r="W5540" s="253"/>
      <c r="X5540" s="313">
        <f t="shared" si="1702"/>
        <v>0</v>
      </c>
    </row>
    <row r="5541" spans="2:24" ht="18.75">
      <c r="B5541" s="173"/>
      <c r="C5541" s="142">
        <v>4309</v>
      </c>
      <c r="D5541" s="148" t="s">
        <v>265</v>
      </c>
      <c r="E5541" s="812"/>
      <c r="F5541" s="449"/>
      <c r="G5541" s="245"/>
      <c r="H5541" s="245"/>
      <c r="I5541" s="476">
        <f t="shared" si="1710"/>
        <v>0</v>
      </c>
      <c r="J5541" s="243" t="str">
        <f t="shared" si="1701"/>
        <v/>
      </c>
      <c r="K5541" s="244"/>
      <c r="L5541" s="423"/>
      <c r="M5541" s="252"/>
      <c r="N5541" s="315">
        <f t="shared" si="1711"/>
        <v>0</v>
      </c>
      <c r="O5541" s="424">
        <f t="shared" si="1712"/>
        <v>0</v>
      </c>
      <c r="P5541" s="244"/>
      <c r="Q5541" s="423"/>
      <c r="R5541" s="252"/>
      <c r="S5541" s="429">
        <f t="shared" si="1713"/>
        <v>0</v>
      </c>
      <c r="T5541" s="315">
        <f t="shared" si="1714"/>
        <v>0</v>
      </c>
      <c r="U5541" s="252"/>
      <c r="V5541" s="252"/>
      <c r="W5541" s="253"/>
      <c r="X5541" s="313">
        <f t="shared" si="1702"/>
        <v>0</v>
      </c>
    </row>
    <row r="5542" spans="2:24" ht="18.75">
      <c r="B5542" s="794">
        <v>4400</v>
      </c>
      <c r="C5542" s="963" t="s">
        <v>1714</v>
      </c>
      <c r="D5542" s="963"/>
      <c r="E5542" s="795"/>
      <c r="F5542" s="798"/>
      <c r="G5542" s="799"/>
      <c r="H5542" s="799"/>
      <c r="I5542" s="800">
        <f t="shared" si="1710"/>
        <v>0</v>
      </c>
      <c r="J5542" s="243" t="str">
        <f t="shared" si="1701"/>
        <v/>
      </c>
      <c r="K5542" s="244"/>
      <c r="L5542" s="428"/>
      <c r="M5542" s="254"/>
      <c r="N5542" s="317">
        <f t="shared" si="1711"/>
        <v>0</v>
      </c>
      <c r="O5542" s="424">
        <f t="shared" si="1712"/>
        <v>0</v>
      </c>
      <c r="P5542" s="244"/>
      <c r="Q5542" s="428"/>
      <c r="R5542" s="254"/>
      <c r="S5542" s="429">
        <f t="shared" si="1713"/>
        <v>0</v>
      </c>
      <c r="T5542" s="315">
        <f t="shared" si="1714"/>
        <v>0</v>
      </c>
      <c r="U5542" s="254"/>
      <c r="V5542" s="254"/>
      <c r="W5542" s="253"/>
      <c r="X5542" s="313">
        <f t="shared" si="1702"/>
        <v>0</v>
      </c>
    </row>
    <row r="5543" spans="2:24" ht="18.75">
      <c r="B5543" s="794">
        <v>4500</v>
      </c>
      <c r="C5543" s="968" t="s">
        <v>1715</v>
      </c>
      <c r="D5543" s="968"/>
      <c r="E5543" s="795"/>
      <c r="F5543" s="798"/>
      <c r="G5543" s="799">
        <v>80000</v>
      </c>
      <c r="H5543" s="799"/>
      <c r="I5543" s="800">
        <f t="shared" si="1710"/>
        <v>80000</v>
      </c>
      <c r="J5543" s="243">
        <f t="shared" si="1701"/>
        <v>1</v>
      </c>
      <c r="K5543" s="244"/>
      <c r="L5543" s="428"/>
      <c r="M5543" s="254">
        <v>80000</v>
      </c>
      <c r="N5543" s="317">
        <f t="shared" si="1711"/>
        <v>80000</v>
      </c>
      <c r="O5543" s="424">
        <f t="shared" si="1712"/>
        <v>0</v>
      </c>
      <c r="P5543" s="244"/>
      <c r="Q5543" s="428"/>
      <c r="R5543" s="254">
        <v>80000</v>
      </c>
      <c r="S5543" s="429">
        <f t="shared" si="1713"/>
        <v>80000</v>
      </c>
      <c r="T5543" s="315">
        <f t="shared" si="1714"/>
        <v>0</v>
      </c>
      <c r="U5543" s="254"/>
      <c r="V5543" s="254"/>
      <c r="W5543" s="253"/>
      <c r="X5543" s="313">
        <f t="shared" si="1702"/>
        <v>0</v>
      </c>
    </row>
    <row r="5544" spans="2:24" ht="18.75">
      <c r="B5544" s="794">
        <v>4600</v>
      </c>
      <c r="C5544" s="969" t="s">
        <v>266</v>
      </c>
      <c r="D5544" s="970"/>
      <c r="E5544" s="795"/>
      <c r="F5544" s="798"/>
      <c r="G5544" s="799"/>
      <c r="H5544" s="799"/>
      <c r="I5544" s="800">
        <f t="shared" si="1710"/>
        <v>0</v>
      </c>
      <c r="J5544" s="243" t="str">
        <f t="shared" si="1701"/>
        <v/>
      </c>
      <c r="K5544" s="244"/>
      <c r="L5544" s="428"/>
      <c r="M5544" s="254"/>
      <c r="N5544" s="317">
        <f t="shared" si="1711"/>
        <v>0</v>
      </c>
      <c r="O5544" s="424">
        <f t="shared" si="1712"/>
        <v>0</v>
      </c>
      <c r="P5544" s="244"/>
      <c r="Q5544" s="428"/>
      <c r="R5544" s="254"/>
      <c r="S5544" s="429">
        <f t="shared" si="1713"/>
        <v>0</v>
      </c>
      <c r="T5544" s="315">
        <f t="shared" si="1714"/>
        <v>0</v>
      </c>
      <c r="U5544" s="254"/>
      <c r="V5544" s="254"/>
      <c r="W5544" s="253"/>
      <c r="X5544" s="313">
        <f t="shared" si="1702"/>
        <v>0</v>
      </c>
    </row>
    <row r="5545" spans="2:24" ht="18.75">
      <c r="B5545" s="794">
        <v>4900</v>
      </c>
      <c r="C5545" s="966" t="s">
        <v>297</v>
      </c>
      <c r="D5545" s="966"/>
      <c r="E5545" s="795"/>
      <c r="F5545" s="796">
        <f>+F5546+F5547</f>
        <v>0</v>
      </c>
      <c r="G5545" s="797">
        <f>+G5546+G5547</f>
        <v>0</v>
      </c>
      <c r="H5545" s="797">
        <f>+H5546+H5547</f>
        <v>0</v>
      </c>
      <c r="I5545" s="797">
        <f>+I5546+I5547</f>
        <v>0</v>
      </c>
      <c r="J5545" s="243" t="str">
        <f t="shared" si="1701"/>
        <v/>
      </c>
      <c r="K5545" s="244"/>
      <c r="L5545" s="773"/>
      <c r="M5545" s="774"/>
      <c r="N5545" s="774"/>
      <c r="O5545" s="820"/>
      <c r="P5545" s="244"/>
      <c r="Q5545" s="773"/>
      <c r="R5545" s="774"/>
      <c r="S5545" s="774"/>
      <c r="T5545" s="774"/>
      <c r="U5545" s="774"/>
      <c r="V5545" s="774"/>
      <c r="W5545" s="820"/>
      <c r="X5545" s="313">
        <f t="shared" si="1702"/>
        <v>0</v>
      </c>
    </row>
    <row r="5546" spans="2:24" ht="18.75">
      <c r="B5546" s="173"/>
      <c r="C5546" s="144">
        <v>4901</v>
      </c>
      <c r="D5546" s="174" t="s">
        <v>298</v>
      </c>
      <c r="E5546" s="812"/>
      <c r="F5546" s="449"/>
      <c r="G5546" s="245"/>
      <c r="H5546" s="245"/>
      <c r="I5546" s="476">
        <f>F5546+G5546+H5546</f>
        <v>0</v>
      </c>
      <c r="J5546" s="243" t="str">
        <f t="shared" si="1701"/>
        <v/>
      </c>
      <c r="K5546" s="244"/>
      <c r="L5546" s="771"/>
      <c r="M5546" s="775"/>
      <c r="N5546" s="775"/>
      <c r="O5546" s="819"/>
      <c r="P5546" s="244"/>
      <c r="Q5546" s="771"/>
      <c r="R5546" s="775"/>
      <c r="S5546" s="775"/>
      <c r="T5546" s="775"/>
      <c r="U5546" s="775"/>
      <c r="V5546" s="775"/>
      <c r="W5546" s="819"/>
      <c r="X5546" s="313">
        <f t="shared" si="1702"/>
        <v>0</v>
      </c>
    </row>
    <row r="5547" spans="2:24" ht="18.75">
      <c r="B5547" s="173"/>
      <c r="C5547" s="142">
        <v>4902</v>
      </c>
      <c r="D5547" s="148" t="s">
        <v>299</v>
      </c>
      <c r="E5547" s="812"/>
      <c r="F5547" s="449"/>
      <c r="G5547" s="245"/>
      <c r="H5547" s="245"/>
      <c r="I5547" s="476">
        <f>F5547+G5547+H5547</f>
        <v>0</v>
      </c>
      <c r="J5547" s="243" t="str">
        <f t="shared" si="1701"/>
        <v/>
      </c>
      <c r="K5547" s="244"/>
      <c r="L5547" s="771"/>
      <c r="M5547" s="775"/>
      <c r="N5547" s="775"/>
      <c r="O5547" s="819"/>
      <c r="P5547" s="244"/>
      <c r="Q5547" s="771"/>
      <c r="R5547" s="775"/>
      <c r="S5547" s="775"/>
      <c r="T5547" s="775"/>
      <c r="U5547" s="775"/>
      <c r="V5547" s="775"/>
      <c r="W5547" s="819"/>
      <c r="X5547" s="313">
        <f t="shared" si="1702"/>
        <v>0</v>
      </c>
    </row>
    <row r="5548" spans="2:24" ht="18.75">
      <c r="B5548" s="801">
        <v>5100</v>
      </c>
      <c r="C5548" s="980" t="s">
        <v>267</v>
      </c>
      <c r="D5548" s="980"/>
      <c r="E5548" s="802"/>
      <c r="F5548" s="803"/>
      <c r="G5548" s="804"/>
      <c r="H5548" s="804"/>
      <c r="I5548" s="800">
        <f>F5548+G5548+H5548</f>
        <v>0</v>
      </c>
      <c r="J5548" s="243" t="str">
        <f t="shared" si="1701"/>
        <v/>
      </c>
      <c r="K5548" s="244"/>
      <c r="L5548" s="430"/>
      <c r="M5548" s="431"/>
      <c r="N5548" s="327">
        <f>I5548</f>
        <v>0</v>
      </c>
      <c r="O5548" s="424">
        <f>L5548+M5548-N5548</f>
        <v>0</v>
      </c>
      <c r="P5548" s="244"/>
      <c r="Q5548" s="430"/>
      <c r="R5548" s="431"/>
      <c r="S5548" s="429">
        <f>+IF(+(L5548+M5548)&gt;=I5548,+M5548,+(+I5548-L5548))</f>
        <v>0</v>
      </c>
      <c r="T5548" s="315">
        <f>Q5548+R5548-S5548</f>
        <v>0</v>
      </c>
      <c r="U5548" s="431"/>
      <c r="V5548" s="431"/>
      <c r="W5548" s="253"/>
      <c r="X5548" s="313">
        <f t="shared" si="1702"/>
        <v>0</v>
      </c>
    </row>
    <row r="5549" spans="2:24" ht="18.75">
      <c r="B5549" s="801">
        <v>5200</v>
      </c>
      <c r="C5549" s="965" t="s">
        <v>268</v>
      </c>
      <c r="D5549" s="965"/>
      <c r="E5549" s="802"/>
      <c r="F5549" s="805">
        <f>SUM(F5550:F5556)</f>
        <v>0</v>
      </c>
      <c r="G5549" s="806">
        <f>SUM(G5550:G5556)</f>
        <v>0</v>
      </c>
      <c r="H5549" s="806">
        <f>SUM(H5550:H5556)</f>
        <v>0</v>
      </c>
      <c r="I5549" s="806">
        <f>SUM(I5550:I5556)</f>
        <v>0</v>
      </c>
      <c r="J5549" s="243" t="str">
        <f t="shared" si="1701"/>
        <v/>
      </c>
      <c r="K5549" s="244"/>
      <c r="L5549" s="326">
        <f>SUM(L5550:L5556)</f>
        <v>0</v>
      </c>
      <c r="M5549" s="327">
        <f>SUM(M5550:M5556)</f>
        <v>0</v>
      </c>
      <c r="N5549" s="432">
        <f>SUM(N5550:N5556)</f>
        <v>0</v>
      </c>
      <c r="O5549" s="433">
        <f>SUM(O5550:O5556)</f>
        <v>0</v>
      </c>
      <c r="P5549" s="244"/>
      <c r="Q5549" s="326">
        <f t="shared" ref="Q5549:W5549" si="1715">SUM(Q5550:Q5556)</f>
        <v>0</v>
      </c>
      <c r="R5549" s="327">
        <f t="shared" si="1715"/>
        <v>0</v>
      </c>
      <c r="S5549" s="327">
        <f t="shared" si="1715"/>
        <v>0</v>
      </c>
      <c r="T5549" s="327">
        <f t="shared" si="1715"/>
        <v>0</v>
      </c>
      <c r="U5549" s="327">
        <f t="shared" si="1715"/>
        <v>0</v>
      </c>
      <c r="V5549" s="327">
        <f t="shared" si="1715"/>
        <v>0</v>
      </c>
      <c r="W5549" s="433">
        <f t="shared" si="1715"/>
        <v>0</v>
      </c>
      <c r="X5549" s="313">
        <f t="shared" si="1702"/>
        <v>0</v>
      </c>
    </row>
    <row r="5550" spans="2:24" ht="18.75">
      <c r="B5550" s="175"/>
      <c r="C5550" s="176">
        <v>5201</v>
      </c>
      <c r="D5550" s="177" t="s">
        <v>269</v>
      </c>
      <c r="E5550" s="813"/>
      <c r="F5550" s="473"/>
      <c r="G5550" s="434"/>
      <c r="H5550" s="434"/>
      <c r="I5550" s="476">
        <f t="shared" ref="I5550:I5556" si="1716">F5550+G5550+H5550</f>
        <v>0</v>
      </c>
      <c r="J5550" s="243" t="str">
        <f t="shared" si="1701"/>
        <v/>
      </c>
      <c r="K5550" s="244"/>
      <c r="L5550" s="435"/>
      <c r="M5550" s="436"/>
      <c r="N5550" s="330">
        <f t="shared" ref="N5550:N5556" si="1717">I5550</f>
        <v>0</v>
      </c>
      <c r="O5550" s="424">
        <f t="shared" ref="O5550:O5556" si="1718">L5550+M5550-N5550</f>
        <v>0</v>
      </c>
      <c r="P5550" s="244"/>
      <c r="Q5550" s="435"/>
      <c r="R5550" s="436"/>
      <c r="S5550" s="429">
        <f t="shared" ref="S5550:S5556" si="1719">+IF(+(L5550+M5550)&gt;=I5550,+M5550,+(+I5550-L5550))</f>
        <v>0</v>
      </c>
      <c r="T5550" s="315">
        <f t="shared" ref="T5550:T5556" si="1720">Q5550+R5550-S5550</f>
        <v>0</v>
      </c>
      <c r="U5550" s="436"/>
      <c r="V5550" s="436"/>
      <c r="W5550" s="253"/>
      <c r="X5550" s="313">
        <f t="shared" si="1702"/>
        <v>0</v>
      </c>
    </row>
    <row r="5551" spans="2:24" ht="18.75">
      <c r="B5551" s="175"/>
      <c r="C5551" s="178">
        <v>5202</v>
      </c>
      <c r="D5551" s="179" t="s">
        <v>270</v>
      </c>
      <c r="E5551" s="813"/>
      <c r="F5551" s="473"/>
      <c r="G5551" s="434"/>
      <c r="H5551" s="434"/>
      <c r="I5551" s="476">
        <f t="shared" si="1716"/>
        <v>0</v>
      </c>
      <c r="J5551" s="243" t="str">
        <f t="shared" si="1701"/>
        <v/>
      </c>
      <c r="K5551" s="244"/>
      <c r="L5551" s="435"/>
      <c r="M5551" s="436"/>
      <c r="N5551" s="330">
        <f t="shared" si="1717"/>
        <v>0</v>
      </c>
      <c r="O5551" s="424">
        <f t="shared" si="1718"/>
        <v>0</v>
      </c>
      <c r="P5551" s="244"/>
      <c r="Q5551" s="435"/>
      <c r="R5551" s="436"/>
      <c r="S5551" s="429">
        <f t="shared" si="1719"/>
        <v>0</v>
      </c>
      <c r="T5551" s="315">
        <f t="shared" si="1720"/>
        <v>0</v>
      </c>
      <c r="U5551" s="436"/>
      <c r="V5551" s="436"/>
      <c r="W5551" s="253"/>
      <c r="X5551" s="313">
        <f t="shared" si="1702"/>
        <v>0</v>
      </c>
    </row>
    <row r="5552" spans="2:24" ht="18.75">
      <c r="B5552" s="175"/>
      <c r="C5552" s="178">
        <v>5203</v>
      </c>
      <c r="D5552" s="179" t="s">
        <v>938</v>
      </c>
      <c r="E5552" s="813"/>
      <c r="F5552" s="473"/>
      <c r="G5552" s="434"/>
      <c r="H5552" s="434"/>
      <c r="I5552" s="476">
        <f t="shared" si="1716"/>
        <v>0</v>
      </c>
      <c r="J5552" s="243" t="str">
        <f t="shared" si="1701"/>
        <v/>
      </c>
      <c r="K5552" s="244"/>
      <c r="L5552" s="435"/>
      <c r="M5552" s="436"/>
      <c r="N5552" s="330">
        <f t="shared" si="1717"/>
        <v>0</v>
      </c>
      <c r="O5552" s="424">
        <f t="shared" si="1718"/>
        <v>0</v>
      </c>
      <c r="P5552" s="244"/>
      <c r="Q5552" s="435"/>
      <c r="R5552" s="436"/>
      <c r="S5552" s="429">
        <f t="shared" si="1719"/>
        <v>0</v>
      </c>
      <c r="T5552" s="315">
        <f t="shared" si="1720"/>
        <v>0</v>
      </c>
      <c r="U5552" s="436"/>
      <c r="V5552" s="436"/>
      <c r="W5552" s="253"/>
      <c r="X5552" s="313">
        <f t="shared" si="1702"/>
        <v>0</v>
      </c>
    </row>
    <row r="5553" spans="2:24" ht="18.75">
      <c r="B5553" s="175"/>
      <c r="C5553" s="178">
        <v>5204</v>
      </c>
      <c r="D5553" s="179" t="s">
        <v>939</v>
      </c>
      <c r="E5553" s="813"/>
      <c r="F5553" s="473"/>
      <c r="G5553" s="434"/>
      <c r="H5553" s="434"/>
      <c r="I5553" s="476">
        <f t="shared" si="1716"/>
        <v>0</v>
      </c>
      <c r="J5553" s="243" t="str">
        <f t="shared" si="1701"/>
        <v/>
      </c>
      <c r="K5553" s="244"/>
      <c r="L5553" s="435"/>
      <c r="M5553" s="436"/>
      <c r="N5553" s="330">
        <f t="shared" si="1717"/>
        <v>0</v>
      </c>
      <c r="O5553" s="424">
        <f t="shared" si="1718"/>
        <v>0</v>
      </c>
      <c r="P5553" s="244"/>
      <c r="Q5553" s="435"/>
      <c r="R5553" s="436"/>
      <c r="S5553" s="429">
        <f t="shared" si="1719"/>
        <v>0</v>
      </c>
      <c r="T5553" s="315">
        <f t="shared" si="1720"/>
        <v>0</v>
      </c>
      <c r="U5553" s="436"/>
      <c r="V5553" s="436"/>
      <c r="W5553" s="253"/>
      <c r="X5553" s="313">
        <f t="shared" si="1702"/>
        <v>0</v>
      </c>
    </row>
    <row r="5554" spans="2:24" ht="18.75">
      <c r="B5554" s="175"/>
      <c r="C5554" s="178">
        <v>5205</v>
      </c>
      <c r="D5554" s="179" t="s">
        <v>940</v>
      </c>
      <c r="E5554" s="813"/>
      <c r="F5554" s="473"/>
      <c r="G5554" s="434"/>
      <c r="H5554" s="434"/>
      <c r="I5554" s="476">
        <f t="shared" si="1716"/>
        <v>0</v>
      </c>
      <c r="J5554" s="243" t="str">
        <f t="shared" si="1701"/>
        <v/>
      </c>
      <c r="K5554" s="244"/>
      <c r="L5554" s="435"/>
      <c r="M5554" s="436"/>
      <c r="N5554" s="330">
        <f t="shared" si="1717"/>
        <v>0</v>
      </c>
      <c r="O5554" s="424">
        <f t="shared" si="1718"/>
        <v>0</v>
      </c>
      <c r="P5554" s="244"/>
      <c r="Q5554" s="435"/>
      <c r="R5554" s="436"/>
      <c r="S5554" s="429">
        <f t="shared" si="1719"/>
        <v>0</v>
      </c>
      <c r="T5554" s="315">
        <f t="shared" si="1720"/>
        <v>0</v>
      </c>
      <c r="U5554" s="436"/>
      <c r="V5554" s="436"/>
      <c r="W5554" s="253"/>
      <c r="X5554" s="313">
        <f t="shared" si="1702"/>
        <v>0</v>
      </c>
    </row>
    <row r="5555" spans="2:24" ht="18.75">
      <c r="B5555" s="175"/>
      <c r="C5555" s="178">
        <v>5206</v>
      </c>
      <c r="D5555" s="179" t="s">
        <v>941</v>
      </c>
      <c r="E5555" s="813"/>
      <c r="F5555" s="473"/>
      <c r="G5555" s="434"/>
      <c r="H5555" s="434"/>
      <c r="I5555" s="476">
        <f t="shared" si="1716"/>
        <v>0</v>
      </c>
      <c r="J5555" s="243" t="str">
        <f t="shared" si="1701"/>
        <v/>
      </c>
      <c r="K5555" s="244"/>
      <c r="L5555" s="435"/>
      <c r="M5555" s="436"/>
      <c r="N5555" s="330">
        <f t="shared" si="1717"/>
        <v>0</v>
      </c>
      <c r="O5555" s="424">
        <f t="shared" si="1718"/>
        <v>0</v>
      </c>
      <c r="P5555" s="244"/>
      <c r="Q5555" s="435"/>
      <c r="R5555" s="436"/>
      <c r="S5555" s="429">
        <f t="shared" si="1719"/>
        <v>0</v>
      </c>
      <c r="T5555" s="315">
        <f t="shared" si="1720"/>
        <v>0</v>
      </c>
      <c r="U5555" s="436"/>
      <c r="V5555" s="436"/>
      <c r="W5555" s="253"/>
      <c r="X5555" s="313">
        <f t="shared" si="1702"/>
        <v>0</v>
      </c>
    </row>
    <row r="5556" spans="2:24" ht="18.75">
      <c r="B5556" s="175"/>
      <c r="C5556" s="180">
        <v>5219</v>
      </c>
      <c r="D5556" s="181" t="s">
        <v>942</v>
      </c>
      <c r="E5556" s="813"/>
      <c r="F5556" s="473"/>
      <c r="G5556" s="434"/>
      <c r="H5556" s="434"/>
      <c r="I5556" s="476">
        <f t="shared" si="1716"/>
        <v>0</v>
      </c>
      <c r="J5556" s="243" t="str">
        <f t="shared" ref="J5556:J5575" si="1721">(IF($E5556&lt;&gt;0,$J$2,IF($I5556&lt;&gt;0,$J$2,"")))</f>
        <v/>
      </c>
      <c r="K5556" s="244"/>
      <c r="L5556" s="435"/>
      <c r="M5556" s="436"/>
      <c r="N5556" s="330">
        <f t="shared" si="1717"/>
        <v>0</v>
      </c>
      <c r="O5556" s="424">
        <f t="shared" si="1718"/>
        <v>0</v>
      </c>
      <c r="P5556" s="244"/>
      <c r="Q5556" s="435"/>
      <c r="R5556" s="436"/>
      <c r="S5556" s="429">
        <f t="shared" si="1719"/>
        <v>0</v>
      </c>
      <c r="T5556" s="315">
        <f t="shared" si="1720"/>
        <v>0</v>
      </c>
      <c r="U5556" s="436"/>
      <c r="V5556" s="436"/>
      <c r="W5556" s="253"/>
      <c r="X5556" s="313">
        <f t="shared" ref="X5556:X5569" si="1722">T5556-U5556-V5556-W5556</f>
        <v>0</v>
      </c>
    </row>
    <row r="5557" spans="2:24" ht="18.75">
      <c r="B5557" s="801">
        <v>5300</v>
      </c>
      <c r="C5557" s="971" t="s">
        <v>943</v>
      </c>
      <c r="D5557" s="971"/>
      <c r="E5557" s="802"/>
      <c r="F5557" s="805">
        <f>SUM(F5558:F5559)</f>
        <v>0</v>
      </c>
      <c r="G5557" s="806">
        <f>SUM(G5558:G5559)</f>
        <v>0</v>
      </c>
      <c r="H5557" s="806">
        <f>SUM(H5558:H5559)</f>
        <v>0</v>
      </c>
      <c r="I5557" s="806">
        <f>SUM(I5558:I5559)</f>
        <v>0</v>
      </c>
      <c r="J5557" s="243" t="str">
        <f t="shared" si="1721"/>
        <v/>
      </c>
      <c r="K5557" s="244"/>
      <c r="L5557" s="326">
        <f>SUM(L5558:L5559)</f>
        <v>0</v>
      </c>
      <c r="M5557" s="327">
        <f>SUM(M5558:M5559)</f>
        <v>0</v>
      </c>
      <c r="N5557" s="432">
        <f>SUM(N5558:N5559)</f>
        <v>0</v>
      </c>
      <c r="O5557" s="433">
        <f>SUM(O5558:O5559)</f>
        <v>0</v>
      </c>
      <c r="P5557" s="244"/>
      <c r="Q5557" s="326">
        <f t="shared" ref="Q5557:W5557" si="1723">SUM(Q5558:Q5559)</f>
        <v>0</v>
      </c>
      <c r="R5557" s="327">
        <f t="shared" si="1723"/>
        <v>0</v>
      </c>
      <c r="S5557" s="327">
        <f t="shared" si="1723"/>
        <v>0</v>
      </c>
      <c r="T5557" s="327">
        <f t="shared" si="1723"/>
        <v>0</v>
      </c>
      <c r="U5557" s="327">
        <f t="shared" si="1723"/>
        <v>0</v>
      </c>
      <c r="V5557" s="327">
        <f t="shared" si="1723"/>
        <v>0</v>
      </c>
      <c r="W5557" s="433">
        <f t="shared" si="1723"/>
        <v>0</v>
      </c>
      <c r="X5557" s="313">
        <f t="shared" si="1722"/>
        <v>0</v>
      </c>
    </row>
    <row r="5558" spans="2:24" ht="18.75">
      <c r="B5558" s="175"/>
      <c r="C5558" s="176">
        <v>5301</v>
      </c>
      <c r="D5558" s="177" t="s">
        <v>1462</v>
      </c>
      <c r="E5558" s="813"/>
      <c r="F5558" s="473"/>
      <c r="G5558" s="434"/>
      <c r="H5558" s="434"/>
      <c r="I5558" s="476">
        <f>F5558+G5558+H5558</f>
        <v>0</v>
      </c>
      <c r="J5558" s="243" t="str">
        <f t="shared" si="1721"/>
        <v/>
      </c>
      <c r="K5558" s="244"/>
      <c r="L5558" s="435"/>
      <c r="M5558" s="436"/>
      <c r="N5558" s="330">
        <f>I5558</f>
        <v>0</v>
      </c>
      <c r="O5558" s="424">
        <f>L5558+M5558-N5558</f>
        <v>0</v>
      </c>
      <c r="P5558" s="244"/>
      <c r="Q5558" s="435"/>
      <c r="R5558" s="436"/>
      <c r="S5558" s="429">
        <f>+IF(+(L5558+M5558)&gt;=I5558,+M5558,+(+I5558-L5558))</f>
        <v>0</v>
      </c>
      <c r="T5558" s="315">
        <f>Q5558+R5558-S5558</f>
        <v>0</v>
      </c>
      <c r="U5558" s="436"/>
      <c r="V5558" s="436"/>
      <c r="W5558" s="253"/>
      <c r="X5558" s="313">
        <f t="shared" si="1722"/>
        <v>0</v>
      </c>
    </row>
    <row r="5559" spans="2:24" ht="18.75">
      <c r="B5559" s="175"/>
      <c r="C5559" s="180">
        <v>5309</v>
      </c>
      <c r="D5559" s="181" t="s">
        <v>944</v>
      </c>
      <c r="E5559" s="813"/>
      <c r="F5559" s="473"/>
      <c r="G5559" s="434"/>
      <c r="H5559" s="434"/>
      <c r="I5559" s="476">
        <f>F5559+G5559+H5559</f>
        <v>0</v>
      </c>
      <c r="J5559" s="243" t="str">
        <f t="shared" si="1721"/>
        <v/>
      </c>
      <c r="K5559" s="244"/>
      <c r="L5559" s="435"/>
      <c r="M5559" s="436"/>
      <c r="N5559" s="330">
        <f>I5559</f>
        <v>0</v>
      </c>
      <c r="O5559" s="424">
        <f>L5559+M5559-N5559</f>
        <v>0</v>
      </c>
      <c r="P5559" s="244"/>
      <c r="Q5559" s="435"/>
      <c r="R5559" s="436"/>
      <c r="S5559" s="429">
        <f>+IF(+(L5559+M5559)&gt;=I5559,+M5559,+(+I5559-L5559))</f>
        <v>0</v>
      </c>
      <c r="T5559" s="315">
        <f>Q5559+R5559-S5559</f>
        <v>0</v>
      </c>
      <c r="U5559" s="436"/>
      <c r="V5559" s="436"/>
      <c r="W5559" s="253"/>
      <c r="X5559" s="313">
        <f t="shared" si="1722"/>
        <v>0</v>
      </c>
    </row>
    <row r="5560" spans="2:24" ht="18.75">
      <c r="B5560" s="801">
        <v>5400</v>
      </c>
      <c r="C5560" s="980" t="s">
        <v>1031</v>
      </c>
      <c r="D5560" s="980"/>
      <c r="E5560" s="802"/>
      <c r="F5560" s="803"/>
      <c r="G5560" s="804"/>
      <c r="H5560" s="804"/>
      <c r="I5560" s="800">
        <f>F5560+G5560+H5560</f>
        <v>0</v>
      </c>
      <c r="J5560" s="243" t="str">
        <f t="shared" si="1721"/>
        <v/>
      </c>
      <c r="K5560" s="244"/>
      <c r="L5560" s="430"/>
      <c r="M5560" s="431"/>
      <c r="N5560" s="327">
        <f>I5560</f>
        <v>0</v>
      </c>
      <c r="O5560" s="424">
        <f>L5560+M5560-N5560</f>
        <v>0</v>
      </c>
      <c r="P5560" s="244"/>
      <c r="Q5560" s="430"/>
      <c r="R5560" s="431"/>
      <c r="S5560" s="429">
        <f>+IF(+(L5560+M5560)&gt;=I5560,+M5560,+(+I5560-L5560))</f>
        <v>0</v>
      </c>
      <c r="T5560" s="315">
        <f>Q5560+R5560-S5560</f>
        <v>0</v>
      </c>
      <c r="U5560" s="431"/>
      <c r="V5560" s="431"/>
      <c r="W5560" s="253"/>
      <c r="X5560" s="313">
        <f t="shared" si="1722"/>
        <v>0</v>
      </c>
    </row>
    <row r="5561" spans="2:24" ht="18.75">
      <c r="B5561" s="794">
        <v>5500</v>
      </c>
      <c r="C5561" s="966" t="s">
        <v>1032</v>
      </c>
      <c r="D5561" s="966"/>
      <c r="E5561" s="795"/>
      <c r="F5561" s="796">
        <f>SUM(F5562:F5565)</f>
        <v>0</v>
      </c>
      <c r="G5561" s="797">
        <f>SUM(G5562:G5565)</f>
        <v>0</v>
      </c>
      <c r="H5561" s="797">
        <f>SUM(H5562:H5565)</f>
        <v>0</v>
      </c>
      <c r="I5561" s="797">
        <f>SUM(I5562:I5565)</f>
        <v>0</v>
      </c>
      <c r="J5561" s="243" t="str">
        <f t="shared" si="1721"/>
        <v/>
      </c>
      <c r="K5561" s="244"/>
      <c r="L5561" s="316">
        <f>SUM(L5562:L5565)</f>
        <v>0</v>
      </c>
      <c r="M5561" s="317">
        <f>SUM(M5562:M5565)</f>
        <v>0</v>
      </c>
      <c r="N5561" s="425">
        <f>SUM(N5562:N5565)</f>
        <v>0</v>
      </c>
      <c r="O5561" s="426">
        <f>SUM(O5562:O5565)</f>
        <v>0</v>
      </c>
      <c r="P5561" s="244"/>
      <c r="Q5561" s="316">
        <f t="shared" ref="Q5561:W5561" si="1724">SUM(Q5562:Q5565)</f>
        <v>0</v>
      </c>
      <c r="R5561" s="317">
        <f t="shared" si="1724"/>
        <v>0</v>
      </c>
      <c r="S5561" s="317">
        <f t="shared" si="1724"/>
        <v>0</v>
      </c>
      <c r="T5561" s="317">
        <f t="shared" si="1724"/>
        <v>0</v>
      </c>
      <c r="U5561" s="317">
        <f t="shared" si="1724"/>
        <v>0</v>
      </c>
      <c r="V5561" s="317">
        <f t="shared" si="1724"/>
        <v>0</v>
      </c>
      <c r="W5561" s="426">
        <f t="shared" si="1724"/>
        <v>0</v>
      </c>
      <c r="X5561" s="313">
        <f t="shared" si="1722"/>
        <v>0</v>
      </c>
    </row>
    <row r="5562" spans="2:24" ht="18.75">
      <c r="B5562" s="173"/>
      <c r="C5562" s="144">
        <v>5501</v>
      </c>
      <c r="D5562" s="163" t="s">
        <v>1033</v>
      </c>
      <c r="E5562" s="812"/>
      <c r="F5562" s="449"/>
      <c r="G5562" s="245"/>
      <c r="H5562" s="245"/>
      <c r="I5562" s="476">
        <f>F5562+G5562+H5562</f>
        <v>0</v>
      </c>
      <c r="J5562" s="243" t="str">
        <f t="shared" si="1721"/>
        <v/>
      </c>
      <c r="K5562" s="244"/>
      <c r="L5562" s="423"/>
      <c r="M5562" s="252"/>
      <c r="N5562" s="315">
        <f>I5562</f>
        <v>0</v>
      </c>
      <c r="O5562" s="424">
        <f>L5562+M5562-N5562</f>
        <v>0</v>
      </c>
      <c r="P5562" s="244"/>
      <c r="Q5562" s="423"/>
      <c r="R5562" s="252"/>
      <c r="S5562" s="429">
        <f>+IF(+(L5562+M5562)&gt;=I5562,+M5562,+(+I5562-L5562))</f>
        <v>0</v>
      </c>
      <c r="T5562" s="315">
        <f>Q5562+R5562-S5562</f>
        <v>0</v>
      </c>
      <c r="U5562" s="252"/>
      <c r="V5562" s="252"/>
      <c r="W5562" s="253"/>
      <c r="X5562" s="313">
        <f t="shared" si="1722"/>
        <v>0</v>
      </c>
    </row>
    <row r="5563" spans="2:24" ht="18.75">
      <c r="B5563" s="173"/>
      <c r="C5563" s="137">
        <v>5502</v>
      </c>
      <c r="D5563" s="145" t="s">
        <v>1034</v>
      </c>
      <c r="E5563" s="812"/>
      <c r="F5563" s="449"/>
      <c r="G5563" s="245"/>
      <c r="H5563" s="245"/>
      <c r="I5563" s="476">
        <f>F5563+G5563+H5563</f>
        <v>0</v>
      </c>
      <c r="J5563" s="243" t="str">
        <f t="shared" si="1721"/>
        <v/>
      </c>
      <c r="K5563" s="244"/>
      <c r="L5563" s="423"/>
      <c r="M5563" s="252"/>
      <c r="N5563" s="315">
        <f>I5563</f>
        <v>0</v>
      </c>
      <c r="O5563" s="424">
        <f>L5563+M5563-N5563</f>
        <v>0</v>
      </c>
      <c r="P5563" s="244"/>
      <c r="Q5563" s="423"/>
      <c r="R5563" s="252"/>
      <c r="S5563" s="429">
        <f>+IF(+(L5563+M5563)&gt;=I5563,+M5563,+(+I5563-L5563))</f>
        <v>0</v>
      </c>
      <c r="T5563" s="315">
        <f>Q5563+R5563-S5563</f>
        <v>0</v>
      </c>
      <c r="U5563" s="252"/>
      <c r="V5563" s="252"/>
      <c r="W5563" s="253"/>
      <c r="X5563" s="313">
        <f t="shared" si="1722"/>
        <v>0</v>
      </c>
    </row>
    <row r="5564" spans="2:24" ht="18.75">
      <c r="B5564" s="173"/>
      <c r="C5564" s="137">
        <v>5503</v>
      </c>
      <c r="D5564" s="139" t="s">
        <v>1035</v>
      </c>
      <c r="E5564" s="812"/>
      <c r="F5564" s="449"/>
      <c r="G5564" s="245"/>
      <c r="H5564" s="245"/>
      <c r="I5564" s="476">
        <f>F5564+G5564+H5564</f>
        <v>0</v>
      </c>
      <c r="J5564" s="243" t="str">
        <f t="shared" si="1721"/>
        <v/>
      </c>
      <c r="K5564" s="244"/>
      <c r="L5564" s="423"/>
      <c r="M5564" s="252"/>
      <c r="N5564" s="315">
        <f>I5564</f>
        <v>0</v>
      </c>
      <c r="O5564" s="424">
        <f>L5564+M5564-N5564</f>
        <v>0</v>
      </c>
      <c r="P5564" s="244"/>
      <c r="Q5564" s="423"/>
      <c r="R5564" s="252"/>
      <c r="S5564" s="429">
        <f>+IF(+(L5564+M5564)&gt;=I5564,+M5564,+(+I5564-L5564))</f>
        <v>0</v>
      </c>
      <c r="T5564" s="315">
        <f>Q5564+R5564-S5564</f>
        <v>0</v>
      </c>
      <c r="U5564" s="252"/>
      <c r="V5564" s="252"/>
      <c r="W5564" s="253"/>
      <c r="X5564" s="313">
        <f t="shared" si="1722"/>
        <v>0</v>
      </c>
    </row>
    <row r="5565" spans="2:24" ht="18.75">
      <c r="B5565" s="173"/>
      <c r="C5565" s="137">
        <v>5504</v>
      </c>
      <c r="D5565" s="145" t="s">
        <v>1036</v>
      </c>
      <c r="E5565" s="812"/>
      <c r="F5565" s="449"/>
      <c r="G5565" s="245"/>
      <c r="H5565" s="245"/>
      <c r="I5565" s="476">
        <f>F5565+G5565+H5565</f>
        <v>0</v>
      </c>
      <c r="J5565" s="243" t="str">
        <f t="shared" si="1721"/>
        <v/>
      </c>
      <c r="K5565" s="244"/>
      <c r="L5565" s="423"/>
      <c r="M5565" s="252"/>
      <c r="N5565" s="315">
        <f>I5565</f>
        <v>0</v>
      </c>
      <c r="O5565" s="424">
        <f>L5565+M5565-N5565</f>
        <v>0</v>
      </c>
      <c r="P5565" s="244"/>
      <c r="Q5565" s="423"/>
      <c r="R5565" s="252"/>
      <c r="S5565" s="429">
        <f>+IF(+(L5565+M5565)&gt;=I5565,+M5565,+(+I5565-L5565))</f>
        <v>0</v>
      </c>
      <c r="T5565" s="315">
        <f>Q5565+R5565-S5565</f>
        <v>0</v>
      </c>
      <c r="U5565" s="252"/>
      <c r="V5565" s="252"/>
      <c r="W5565" s="253"/>
      <c r="X5565" s="313">
        <f t="shared" si="1722"/>
        <v>0</v>
      </c>
    </row>
    <row r="5566" spans="2:24" ht="18.75">
      <c r="B5566" s="794">
        <v>5700</v>
      </c>
      <c r="C5566" s="981" t="s">
        <v>1037</v>
      </c>
      <c r="D5566" s="982"/>
      <c r="E5566" s="802"/>
      <c r="F5566" s="781">
        <v>0</v>
      </c>
      <c r="G5566" s="781">
        <v>0</v>
      </c>
      <c r="H5566" s="781">
        <v>0</v>
      </c>
      <c r="I5566" s="806">
        <f>SUM(I5567:I5569)</f>
        <v>0</v>
      </c>
      <c r="J5566" s="243" t="str">
        <f t="shared" si="1721"/>
        <v/>
      </c>
      <c r="K5566" s="244"/>
      <c r="L5566" s="326">
        <f>SUM(L5567:L5569)</f>
        <v>0</v>
      </c>
      <c r="M5566" s="327">
        <f>SUM(M5567:M5569)</f>
        <v>0</v>
      </c>
      <c r="N5566" s="432">
        <f>SUM(N5567:N5568)</f>
        <v>0</v>
      </c>
      <c r="O5566" s="433">
        <f>SUM(O5567:O5569)</f>
        <v>0</v>
      </c>
      <c r="P5566" s="244"/>
      <c r="Q5566" s="326">
        <f>SUM(Q5567:Q5569)</f>
        <v>0</v>
      </c>
      <c r="R5566" s="327">
        <f>SUM(R5567:R5569)</f>
        <v>0</v>
      </c>
      <c r="S5566" s="327">
        <f>SUM(S5567:S5569)</f>
        <v>0</v>
      </c>
      <c r="T5566" s="327">
        <f>SUM(T5567:T5569)</f>
        <v>0</v>
      </c>
      <c r="U5566" s="327">
        <f>SUM(U5567:U5569)</f>
        <v>0</v>
      </c>
      <c r="V5566" s="327">
        <f>SUM(V5567:V5568)</f>
        <v>0</v>
      </c>
      <c r="W5566" s="433">
        <f>SUM(W5567:W5569)</f>
        <v>0</v>
      </c>
      <c r="X5566" s="313">
        <f t="shared" si="1722"/>
        <v>0</v>
      </c>
    </row>
    <row r="5567" spans="2:24" ht="18.75">
      <c r="B5567" s="175"/>
      <c r="C5567" s="176">
        <v>5701</v>
      </c>
      <c r="D5567" s="177" t="s">
        <v>1038</v>
      </c>
      <c r="E5567" s="813"/>
      <c r="F5567" s="700">
        <v>0</v>
      </c>
      <c r="G5567" s="700">
        <v>0</v>
      </c>
      <c r="H5567" s="700">
        <v>0</v>
      </c>
      <c r="I5567" s="476">
        <f>F5567+G5567+H5567</f>
        <v>0</v>
      </c>
      <c r="J5567" s="243" t="str">
        <f t="shared" si="1721"/>
        <v/>
      </c>
      <c r="K5567" s="244"/>
      <c r="L5567" s="435"/>
      <c r="M5567" s="436"/>
      <c r="N5567" s="330">
        <f>I5567</f>
        <v>0</v>
      </c>
      <c r="O5567" s="424">
        <f>L5567+M5567-N5567</f>
        <v>0</v>
      </c>
      <c r="P5567" s="244"/>
      <c r="Q5567" s="435"/>
      <c r="R5567" s="436"/>
      <c r="S5567" s="429">
        <f>+IF(+(L5567+M5567)&gt;=I5567,+M5567,+(+I5567-L5567))</f>
        <v>0</v>
      </c>
      <c r="T5567" s="315">
        <f>Q5567+R5567-S5567</f>
        <v>0</v>
      </c>
      <c r="U5567" s="436"/>
      <c r="V5567" s="436"/>
      <c r="W5567" s="253"/>
      <c r="X5567" s="313">
        <f t="shared" si="1722"/>
        <v>0</v>
      </c>
    </row>
    <row r="5568" spans="2:24" ht="18.75">
      <c r="B5568" s="175"/>
      <c r="C5568" s="180">
        <v>5702</v>
      </c>
      <c r="D5568" s="181" t="s">
        <v>1039</v>
      </c>
      <c r="E5568" s="813"/>
      <c r="F5568" s="700">
        <v>0</v>
      </c>
      <c r="G5568" s="700">
        <v>0</v>
      </c>
      <c r="H5568" s="700">
        <v>0</v>
      </c>
      <c r="I5568" s="476">
        <f>F5568+G5568+H5568</f>
        <v>0</v>
      </c>
      <c r="J5568" s="243" t="str">
        <f t="shared" si="1721"/>
        <v/>
      </c>
      <c r="K5568" s="244"/>
      <c r="L5568" s="435"/>
      <c r="M5568" s="436"/>
      <c r="N5568" s="330">
        <f>I5568</f>
        <v>0</v>
      </c>
      <c r="O5568" s="424">
        <f>L5568+M5568-N5568</f>
        <v>0</v>
      </c>
      <c r="P5568" s="244"/>
      <c r="Q5568" s="435"/>
      <c r="R5568" s="436"/>
      <c r="S5568" s="429">
        <f>+IF(+(L5568+M5568)&gt;=I5568,+M5568,+(+I5568-L5568))</f>
        <v>0</v>
      </c>
      <c r="T5568" s="315">
        <f>Q5568+R5568-S5568</f>
        <v>0</v>
      </c>
      <c r="U5568" s="436"/>
      <c r="V5568" s="436"/>
      <c r="W5568" s="253"/>
      <c r="X5568" s="313">
        <f t="shared" si="1722"/>
        <v>0</v>
      </c>
    </row>
    <row r="5569" spans="2:24" ht="18.75">
      <c r="B5569" s="136"/>
      <c r="C5569" s="182">
        <v>4071</v>
      </c>
      <c r="D5569" s="464" t="s">
        <v>1040</v>
      </c>
      <c r="E5569" s="812"/>
      <c r="F5569" s="700">
        <v>0</v>
      </c>
      <c r="G5569" s="700">
        <v>0</v>
      </c>
      <c r="H5569" s="700">
        <v>0</v>
      </c>
      <c r="I5569" s="476">
        <f>F5569+G5569+H5569</f>
        <v>0</v>
      </c>
      <c r="J5569" s="243" t="str">
        <f t="shared" si="1721"/>
        <v/>
      </c>
      <c r="K5569" s="244"/>
      <c r="L5569" s="821"/>
      <c r="M5569" s="775"/>
      <c r="N5569" s="775"/>
      <c r="O5569" s="822"/>
      <c r="P5569" s="244"/>
      <c r="Q5569" s="771"/>
      <c r="R5569" s="775"/>
      <c r="S5569" s="775"/>
      <c r="T5569" s="775"/>
      <c r="U5569" s="775"/>
      <c r="V5569" s="775"/>
      <c r="W5569" s="819"/>
      <c r="X5569" s="313">
        <f t="shared" si="1722"/>
        <v>0</v>
      </c>
    </row>
    <row r="5570" spans="2:24">
      <c r="B5570" s="173"/>
      <c r="C5570" s="183"/>
      <c r="D5570" s="334"/>
      <c r="E5570" s="814"/>
      <c r="F5570" s="248"/>
      <c r="G5570" s="248"/>
      <c r="H5570" s="248"/>
      <c r="I5570" s="249"/>
      <c r="J5570" s="243" t="str">
        <f t="shared" si="1721"/>
        <v/>
      </c>
      <c r="K5570" s="244"/>
      <c r="L5570" s="437"/>
      <c r="M5570" s="438"/>
      <c r="N5570" s="323"/>
      <c r="O5570" s="324"/>
      <c r="P5570" s="244"/>
      <c r="Q5570" s="437"/>
      <c r="R5570" s="438"/>
      <c r="S5570" s="323"/>
      <c r="T5570" s="323"/>
      <c r="U5570" s="438"/>
      <c r="V5570" s="323"/>
      <c r="W5570" s="324"/>
      <c r="X5570" s="324"/>
    </row>
    <row r="5571" spans="2:24" ht="18.75">
      <c r="B5571" s="807">
        <v>98</v>
      </c>
      <c r="C5571" s="964" t="s">
        <v>1041</v>
      </c>
      <c r="D5571" s="958"/>
      <c r="E5571" s="795"/>
      <c r="F5571" s="798"/>
      <c r="G5571" s="799"/>
      <c r="H5571" s="799"/>
      <c r="I5571" s="800">
        <f>F5571+G5571+H5571</f>
        <v>0</v>
      </c>
      <c r="J5571" s="243" t="str">
        <f t="shared" si="1721"/>
        <v/>
      </c>
      <c r="K5571" s="244"/>
      <c r="L5571" s="428"/>
      <c r="M5571" s="254"/>
      <c r="N5571" s="317">
        <f>I5571</f>
        <v>0</v>
      </c>
      <c r="O5571" s="424">
        <f>L5571+M5571-N5571</f>
        <v>0</v>
      </c>
      <c r="P5571" s="244"/>
      <c r="Q5571" s="428"/>
      <c r="R5571" s="254"/>
      <c r="S5571" s="429">
        <f>+IF(+(L5571+M5571)&gt;=I5571,+M5571,+(+I5571-L5571))</f>
        <v>0</v>
      </c>
      <c r="T5571" s="315">
        <f>Q5571+R5571-S5571</f>
        <v>0</v>
      </c>
      <c r="U5571" s="254"/>
      <c r="V5571" s="254"/>
      <c r="W5571" s="253"/>
      <c r="X5571" s="313">
        <f>T5571-U5571-V5571-W5571</f>
        <v>0</v>
      </c>
    </row>
    <row r="5572" spans="2:24">
      <c r="B5572" s="184"/>
      <c r="C5572" s="335" t="s">
        <v>1042</v>
      </c>
      <c r="D5572" s="336"/>
      <c r="E5572" s="395"/>
      <c r="F5572" s="395"/>
      <c r="G5572" s="395"/>
      <c r="H5572" s="395"/>
      <c r="I5572" s="337"/>
      <c r="J5572" s="243" t="str">
        <f t="shared" si="1721"/>
        <v/>
      </c>
      <c r="K5572" s="244"/>
      <c r="L5572" s="338"/>
      <c r="M5572" s="339"/>
      <c r="N5572" s="339"/>
      <c r="O5572" s="340"/>
      <c r="P5572" s="244"/>
      <c r="Q5572" s="338"/>
      <c r="R5572" s="339"/>
      <c r="S5572" s="339"/>
      <c r="T5572" s="339"/>
      <c r="U5572" s="339"/>
      <c r="V5572" s="339"/>
      <c r="W5572" s="340"/>
      <c r="X5572" s="340"/>
    </row>
    <row r="5573" spans="2:24">
      <c r="B5573" s="184"/>
      <c r="C5573" s="341" t="s">
        <v>1043</v>
      </c>
      <c r="D5573" s="334"/>
      <c r="E5573" s="384"/>
      <c r="F5573" s="384"/>
      <c r="G5573" s="384"/>
      <c r="H5573" s="384"/>
      <c r="I5573" s="307"/>
      <c r="J5573" s="243" t="str">
        <f t="shared" si="1721"/>
        <v/>
      </c>
      <c r="K5573" s="244"/>
      <c r="L5573" s="342"/>
      <c r="M5573" s="343"/>
      <c r="N5573" s="343"/>
      <c r="O5573" s="344"/>
      <c r="P5573" s="244"/>
      <c r="Q5573" s="342"/>
      <c r="R5573" s="343"/>
      <c r="S5573" s="343"/>
      <c r="T5573" s="343"/>
      <c r="U5573" s="343"/>
      <c r="V5573" s="343"/>
      <c r="W5573" s="344"/>
      <c r="X5573" s="344"/>
    </row>
    <row r="5574" spans="2:24">
      <c r="B5574" s="185"/>
      <c r="C5574" s="345" t="s">
        <v>1716</v>
      </c>
      <c r="D5574" s="346"/>
      <c r="E5574" s="396"/>
      <c r="F5574" s="396"/>
      <c r="G5574" s="396"/>
      <c r="H5574" s="396"/>
      <c r="I5574" s="309"/>
      <c r="J5574" s="243" t="str">
        <f t="shared" si="1721"/>
        <v/>
      </c>
      <c r="K5574" s="244"/>
      <c r="L5574" s="347"/>
      <c r="M5574" s="348"/>
      <c r="N5574" s="348"/>
      <c r="O5574" s="349"/>
      <c r="P5574" s="244"/>
      <c r="Q5574" s="347"/>
      <c r="R5574" s="348"/>
      <c r="S5574" s="348"/>
      <c r="T5574" s="348"/>
      <c r="U5574" s="348"/>
      <c r="V5574" s="348"/>
      <c r="W5574" s="349"/>
      <c r="X5574" s="349"/>
    </row>
    <row r="5575" spans="2:24" ht="18.75">
      <c r="B5575" s="715"/>
      <c r="C5575" s="716" t="s">
        <v>1263</v>
      </c>
      <c r="D5575" s="717" t="s">
        <v>1044</v>
      </c>
      <c r="E5575" s="808"/>
      <c r="F5575" s="808">
        <f>SUM(F5460,F5463,F5469,F5477,F5478,F5496,F5500,F5506,F5509,F5510,F5511,F5512,F5513,F5522,F5528,F5529,F5530,F5531,F5538,F5542,F5543,F5544,F5545,F5548,F5549,F5557,F5560,F5561,F5566)+F5571</f>
        <v>0</v>
      </c>
      <c r="G5575" s="808">
        <f>SUM(G5460,G5463,G5469,G5477,G5478,G5496,G5500,G5506,G5509,G5510,G5511,G5512,G5513,G5522,G5528,G5529,G5530,G5531,G5538,G5542,G5543,G5544,G5545,G5548,G5549,G5557,G5560,G5561,G5566)+G5571</f>
        <v>80000</v>
      </c>
      <c r="H5575" s="808">
        <f>SUM(H5460,H5463,H5469,H5477,H5478,H5496,H5500,H5506,H5509,H5510,H5511,H5512,H5513,H5522,H5528,H5529,H5530,H5531,H5538,H5542,H5543,H5544,H5545,H5548,H5549,H5557,H5560,H5561,H5566)+H5571</f>
        <v>0</v>
      </c>
      <c r="I5575" s="808">
        <f>SUM(I5460,I5463,I5469,I5477,I5478,I5496,I5500,I5506,I5509,I5510,I5511,I5512,I5513,I5522,I5528,I5529,I5530,I5531,I5538,I5542,I5543,I5544,I5545,I5548,I5549,I5557,I5560,I5561,I5566)+I5571</f>
        <v>80000</v>
      </c>
      <c r="J5575" s="243">
        <f t="shared" si="1721"/>
        <v>1</v>
      </c>
      <c r="K5575" s="439" t="str">
        <f>LEFT(C5457,1)</f>
        <v>7</v>
      </c>
      <c r="L5575" s="276">
        <f>SUM(L5460,L5463,L5469,L5477,L5478,L5496,L5500,L5506,L5509,L5510,L5511,L5512,L5513,L5522,L5528,L5529,L5530,L5531,L5538,L5542,L5543,L5544,L5545,L5548,L5549,L5557,L5560,L5561,L5566)+L5571</f>
        <v>0</v>
      </c>
      <c r="M5575" s="276">
        <f>SUM(M5460,M5463,M5469,M5477,M5478,M5496,M5500,M5506,M5509,M5510,M5511,M5512,M5513,M5522,M5528,M5529,M5530,M5531,M5538,M5542,M5543,M5544,M5545,M5548,M5549,M5557,M5560,M5561,M5566)+M5571</f>
        <v>80000</v>
      </c>
      <c r="N5575" s="276">
        <f>SUM(N5460,N5463,N5469,N5477,N5478,N5496,N5500,N5506,N5509,N5510,N5511,N5512,N5513,N5522,N5528,N5529,N5530,N5531,N5538,N5542,N5543,N5544,N5545,N5548,N5549,N5557,N5560,N5561,N5566)+N5571</f>
        <v>80000</v>
      </c>
      <c r="O5575" s="276">
        <f>SUM(O5460,O5463,O5469,O5477,O5478,O5496,O5500,O5506,O5509,O5510,O5511,O5512,O5513,O5522,O5528,O5529,O5530,O5531,O5538,O5542,O5543,O5544,O5545,O5548,O5549,O5557,O5560,O5561,O5566)+O5571</f>
        <v>0</v>
      </c>
      <c r="P5575" s="222"/>
      <c r="Q5575" s="276">
        <f t="shared" ref="Q5575:W5575" si="1725">SUM(Q5460,Q5463,Q5469,Q5477,Q5478,Q5496,Q5500,Q5506,Q5509,Q5510,Q5511,Q5512,Q5513,Q5522,Q5528,Q5529,Q5530,Q5531,Q5538,Q5542,Q5543,Q5544,Q5545,Q5548,Q5549,Q5557,Q5560,Q5561,Q5566)+Q5571</f>
        <v>0</v>
      </c>
      <c r="R5575" s="276">
        <f t="shared" si="1725"/>
        <v>80000</v>
      </c>
      <c r="S5575" s="276">
        <f t="shared" si="1725"/>
        <v>80000</v>
      </c>
      <c r="T5575" s="276">
        <f t="shared" si="1725"/>
        <v>0</v>
      </c>
      <c r="U5575" s="276">
        <f t="shared" si="1725"/>
        <v>0</v>
      </c>
      <c r="V5575" s="276">
        <f t="shared" si="1725"/>
        <v>0</v>
      </c>
      <c r="W5575" s="276">
        <f t="shared" si="1725"/>
        <v>0</v>
      </c>
      <c r="X5575" s="313">
        <f>T5575-U5575-V5575-W5575</f>
        <v>0</v>
      </c>
    </row>
    <row r="5576" spans="2:24">
      <c r="B5576" s="660" t="s">
        <v>32</v>
      </c>
      <c r="C5576" s="186"/>
      <c r="I5576" s="219"/>
      <c r="J5576" s="221">
        <f>J5575</f>
        <v>1</v>
      </c>
      <c r="P5576"/>
    </row>
    <row r="5577" spans="2:24">
      <c r="B5577" s="392"/>
      <c r="C5577" s="392"/>
      <c r="D5577" s="393"/>
      <c r="E5577" s="392"/>
      <c r="F5577" s="392"/>
      <c r="G5577" s="392"/>
      <c r="H5577" s="392"/>
      <c r="I5577" s="394"/>
      <c r="J5577" s="221">
        <f>J5575</f>
        <v>1</v>
      </c>
      <c r="L5577" s="392"/>
      <c r="M5577" s="392"/>
      <c r="N5577" s="394"/>
      <c r="O5577" s="394"/>
      <c r="P5577" s="394"/>
      <c r="Q5577" s="392"/>
      <c r="R5577" s="392"/>
      <c r="S5577" s="394"/>
      <c r="T5577" s="394"/>
      <c r="U5577" s="392"/>
      <c r="V5577" s="394"/>
      <c r="W5577" s="394"/>
      <c r="X5577" s="394"/>
    </row>
    <row r="5578" spans="2:24" ht="18.75">
      <c r="B5578" s="402"/>
      <c r="C5578" s="402"/>
      <c r="D5578" s="402"/>
      <c r="E5578" s="402"/>
      <c r="F5578" s="402"/>
      <c r="G5578" s="402"/>
      <c r="H5578" s="402"/>
      <c r="I5578" s="484"/>
      <c r="J5578" s="440">
        <f>(IF(E5575&lt;&gt;0,$G$2,IF(I5575&lt;&gt;0,$G$2,"")))</f>
        <v>0</v>
      </c>
    </row>
    <row r="5579" spans="2:24" ht="18.75">
      <c r="B5579" s="402"/>
      <c r="C5579" s="402"/>
      <c r="D5579" s="474"/>
      <c r="E5579" s="402"/>
      <c r="F5579" s="402"/>
      <c r="G5579" s="402"/>
      <c r="H5579" s="402"/>
      <c r="I5579" s="484"/>
      <c r="J5579" s="440" t="str">
        <f>(IF(E5576&lt;&gt;0,$G$2,IF(I5576&lt;&gt;0,$G$2,"")))</f>
        <v/>
      </c>
    </row>
    <row r="5580" spans="2:24">
      <c r="E5580" s="278"/>
      <c r="F5580" s="278"/>
      <c r="G5580" s="278"/>
      <c r="H5580" s="278"/>
      <c r="I5580" s="282"/>
      <c r="J5580" s="221">
        <f>(IF($E5713&lt;&gt;0,$J$2,IF($I5713&lt;&gt;0,$J$2,"")))</f>
        <v>1</v>
      </c>
      <c r="L5580" s="278"/>
      <c r="M5580" s="278"/>
      <c r="N5580" s="282"/>
      <c r="O5580" s="282"/>
      <c r="P5580" s="282"/>
      <c r="Q5580" s="278"/>
      <c r="R5580" s="278"/>
      <c r="S5580" s="282"/>
      <c r="T5580" s="282"/>
      <c r="U5580" s="278"/>
      <c r="V5580" s="282"/>
      <c r="W5580" s="282"/>
    </row>
    <row r="5581" spans="2:24">
      <c r="C5581" s="227"/>
      <c r="D5581" s="228"/>
      <c r="E5581" s="278"/>
      <c r="F5581" s="278"/>
      <c r="G5581" s="278"/>
      <c r="H5581" s="278"/>
      <c r="I5581" s="282"/>
      <c r="J5581" s="221">
        <f>(IF($E5713&lt;&gt;0,$J$2,IF($I5713&lt;&gt;0,$J$2,"")))</f>
        <v>1</v>
      </c>
      <c r="L5581" s="278"/>
      <c r="M5581" s="278"/>
      <c r="N5581" s="282"/>
      <c r="O5581" s="282"/>
      <c r="P5581" s="282"/>
      <c r="Q5581" s="278"/>
      <c r="R5581" s="278"/>
      <c r="S5581" s="282"/>
      <c r="T5581" s="282"/>
      <c r="U5581" s="278"/>
      <c r="V5581" s="282"/>
      <c r="W5581" s="282"/>
    </row>
    <row r="5582" spans="2:24">
      <c r="B5582" s="896" t="str">
        <f>$B$7</f>
        <v>БЮДЖЕТ - НАЧАЛЕН ПЛАН
ПО ПЪЛНА ЕДИННА БЮДЖЕТНА КЛАСИФИКАЦИЯ</v>
      </c>
      <c r="C5582" s="897"/>
      <c r="D5582" s="897"/>
      <c r="E5582" s="278"/>
      <c r="F5582" s="278"/>
      <c r="G5582" s="278"/>
      <c r="H5582" s="278"/>
      <c r="I5582" s="282"/>
      <c r="J5582" s="221">
        <f>(IF($E5713&lt;&gt;0,$J$2,IF($I5713&lt;&gt;0,$J$2,"")))</f>
        <v>1</v>
      </c>
      <c r="L5582" s="278"/>
      <c r="M5582" s="278"/>
      <c r="N5582" s="282"/>
      <c r="O5582" s="282"/>
      <c r="P5582" s="282"/>
      <c r="Q5582" s="278"/>
      <c r="R5582" s="278"/>
      <c r="S5582" s="282"/>
      <c r="T5582" s="282"/>
      <c r="U5582" s="278"/>
      <c r="V5582" s="282"/>
      <c r="W5582" s="282"/>
    </row>
    <row r="5583" spans="2:24">
      <c r="C5583" s="227"/>
      <c r="D5583" s="228"/>
      <c r="E5583" s="279" t="s">
        <v>1684</v>
      </c>
      <c r="F5583" s="279" t="s">
        <v>1550</v>
      </c>
      <c r="G5583" s="278"/>
      <c r="H5583" s="278"/>
      <c r="I5583" s="282"/>
      <c r="J5583" s="221">
        <f>(IF($E5713&lt;&gt;0,$J$2,IF($I5713&lt;&gt;0,$J$2,"")))</f>
        <v>1</v>
      </c>
      <c r="L5583" s="278"/>
      <c r="M5583" s="278"/>
      <c r="N5583" s="282"/>
      <c r="O5583" s="282"/>
      <c r="P5583" s="282"/>
      <c r="Q5583" s="278"/>
      <c r="R5583" s="278"/>
      <c r="S5583" s="282"/>
      <c r="T5583" s="282"/>
      <c r="U5583" s="278"/>
      <c r="V5583" s="282"/>
      <c r="W5583" s="282"/>
    </row>
    <row r="5584" spans="2:24" ht="18.75">
      <c r="B5584" s="898" t="str">
        <f>$B$9</f>
        <v>Несебър</v>
      </c>
      <c r="C5584" s="899"/>
      <c r="D5584" s="900"/>
      <c r="E5584" s="686">
        <f>$E$9</f>
        <v>43831</v>
      </c>
      <c r="F5584" s="687">
        <f>$F$9</f>
        <v>44196</v>
      </c>
      <c r="G5584" s="278"/>
      <c r="H5584" s="278"/>
      <c r="I5584" s="282"/>
      <c r="J5584" s="221">
        <f>(IF($E5713&lt;&gt;0,$J$2,IF($I5713&lt;&gt;0,$J$2,"")))</f>
        <v>1</v>
      </c>
      <c r="L5584" s="278"/>
      <c r="M5584" s="278"/>
      <c r="N5584" s="282"/>
      <c r="O5584" s="282"/>
      <c r="P5584" s="282"/>
      <c r="Q5584" s="278"/>
      <c r="R5584" s="278"/>
      <c r="S5584" s="282"/>
      <c r="T5584" s="282"/>
      <c r="U5584" s="278"/>
      <c r="V5584" s="282"/>
      <c r="W5584" s="282"/>
    </row>
    <row r="5585" spans="2:24">
      <c r="B5585" s="230" t="str">
        <f>$B$10</f>
        <v>(наименование на разпоредителя с бюджет)</v>
      </c>
      <c r="E5585" s="278"/>
      <c r="F5585" s="280">
        <f>$F$10</f>
        <v>0</v>
      </c>
      <c r="G5585" s="278"/>
      <c r="H5585" s="278"/>
      <c r="I5585" s="282"/>
      <c r="J5585" s="221">
        <f>(IF($E5713&lt;&gt;0,$J$2,IF($I5713&lt;&gt;0,$J$2,"")))</f>
        <v>1</v>
      </c>
      <c r="L5585" s="278"/>
      <c r="M5585" s="278"/>
      <c r="N5585" s="282"/>
      <c r="O5585" s="282"/>
      <c r="P5585" s="282"/>
      <c r="Q5585" s="278"/>
      <c r="R5585" s="278"/>
      <c r="S5585" s="282"/>
      <c r="T5585" s="282"/>
      <c r="U5585" s="278"/>
      <c r="V5585" s="282"/>
      <c r="W5585" s="282"/>
    </row>
    <row r="5586" spans="2:24">
      <c r="B5586" s="230"/>
      <c r="E5586" s="281"/>
      <c r="F5586" s="278"/>
      <c r="G5586" s="278"/>
      <c r="H5586" s="278"/>
      <c r="I5586" s="282"/>
      <c r="J5586" s="221">
        <f>(IF($E5713&lt;&gt;0,$J$2,IF($I5713&lt;&gt;0,$J$2,"")))</f>
        <v>1</v>
      </c>
      <c r="L5586" s="278"/>
      <c r="M5586" s="278"/>
      <c r="N5586" s="282"/>
      <c r="O5586" s="282"/>
      <c r="P5586" s="282"/>
      <c r="Q5586" s="278"/>
      <c r="R5586" s="278"/>
      <c r="S5586" s="282"/>
      <c r="T5586" s="282"/>
      <c r="U5586" s="278"/>
      <c r="V5586" s="282"/>
      <c r="W5586" s="282"/>
    </row>
    <row r="5587" spans="2:24" ht="19.5">
      <c r="B5587" s="901" t="str">
        <f>$B$12</f>
        <v>Несебър</v>
      </c>
      <c r="C5587" s="902"/>
      <c r="D5587" s="903"/>
      <c r="E5587" s="229" t="s">
        <v>1685</v>
      </c>
      <c r="F5587" s="688" t="str">
        <f>$F$12</f>
        <v>5206</v>
      </c>
      <c r="G5587" s="278"/>
      <c r="H5587" s="278"/>
      <c r="I5587" s="282"/>
      <c r="J5587" s="221">
        <f>(IF($E5713&lt;&gt;0,$J$2,IF($I5713&lt;&gt;0,$J$2,"")))</f>
        <v>1</v>
      </c>
      <c r="L5587" s="278"/>
      <c r="M5587" s="278"/>
      <c r="N5587" s="282"/>
      <c r="O5587" s="282"/>
      <c r="P5587" s="282"/>
      <c r="Q5587" s="278"/>
      <c r="R5587" s="278"/>
      <c r="S5587" s="282"/>
      <c r="T5587" s="282"/>
      <c r="U5587" s="278"/>
      <c r="V5587" s="282"/>
      <c r="W5587" s="282"/>
    </row>
    <row r="5588" spans="2:24">
      <c r="B5588" s="689" t="str">
        <f>$B$13</f>
        <v>(наименование на първостепенния разпоредител с бюджет)</v>
      </c>
      <c r="E5588" s="281" t="s">
        <v>1686</v>
      </c>
      <c r="F5588" s="278"/>
      <c r="G5588" s="278"/>
      <c r="H5588" s="278"/>
      <c r="I5588" s="282"/>
      <c r="J5588" s="221">
        <f>(IF($E5713&lt;&gt;0,$J$2,IF($I5713&lt;&gt;0,$J$2,"")))</f>
        <v>1</v>
      </c>
      <c r="L5588" s="278"/>
      <c r="M5588" s="278"/>
      <c r="N5588" s="282"/>
      <c r="O5588" s="282"/>
      <c r="P5588" s="282"/>
      <c r="Q5588" s="278"/>
      <c r="R5588" s="278"/>
      <c r="S5588" s="282"/>
      <c r="T5588" s="282"/>
      <c r="U5588" s="278"/>
      <c r="V5588" s="282"/>
      <c r="W5588" s="282"/>
    </row>
    <row r="5589" spans="2:24" ht="18.75">
      <c r="B5589" s="230"/>
      <c r="D5589" s="441"/>
      <c r="E5589" s="277"/>
      <c r="F5589" s="277"/>
      <c r="G5589" s="277"/>
      <c r="H5589" s="277"/>
      <c r="I5589" s="384"/>
      <c r="J5589" s="221">
        <f>(IF($E5713&lt;&gt;0,$J$2,IF($I5713&lt;&gt;0,$J$2,"")))</f>
        <v>1</v>
      </c>
      <c r="L5589" s="278"/>
      <c r="M5589" s="278"/>
      <c r="N5589" s="282"/>
      <c r="O5589" s="282"/>
      <c r="P5589" s="282"/>
      <c r="Q5589" s="278"/>
      <c r="R5589" s="278"/>
      <c r="S5589" s="282"/>
      <c r="T5589" s="282"/>
      <c r="U5589" s="278"/>
      <c r="V5589" s="282"/>
      <c r="W5589" s="282"/>
    </row>
    <row r="5590" spans="2:24">
      <c r="C5590" s="227"/>
      <c r="D5590" s="228"/>
      <c r="E5590" s="278"/>
      <c r="F5590" s="281"/>
      <c r="G5590" s="281"/>
      <c r="H5590" s="281"/>
      <c r="I5590" s="284" t="s">
        <v>1687</v>
      </c>
      <c r="J5590" s="221">
        <f>(IF($E5713&lt;&gt;0,$J$2,IF($I5713&lt;&gt;0,$J$2,"")))</f>
        <v>1</v>
      </c>
      <c r="L5590" s="283" t="s">
        <v>93</v>
      </c>
      <c r="M5590" s="278"/>
      <c r="N5590" s="282"/>
      <c r="O5590" s="284" t="s">
        <v>1687</v>
      </c>
      <c r="P5590" s="282"/>
      <c r="Q5590" s="283" t="s">
        <v>94</v>
      </c>
      <c r="R5590" s="278"/>
      <c r="S5590" s="282"/>
      <c r="T5590" s="284" t="s">
        <v>1687</v>
      </c>
      <c r="U5590" s="278"/>
      <c r="V5590" s="282"/>
      <c r="W5590" s="284" t="s">
        <v>1687</v>
      </c>
    </row>
    <row r="5591" spans="2:24" ht="18.75">
      <c r="B5591" s="782"/>
      <c r="C5591" s="783"/>
      <c r="D5591" s="784" t="s">
        <v>1075</v>
      </c>
      <c r="E5591" s="785"/>
      <c r="F5591" s="973" t="s">
        <v>1486</v>
      </c>
      <c r="G5591" s="974"/>
      <c r="H5591" s="975"/>
      <c r="I5591" s="976"/>
      <c r="J5591" s="221">
        <f>(IF($E5713&lt;&gt;0,$J$2,IF($I5713&lt;&gt;0,$J$2,"")))</f>
        <v>1</v>
      </c>
      <c r="L5591" s="920" t="s">
        <v>1804</v>
      </c>
      <c r="M5591" s="920" t="s">
        <v>1805</v>
      </c>
      <c r="N5591" s="922" t="s">
        <v>1806</v>
      </c>
      <c r="O5591" s="922" t="s">
        <v>95</v>
      </c>
      <c r="P5591" s="222"/>
      <c r="Q5591" s="922" t="s">
        <v>1807</v>
      </c>
      <c r="R5591" s="922" t="s">
        <v>1808</v>
      </c>
      <c r="S5591" s="922" t="s">
        <v>1776</v>
      </c>
      <c r="T5591" s="922" t="s">
        <v>96</v>
      </c>
      <c r="U5591" s="409" t="s">
        <v>97</v>
      </c>
      <c r="V5591" s="410"/>
      <c r="W5591" s="411"/>
      <c r="X5591" s="291"/>
    </row>
    <row r="5592" spans="2:24" ht="31.5">
      <c r="B5592" s="786" t="s">
        <v>1601</v>
      </c>
      <c r="C5592" s="787" t="s">
        <v>1688</v>
      </c>
      <c r="D5592" s="788" t="s">
        <v>1076</v>
      </c>
      <c r="E5592" s="789"/>
      <c r="F5592" s="713" t="s">
        <v>1487</v>
      </c>
      <c r="G5592" s="713" t="s">
        <v>1488</v>
      </c>
      <c r="H5592" s="713" t="s">
        <v>1485</v>
      </c>
      <c r="I5592" s="713" t="s">
        <v>1069</v>
      </c>
      <c r="J5592" s="221">
        <f>(IF($E5713&lt;&gt;0,$J$2,IF($I5713&lt;&gt;0,$J$2,"")))</f>
        <v>1</v>
      </c>
      <c r="L5592" s="961"/>
      <c r="M5592" s="972"/>
      <c r="N5592" s="961"/>
      <c r="O5592" s="972"/>
      <c r="P5592" s="222"/>
      <c r="Q5592" s="957"/>
      <c r="R5592" s="957"/>
      <c r="S5592" s="957"/>
      <c r="T5592" s="957"/>
      <c r="U5592" s="412">
        <v>2020</v>
      </c>
      <c r="V5592" s="412">
        <v>2021</v>
      </c>
      <c r="W5592" s="412" t="s">
        <v>1809</v>
      </c>
      <c r="X5592" s="413" t="s">
        <v>98</v>
      </c>
    </row>
    <row r="5593" spans="2:24" ht="18.75">
      <c r="B5593" s="612"/>
      <c r="C5593" s="397"/>
      <c r="D5593" s="295" t="s">
        <v>1265</v>
      </c>
      <c r="E5593" s="809"/>
      <c r="F5593" s="296"/>
      <c r="G5593" s="296"/>
      <c r="H5593" s="296"/>
      <c r="I5593" s="483"/>
      <c r="J5593" s="221">
        <f>(IF($E5713&lt;&gt;0,$J$2,IF($I5713&lt;&gt;0,$J$2,"")))</f>
        <v>1</v>
      </c>
      <c r="L5593" s="297" t="s">
        <v>99</v>
      </c>
      <c r="M5593" s="297" t="s">
        <v>100</v>
      </c>
      <c r="N5593" s="298" t="s">
        <v>101</v>
      </c>
      <c r="O5593" s="298" t="s">
        <v>102</v>
      </c>
      <c r="P5593" s="222"/>
      <c r="Q5593" s="610" t="s">
        <v>103</v>
      </c>
      <c r="R5593" s="610" t="s">
        <v>104</v>
      </c>
      <c r="S5593" s="610" t="s">
        <v>105</v>
      </c>
      <c r="T5593" s="610" t="s">
        <v>106</v>
      </c>
      <c r="U5593" s="610" t="s">
        <v>1046</v>
      </c>
      <c r="V5593" s="610" t="s">
        <v>1047</v>
      </c>
      <c r="W5593" s="610" t="s">
        <v>1048</v>
      </c>
      <c r="X5593" s="414" t="s">
        <v>1049</v>
      </c>
    </row>
    <row r="5594" spans="2:24" ht="131.25">
      <c r="B5594" s="236"/>
      <c r="C5594" s="617" t="e">
        <f>VLOOKUP(D5594,OP_LIST2,2,FALSE)</f>
        <v>#N/A</v>
      </c>
      <c r="D5594" s="618" t="s">
        <v>958</v>
      </c>
      <c r="E5594" s="810"/>
      <c r="F5594" s="368"/>
      <c r="G5594" s="368"/>
      <c r="H5594" s="368"/>
      <c r="I5594" s="303"/>
      <c r="J5594" s="221">
        <f>(IF($E5713&lt;&gt;0,$J$2,IF($I5713&lt;&gt;0,$J$2,"")))</f>
        <v>1</v>
      </c>
      <c r="L5594" s="415" t="s">
        <v>1050</v>
      </c>
      <c r="M5594" s="415" t="s">
        <v>1050</v>
      </c>
      <c r="N5594" s="415" t="s">
        <v>1051</v>
      </c>
      <c r="O5594" s="415" t="s">
        <v>1052</v>
      </c>
      <c r="P5594" s="222"/>
      <c r="Q5594" s="415" t="s">
        <v>1050</v>
      </c>
      <c r="R5594" s="415" t="s">
        <v>1050</v>
      </c>
      <c r="S5594" s="415" t="s">
        <v>1077</v>
      </c>
      <c r="T5594" s="415" t="s">
        <v>1054</v>
      </c>
      <c r="U5594" s="415" t="s">
        <v>1050</v>
      </c>
      <c r="V5594" s="415" t="s">
        <v>1050</v>
      </c>
      <c r="W5594" s="415" t="s">
        <v>1050</v>
      </c>
      <c r="X5594" s="306" t="s">
        <v>1055</v>
      </c>
    </row>
    <row r="5595" spans="2:24" ht="18.75">
      <c r="B5595" s="616"/>
      <c r="C5595" s="619">
        <f>VLOOKUP(D5596,EBK_DEIN2,2,FALSE)</f>
        <v>8829</v>
      </c>
      <c r="D5595" s="611" t="s">
        <v>1465</v>
      </c>
      <c r="E5595" s="811"/>
      <c r="F5595" s="368"/>
      <c r="G5595" s="368"/>
      <c r="H5595" s="368"/>
      <c r="I5595" s="303"/>
      <c r="J5595" s="221">
        <f>(IF($E5713&lt;&gt;0,$J$2,IF($I5713&lt;&gt;0,$J$2,"")))</f>
        <v>1</v>
      </c>
      <c r="L5595" s="416"/>
      <c r="M5595" s="416"/>
      <c r="N5595" s="344"/>
      <c r="O5595" s="417"/>
      <c r="P5595" s="222"/>
      <c r="Q5595" s="416"/>
      <c r="R5595" s="416"/>
      <c r="S5595" s="344"/>
      <c r="T5595" s="417"/>
      <c r="U5595" s="416"/>
      <c r="V5595" s="344"/>
      <c r="W5595" s="417"/>
      <c r="X5595" s="418"/>
    </row>
    <row r="5596" spans="2:24" ht="18.75">
      <c r="B5596" s="419"/>
      <c r="C5596" s="238"/>
      <c r="D5596" s="523" t="s">
        <v>26</v>
      </c>
      <c r="E5596" s="811"/>
      <c r="F5596" s="368"/>
      <c r="G5596" s="368"/>
      <c r="H5596" s="368"/>
      <c r="I5596" s="303"/>
      <c r="J5596" s="221">
        <f>(IF($E5713&lt;&gt;0,$J$2,IF($I5713&lt;&gt;0,$J$2,"")))</f>
        <v>1</v>
      </c>
      <c r="L5596" s="416"/>
      <c r="M5596" s="416"/>
      <c r="N5596" s="344"/>
      <c r="O5596" s="420">
        <f>SUMIF(O5599:O5600,"&lt;0")+SUMIF(O5602:O5606,"&lt;0")+SUMIF(O5608:O5615,"&lt;0")+SUMIF(O5617:O5633,"&lt;0")+SUMIF(O5639:O5643,"&lt;0")+SUMIF(O5645:O5650,"&lt;0")+SUMIF(O5653:O5659,"&lt;0")+SUMIF(O5666:O5667,"&lt;0")+SUMIF(O5670:O5675,"&lt;0")+SUMIF(O5677:O5682,"&lt;0")+SUMIF(O5686,"&lt;0")+SUMIF(O5688:O5694,"&lt;0")+SUMIF(O5696:O5698,"&lt;0")+SUMIF(O5700:O5703,"&lt;0")+SUMIF(O5705:O5706,"&lt;0")+SUMIF(O5709,"&lt;0")</f>
        <v>0</v>
      </c>
      <c r="P5596" s="222"/>
      <c r="Q5596" s="416"/>
      <c r="R5596" s="416"/>
      <c r="S5596" s="344"/>
      <c r="T5596" s="420">
        <f>SUMIF(T5599:T5600,"&lt;0")+SUMIF(T5602:T5606,"&lt;0")+SUMIF(T5608:T5615,"&lt;0")+SUMIF(T5617:T5633,"&lt;0")+SUMIF(T5639:T5643,"&lt;0")+SUMIF(T5645:T5650,"&lt;0")+SUMIF(T5653:T5659,"&lt;0")+SUMIF(T5666:T5667,"&lt;0")+SUMIF(T5670:T5675,"&lt;0")+SUMIF(T5677:T5682,"&lt;0")+SUMIF(T5686,"&lt;0")+SUMIF(T5688:T5694,"&lt;0")+SUMIF(T5696:T5698,"&lt;0")+SUMIF(T5700:T5703,"&lt;0")+SUMIF(T5705:T5706,"&lt;0")+SUMIF(T5709,"&lt;0")</f>
        <v>0</v>
      </c>
      <c r="U5596" s="416"/>
      <c r="V5596" s="344"/>
      <c r="W5596" s="417"/>
      <c r="X5596" s="308"/>
    </row>
    <row r="5597" spans="2:24" ht="18.75">
      <c r="B5597" s="354"/>
      <c r="C5597" s="238"/>
      <c r="D5597" s="292" t="s">
        <v>1078</v>
      </c>
      <c r="E5597" s="811"/>
      <c r="F5597" s="368"/>
      <c r="G5597" s="368"/>
      <c r="H5597" s="368"/>
      <c r="I5597" s="303"/>
      <c r="J5597" s="221">
        <f>(IF($E5713&lt;&gt;0,$J$2,IF($I5713&lt;&gt;0,$J$2,"")))</f>
        <v>1</v>
      </c>
      <c r="L5597" s="416"/>
      <c r="M5597" s="416"/>
      <c r="N5597" s="344"/>
      <c r="O5597" s="417"/>
      <c r="P5597" s="222"/>
      <c r="Q5597" s="416"/>
      <c r="R5597" s="416"/>
      <c r="S5597" s="344"/>
      <c r="T5597" s="417"/>
      <c r="U5597" s="416"/>
      <c r="V5597" s="344"/>
      <c r="W5597" s="417"/>
      <c r="X5597" s="310"/>
    </row>
    <row r="5598" spans="2:24" ht="18.75">
      <c r="B5598" s="790">
        <v>100</v>
      </c>
      <c r="C5598" s="977" t="s">
        <v>1266</v>
      </c>
      <c r="D5598" s="978"/>
      <c r="E5598" s="791"/>
      <c r="F5598" s="792">
        <f>SUM(F5599:F5600)</f>
        <v>0</v>
      </c>
      <c r="G5598" s="793">
        <f>SUM(G5599:G5600)</f>
        <v>295170</v>
      </c>
      <c r="H5598" s="793">
        <f>SUM(H5599:H5600)</f>
        <v>0</v>
      </c>
      <c r="I5598" s="793">
        <f>SUM(I5599:I5600)</f>
        <v>295170</v>
      </c>
      <c r="J5598" s="243">
        <f t="shared" ref="J5598:J5629" si="1726">(IF($E5598&lt;&gt;0,$J$2,IF($I5598&lt;&gt;0,$J$2,"")))</f>
        <v>1</v>
      </c>
      <c r="K5598" s="244"/>
      <c r="L5598" s="311">
        <f>SUM(L5599:L5600)</f>
        <v>0</v>
      </c>
      <c r="M5598" s="312">
        <f>SUM(M5599:M5600)</f>
        <v>295170</v>
      </c>
      <c r="N5598" s="421">
        <f>SUM(N5599:N5600)</f>
        <v>295170</v>
      </c>
      <c r="O5598" s="422">
        <f>SUM(O5599:O5600)</f>
        <v>0</v>
      </c>
      <c r="P5598" s="244"/>
      <c r="Q5598" s="815"/>
      <c r="R5598" s="816"/>
      <c r="S5598" s="817"/>
      <c r="T5598" s="816"/>
      <c r="U5598" s="816"/>
      <c r="V5598" s="816"/>
      <c r="W5598" s="818"/>
      <c r="X5598" s="313">
        <f t="shared" ref="X5598:X5629" si="1727">T5598-U5598-V5598-W5598</f>
        <v>0</v>
      </c>
    </row>
    <row r="5599" spans="2:24" ht="18.75">
      <c r="B5599" s="140"/>
      <c r="C5599" s="144">
        <v>101</v>
      </c>
      <c r="D5599" s="138" t="s">
        <v>1267</v>
      </c>
      <c r="E5599" s="812"/>
      <c r="F5599" s="449"/>
      <c r="G5599" s="245">
        <v>295170</v>
      </c>
      <c r="H5599" s="245"/>
      <c r="I5599" s="476">
        <f>F5599+G5599+H5599</f>
        <v>295170</v>
      </c>
      <c r="J5599" s="243">
        <f t="shared" si="1726"/>
        <v>1</v>
      </c>
      <c r="K5599" s="244"/>
      <c r="L5599" s="423"/>
      <c r="M5599" s="252">
        <v>295170</v>
      </c>
      <c r="N5599" s="315">
        <f>I5599</f>
        <v>295170</v>
      </c>
      <c r="O5599" s="424">
        <f>L5599+M5599-N5599</f>
        <v>0</v>
      </c>
      <c r="P5599" s="244"/>
      <c r="Q5599" s="771"/>
      <c r="R5599" s="775"/>
      <c r="S5599" s="775"/>
      <c r="T5599" s="775"/>
      <c r="U5599" s="775"/>
      <c r="V5599" s="775"/>
      <c r="W5599" s="819"/>
      <c r="X5599" s="313">
        <f t="shared" si="1727"/>
        <v>0</v>
      </c>
    </row>
    <row r="5600" spans="2:24" ht="18.75">
      <c r="B5600" s="140"/>
      <c r="C5600" s="137">
        <v>102</v>
      </c>
      <c r="D5600" s="139" t="s">
        <v>1268</v>
      </c>
      <c r="E5600" s="812"/>
      <c r="F5600" s="449"/>
      <c r="G5600" s="245"/>
      <c r="H5600" s="245"/>
      <c r="I5600" s="476">
        <f>F5600+G5600+H5600</f>
        <v>0</v>
      </c>
      <c r="J5600" s="243" t="str">
        <f t="shared" si="1726"/>
        <v/>
      </c>
      <c r="K5600" s="244"/>
      <c r="L5600" s="423"/>
      <c r="M5600" s="252"/>
      <c r="N5600" s="315">
        <f>I5600</f>
        <v>0</v>
      </c>
      <c r="O5600" s="424">
        <f>L5600+M5600-N5600</f>
        <v>0</v>
      </c>
      <c r="P5600" s="244"/>
      <c r="Q5600" s="771"/>
      <c r="R5600" s="775"/>
      <c r="S5600" s="775"/>
      <c r="T5600" s="775"/>
      <c r="U5600" s="775"/>
      <c r="V5600" s="775"/>
      <c r="W5600" s="819"/>
      <c r="X5600" s="313">
        <f t="shared" si="1727"/>
        <v>0</v>
      </c>
    </row>
    <row r="5601" spans="2:24" ht="18.75">
      <c r="B5601" s="794">
        <v>200</v>
      </c>
      <c r="C5601" s="959" t="s">
        <v>1269</v>
      </c>
      <c r="D5601" s="959"/>
      <c r="E5601" s="795"/>
      <c r="F5601" s="796">
        <f>SUM(F5602:F5606)</f>
        <v>0</v>
      </c>
      <c r="G5601" s="797">
        <f>SUM(G5602:G5606)</f>
        <v>7160</v>
      </c>
      <c r="H5601" s="797">
        <f>SUM(H5602:H5606)</f>
        <v>0</v>
      </c>
      <c r="I5601" s="797">
        <f>SUM(I5602:I5606)</f>
        <v>7160</v>
      </c>
      <c r="J5601" s="243">
        <f t="shared" si="1726"/>
        <v>1</v>
      </c>
      <c r="K5601" s="244"/>
      <c r="L5601" s="316">
        <f>SUM(L5602:L5606)</f>
        <v>0</v>
      </c>
      <c r="M5601" s="317">
        <f>SUM(M5602:M5606)</f>
        <v>7160</v>
      </c>
      <c r="N5601" s="425">
        <f>SUM(N5602:N5606)</f>
        <v>7160</v>
      </c>
      <c r="O5601" s="426">
        <f>SUM(O5602:O5606)</f>
        <v>0</v>
      </c>
      <c r="P5601" s="244"/>
      <c r="Q5601" s="773"/>
      <c r="R5601" s="774"/>
      <c r="S5601" s="774"/>
      <c r="T5601" s="774"/>
      <c r="U5601" s="774"/>
      <c r="V5601" s="774"/>
      <c r="W5601" s="820"/>
      <c r="X5601" s="313">
        <f t="shared" si="1727"/>
        <v>0</v>
      </c>
    </row>
    <row r="5602" spans="2:24" ht="18.75">
      <c r="B5602" s="143"/>
      <c r="C5602" s="144">
        <v>201</v>
      </c>
      <c r="D5602" s="138" t="s">
        <v>1270</v>
      </c>
      <c r="E5602" s="812"/>
      <c r="F5602" s="449"/>
      <c r="G5602" s="245"/>
      <c r="H5602" s="245"/>
      <c r="I5602" s="476">
        <f>F5602+G5602+H5602</f>
        <v>0</v>
      </c>
      <c r="J5602" s="243" t="str">
        <f t="shared" si="1726"/>
        <v/>
      </c>
      <c r="K5602" s="244"/>
      <c r="L5602" s="423"/>
      <c r="M5602" s="252"/>
      <c r="N5602" s="315">
        <f>I5602</f>
        <v>0</v>
      </c>
      <c r="O5602" s="424">
        <f>L5602+M5602-N5602</f>
        <v>0</v>
      </c>
      <c r="P5602" s="244"/>
      <c r="Q5602" s="771"/>
      <c r="R5602" s="775"/>
      <c r="S5602" s="775"/>
      <c r="T5602" s="775"/>
      <c r="U5602" s="775"/>
      <c r="V5602" s="775"/>
      <c r="W5602" s="819"/>
      <c r="X5602" s="313">
        <f t="shared" si="1727"/>
        <v>0</v>
      </c>
    </row>
    <row r="5603" spans="2:24" ht="18.75">
      <c r="B5603" s="136"/>
      <c r="C5603" s="137">
        <v>202</v>
      </c>
      <c r="D5603" s="145" t="s">
        <v>1271</v>
      </c>
      <c r="E5603" s="812"/>
      <c r="F5603" s="449"/>
      <c r="G5603" s="245"/>
      <c r="H5603" s="245"/>
      <c r="I5603" s="476">
        <f>F5603+G5603+H5603</f>
        <v>0</v>
      </c>
      <c r="J5603" s="243" t="str">
        <f t="shared" si="1726"/>
        <v/>
      </c>
      <c r="K5603" s="244"/>
      <c r="L5603" s="423"/>
      <c r="M5603" s="252"/>
      <c r="N5603" s="315">
        <f>I5603</f>
        <v>0</v>
      </c>
      <c r="O5603" s="424">
        <f>L5603+M5603-N5603</f>
        <v>0</v>
      </c>
      <c r="P5603" s="244"/>
      <c r="Q5603" s="771"/>
      <c r="R5603" s="775"/>
      <c r="S5603" s="775"/>
      <c r="T5603" s="775"/>
      <c r="U5603" s="775"/>
      <c r="V5603" s="775"/>
      <c r="W5603" s="819"/>
      <c r="X5603" s="313">
        <f t="shared" si="1727"/>
        <v>0</v>
      </c>
    </row>
    <row r="5604" spans="2:24" ht="31.5">
      <c r="B5604" s="152"/>
      <c r="C5604" s="137">
        <v>205</v>
      </c>
      <c r="D5604" s="145" t="s">
        <v>915</v>
      </c>
      <c r="E5604" s="812"/>
      <c r="F5604" s="449"/>
      <c r="G5604" s="245">
        <v>7160</v>
      </c>
      <c r="H5604" s="245"/>
      <c r="I5604" s="476">
        <f>F5604+G5604+H5604</f>
        <v>7160</v>
      </c>
      <c r="J5604" s="243">
        <f t="shared" si="1726"/>
        <v>1</v>
      </c>
      <c r="K5604" s="244"/>
      <c r="L5604" s="423"/>
      <c r="M5604" s="252">
        <v>7160</v>
      </c>
      <c r="N5604" s="315">
        <f>I5604</f>
        <v>7160</v>
      </c>
      <c r="O5604" s="424">
        <f>L5604+M5604-N5604</f>
        <v>0</v>
      </c>
      <c r="P5604" s="244"/>
      <c r="Q5604" s="771"/>
      <c r="R5604" s="775"/>
      <c r="S5604" s="775"/>
      <c r="T5604" s="775"/>
      <c r="U5604" s="775"/>
      <c r="V5604" s="775"/>
      <c r="W5604" s="819"/>
      <c r="X5604" s="313">
        <f t="shared" si="1727"/>
        <v>0</v>
      </c>
    </row>
    <row r="5605" spans="2:24" ht="18.75">
      <c r="B5605" s="152"/>
      <c r="C5605" s="137">
        <v>208</v>
      </c>
      <c r="D5605" s="159" t="s">
        <v>916</v>
      </c>
      <c r="E5605" s="812"/>
      <c r="F5605" s="449"/>
      <c r="G5605" s="245"/>
      <c r="H5605" s="245"/>
      <c r="I5605" s="476">
        <f>F5605+G5605+H5605</f>
        <v>0</v>
      </c>
      <c r="J5605" s="243" t="str">
        <f t="shared" si="1726"/>
        <v/>
      </c>
      <c r="K5605" s="244"/>
      <c r="L5605" s="423"/>
      <c r="M5605" s="252"/>
      <c r="N5605" s="315">
        <f>I5605</f>
        <v>0</v>
      </c>
      <c r="O5605" s="424">
        <f>L5605+M5605-N5605</f>
        <v>0</v>
      </c>
      <c r="P5605" s="244"/>
      <c r="Q5605" s="771"/>
      <c r="R5605" s="775"/>
      <c r="S5605" s="775"/>
      <c r="T5605" s="775"/>
      <c r="U5605" s="775"/>
      <c r="V5605" s="775"/>
      <c r="W5605" s="819"/>
      <c r="X5605" s="313">
        <f t="shared" si="1727"/>
        <v>0</v>
      </c>
    </row>
    <row r="5606" spans="2:24" ht="18.75">
      <c r="B5606" s="143"/>
      <c r="C5606" s="142">
        <v>209</v>
      </c>
      <c r="D5606" s="148" t="s">
        <v>917</v>
      </c>
      <c r="E5606" s="812"/>
      <c r="F5606" s="449"/>
      <c r="G5606" s="245"/>
      <c r="H5606" s="245"/>
      <c r="I5606" s="476">
        <f>F5606+G5606+H5606</f>
        <v>0</v>
      </c>
      <c r="J5606" s="243" t="str">
        <f t="shared" si="1726"/>
        <v/>
      </c>
      <c r="K5606" s="244"/>
      <c r="L5606" s="423"/>
      <c r="M5606" s="252"/>
      <c r="N5606" s="315">
        <f>I5606</f>
        <v>0</v>
      </c>
      <c r="O5606" s="424">
        <f>L5606+M5606-N5606</f>
        <v>0</v>
      </c>
      <c r="P5606" s="244"/>
      <c r="Q5606" s="771"/>
      <c r="R5606" s="775"/>
      <c r="S5606" s="775"/>
      <c r="T5606" s="775"/>
      <c r="U5606" s="775"/>
      <c r="V5606" s="775"/>
      <c r="W5606" s="819"/>
      <c r="X5606" s="313">
        <f t="shared" si="1727"/>
        <v>0</v>
      </c>
    </row>
    <row r="5607" spans="2:24" ht="18.75">
      <c r="B5607" s="794">
        <v>500</v>
      </c>
      <c r="C5607" s="960" t="s">
        <v>209</v>
      </c>
      <c r="D5607" s="960"/>
      <c r="E5607" s="795"/>
      <c r="F5607" s="796">
        <f>SUM(F5608:F5614)</f>
        <v>0</v>
      </c>
      <c r="G5607" s="797">
        <f>SUM(G5608:G5614)</f>
        <v>61050</v>
      </c>
      <c r="H5607" s="797">
        <f>SUM(H5608:H5614)</f>
        <v>0</v>
      </c>
      <c r="I5607" s="797">
        <f>SUM(I5608:I5614)</f>
        <v>61050</v>
      </c>
      <c r="J5607" s="243">
        <f t="shared" si="1726"/>
        <v>1</v>
      </c>
      <c r="K5607" s="244"/>
      <c r="L5607" s="316">
        <f>SUM(L5608:L5614)</f>
        <v>0</v>
      </c>
      <c r="M5607" s="317">
        <f>SUM(M5608:M5614)</f>
        <v>61050</v>
      </c>
      <c r="N5607" s="425">
        <f>SUM(N5608:N5614)</f>
        <v>61050</v>
      </c>
      <c r="O5607" s="426">
        <f>SUM(O5608:O5614)</f>
        <v>0</v>
      </c>
      <c r="P5607" s="244"/>
      <c r="Q5607" s="773"/>
      <c r="R5607" s="774"/>
      <c r="S5607" s="775"/>
      <c r="T5607" s="774"/>
      <c r="U5607" s="774"/>
      <c r="V5607" s="774"/>
      <c r="W5607" s="820"/>
      <c r="X5607" s="313">
        <f t="shared" si="1727"/>
        <v>0</v>
      </c>
    </row>
    <row r="5608" spans="2:24" ht="18.75">
      <c r="B5608" s="143"/>
      <c r="C5608" s="160">
        <v>551</v>
      </c>
      <c r="D5608" s="456" t="s">
        <v>210</v>
      </c>
      <c r="E5608" s="812"/>
      <c r="F5608" s="449"/>
      <c r="G5608" s="245">
        <v>38570</v>
      </c>
      <c r="H5608" s="245"/>
      <c r="I5608" s="476">
        <f t="shared" ref="I5608:I5615" si="1728">F5608+G5608+H5608</f>
        <v>38570</v>
      </c>
      <c r="J5608" s="243">
        <f t="shared" si="1726"/>
        <v>1</v>
      </c>
      <c r="K5608" s="244"/>
      <c r="L5608" s="423"/>
      <c r="M5608" s="252">
        <v>38570</v>
      </c>
      <c r="N5608" s="315">
        <f t="shared" ref="N5608:N5615" si="1729">I5608</f>
        <v>38570</v>
      </c>
      <c r="O5608" s="424">
        <f t="shared" ref="O5608:O5615" si="1730">L5608+M5608-N5608</f>
        <v>0</v>
      </c>
      <c r="P5608" s="244"/>
      <c r="Q5608" s="771"/>
      <c r="R5608" s="775"/>
      <c r="S5608" s="775"/>
      <c r="T5608" s="775"/>
      <c r="U5608" s="775"/>
      <c r="V5608" s="775"/>
      <c r="W5608" s="819"/>
      <c r="X5608" s="313">
        <f t="shared" si="1727"/>
        <v>0</v>
      </c>
    </row>
    <row r="5609" spans="2:24" ht="18.75">
      <c r="B5609" s="143"/>
      <c r="C5609" s="161">
        <v>552</v>
      </c>
      <c r="D5609" s="457" t="s">
        <v>211</v>
      </c>
      <c r="E5609" s="812"/>
      <c r="F5609" s="449"/>
      <c r="G5609" s="245"/>
      <c r="H5609" s="245"/>
      <c r="I5609" s="476">
        <f t="shared" si="1728"/>
        <v>0</v>
      </c>
      <c r="J5609" s="243" t="str">
        <f t="shared" si="1726"/>
        <v/>
      </c>
      <c r="K5609" s="244"/>
      <c r="L5609" s="423"/>
      <c r="M5609" s="252"/>
      <c r="N5609" s="315">
        <f t="shared" si="1729"/>
        <v>0</v>
      </c>
      <c r="O5609" s="424">
        <f t="shared" si="1730"/>
        <v>0</v>
      </c>
      <c r="P5609" s="244"/>
      <c r="Q5609" s="771"/>
      <c r="R5609" s="775"/>
      <c r="S5609" s="775"/>
      <c r="T5609" s="775"/>
      <c r="U5609" s="775"/>
      <c r="V5609" s="775"/>
      <c r="W5609" s="819"/>
      <c r="X5609" s="313">
        <f t="shared" si="1727"/>
        <v>0</v>
      </c>
    </row>
    <row r="5610" spans="2:24" ht="18.75">
      <c r="B5610" s="143"/>
      <c r="C5610" s="161">
        <v>558</v>
      </c>
      <c r="D5610" s="457" t="s">
        <v>1704</v>
      </c>
      <c r="E5610" s="812"/>
      <c r="F5610" s="700">
        <v>0</v>
      </c>
      <c r="G5610" s="700">
        <v>0</v>
      </c>
      <c r="H5610" s="700">
        <v>0</v>
      </c>
      <c r="I5610" s="476">
        <f t="shared" si="1728"/>
        <v>0</v>
      </c>
      <c r="J5610" s="243" t="str">
        <f t="shared" si="1726"/>
        <v/>
      </c>
      <c r="K5610" s="244"/>
      <c r="L5610" s="423"/>
      <c r="M5610" s="252"/>
      <c r="N5610" s="315">
        <f t="shared" si="1729"/>
        <v>0</v>
      </c>
      <c r="O5610" s="424">
        <f t="shared" si="1730"/>
        <v>0</v>
      </c>
      <c r="P5610" s="244"/>
      <c r="Q5610" s="771"/>
      <c r="R5610" s="775"/>
      <c r="S5610" s="775"/>
      <c r="T5610" s="775"/>
      <c r="U5610" s="775"/>
      <c r="V5610" s="775"/>
      <c r="W5610" s="819"/>
      <c r="X5610" s="313">
        <f t="shared" si="1727"/>
        <v>0</v>
      </c>
    </row>
    <row r="5611" spans="2:24" ht="18.75">
      <c r="B5611" s="143"/>
      <c r="C5611" s="161">
        <v>560</v>
      </c>
      <c r="D5611" s="458" t="s">
        <v>212</v>
      </c>
      <c r="E5611" s="812"/>
      <c r="F5611" s="449"/>
      <c r="G5611" s="245">
        <v>14200</v>
      </c>
      <c r="H5611" s="245"/>
      <c r="I5611" s="476">
        <f t="shared" si="1728"/>
        <v>14200</v>
      </c>
      <c r="J5611" s="243">
        <f t="shared" si="1726"/>
        <v>1</v>
      </c>
      <c r="K5611" s="244"/>
      <c r="L5611" s="423"/>
      <c r="M5611" s="252">
        <v>14200</v>
      </c>
      <c r="N5611" s="315">
        <f t="shared" si="1729"/>
        <v>14200</v>
      </c>
      <c r="O5611" s="424">
        <f t="shared" si="1730"/>
        <v>0</v>
      </c>
      <c r="P5611" s="244"/>
      <c r="Q5611" s="771"/>
      <c r="R5611" s="775"/>
      <c r="S5611" s="775"/>
      <c r="T5611" s="775"/>
      <c r="U5611" s="775"/>
      <c r="V5611" s="775"/>
      <c r="W5611" s="819"/>
      <c r="X5611" s="313">
        <f t="shared" si="1727"/>
        <v>0</v>
      </c>
    </row>
    <row r="5612" spans="2:24" ht="18.75">
      <c r="B5612" s="143"/>
      <c r="C5612" s="161">
        <v>580</v>
      </c>
      <c r="D5612" s="457" t="s">
        <v>213</v>
      </c>
      <c r="E5612" s="812"/>
      <c r="F5612" s="449"/>
      <c r="G5612" s="245">
        <v>8280</v>
      </c>
      <c r="H5612" s="245"/>
      <c r="I5612" s="476">
        <f t="shared" si="1728"/>
        <v>8280</v>
      </c>
      <c r="J5612" s="243">
        <f t="shared" si="1726"/>
        <v>1</v>
      </c>
      <c r="K5612" s="244"/>
      <c r="L5612" s="423"/>
      <c r="M5612" s="252">
        <v>8280</v>
      </c>
      <c r="N5612" s="315">
        <f t="shared" si="1729"/>
        <v>8280</v>
      </c>
      <c r="O5612" s="424">
        <f t="shared" si="1730"/>
        <v>0</v>
      </c>
      <c r="P5612" s="244"/>
      <c r="Q5612" s="771"/>
      <c r="R5612" s="775"/>
      <c r="S5612" s="775"/>
      <c r="T5612" s="775"/>
      <c r="U5612" s="775"/>
      <c r="V5612" s="775"/>
      <c r="W5612" s="819"/>
      <c r="X5612" s="313">
        <f t="shared" si="1727"/>
        <v>0</v>
      </c>
    </row>
    <row r="5613" spans="2:24" ht="18.75">
      <c r="B5613" s="143"/>
      <c r="C5613" s="161">
        <v>588</v>
      </c>
      <c r="D5613" s="457" t="s">
        <v>1709</v>
      </c>
      <c r="E5613" s="812"/>
      <c r="F5613" s="700">
        <v>0</v>
      </c>
      <c r="G5613" s="700">
        <v>0</v>
      </c>
      <c r="H5613" s="700">
        <v>0</v>
      </c>
      <c r="I5613" s="476">
        <f t="shared" si="1728"/>
        <v>0</v>
      </c>
      <c r="J5613" s="243" t="str">
        <f t="shared" si="1726"/>
        <v/>
      </c>
      <c r="K5613" s="244"/>
      <c r="L5613" s="423"/>
      <c r="M5613" s="252"/>
      <c r="N5613" s="315">
        <f t="shared" si="1729"/>
        <v>0</v>
      </c>
      <c r="O5613" s="424">
        <f t="shared" si="1730"/>
        <v>0</v>
      </c>
      <c r="P5613" s="244"/>
      <c r="Q5613" s="771"/>
      <c r="R5613" s="775"/>
      <c r="S5613" s="775"/>
      <c r="T5613" s="775"/>
      <c r="U5613" s="775"/>
      <c r="V5613" s="775"/>
      <c r="W5613" s="819"/>
      <c r="X5613" s="313">
        <f t="shared" si="1727"/>
        <v>0</v>
      </c>
    </row>
    <row r="5614" spans="2:24" ht="31.5">
      <c r="B5614" s="143"/>
      <c r="C5614" s="162">
        <v>590</v>
      </c>
      <c r="D5614" s="459" t="s">
        <v>214</v>
      </c>
      <c r="E5614" s="812"/>
      <c r="F5614" s="449"/>
      <c r="G5614" s="245"/>
      <c r="H5614" s="245"/>
      <c r="I5614" s="476">
        <f t="shared" si="1728"/>
        <v>0</v>
      </c>
      <c r="J5614" s="243" t="str">
        <f t="shared" si="1726"/>
        <v/>
      </c>
      <c r="K5614" s="244"/>
      <c r="L5614" s="423"/>
      <c r="M5614" s="252"/>
      <c r="N5614" s="315">
        <f t="shared" si="1729"/>
        <v>0</v>
      </c>
      <c r="O5614" s="424">
        <f t="shared" si="1730"/>
        <v>0</v>
      </c>
      <c r="P5614" s="244"/>
      <c r="Q5614" s="771"/>
      <c r="R5614" s="775"/>
      <c r="S5614" s="775"/>
      <c r="T5614" s="775"/>
      <c r="U5614" s="775"/>
      <c r="V5614" s="775"/>
      <c r="W5614" s="819"/>
      <c r="X5614" s="313">
        <f t="shared" si="1727"/>
        <v>0</v>
      </c>
    </row>
    <row r="5615" spans="2:24" ht="18.75">
      <c r="B5615" s="794">
        <v>800</v>
      </c>
      <c r="C5615" s="960" t="s">
        <v>1079</v>
      </c>
      <c r="D5615" s="960"/>
      <c r="E5615" s="795"/>
      <c r="F5615" s="798"/>
      <c r="G5615" s="799"/>
      <c r="H5615" s="799"/>
      <c r="I5615" s="800">
        <f t="shared" si="1728"/>
        <v>0</v>
      </c>
      <c r="J5615" s="243" t="str">
        <f t="shared" si="1726"/>
        <v/>
      </c>
      <c r="K5615" s="244"/>
      <c r="L5615" s="428"/>
      <c r="M5615" s="254"/>
      <c r="N5615" s="315">
        <f t="shared" si="1729"/>
        <v>0</v>
      </c>
      <c r="O5615" s="424">
        <f t="shared" si="1730"/>
        <v>0</v>
      </c>
      <c r="P5615" s="244"/>
      <c r="Q5615" s="773"/>
      <c r="R5615" s="774"/>
      <c r="S5615" s="775"/>
      <c r="T5615" s="775"/>
      <c r="U5615" s="774"/>
      <c r="V5615" s="775"/>
      <c r="W5615" s="819"/>
      <c r="X5615" s="313">
        <f t="shared" si="1727"/>
        <v>0</v>
      </c>
    </row>
    <row r="5616" spans="2:24" ht="18.75">
      <c r="B5616" s="794">
        <v>1000</v>
      </c>
      <c r="C5616" s="962" t="s">
        <v>216</v>
      </c>
      <c r="D5616" s="962"/>
      <c r="E5616" s="795"/>
      <c r="F5616" s="796">
        <f>SUM(F5617:F5633)</f>
        <v>0</v>
      </c>
      <c r="G5616" s="797">
        <f>SUM(G5617:G5633)</f>
        <v>798213</v>
      </c>
      <c r="H5616" s="797">
        <f>SUM(H5617:H5633)</f>
        <v>0</v>
      </c>
      <c r="I5616" s="797">
        <f>SUM(I5617:I5633)</f>
        <v>798213</v>
      </c>
      <c r="J5616" s="243">
        <f t="shared" si="1726"/>
        <v>1</v>
      </c>
      <c r="K5616" s="244"/>
      <c r="L5616" s="316">
        <f>SUM(L5617:L5633)</f>
        <v>0</v>
      </c>
      <c r="M5616" s="317">
        <f>SUM(M5617:M5633)</f>
        <v>798213</v>
      </c>
      <c r="N5616" s="425">
        <f>SUM(N5617:N5633)</f>
        <v>798213</v>
      </c>
      <c r="O5616" s="426">
        <f>SUM(O5617:O5633)</f>
        <v>0</v>
      </c>
      <c r="P5616" s="244"/>
      <c r="Q5616" s="316">
        <f t="shared" ref="Q5616:W5616" si="1731">SUM(Q5617:Q5633)</f>
        <v>0</v>
      </c>
      <c r="R5616" s="317">
        <f t="shared" si="1731"/>
        <v>789713</v>
      </c>
      <c r="S5616" s="317">
        <f t="shared" si="1731"/>
        <v>789713</v>
      </c>
      <c r="T5616" s="317">
        <f t="shared" si="1731"/>
        <v>0</v>
      </c>
      <c r="U5616" s="317">
        <f t="shared" si="1731"/>
        <v>0</v>
      </c>
      <c r="V5616" s="317">
        <f t="shared" si="1731"/>
        <v>0</v>
      </c>
      <c r="W5616" s="426">
        <f t="shared" si="1731"/>
        <v>0</v>
      </c>
      <c r="X5616" s="313">
        <f t="shared" si="1727"/>
        <v>0</v>
      </c>
    </row>
    <row r="5617" spans="2:24" ht="18.75">
      <c r="B5617" s="136"/>
      <c r="C5617" s="144">
        <v>1011</v>
      </c>
      <c r="D5617" s="163" t="s">
        <v>217</v>
      </c>
      <c r="E5617" s="812"/>
      <c r="F5617" s="449"/>
      <c r="G5617" s="245"/>
      <c r="H5617" s="245"/>
      <c r="I5617" s="476">
        <f t="shared" ref="I5617:I5633" si="1732">F5617+G5617+H5617</f>
        <v>0</v>
      </c>
      <c r="J5617" s="243" t="str">
        <f t="shared" si="1726"/>
        <v/>
      </c>
      <c r="K5617" s="244"/>
      <c r="L5617" s="423"/>
      <c r="M5617" s="252"/>
      <c r="N5617" s="315">
        <f t="shared" ref="N5617:N5633" si="1733">I5617</f>
        <v>0</v>
      </c>
      <c r="O5617" s="424">
        <f t="shared" ref="O5617:O5633" si="1734">L5617+M5617-N5617</f>
        <v>0</v>
      </c>
      <c r="P5617" s="244"/>
      <c r="Q5617" s="423"/>
      <c r="R5617" s="252"/>
      <c r="S5617" s="429">
        <f t="shared" ref="S5617:S5624" si="1735">+IF(+(L5617+M5617)&gt;=I5617,+M5617,+(+I5617-L5617))</f>
        <v>0</v>
      </c>
      <c r="T5617" s="315">
        <f t="shared" ref="T5617:T5624" si="1736">Q5617+R5617-S5617</f>
        <v>0</v>
      </c>
      <c r="U5617" s="252"/>
      <c r="V5617" s="252"/>
      <c r="W5617" s="253"/>
      <c r="X5617" s="313">
        <f t="shared" si="1727"/>
        <v>0</v>
      </c>
    </row>
    <row r="5618" spans="2:24" ht="18.75">
      <c r="B5618" s="136"/>
      <c r="C5618" s="137">
        <v>1012</v>
      </c>
      <c r="D5618" s="145" t="s">
        <v>218</v>
      </c>
      <c r="E5618" s="812"/>
      <c r="F5618" s="449"/>
      <c r="G5618" s="245"/>
      <c r="H5618" s="245"/>
      <c r="I5618" s="476">
        <f t="shared" si="1732"/>
        <v>0</v>
      </c>
      <c r="J5618" s="243" t="str">
        <f t="shared" si="1726"/>
        <v/>
      </c>
      <c r="K5618" s="244"/>
      <c r="L5618" s="423"/>
      <c r="M5618" s="252"/>
      <c r="N5618" s="315">
        <f t="shared" si="1733"/>
        <v>0</v>
      </c>
      <c r="O5618" s="424">
        <f t="shared" si="1734"/>
        <v>0</v>
      </c>
      <c r="P5618" s="244"/>
      <c r="Q5618" s="423"/>
      <c r="R5618" s="252"/>
      <c r="S5618" s="429">
        <f t="shared" si="1735"/>
        <v>0</v>
      </c>
      <c r="T5618" s="315">
        <f t="shared" si="1736"/>
        <v>0</v>
      </c>
      <c r="U5618" s="252"/>
      <c r="V5618" s="252"/>
      <c r="W5618" s="253"/>
      <c r="X5618" s="313">
        <f t="shared" si="1727"/>
        <v>0</v>
      </c>
    </row>
    <row r="5619" spans="2:24" ht="18.75">
      <c r="B5619" s="136"/>
      <c r="C5619" s="137">
        <v>1013</v>
      </c>
      <c r="D5619" s="145" t="s">
        <v>219</v>
      </c>
      <c r="E5619" s="812"/>
      <c r="F5619" s="449"/>
      <c r="G5619" s="245">
        <v>15000</v>
      </c>
      <c r="H5619" s="245"/>
      <c r="I5619" s="476">
        <f t="shared" si="1732"/>
        <v>15000</v>
      </c>
      <c r="J5619" s="243">
        <f t="shared" si="1726"/>
        <v>1</v>
      </c>
      <c r="K5619" s="244"/>
      <c r="L5619" s="423"/>
      <c r="M5619" s="252">
        <v>15000</v>
      </c>
      <c r="N5619" s="315">
        <f t="shared" si="1733"/>
        <v>15000</v>
      </c>
      <c r="O5619" s="424">
        <f t="shared" si="1734"/>
        <v>0</v>
      </c>
      <c r="P5619" s="244"/>
      <c r="Q5619" s="423"/>
      <c r="R5619" s="252">
        <v>15000</v>
      </c>
      <c r="S5619" s="429">
        <f t="shared" si="1735"/>
        <v>15000</v>
      </c>
      <c r="T5619" s="315">
        <f t="shared" si="1736"/>
        <v>0</v>
      </c>
      <c r="U5619" s="252"/>
      <c r="V5619" s="252"/>
      <c r="W5619" s="253"/>
      <c r="X5619" s="313">
        <f t="shared" si="1727"/>
        <v>0</v>
      </c>
    </row>
    <row r="5620" spans="2:24" ht="18.75">
      <c r="B5620" s="136"/>
      <c r="C5620" s="137">
        <v>1014</v>
      </c>
      <c r="D5620" s="145" t="s">
        <v>220</v>
      </c>
      <c r="E5620" s="812"/>
      <c r="F5620" s="449"/>
      <c r="G5620" s="245"/>
      <c r="H5620" s="245"/>
      <c r="I5620" s="476">
        <f t="shared" si="1732"/>
        <v>0</v>
      </c>
      <c r="J5620" s="243" t="str">
        <f t="shared" si="1726"/>
        <v/>
      </c>
      <c r="K5620" s="244"/>
      <c r="L5620" s="423"/>
      <c r="M5620" s="252"/>
      <c r="N5620" s="315">
        <f t="shared" si="1733"/>
        <v>0</v>
      </c>
      <c r="O5620" s="424">
        <f t="shared" si="1734"/>
        <v>0</v>
      </c>
      <c r="P5620" s="244"/>
      <c r="Q5620" s="423"/>
      <c r="R5620" s="252"/>
      <c r="S5620" s="429">
        <f t="shared" si="1735"/>
        <v>0</v>
      </c>
      <c r="T5620" s="315">
        <f t="shared" si="1736"/>
        <v>0</v>
      </c>
      <c r="U5620" s="252"/>
      <c r="V5620" s="252"/>
      <c r="W5620" s="253"/>
      <c r="X5620" s="313">
        <f t="shared" si="1727"/>
        <v>0</v>
      </c>
    </row>
    <row r="5621" spans="2:24" ht="18.75">
      <c r="B5621" s="136"/>
      <c r="C5621" s="137">
        <v>1015</v>
      </c>
      <c r="D5621" s="145" t="s">
        <v>221</v>
      </c>
      <c r="E5621" s="812"/>
      <c r="F5621" s="449"/>
      <c r="G5621" s="245">
        <v>18060</v>
      </c>
      <c r="H5621" s="245"/>
      <c r="I5621" s="476">
        <f t="shared" si="1732"/>
        <v>18060</v>
      </c>
      <c r="J5621" s="243">
        <f t="shared" si="1726"/>
        <v>1</v>
      </c>
      <c r="K5621" s="244"/>
      <c r="L5621" s="423"/>
      <c r="M5621" s="252">
        <v>18060</v>
      </c>
      <c r="N5621" s="315">
        <f t="shared" si="1733"/>
        <v>18060</v>
      </c>
      <c r="O5621" s="424">
        <f t="shared" si="1734"/>
        <v>0</v>
      </c>
      <c r="P5621" s="244"/>
      <c r="Q5621" s="423"/>
      <c r="R5621" s="252">
        <v>18060</v>
      </c>
      <c r="S5621" s="429">
        <f t="shared" si="1735"/>
        <v>18060</v>
      </c>
      <c r="T5621" s="315">
        <f t="shared" si="1736"/>
        <v>0</v>
      </c>
      <c r="U5621" s="252"/>
      <c r="V5621" s="252"/>
      <c r="W5621" s="253"/>
      <c r="X5621" s="313">
        <f t="shared" si="1727"/>
        <v>0</v>
      </c>
    </row>
    <row r="5622" spans="2:24" ht="18.75">
      <c r="B5622" s="136"/>
      <c r="C5622" s="137">
        <v>1016</v>
      </c>
      <c r="D5622" s="145" t="s">
        <v>222</v>
      </c>
      <c r="E5622" s="812"/>
      <c r="F5622" s="449"/>
      <c r="G5622" s="245">
        <v>28000</v>
      </c>
      <c r="H5622" s="245"/>
      <c r="I5622" s="476">
        <f t="shared" si="1732"/>
        <v>28000</v>
      </c>
      <c r="J5622" s="243">
        <f t="shared" si="1726"/>
        <v>1</v>
      </c>
      <c r="K5622" s="244"/>
      <c r="L5622" s="423"/>
      <c r="M5622" s="252">
        <v>28000</v>
      </c>
      <c r="N5622" s="315">
        <f t="shared" si="1733"/>
        <v>28000</v>
      </c>
      <c r="O5622" s="424">
        <f t="shared" si="1734"/>
        <v>0</v>
      </c>
      <c r="P5622" s="244"/>
      <c r="Q5622" s="423"/>
      <c r="R5622" s="252">
        <v>28000</v>
      </c>
      <c r="S5622" s="429">
        <f t="shared" si="1735"/>
        <v>28000</v>
      </c>
      <c r="T5622" s="315">
        <f t="shared" si="1736"/>
        <v>0</v>
      </c>
      <c r="U5622" s="252"/>
      <c r="V5622" s="252"/>
      <c r="W5622" s="253"/>
      <c r="X5622" s="313">
        <f t="shared" si="1727"/>
        <v>0</v>
      </c>
    </row>
    <row r="5623" spans="2:24" ht="18.75">
      <c r="B5623" s="140"/>
      <c r="C5623" s="164">
        <v>1020</v>
      </c>
      <c r="D5623" s="165" t="s">
        <v>223</v>
      </c>
      <c r="E5623" s="812"/>
      <c r="F5623" s="449"/>
      <c r="G5623" s="245">
        <v>591461</v>
      </c>
      <c r="H5623" s="245"/>
      <c r="I5623" s="476">
        <f t="shared" si="1732"/>
        <v>591461</v>
      </c>
      <c r="J5623" s="243">
        <f t="shared" si="1726"/>
        <v>1</v>
      </c>
      <c r="K5623" s="244"/>
      <c r="L5623" s="423"/>
      <c r="M5623" s="252">
        <v>591461</v>
      </c>
      <c r="N5623" s="315">
        <f t="shared" si="1733"/>
        <v>591461</v>
      </c>
      <c r="O5623" s="424">
        <f t="shared" si="1734"/>
        <v>0</v>
      </c>
      <c r="P5623" s="244"/>
      <c r="Q5623" s="423"/>
      <c r="R5623" s="252">
        <v>591461</v>
      </c>
      <c r="S5623" s="429">
        <f t="shared" si="1735"/>
        <v>591461</v>
      </c>
      <c r="T5623" s="315">
        <f t="shared" si="1736"/>
        <v>0</v>
      </c>
      <c r="U5623" s="252"/>
      <c r="V5623" s="252"/>
      <c r="W5623" s="253"/>
      <c r="X5623" s="313">
        <f t="shared" si="1727"/>
        <v>0</v>
      </c>
    </row>
    <row r="5624" spans="2:24" ht="18.75">
      <c r="B5624" s="136"/>
      <c r="C5624" s="137">
        <v>1030</v>
      </c>
      <c r="D5624" s="145" t="s">
        <v>224</v>
      </c>
      <c r="E5624" s="812"/>
      <c r="F5624" s="449"/>
      <c r="G5624" s="245">
        <v>135192</v>
      </c>
      <c r="H5624" s="245"/>
      <c r="I5624" s="476">
        <f t="shared" si="1732"/>
        <v>135192</v>
      </c>
      <c r="J5624" s="243">
        <f t="shared" si="1726"/>
        <v>1</v>
      </c>
      <c r="K5624" s="244"/>
      <c r="L5624" s="423"/>
      <c r="M5624" s="252">
        <v>135192</v>
      </c>
      <c r="N5624" s="315">
        <f t="shared" si="1733"/>
        <v>135192</v>
      </c>
      <c r="O5624" s="424">
        <f t="shared" si="1734"/>
        <v>0</v>
      </c>
      <c r="P5624" s="244"/>
      <c r="Q5624" s="423"/>
      <c r="R5624" s="252">
        <v>135192</v>
      </c>
      <c r="S5624" s="429">
        <f t="shared" si="1735"/>
        <v>135192</v>
      </c>
      <c r="T5624" s="315">
        <f t="shared" si="1736"/>
        <v>0</v>
      </c>
      <c r="U5624" s="252"/>
      <c r="V5624" s="252"/>
      <c r="W5624" s="253"/>
      <c r="X5624" s="313">
        <f t="shared" si="1727"/>
        <v>0</v>
      </c>
    </row>
    <row r="5625" spans="2:24" ht="18.75">
      <c r="B5625" s="136"/>
      <c r="C5625" s="164">
        <v>1051</v>
      </c>
      <c r="D5625" s="167" t="s">
        <v>225</v>
      </c>
      <c r="E5625" s="812"/>
      <c r="F5625" s="449"/>
      <c r="G5625" s="245">
        <v>8500</v>
      </c>
      <c r="H5625" s="245"/>
      <c r="I5625" s="476">
        <f t="shared" si="1732"/>
        <v>8500</v>
      </c>
      <c r="J5625" s="243">
        <f t="shared" si="1726"/>
        <v>1</v>
      </c>
      <c r="K5625" s="244"/>
      <c r="L5625" s="423"/>
      <c r="M5625" s="252">
        <v>8500</v>
      </c>
      <c r="N5625" s="315">
        <f t="shared" si="1733"/>
        <v>8500</v>
      </c>
      <c r="O5625" s="424">
        <f t="shared" si="1734"/>
        <v>0</v>
      </c>
      <c r="P5625" s="244"/>
      <c r="Q5625" s="771"/>
      <c r="R5625" s="775"/>
      <c r="S5625" s="775"/>
      <c r="T5625" s="775"/>
      <c r="U5625" s="775"/>
      <c r="V5625" s="775"/>
      <c r="W5625" s="819"/>
      <c r="X5625" s="313">
        <f t="shared" si="1727"/>
        <v>0</v>
      </c>
    </row>
    <row r="5626" spans="2:24" ht="18.75">
      <c r="B5626" s="136"/>
      <c r="C5626" s="137">
        <v>1052</v>
      </c>
      <c r="D5626" s="145" t="s">
        <v>226</v>
      </c>
      <c r="E5626" s="812"/>
      <c r="F5626" s="449"/>
      <c r="G5626" s="245"/>
      <c r="H5626" s="245"/>
      <c r="I5626" s="476">
        <f t="shared" si="1732"/>
        <v>0</v>
      </c>
      <c r="J5626" s="243" t="str">
        <f t="shared" si="1726"/>
        <v/>
      </c>
      <c r="K5626" s="244"/>
      <c r="L5626" s="423"/>
      <c r="M5626" s="252"/>
      <c r="N5626" s="315">
        <f t="shared" si="1733"/>
        <v>0</v>
      </c>
      <c r="O5626" s="424">
        <f t="shared" si="1734"/>
        <v>0</v>
      </c>
      <c r="P5626" s="244"/>
      <c r="Q5626" s="771"/>
      <c r="R5626" s="775"/>
      <c r="S5626" s="775"/>
      <c r="T5626" s="775"/>
      <c r="U5626" s="775"/>
      <c r="V5626" s="775"/>
      <c r="W5626" s="819"/>
      <c r="X5626" s="313">
        <f t="shared" si="1727"/>
        <v>0</v>
      </c>
    </row>
    <row r="5627" spans="2:24" ht="18.75">
      <c r="B5627" s="136"/>
      <c r="C5627" s="168">
        <v>1053</v>
      </c>
      <c r="D5627" s="169" t="s">
        <v>1710</v>
      </c>
      <c r="E5627" s="812"/>
      <c r="F5627" s="449"/>
      <c r="G5627" s="245"/>
      <c r="H5627" s="245"/>
      <c r="I5627" s="476">
        <f t="shared" si="1732"/>
        <v>0</v>
      </c>
      <c r="J5627" s="243" t="str">
        <f t="shared" si="1726"/>
        <v/>
      </c>
      <c r="K5627" s="244"/>
      <c r="L5627" s="423"/>
      <c r="M5627" s="252"/>
      <c r="N5627" s="315">
        <f t="shared" si="1733"/>
        <v>0</v>
      </c>
      <c r="O5627" s="424">
        <f t="shared" si="1734"/>
        <v>0</v>
      </c>
      <c r="P5627" s="244"/>
      <c r="Q5627" s="771"/>
      <c r="R5627" s="775"/>
      <c r="S5627" s="775"/>
      <c r="T5627" s="775"/>
      <c r="U5627" s="775"/>
      <c r="V5627" s="775"/>
      <c r="W5627" s="819"/>
      <c r="X5627" s="313">
        <f t="shared" si="1727"/>
        <v>0</v>
      </c>
    </row>
    <row r="5628" spans="2:24" ht="18.75">
      <c r="B5628" s="136"/>
      <c r="C5628" s="137">
        <v>1062</v>
      </c>
      <c r="D5628" s="139" t="s">
        <v>227</v>
      </c>
      <c r="E5628" s="812"/>
      <c r="F5628" s="449"/>
      <c r="G5628" s="245">
        <v>2000</v>
      </c>
      <c r="H5628" s="245"/>
      <c r="I5628" s="476">
        <f t="shared" si="1732"/>
        <v>2000</v>
      </c>
      <c r="J5628" s="243">
        <f t="shared" si="1726"/>
        <v>1</v>
      </c>
      <c r="K5628" s="244"/>
      <c r="L5628" s="423"/>
      <c r="M5628" s="252">
        <v>2000</v>
      </c>
      <c r="N5628" s="315">
        <f t="shared" si="1733"/>
        <v>2000</v>
      </c>
      <c r="O5628" s="424">
        <f t="shared" si="1734"/>
        <v>0</v>
      </c>
      <c r="P5628" s="244"/>
      <c r="Q5628" s="423"/>
      <c r="R5628" s="252">
        <v>2000</v>
      </c>
      <c r="S5628" s="429">
        <f>+IF(+(L5628+M5628)&gt;=I5628,+M5628,+(+I5628-L5628))</f>
        <v>2000</v>
      </c>
      <c r="T5628" s="315">
        <f>Q5628+R5628-S5628</f>
        <v>0</v>
      </c>
      <c r="U5628" s="252"/>
      <c r="V5628" s="252"/>
      <c r="W5628" s="253"/>
      <c r="X5628" s="313">
        <f t="shared" si="1727"/>
        <v>0</v>
      </c>
    </row>
    <row r="5629" spans="2:24" ht="18.75">
      <c r="B5629" s="136"/>
      <c r="C5629" s="137">
        <v>1063</v>
      </c>
      <c r="D5629" s="139" t="s">
        <v>228</v>
      </c>
      <c r="E5629" s="812"/>
      <c r="F5629" s="449"/>
      <c r="G5629" s="245"/>
      <c r="H5629" s="245"/>
      <c r="I5629" s="476">
        <f t="shared" si="1732"/>
        <v>0</v>
      </c>
      <c r="J5629" s="243" t="str">
        <f t="shared" si="1726"/>
        <v/>
      </c>
      <c r="K5629" s="244"/>
      <c r="L5629" s="423"/>
      <c r="M5629" s="252"/>
      <c r="N5629" s="315">
        <f t="shared" si="1733"/>
        <v>0</v>
      </c>
      <c r="O5629" s="424">
        <f t="shared" si="1734"/>
        <v>0</v>
      </c>
      <c r="P5629" s="244"/>
      <c r="Q5629" s="771"/>
      <c r="R5629" s="775"/>
      <c r="S5629" s="775"/>
      <c r="T5629" s="775"/>
      <c r="U5629" s="775"/>
      <c r="V5629" s="775"/>
      <c r="W5629" s="819"/>
      <c r="X5629" s="313">
        <f t="shared" si="1727"/>
        <v>0</v>
      </c>
    </row>
    <row r="5630" spans="2:24" ht="18.75">
      <c r="B5630" s="136"/>
      <c r="C5630" s="168">
        <v>1069</v>
      </c>
      <c r="D5630" s="170" t="s">
        <v>229</v>
      </c>
      <c r="E5630" s="812"/>
      <c r="F5630" s="449"/>
      <c r="G5630" s="245"/>
      <c r="H5630" s="245"/>
      <c r="I5630" s="476">
        <f t="shared" si="1732"/>
        <v>0</v>
      </c>
      <c r="J5630" s="243" t="str">
        <f t="shared" ref="J5630:J5661" si="1737">(IF($E5630&lt;&gt;0,$J$2,IF($I5630&lt;&gt;0,$J$2,"")))</f>
        <v/>
      </c>
      <c r="K5630" s="244"/>
      <c r="L5630" s="423"/>
      <c r="M5630" s="252"/>
      <c r="N5630" s="315">
        <f t="shared" si="1733"/>
        <v>0</v>
      </c>
      <c r="O5630" s="424">
        <f t="shared" si="1734"/>
        <v>0</v>
      </c>
      <c r="P5630" s="244"/>
      <c r="Q5630" s="423"/>
      <c r="R5630" s="252"/>
      <c r="S5630" s="429">
        <f>+IF(+(L5630+M5630)&gt;=I5630,+M5630,+(+I5630-L5630))</f>
        <v>0</v>
      </c>
      <c r="T5630" s="315">
        <f>Q5630+R5630-S5630</f>
        <v>0</v>
      </c>
      <c r="U5630" s="252"/>
      <c r="V5630" s="252"/>
      <c r="W5630" s="253"/>
      <c r="X5630" s="313">
        <f t="shared" ref="X5630:X5661" si="1738">T5630-U5630-V5630-W5630</f>
        <v>0</v>
      </c>
    </row>
    <row r="5631" spans="2:24" ht="31.5">
      <c r="B5631" s="140"/>
      <c r="C5631" s="137">
        <v>1091</v>
      </c>
      <c r="D5631" s="145" t="s">
        <v>230</v>
      </c>
      <c r="E5631" s="812"/>
      <c r="F5631" s="449"/>
      <c r="G5631" s="245"/>
      <c r="H5631" s="245"/>
      <c r="I5631" s="476">
        <f t="shared" si="1732"/>
        <v>0</v>
      </c>
      <c r="J5631" s="243" t="str">
        <f t="shared" si="1737"/>
        <v/>
      </c>
      <c r="K5631" s="244"/>
      <c r="L5631" s="423"/>
      <c r="M5631" s="252"/>
      <c r="N5631" s="315">
        <f t="shared" si="1733"/>
        <v>0</v>
      </c>
      <c r="O5631" s="424">
        <f t="shared" si="1734"/>
        <v>0</v>
      </c>
      <c r="P5631" s="244"/>
      <c r="Q5631" s="423"/>
      <c r="R5631" s="252"/>
      <c r="S5631" s="429">
        <f>+IF(+(L5631+M5631)&gt;=I5631,+M5631,+(+I5631-L5631))</f>
        <v>0</v>
      </c>
      <c r="T5631" s="315">
        <f>Q5631+R5631-S5631</f>
        <v>0</v>
      </c>
      <c r="U5631" s="252"/>
      <c r="V5631" s="252"/>
      <c r="W5631" s="253"/>
      <c r="X5631" s="313">
        <f t="shared" si="1738"/>
        <v>0</v>
      </c>
    </row>
    <row r="5632" spans="2:24" ht="18.75">
      <c r="B5632" s="136"/>
      <c r="C5632" s="137">
        <v>1092</v>
      </c>
      <c r="D5632" s="145" t="s">
        <v>359</v>
      </c>
      <c r="E5632" s="812"/>
      <c r="F5632" s="449"/>
      <c r="G5632" s="245"/>
      <c r="H5632" s="245"/>
      <c r="I5632" s="476">
        <f t="shared" si="1732"/>
        <v>0</v>
      </c>
      <c r="J5632" s="243" t="str">
        <f t="shared" si="1737"/>
        <v/>
      </c>
      <c r="K5632" s="244"/>
      <c r="L5632" s="423"/>
      <c r="M5632" s="252"/>
      <c r="N5632" s="315">
        <f t="shared" si="1733"/>
        <v>0</v>
      </c>
      <c r="O5632" s="424">
        <f t="shared" si="1734"/>
        <v>0</v>
      </c>
      <c r="P5632" s="244"/>
      <c r="Q5632" s="771"/>
      <c r="R5632" s="775"/>
      <c r="S5632" s="775"/>
      <c r="T5632" s="775"/>
      <c r="U5632" s="775"/>
      <c r="V5632" s="775"/>
      <c r="W5632" s="819"/>
      <c r="X5632" s="313">
        <f t="shared" si="1738"/>
        <v>0</v>
      </c>
    </row>
    <row r="5633" spans="2:24" ht="18.75">
      <c r="B5633" s="136"/>
      <c r="C5633" s="142">
        <v>1098</v>
      </c>
      <c r="D5633" s="146" t="s">
        <v>231</v>
      </c>
      <c r="E5633" s="812"/>
      <c r="F5633" s="449"/>
      <c r="G5633" s="245"/>
      <c r="H5633" s="245"/>
      <c r="I5633" s="476">
        <f t="shared" si="1732"/>
        <v>0</v>
      </c>
      <c r="J5633" s="243" t="str">
        <f t="shared" si="1737"/>
        <v/>
      </c>
      <c r="K5633" s="244"/>
      <c r="L5633" s="423"/>
      <c r="M5633" s="252"/>
      <c r="N5633" s="315">
        <f t="shared" si="1733"/>
        <v>0</v>
      </c>
      <c r="O5633" s="424">
        <f t="shared" si="1734"/>
        <v>0</v>
      </c>
      <c r="P5633" s="244"/>
      <c r="Q5633" s="423"/>
      <c r="R5633" s="252"/>
      <c r="S5633" s="429">
        <f>+IF(+(L5633+M5633)&gt;=I5633,+M5633,+(+I5633-L5633))</f>
        <v>0</v>
      </c>
      <c r="T5633" s="315">
        <f>Q5633+R5633-S5633</f>
        <v>0</v>
      </c>
      <c r="U5633" s="252"/>
      <c r="V5633" s="252"/>
      <c r="W5633" s="253"/>
      <c r="X5633" s="313">
        <f t="shared" si="1738"/>
        <v>0</v>
      </c>
    </row>
    <row r="5634" spans="2:24" ht="18.75">
      <c r="B5634" s="794">
        <v>1900</v>
      </c>
      <c r="C5634" s="958" t="s">
        <v>293</v>
      </c>
      <c r="D5634" s="958"/>
      <c r="E5634" s="795"/>
      <c r="F5634" s="796">
        <f>SUM(F5635:F5637)</f>
        <v>0</v>
      </c>
      <c r="G5634" s="797">
        <f>SUM(G5635:G5637)</f>
        <v>3000</v>
      </c>
      <c r="H5634" s="797">
        <f>SUM(H5635:H5637)</f>
        <v>0</v>
      </c>
      <c r="I5634" s="797">
        <f>SUM(I5635:I5637)</f>
        <v>3000</v>
      </c>
      <c r="J5634" s="243">
        <f t="shared" si="1737"/>
        <v>1</v>
      </c>
      <c r="K5634" s="244"/>
      <c r="L5634" s="316">
        <f>SUM(L5635:L5637)</f>
        <v>0</v>
      </c>
      <c r="M5634" s="317">
        <f>SUM(M5635:M5637)</f>
        <v>3000</v>
      </c>
      <c r="N5634" s="425">
        <f>SUM(N5635:N5637)</f>
        <v>3000</v>
      </c>
      <c r="O5634" s="426">
        <f>SUM(O5635:O5637)</f>
        <v>0</v>
      </c>
      <c r="P5634" s="244"/>
      <c r="Q5634" s="773"/>
      <c r="R5634" s="774"/>
      <c r="S5634" s="774"/>
      <c r="T5634" s="774"/>
      <c r="U5634" s="774"/>
      <c r="V5634" s="774"/>
      <c r="W5634" s="820"/>
      <c r="X5634" s="313">
        <f t="shared" si="1738"/>
        <v>0</v>
      </c>
    </row>
    <row r="5635" spans="2:24" ht="18.75">
      <c r="B5635" s="136"/>
      <c r="C5635" s="144">
        <v>1901</v>
      </c>
      <c r="D5635" s="138" t="s">
        <v>294</v>
      </c>
      <c r="E5635" s="812"/>
      <c r="F5635" s="449"/>
      <c r="G5635" s="245">
        <v>2000</v>
      </c>
      <c r="H5635" s="245"/>
      <c r="I5635" s="476">
        <f>F5635+G5635+H5635</f>
        <v>2000</v>
      </c>
      <c r="J5635" s="243">
        <f t="shared" si="1737"/>
        <v>1</v>
      </c>
      <c r="K5635" s="244"/>
      <c r="L5635" s="423"/>
      <c r="M5635" s="252">
        <v>2000</v>
      </c>
      <c r="N5635" s="315">
        <f>I5635</f>
        <v>2000</v>
      </c>
      <c r="O5635" s="424">
        <f>L5635+M5635-N5635</f>
        <v>0</v>
      </c>
      <c r="P5635" s="244"/>
      <c r="Q5635" s="771"/>
      <c r="R5635" s="775"/>
      <c r="S5635" s="775"/>
      <c r="T5635" s="775"/>
      <c r="U5635" s="775"/>
      <c r="V5635" s="775"/>
      <c r="W5635" s="819"/>
      <c r="X5635" s="313">
        <f t="shared" si="1738"/>
        <v>0</v>
      </c>
    </row>
    <row r="5636" spans="2:24" ht="18.75">
      <c r="B5636" s="136"/>
      <c r="C5636" s="137">
        <v>1981</v>
      </c>
      <c r="D5636" s="139" t="s">
        <v>295</v>
      </c>
      <c r="E5636" s="812"/>
      <c r="F5636" s="449"/>
      <c r="G5636" s="245">
        <v>1000</v>
      </c>
      <c r="H5636" s="245"/>
      <c r="I5636" s="476">
        <f>F5636+G5636+H5636</f>
        <v>1000</v>
      </c>
      <c r="J5636" s="243">
        <f t="shared" si="1737"/>
        <v>1</v>
      </c>
      <c r="K5636" s="244"/>
      <c r="L5636" s="423"/>
      <c r="M5636" s="252">
        <v>1000</v>
      </c>
      <c r="N5636" s="315">
        <f>I5636</f>
        <v>1000</v>
      </c>
      <c r="O5636" s="424">
        <f>L5636+M5636-N5636</f>
        <v>0</v>
      </c>
      <c r="P5636" s="244"/>
      <c r="Q5636" s="771"/>
      <c r="R5636" s="775"/>
      <c r="S5636" s="775"/>
      <c r="T5636" s="775"/>
      <c r="U5636" s="775"/>
      <c r="V5636" s="775"/>
      <c r="W5636" s="819"/>
      <c r="X5636" s="313">
        <f t="shared" si="1738"/>
        <v>0</v>
      </c>
    </row>
    <row r="5637" spans="2:24" ht="18.75">
      <c r="B5637" s="136"/>
      <c r="C5637" s="142">
        <v>1991</v>
      </c>
      <c r="D5637" s="141" t="s">
        <v>296</v>
      </c>
      <c r="E5637" s="812"/>
      <c r="F5637" s="449"/>
      <c r="G5637" s="245"/>
      <c r="H5637" s="245"/>
      <c r="I5637" s="476">
        <f>F5637+G5637+H5637</f>
        <v>0</v>
      </c>
      <c r="J5637" s="243" t="str">
        <f t="shared" si="1737"/>
        <v/>
      </c>
      <c r="K5637" s="244"/>
      <c r="L5637" s="423"/>
      <c r="M5637" s="252"/>
      <c r="N5637" s="315">
        <f>I5637</f>
        <v>0</v>
      </c>
      <c r="O5637" s="424">
        <f>L5637+M5637-N5637</f>
        <v>0</v>
      </c>
      <c r="P5637" s="244"/>
      <c r="Q5637" s="771"/>
      <c r="R5637" s="775"/>
      <c r="S5637" s="775"/>
      <c r="T5637" s="775"/>
      <c r="U5637" s="775"/>
      <c r="V5637" s="775"/>
      <c r="W5637" s="819"/>
      <c r="X5637" s="313">
        <f t="shared" si="1738"/>
        <v>0</v>
      </c>
    </row>
    <row r="5638" spans="2:24" ht="18.75">
      <c r="B5638" s="794">
        <v>2100</v>
      </c>
      <c r="C5638" s="958" t="s">
        <v>1088</v>
      </c>
      <c r="D5638" s="958"/>
      <c r="E5638" s="795"/>
      <c r="F5638" s="796">
        <f>SUM(F5639:F5643)</f>
        <v>0</v>
      </c>
      <c r="G5638" s="797">
        <f>SUM(G5639:G5643)</f>
        <v>0</v>
      </c>
      <c r="H5638" s="797">
        <f>SUM(H5639:H5643)</f>
        <v>0</v>
      </c>
      <c r="I5638" s="797">
        <f>SUM(I5639:I5643)</f>
        <v>0</v>
      </c>
      <c r="J5638" s="243" t="str">
        <f t="shared" si="1737"/>
        <v/>
      </c>
      <c r="K5638" s="244"/>
      <c r="L5638" s="316">
        <f>SUM(L5639:L5643)</f>
        <v>0</v>
      </c>
      <c r="M5638" s="317">
        <f>SUM(M5639:M5643)</f>
        <v>0</v>
      </c>
      <c r="N5638" s="425">
        <f>SUM(N5639:N5643)</f>
        <v>0</v>
      </c>
      <c r="O5638" s="426">
        <f>SUM(O5639:O5643)</f>
        <v>0</v>
      </c>
      <c r="P5638" s="244"/>
      <c r="Q5638" s="773"/>
      <c r="R5638" s="774"/>
      <c r="S5638" s="774"/>
      <c r="T5638" s="774"/>
      <c r="U5638" s="774"/>
      <c r="V5638" s="774"/>
      <c r="W5638" s="820"/>
      <c r="X5638" s="313">
        <f t="shared" si="1738"/>
        <v>0</v>
      </c>
    </row>
    <row r="5639" spans="2:24" ht="18.75">
      <c r="B5639" s="136"/>
      <c r="C5639" s="144">
        <v>2110</v>
      </c>
      <c r="D5639" s="147" t="s">
        <v>232</v>
      </c>
      <c r="E5639" s="812"/>
      <c r="F5639" s="449"/>
      <c r="G5639" s="245"/>
      <c r="H5639" s="245"/>
      <c r="I5639" s="476">
        <f>F5639+G5639+H5639</f>
        <v>0</v>
      </c>
      <c r="J5639" s="243" t="str">
        <f t="shared" si="1737"/>
        <v/>
      </c>
      <c r="K5639" s="244"/>
      <c r="L5639" s="423"/>
      <c r="M5639" s="252"/>
      <c r="N5639" s="315">
        <f>I5639</f>
        <v>0</v>
      </c>
      <c r="O5639" s="424">
        <f>L5639+M5639-N5639</f>
        <v>0</v>
      </c>
      <c r="P5639" s="244"/>
      <c r="Q5639" s="771"/>
      <c r="R5639" s="775"/>
      <c r="S5639" s="775"/>
      <c r="T5639" s="775"/>
      <c r="U5639" s="775"/>
      <c r="V5639" s="775"/>
      <c r="W5639" s="819"/>
      <c r="X5639" s="313">
        <f t="shared" si="1738"/>
        <v>0</v>
      </c>
    </row>
    <row r="5640" spans="2:24" ht="18.75">
      <c r="B5640" s="171"/>
      <c r="C5640" s="137">
        <v>2120</v>
      </c>
      <c r="D5640" s="159" t="s">
        <v>233</v>
      </c>
      <c r="E5640" s="812"/>
      <c r="F5640" s="449"/>
      <c r="G5640" s="245"/>
      <c r="H5640" s="245"/>
      <c r="I5640" s="476">
        <f>F5640+G5640+H5640</f>
        <v>0</v>
      </c>
      <c r="J5640" s="243" t="str">
        <f t="shared" si="1737"/>
        <v/>
      </c>
      <c r="K5640" s="244"/>
      <c r="L5640" s="423"/>
      <c r="M5640" s="252"/>
      <c r="N5640" s="315">
        <f>I5640</f>
        <v>0</v>
      </c>
      <c r="O5640" s="424">
        <f>L5640+M5640-N5640</f>
        <v>0</v>
      </c>
      <c r="P5640" s="244"/>
      <c r="Q5640" s="771"/>
      <c r="R5640" s="775"/>
      <c r="S5640" s="775"/>
      <c r="T5640" s="775"/>
      <c r="U5640" s="775"/>
      <c r="V5640" s="775"/>
      <c r="W5640" s="819"/>
      <c r="X5640" s="313">
        <f t="shared" si="1738"/>
        <v>0</v>
      </c>
    </row>
    <row r="5641" spans="2:24" ht="18.75">
      <c r="B5641" s="171"/>
      <c r="C5641" s="137">
        <v>2125</v>
      </c>
      <c r="D5641" s="156" t="s">
        <v>1080</v>
      </c>
      <c r="E5641" s="812"/>
      <c r="F5641" s="700">
        <v>0</v>
      </c>
      <c r="G5641" s="700">
        <v>0</v>
      </c>
      <c r="H5641" s="700">
        <v>0</v>
      </c>
      <c r="I5641" s="476">
        <f>F5641+G5641+H5641</f>
        <v>0</v>
      </c>
      <c r="J5641" s="243" t="str">
        <f t="shared" si="1737"/>
        <v/>
      </c>
      <c r="K5641" s="244"/>
      <c r="L5641" s="423"/>
      <c r="M5641" s="252"/>
      <c r="N5641" s="315">
        <f>I5641</f>
        <v>0</v>
      </c>
      <c r="O5641" s="424">
        <f>L5641+M5641-N5641</f>
        <v>0</v>
      </c>
      <c r="P5641" s="244"/>
      <c r="Q5641" s="771"/>
      <c r="R5641" s="775"/>
      <c r="S5641" s="775"/>
      <c r="T5641" s="775"/>
      <c r="U5641" s="775"/>
      <c r="V5641" s="775"/>
      <c r="W5641" s="819"/>
      <c r="X5641" s="313">
        <f t="shared" si="1738"/>
        <v>0</v>
      </c>
    </row>
    <row r="5642" spans="2:24" ht="18.75">
      <c r="B5642" s="143"/>
      <c r="C5642" s="137">
        <v>2140</v>
      </c>
      <c r="D5642" s="159" t="s">
        <v>235</v>
      </c>
      <c r="E5642" s="812"/>
      <c r="F5642" s="700">
        <v>0</v>
      </c>
      <c r="G5642" s="700">
        <v>0</v>
      </c>
      <c r="H5642" s="700">
        <v>0</v>
      </c>
      <c r="I5642" s="476">
        <f>F5642+G5642+H5642</f>
        <v>0</v>
      </c>
      <c r="J5642" s="243" t="str">
        <f t="shared" si="1737"/>
        <v/>
      </c>
      <c r="K5642" s="244"/>
      <c r="L5642" s="423"/>
      <c r="M5642" s="252"/>
      <c r="N5642" s="315">
        <f>I5642</f>
        <v>0</v>
      </c>
      <c r="O5642" s="424">
        <f>L5642+M5642-N5642</f>
        <v>0</v>
      </c>
      <c r="P5642" s="244"/>
      <c r="Q5642" s="771"/>
      <c r="R5642" s="775"/>
      <c r="S5642" s="775"/>
      <c r="T5642" s="775"/>
      <c r="U5642" s="775"/>
      <c r="V5642" s="775"/>
      <c r="W5642" s="819"/>
      <c r="X5642" s="313">
        <f t="shared" si="1738"/>
        <v>0</v>
      </c>
    </row>
    <row r="5643" spans="2:24" ht="18.75">
      <c r="B5643" s="136"/>
      <c r="C5643" s="142">
        <v>2190</v>
      </c>
      <c r="D5643" s="512" t="s">
        <v>236</v>
      </c>
      <c r="E5643" s="812"/>
      <c r="F5643" s="449"/>
      <c r="G5643" s="245"/>
      <c r="H5643" s="245"/>
      <c r="I5643" s="476">
        <f>F5643+G5643+H5643</f>
        <v>0</v>
      </c>
      <c r="J5643" s="243" t="str">
        <f t="shared" si="1737"/>
        <v/>
      </c>
      <c r="K5643" s="244"/>
      <c r="L5643" s="423"/>
      <c r="M5643" s="252"/>
      <c r="N5643" s="315">
        <f>I5643</f>
        <v>0</v>
      </c>
      <c r="O5643" s="424">
        <f>L5643+M5643-N5643</f>
        <v>0</v>
      </c>
      <c r="P5643" s="244"/>
      <c r="Q5643" s="771"/>
      <c r="R5643" s="775"/>
      <c r="S5643" s="775"/>
      <c r="T5643" s="775"/>
      <c r="U5643" s="775"/>
      <c r="V5643" s="775"/>
      <c r="W5643" s="819"/>
      <c r="X5643" s="313">
        <f t="shared" si="1738"/>
        <v>0</v>
      </c>
    </row>
    <row r="5644" spans="2:24" ht="18.75">
      <c r="B5644" s="794">
        <v>2200</v>
      </c>
      <c r="C5644" s="958" t="s">
        <v>237</v>
      </c>
      <c r="D5644" s="958"/>
      <c r="E5644" s="795"/>
      <c r="F5644" s="796">
        <f>SUM(F5645:F5646)</f>
        <v>0</v>
      </c>
      <c r="G5644" s="797">
        <f>SUM(G5645:G5646)</f>
        <v>0</v>
      </c>
      <c r="H5644" s="797">
        <f>SUM(H5645:H5646)</f>
        <v>0</v>
      </c>
      <c r="I5644" s="797">
        <f>SUM(I5645:I5646)</f>
        <v>0</v>
      </c>
      <c r="J5644" s="243" t="str">
        <f t="shared" si="1737"/>
        <v/>
      </c>
      <c r="K5644" s="244"/>
      <c r="L5644" s="316">
        <f>SUM(L5645:L5646)</f>
        <v>0</v>
      </c>
      <c r="M5644" s="317">
        <f>SUM(M5645:M5646)</f>
        <v>0</v>
      </c>
      <c r="N5644" s="425">
        <f>SUM(N5645:N5646)</f>
        <v>0</v>
      </c>
      <c r="O5644" s="426">
        <f>SUM(O5645:O5646)</f>
        <v>0</v>
      </c>
      <c r="P5644" s="244"/>
      <c r="Q5644" s="773"/>
      <c r="R5644" s="774"/>
      <c r="S5644" s="774"/>
      <c r="T5644" s="774"/>
      <c r="U5644" s="774"/>
      <c r="V5644" s="774"/>
      <c r="W5644" s="820"/>
      <c r="X5644" s="313">
        <f t="shared" si="1738"/>
        <v>0</v>
      </c>
    </row>
    <row r="5645" spans="2:24" ht="18.75">
      <c r="B5645" s="136"/>
      <c r="C5645" s="137">
        <v>2221</v>
      </c>
      <c r="D5645" s="139" t="s">
        <v>1461</v>
      </c>
      <c r="E5645" s="812"/>
      <c r="F5645" s="449"/>
      <c r="G5645" s="245"/>
      <c r="H5645" s="245"/>
      <c r="I5645" s="476">
        <f t="shared" ref="I5645:I5650" si="1739">F5645+G5645+H5645</f>
        <v>0</v>
      </c>
      <c r="J5645" s="243" t="str">
        <f t="shared" si="1737"/>
        <v/>
      </c>
      <c r="K5645" s="244"/>
      <c r="L5645" s="423"/>
      <c r="M5645" s="252"/>
      <c r="N5645" s="315">
        <f t="shared" ref="N5645:N5650" si="1740">I5645</f>
        <v>0</v>
      </c>
      <c r="O5645" s="424">
        <f t="shared" ref="O5645:O5650" si="1741">L5645+M5645-N5645</f>
        <v>0</v>
      </c>
      <c r="P5645" s="244"/>
      <c r="Q5645" s="771"/>
      <c r="R5645" s="775"/>
      <c r="S5645" s="775"/>
      <c r="T5645" s="775"/>
      <c r="U5645" s="775"/>
      <c r="V5645" s="775"/>
      <c r="W5645" s="819"/>
      <c r="X5645" s="313">
        <f t="shared" si="1738"/>
        <v>0</v>
      </c>
    </row>
    <row r="5646" spans="2:24" ht="18.75">
      <c r="B5646" s="136"/>
      <c r="C5646" s="142">
        <v>2224</v>
      </c>
      <c r="D5646" s="141" t="s">
        <v>238</v>
      </c>
      <c r="E5646" s="812"/>
      <c r="F5646" s="449"/>
      <c r="G5646" s="245"/>
      <c r="H5646" s="245"/>
      <c r="I5646" s="476">
        <f t="shared" si="1739"/>
        <v>0</v>
      </c>
      <c r="J5646" s="243" t="str">
        <f t="shared" si="1737"/>
        <v/>
      </c>
      <c r="K5646" s="244"/>
      <c r="L5646" s="423"/>
      <c r="M5646" s="252"/>
      <c r="N5646" s="315">
        <f t="shared" si="1740"/>
        <v>0</v>
      </c>
      <c r="O5646" s="424">
        <f t="shared" si="1741"/>
        <v>0</v>
      </c>
      <c r="P5646" s="244"/>
      <c r="Q5646" s="771"/>
      <c r="R5646" s="775"/>
      <c r="S5646" s="775"/>
      <c r="T5646" s="775"/>
      <c r="U5646" s="775"/>
      <c r="V5646" s="775"/>
      <c r="W5646" s="819"/>
      <c r="X5646" s="313">
        <f t="shared" si="1738"/>
        <v>0</v>
      </c>
    </row>
    <row r="5647" spans="2:24" ht="18.75">
      <c r="B5647" s="794">
        <v>2500</v>
      </c>
      <c r="C5647" s="963" t="s">
        <v>239</v>
      </c>
      <c r="D5647" s="963"/>
      <c r="E5647" s="795"/>
      <c r="F5647" s="798"/>
      <c r="G5647" s="799"/>
      <c r="H5647" s="799"/>
      <c r="I5647" s="800">
        <f t="shared" si="1739"/>
        <v>0</v>
      </c>
      <c r="J5647" s="243" t="str">
        <f t="shared" si="1737"/>
        <v/>
      </c>
      <c r="K5647" s="244"/>
      <c r="L5647" s="428"/>
      <c r="M5647" s="254"/>
      <c r="N5647" s="315">
        <f t="shared" si="1740"/>
        <v>0</v>
      </c>
      <c r="O5647" s="424">
        <f t="shared" si="1741"/>
        <v>0</v>
      </c>
      <c r="P5647" s="244"/>
      <c r="Q5647" s="773"/>
      <c r="R5647" s="774"/>
      <c r="S5647" s="775"/>
      <c r="T5647" s="775"/>
      <c r="U5647" s="774"/>
      <c r="V5647" s="775"/>
      <c r="W5647" s="819"/>
      <c r="X5647" s="313">
        <f t="shared" si="1738"/>
        <v>0</v>
      </c>
    </row>
    <row r="5648" spans="2:24" ht="18.75">
      <c r="B5648" s="794">
        <v>2600</v>
      </c>
      <c r="C5648" s="969" t="s">
        <v>240</v>
      </c>
      <c r="D5648" s="979"/>
      <c r="E5648" s="795"/>
      <c r="F5648" s="798"/>
      <c r="G5648" s="799"/>
      <c r="H5648" s="799"/>
      <c r="I5648" s="800">
        <f t="shared" si="1739"/>
        <v>0</v>
      </c>
      <c r="J5648" s="243" t="str">
        <f t="shared" si="1737"/>
        <v/>
      </c>
      <c r="K5648" s="244"/>
      <c r="L5648" s="428"/>
      <c r="M5648" s="254"/>
      <c r="N5648" s="315">
        <f t="shared" si="1740"/>
        <v>0</v>
      </c>
      <c r="O5648" s="424">
        <f t="shared" si="1741"/>
        <v>0</v>
      </c>
      <c r="P5648" s="244"/>
      <c r="Q5648" s="773"/>
      <c r="R5648" s="774"/>
      <c r="S5648" s="775"/>
      <c r="T5648" s="775"/>
      <c r="U5648" s="774"/>
      <c r="V5648" s="775"/>
      <c r="W5648" s="819"/>
      <c r="X5648" s="313">
        <f t="shared" si="1738"/>
        <v>0</v>
      </c>
    </row>
    <row r="5649" spans="2:24" ht="18.75">
      <c r="B5649" s="794">
        <v>2700</v>
      </c>
      <c r="C5649" s="969" t="s">
        <v>241</v>
      </c>
      <c r="D5649" s="979"/>
      <c r="E5649" s="795"/>
      <c r="F5649" s="798"/>
      <c r="G5649" s="799"/>
      <c r="H5649" s="799"/>
      <c r="I5649" s="800">
        <f t="shared" si="1739"/>
        <v>0</v>
      </c>
      <c r="J5649" s="243" t="str">
        <f t="shared" si="1737"/>
        <v/>
      </c>
      <c r="K5649" s="244"/>
      <c r="L5649" s="428"/>
      <c r="M5649" s="254"/>
      <c r="N5649" s="315">
        <f t="shared" si="1740"/>
        <v>0</v>
      </c>
      <c r="O5649" s="424">
        <f t="shared" si="1741"/>
        <v>0</v>
      </c>
      <c r="P5649" s="244"/>
      <c r="Q5649" s="773"/>
      <c r="R5649" s="774"/>
      <c r="S5649" s="775"/>
      <c r="T5649" s="775"/>
      <c r="U5649" s="774"/>
      <c r="V5649" s="775"/>
      <c r="W5649" s="819"/>
      <c r="X5649" s="313">
        <f t="shared" si="1738"/>
        <v>0</v>
      </c>
    </row>
    <row r="5650" spans="2:24" ht="18.75">
      <c r="B5650" s="794">
        <v>2800</v>
      </c>
      <c r="C5650" s="969" t="s">
        <v>1711</v>
      </c>
      <c r="D5650" s="979"/>
      <c r="E5650" s="795"/>
      <c r="F5650" s="798"/>
      <c r="G5650" s="799"/>
      <c r="H5650" s="799"/>
      <c r="I5650" s="800">
        <f t="shared" si="1739"/>
        <v>0</v>
      </c>
      <c r="J5650" s="243" t="str">
        <f t="shared" si="1737"/>
        <v/>
      </c>
      <c r="K5650" s="244"/>
      <c r="L5650" s="428"/>
      <c r="M5650" s="254"/>
      <c r="N5650" s="315">
        <f t="shared" si="1740"/>
        <v>0</v>
      </c>
      <c r="O5650" s="424">
        <f t="shared" si="1741"/>
        <v>0</v>
      </c>
      <c r="P5650" s="244"/>
      <c r="Q5650" s="773"/>
      <c r="R5650" s="774"/>
      <c r="S5650" s="775"/>
      <c r="T5650" s="775"/>
      <c r="U5650" s="774"/>
      <c r="V5650" s="775"/>
      <c r="W5650" s="819"/>
      <c r="X5650" s="313">
        <f t="shared" si="1738"/>
        <v>0</v>
      </c>
    </row>
    <row r="5651" spans="2:24" ht="18.75">
      <c r="B5651" s="794">
        <v>2900</v>
      </c>
      <c r="C5651" s="966" t="s">
        <v>242</v>
      </c>
      <c r="D5651" s="983"/>
      <c r="E5651" s="795"/>
      <c r="F5651" s="796">
        <f>SUM(F5652:F5659)</f>
        <v>0</v>
      </c>
      <c r="G5651" s="797">
        <f>SUM(G5652:G5659)</f>
        <v>0</v>
      </c>
      <c r="H5651" s="797">
        <f>SUM(H5652:H5659)</f>
        <v>0</v>
      </c>
      <c r="I5651" s="797">
        <f>SUM(I5652:I5659)</f>
        <v>0</v>
      </c>
      <c r="J5651" s="243" t="str">
        <f t="shared" si="1737"/>
        <v/>
      </c>
      <c r="K5651" s="244"/>
      <c r="L5651" s="316">
        <f>SUM(L5652:L5659)</f>
        <v>0</v>
      </c>
      <c r="M5651" s="317">
        <f>SUM(M5652:M5659)</f>
        <v>0</v>
      </c>
      <c r="N5651" s="425">
        <f>SUM(N5652:N5659)</f>
        <v>0</v>
      </c>
      <c r="O5651" s="426">
        <f>SUM(O5652:O5659)</f>
        <v>0</v>
      </c>
      <c r="P5651" s="244"/>
      <c r="Q5651" s="773"/>
      <c r="R5651" s="774"/>
      <c r="S5651" s="774"/>
      <c r="T5651" s="774"/>
      <c r="U5651" s="774"/>
      <c r="V5651" s="774"/>
      <c r="W5651" s="820"/>
      <c r="X5651" s="313">
        <f t="shared" si="1738"/>
        <v>0</v>
      </c>
    </row>
    <row r="5652" spans="2:24" ht="18.75">
      <c r="B5652" s="172"/>
      <c r="C5652" s="144">
        <v>2910</v>
      </c>
      <c r="D5652" s="319" t="s">
        <v>1751</v>
      </c>
      <c r="E5652" s="812"/>
      <c r="F5652" s="449"/>
      <c r="G5652" s="245"/>
      <c r="H5652" s="245"/>
      <c r="I5652" s="476">
        <f t="shared" ref="I5652:I5659" si="1742">F5652+G5652+H5652</f>
        <v>0</v>
      </c>
      <c r="J5652" s="243" t="str">
        <f t="shared" si="1737"/>
        <v/>
      </c>
      <c r="K5652" s="244"/>
      <c r="L5652" s="423"/>
      <c r="M5652" s="252"/>
      <c r="N5652" s="315">
        <f t="shared" ref="N5652:N5659" si="1743">I5652</f>
        <v>0</v>
      </c>
      <c r="O5652" s="424">
        <f t="shared" ref="O5652:O5659" si="1744">L5652+M5652-N5652</f>
        <v>0</v>
      </c>
      <c r="P5652" s="244"/>
      <c r="Q5652" s="771"/>
      <c r="R5652" s="775"/>
      <c r="S5652" s="775"/>
      <c r="T5652" s="775"/>
      <c r="U5652" s="775"/>
      <c r="V5652" s="775"/>
      <c r="W5652" s="819"/>
      <c r="X5652" s="313">
        <f t="shared" si="1738"/>
        <v>0</v>
      </c>
    </row>
    <row r="5653" spans="2:24" ht="18.75">
      <c r="B5653" s="172"/>
      <c r="C5653" s="144">
        <v>2920</v>
      </c>
      <c r="D5653" s="319" t="s">
        <v>243</v>
      </c>
      <c r="E5653" s="812"/>
      <c r="F5653" s="449"/>
      <c r="G5653" s="245"/>
      <c r="H5653" s="245"/>
      <c r="I5653" s="476">
        <f t="shared" si="1742"/>
        <v>0</v>
      </c>
      <c r="J5653" s="243" t="str">
        <f t="shared" si="1737"/>
        <v/>
      </c>
      <c r="K5653" s="244"/>
      <c r="L5653" s="423"/>
      <c r="M5653" s="252"/>
      <c r="N5653" s="315">
        <f t="shared" si="1743"/>
        <v>0</v>
      </c>
      <c r="O5653" s="424">
        <f t="shared" si="1744"/>
        <v>0</v>
      </c>
      <c r="P5653" s="244"/>
      <c r="Q5653" s="771"/>
      <c r="R5653" s="775"/>
      <c r="S5653" s="775"/>
      <c r="T5653" s="775"/>
      <c r="U5653" s="775"/>
      <c r="V5653" s="775"/>
      <c r="W5653" s="819"/>
      <c r="X5653" s="313">
        <f t="shared" si="1738"/>
        <v>0</v>
      </c>
    </row>
    <row r="5654" spans="2:24" ht="31.5">
      <c r="B5654" s="172"/>
      <c r="C5654" s="168">
        <v>2969</v>
      </c>
      <c r="D5654" s="320" t="s">
        <v>244</v>
      </c>
      <c r="E5654" s="812"/>
      <c r="F5654" s="449"/>
      <c r="G5654" s="245"/>
      <c r="H5654" s="245"/>
      <c r="I5654" s="476">
        <f t="shared" si="1742"/>
        <v>0</v>
      </c>
      <c r="J5654" s="243" t="str">
        <f t="shared" si="1737"/>
        <v/>
      </c>
      <c r="K5654" s="244"/>
      <c r="L5654" s="423"/>
      <c r="M5654" s="252"/>
      <c r="N5654" s="315">
        <f t="shared" si="1743"/>
        <v>0</v>
      </c>
      <c r="O5654" s="424">
        <f t="shared" si="1744"/>
        <v>0</v>
      </c>
      <c r="P5654" s="244"/>
      <c r="Q5654" s="771"/>
      <c r="R5654" s="775"/>
      <c r="S5654" s="775"/>
      <c r="T5654" s="775"/>
      <c r="U5654" s="775"/>
      <c r="V5654" s="775"/>
      <c r="W5654" s="819"/>
      <c r="X5654" s="313">
        <f t="shared" si="1738"/>
        <v>0</v>
      </c>
    </row>
    <row r="5655" spans="2:24" ht="31.5">
      <c r="B5655" s="172"/>
      <c r="C5655" s="168">
        <v>2970</v>
      </c>
      <c r="D5655" s="320" t="s">
        <v>245</v>
      </c>
      <c r="E5655" s="812"/>
      <c r="F5655" s="449"/>
      <c r="G5655" s="245"/>
      <c r="H5655" s="245"/>
      <c r="I5655" s="476">
        <f t="shared" si="1742"/>
        <v>0</v>
      </c>
      <c r="J5655" s="243" t="str">
        <f t="shared" si="1737"/>
        <v/>
      </c>
      <c r="K5655" s="244"/>
      <c r="L5655" s="423"/>
      <c r="M5655" s="252"/>
      <c r="N5655" s="315">
        <f t="shared" si="1743"/>
        <v>0</v>
      </c>
      <c r="O5655" s="424">
        <f t="shared" si="1744"/>
        <v>0</v>
      </c>
      <c r="P5655" s="244"/>
      <c r="Q5655" s="771"/>
      <c r="R5655" s="775"/>
      <c r="S5655" s="775"/>
      <c r="T5655" s="775"/>
      <c r="U5655" s="775"/>
      <c r="V5655" s="775"/>
      <c r="W5655" s="819"/>
      <c r="X5655" s="313">
        <f t="shared" si="1738"/>
        <v>0</v>
      </c>
    </row>
    <row r="5656" spans="2:24" ht="18.75">
      <c r="B5656" s="172"/>
      <c r="C5656" s="166">
        <v>2989</v>
      </c>
      <c r="D5656" s="321" t="s">
        <v>246</v>
      </c>
      <c r="E5656" s="812"/>
      <c r="F5656" s="449"/>
      <c r="G5656" s="245"/>
      <c r="H5656" s="245"/>
      <c r="I5656" s="476">
        <f t="shared" si="1742"/>
        <v>0</v>
      </c>
      <c r="J5656" s="243" t="str">
        <f t="shared" si="1737"/>
        <v/>
      </c>
      <c r="K5656" s="244"/>
      <c r="L5656" s="423"/>
      <c r="M5656" s="252"/>
      <c r="N5656" s="315">
        <f t="shared" si="1743"/>
        <v>0</v>
      </c>
      <c r="O5656" s="424">
        <f t="shared" si="1744"/>
        <v>0</v>
      </c>
      <c r="P5656" s="244"/>
      <c r="Q5656" s="771"/>
      <c r="R5656" s="775"/>
      <c r="S5656" s="775"/>
      <c r="T5656" s="775"/>
      <c r="U5656" s="775"/>
      <c r="V5656" s="775"/>
      <c r="W5656" s="819"/>
      <c r="X5656" s="313">
        <f t="shared" si="1738"/>
        <v>0</v>
      </c>
    </row>
    <row r="5657" spans="2:24" ht="31.5">
      <c r="B5657" s="136"/>
      <c r="C5657" s="137">
        <v>2990</v>
      </c>
      <c r="D5657" s="322" t="s">
        <v>1732</v>
      </c>
      <c r="E5657" s="812"/>
      <c r="F5657" s="449"/>
      <c r="G5657" s="245"/>
      <c r="H5657" s="245"/>
      <c r="I5657" s="476">
        <f t="shared" si="1742"/>
        <v>0</v>
      </c>
      <c r="J5657" s="243" t="str">
        <f t="shared" si="1737"/>
        <v/>
      </c>
      <c r="K5657" s="244"/>
      <c r="L5657" s="423"/>
      <c r="M5657" s="252"/>
      <c r="N5657" s="315">
        <f t="shared" si="1743"/>
        <v>0</v>
      </c>
      <c r="O5657" s="424">
        <f t="shared" si="1744"/>
        <v>0</v>
      </c>
      <c r="P5657" s="244"/>
      <c r="Q5657" s="771"/>
      <c r="R5657" s="775"/>
      <c r="S5657" s="775"/>
      <c r="T5657" s="775"/>
      <c r="U5657" s="775"/>
      <c r="V5657" s="775"/>
      <c r="W5657" s="819"/>
      <c r="X5657" s="313">
        <f t="shared" si="1738"/>
        <v>0</v>
      </c>
    </row>
    <row r="5658" spans="2:24" ht="18.75">
      <c r="B5658" s="136"/>
      <c r="C5658" s="137">
        <v>2991</v>
      </c>
      <c r="D5658" s="322" t="s">
        <v>247</v>
      </c>
      <c r="E5658" s="812"/>
      <c r="F5658" s="449"/>
      <c r="G5658" s="245"/>
      <c r="H5658" s="245"/>
      <c r="I5658" s="476">
        <f t="shared" si="1742"/>
        <v>0</v>
      </c>
      <c r="J5658" s="243" t="str">
        <f t="shared" si="1737"/>
        <v/>
      </c>
      <c r="K5658" s="244"/>
      <c r="L5658" s="423"/>
      <c r="M5658" s="252"/>
      <c r="N5658" s="315">
        <f t="shared" si="1743"/>
        <v>0</v>
      </c>
      <c r="O5658" s="424">
        <f t="shared" si="1744"/>
        <v>0</v>
      </c>
      <c r="P5658" s="244"/>
      <c r="Q5658" s="771"/>
      <c r="R5658" s="775"/>
      <c r="S5658" s="775"/>
      <c r="T5658" s="775"/>
      <c r="U5658" s="775"/>
      <c r="V5658" s="775"/>
      <c r="W5658" s="819"/>
      <c r="X5658" s="313">
        <f t="shared" si="1738"/>
        <v>0</v>
      </c>
    </row>
    <row r="5659" spans="2:24" ht="18.75">
      <c r="B5659" s="136"/>
      <c r="C5659" s="142">
        <v>2992</v>
      </c>
      <c r="D5659" s="154" t="s">
        <v>248</v>
      </c>
      <c r="E5659" s="812"/>
      <c r="F5659" s="449"/>
      <c r="G5659" s="245"/>
      <c r="H5659" s="245"/>
      <c r="I5659" s="476">
        <f t="shared" si="1742"/>
        <v>0</v>
      </c>
      <c r="J5659" s="243" t="str">
        <f t="shared" si="1737"/>
        <v/>
      </c>
      <c r="K5659" s="244"/>
      <c r="L5659" s="423"/>
      <c r="M5659" s="252"/>
      <c r="N5659" s="315">
        <f t="shared" si="1743"/>
        <v>0</v>
      </c>
      <c r="O5659" s="424">
        <f t="shared" si="1744"/>
        <v>0</v>
      </c>
      <c r="P5659" s="244"/>
      <c r="Q5659" s="771"/>
      <c r="R5659" s="775"/>
      <c r="S5659" s="775"/>
      <c r="T5659" s="775"/>
      <c r="U5659" s="775"/>
      <c r="V5659" s="775"/>
      <c r="W5659" s="819"/>
      <c r="X5659" s="313">
        <f t="shared" si="1738"/>
        <v>0</v>
      </c>
    </row>
    <row r="5660" spans="2:24" ht="18.75">
      <c r="B5660" s="794">
        <v>3300</v>
      </c>
      <c r="C5660" s="966" t="s">
        <v>1773</v>
      </c>
      <c r="D5660" s="966"/>
      <c r="E5660" s="795"/>
      <c r="F5660" s="781">
        <v>0</v>
      </c>
      <c r="G5660" s="781">
        <v>0</v>
      </c>
      <c r="H5660" s="781">
        <v>0</v>
      </c>
      <c r="I5660" s="797">
        <f>SUM(I5661:I5665)</f>
        <v>0</v>
      </c>
      <c r="J5660" s="243" t="str">
        <f t="shared" si="1737"/>
        <v/>
      </c>
      <c r="K5660" s="244"/>
      <c r="L5660" s="773"/>
      <c r="M5660" s="774"/>
      <c r="N5660" s="774"/>
      <c r="O5660" s="820"/>
      <c r="P5660" s="244"/>
      <c r="Q5660" s="773"/>
      <c r="R5660" s="774"/>
      <c r="S5660" s="774"/>
      <c r="T5660" s="774"/>
      <c r="U5660" s="774"/>
      <c r="V5660" s="774"/>
      <c r="W5660" s="820"/>
      <c r="X5660" s="313">
        <f t="shared" si="1738"/>
        <v>0</v>
      </c>
    </row>
    <row r="5661" spans="2:24" ht="18.75">
      <c r="B5661" s="143"/>
      <c r="C5661" s="144">
        <v>3301</v>
      </c>
      <c r="D5661" s="460" t="s">
        <v>249</v>
      </c>
      <c r="E5661" s="812"/>
      <c r="F5661" s="700">
        <v>0</v>
      </c>
      <c r="G5661" s="700">
        <v>0</v>
      </c>
      <c r="H5661" s="700">
        <v>0</v>
      </c>
      <c r="I5661" s="476">
        <f t="shared" ref="I5661:I5668" si="1745">F5661+G5661+H5661</f>
        <v>0</v>
      </c>
      <c r="J5661" s="243" t="str">
        <f t="shared" si="1737"/>
        <v/>
      </c>
      <c r="K5661" s="244"/>
      <c r="L5661" s="771"/>
      <c r="M5661" s="775"/>
      <c r="N5661" s="775"/>
      <c r="O5661" s="819"/>
      <c r="P5661" s="244"/>
      <c r="Q5661" s="771"/>
      <c r="R5661" s="775"/>
      <c r="S5661" s="775"/>
      <c r="T5661" s="775"/>
      <c r="U5661" s="775"/>
      <c r="V5661" s="775"/>
      <c r="W5661" s="819"/>
      <c r="X5661" s="313">
        <f t="shared" si="1738"/>
        <v>0</v>
      </c>
    </row>
    <row r="5662" spans="2:24" ht="18.75">
      <c r="B5662" s="143"/>
      <c r="C5662" s="168">
        <v>3302</v>
      </c>
      <c r="D5662" s="461" t="s">
        <v>1081</v>
      </c>
      <c r="E5662" s="812"/>
      <c r="F5662" s="700">
        <v>0</v>
      </c>
      <c r="G5662" s="700">
        <v>0</v>
      </c>
      <c r="H5662" s="700">
        <v>0</v>
      </c>
      <c r="I5662" s="476">
        <f t="shared" si="1745"/>
        <v>0</v>
      </c>
      <c r="J5662" s="243" t="str">
        <f t="shared" ref="J5662:J5693" si="1746">(IF($E5662&lt;&gt;0,$J$2,IF($I5662&lt;&gt;0,$J$2,"")))</f>
        <v/>
      </c>
      <c r="K5662" s="244"/>
      <c r="L5662" s="771"/>
      <c r="M5662" s="775"/>
      <c r="N5662" s="775"/>
      <c r="O5662" s="819"/>
      <c r="P5662" s="244"/>
      <c r="Q5662" s="771"/>
      <c r="R5662" s="775"/>
      <c r="S5662" s="775"/>
      <c r="T5662" s="775"/>
      <c r="U5662" s="775"/>
      <c r="V5662" s="775"/>
      <c r="W5662" s="819"/>
      <c r="X5662" s="313">
        <f t="shared" ref="X5662:X5693" si="1747">T5662-U5662-V5662-W5662</f>
        <v>0</v>
      </c>
    </row>
    <row r="5663" spans="2:24" ht="18.75">
      <c r="B5663" s="143"/>
      <c r="C5663" s="168">
        <v>3303</v>
      </c>
      <c r="D5663" s="461" t="s">
        <v>251</v>
      </c>
      <c r="E5663" s="812"/>
      <c r="F5663" s="700">
        <v>0</v>
      </c>
      <c r="G5663" s="700">
        <v>0</v>
      </c>
      <c r="H5663" s="700">
        <v>0</v>
      </c>
      <c r="I5663" s="476">
        <f t="shared" si="1745"/>
        <v>0</v>
      </c>
      <c r="J5663" s="243" t="str">
        <f t="shared" si="1746"/>
        <v/>
      </c>
      <c r="K5663" s="244"/>
      <c r="L5663" s="771"/>
      <c r="M5663" s="775"/>
      <c r="N5663" s="775"/>
      <c r="O5663" s="819"/>
      <c r="P5663" s="244"/>
      <c r="Q5663" s="771"/>
      <c r="R5663" s="775"/>
      <c r="S5663" s="775"/>
      <c r="T5663" s="775"/>
      <c r="U5663" s="775"/>
      <c r="V5663" s="775"/>
      <c r="W5663" s="819"/>
      <c r="X5663" s="313">
        <f t="shared" si="1747"/>
        <v>0</v>
      </c>
    </row>
    <row r="5664" spans="2:24" ht="18.75">
      <c r="B5664" s="143"/>
      <c r="C5664" s="166">
        <v>3304</v>
      </c>
      <c r="D5664" s="462" t="s">
        <v>252</v>
      </c>
      <c r="E5664" s="812"/>
      <c r="F5664" s="700">
        <v>0</v>
      </c>
      <c r="G5664" s="700">
        <v>0</v>
      </c>
      <c r="H5664" s="700">
        <v>0</v>
      </c>
      <c r="I5664" s="476">
        <f t="shared" si="1745"/>
        <v>0</v>
      </c>
      <c r="J5664" s="243" t="str">
        <f t="shared" si="1746"/>
        <v/>
      </c>
      <c r="K5664" s="244"/>
      <c r="L5664" s="771"/>
      <c r="M5664" s="775"/>
      <c r="N5664" s="775"/>
      <c r="O5664" s="819"/>
      <c r="P5664" s="244"/>
      <c r="Q5664" s="771"/>
      <c r="R5664" s="775"/>
      <c r="S5664" s="775"/>
      <c r="T5664" s="775"/>
      <c r="U5664" s="775"/>
      <c r="V5664" s="775"/>
      <c r="W5664" s="819"/>
      <c r="X5664" s="313">
        <f t="shared" si="1747"/>
        <v>0</v>
      </c>
    </row>
    <row r="5665" spans="2:24" ht="31.5">
      <c r="B5665" s="143"/>
      <c r="C5665" s="142">
        <v>3306</v>
      </c>
      <c r="D5665" s="463" t="s">
        <v>1712</v>
      </c>
      <c r="E5665" s="812"/>
      <c r="F5665" s="700">
        <v>0</v>
      </c>
      <c r="G5665" s="700">
        <v>0</v>
      </c>
      <c r="H5665" s="700">
        <v>0</v>
      </c>
      <c r="I5665" s="476">
        <f t="shared" si="1745"/>
        <v>0</v>
      </c>
      <c r="J5665" s="243" t="str">
        <f t="shared" si="1746"/>
        <v/>
      </c>
      <c r="K5665" s="244"/>
      <c r="L5665" s="771"/>
      <c r="M5665" s="775"/>
      <c r="N5665" s="775"/>
      <c r="O5665" s="819"/>
      <c r="P5665" s="244"/>
      <c r="Q5665" s="771"/>
      <c r="R5665" s="775"/>
      <c r="S5665" s="775"/>
      <c r="T5665" s="775"/>
      <c r="U5665" s="775"/>
      <c r="V5665" s="775"/>
      <c r="W5665" s="819"/>
      <c r="X5665" s="313">
        <f t="shared" si="1747"/>
        <v>0</v>
      </c>
    </row>
    <row r="5666" spans="2:24" ht="18.75">
      <c r="B5666" s="794">
        <v>3900</v>
      </c>
      <c r="C5666" s="963" t="s">
        <v>253</v>
      </c>
      <c r="D5666" s="967"/>
      <c r="E5666" s="795"/>
      <c r="F5666" s="781">
        <v>0</v>
      </c>
      <c r="G5666" s="781">
        <v>0</v>
      </c>
      <c r="H5666" s="781">
        <v>0</v>
      </c>
      <c r="I5666" s="800">
        <f t="shared" si="1745"/>
        <v>0</v>
      </c>
      <c r="J5666" s="243" t="str">
        <f t="shared" si="1746"/>
        <v/>
      </c>
      <c r="K5666" s="244"/>
      <c r="L5666" s="428"/>
      <c r="M5666" s="254"/>
      <c r="N5666" s="317">
        <f>I5666</f>
        <v>0</v>
      </c>
      <c r="O5666" s="424">
        <f>L5666+M5666-N5666</f>
        <v>0</v>
      </c>
      <c r="P5666" s="244"/>
      <c r="Q5666" s="428"/>
      <c r="R5666" s="254"/>
      <c r="S5666" s="429">
        <f>+IF(+(L5666+M5666)&gt;=I5666,+M5666,+(+I5666-L5666))</f>
        <v>0</v>
      </c>
      <c r="T5666" s="315">
        <f>Q5666+R5666-S5666</f>
        <v>0</v>
      </c>
      <c r="U5666" s="254"/>
      <c r="V5666" s="254"/>
      <c r="W5666" s="253"/>
      <c r="X5666" s="313">
        <f t="shared" si="1747"/>
        <v>0</v>
      </c>
    </row>
    <row r="5667" spans="2:24" ht="18.75">
      <c r="B5667" s="794">
        <v>4000</v>
      </c>
      <c r="C5667" s="968" t="s">
        <v>254</v>
      </c>
      <c r="D5667" s="968"/>
      <c r="E5667" s="795"/>
      <c r="F5667" s="798"/>
      <c r="G5667" s="799"/>
      <c r="H5667" s="799"/>
      <c r="I5667" s="800">
        <f t="shared" si="1745"/>
        <v>0</v>
      </c>
      <c r="J5667" s="243" t="str">
        <f t="shared" si="1746"/>
        <v/>
      </c>
      <c r="K5667" s="244"/>
      <c r="L5667" s="428"/>
      <c r="M5667" s="254"/>
      <c r="N5667" s="317">
        <f>I5667</f>
        <v>0</v>
      </c>
      <c r="O5667" s="424">
        <f>L5667+M5667-N5667</f>
        <v>0</v>
      </c>
      <c r="P5667" s="244"/>
      <c r="Q5667" s="773"/>
      <c r="R5667" s="774"/>
      <c r="S5667" s="774"/>
      <c r="T5667" s="775"/>
      <c r="U5667" s="774"/>
      <c r="V5667" s="774"/>
      <c r="W5667" s="819"/>
      <c r="X5667" s="313">
        <f t="shared" si="1747"/>
        <v>0</v>
      </c>
    </row>
    <row r="5668" spans="2:24" ht="18.75">
      <c r="B5668" s="794">
        <v>4100</v>
      </c>
      <c r="C5668" s="968" t="s">
        <v>255</v>
      </c>
      <c r="D5668" s="968"/>
      <c r="E5668" s="795"/>
      <c r="F5668" s="781">
        <v>0</v>
      </c>
      <c r="G5668" s="781">
        <v>0</v>
      </c>
      <c r="H5668" s="781">
        <v>0</v>
      </c>
      <c r="I5668" s="800">
        <f t="shared" si="1745"/>
        <v>0</v>
      </c>
      <c r="J5668" s="243" t="str">
        <f t="shared" si="1746"/>
        <v/>
      </c>
      <c r="K5668" s="244"/>
      <c r="L5668" s="773"/>
      <c r="M5668" s="774"/>
      <c r="N5668" s="774"/>
      <c r="O5668" s="820"/>
      <c r="P5668" s="244"/>
      <c r="Q5668" s="773"/>
      <c r="R5668" s="774"/>
      <c r="S5668" s="774"/>
      <c r="T5668" s="774"/>
      <c r="U5668" s="774"/>
      <c r="V5668" s="774"/>
      <c r="W5668" s="820"/>
      <c r="X5668" s="313">
        <f t="shared" si="1747"/>
        <v>0</v>
      </c>
    </row>
    <row r="5669" spans="2:24" ht="18.75">
      <c r="B5669" s="794">
        <v>4200</v>
      </c>
      <c r="C5669" s="966" t="s">
        <v>256</v>
      </c>
      <c r="D5669" s="983"/>
      <c r="E5669" s="795"/>
      <c r="F5669" s="796">
        <f>SUM(F5670:F5675)</f>
        <v>0</v>
      </c>
      <c r="G5669" s="797">
        <f>SUM(G5670:G5675)</f>
        <v>0</v>
      </c>
      <c r="H5669" s="797">
        <f>SUM(H5670:H5675)</f>
        <v>0</v>
      </c>
      <c r="I5669" s="797">
        <f>SUM(I5670:I5675)</f>
        <v>0</v>
      </c>
      <c r="J5669" s="243" t="str">
        <f t="shared" si="1746"/>
        <v/>
      </c>
      <c r="K5669" s="244"/>
      <c r="L5669" s="316">
        <f>SUM(L5670:L5675)</f>
        <v>0</v>
      </c>
      <c r="M5669" s="317">
        <f>SUM(M5670:M5675)</f>
        <v>0</v>
      </c>
      <c r="N5669" s="425">
        <f>SUM(N5670:N5675)</f>
        <v>0</v>
      </c>
      <c r="O5669" s="426">
        <f>SUM(O5670:O5675)</f>
        <v>0</v>
      </c>
      <c r="P5669" s="244"/>
      <c r="Q5669" s="316">
        <f t="shared" ref="Q5669:W5669" si="1748">SUM(Q5670:Q5675)</f>
        <v>0</v>
      </c>
      <c r="R5669" s="317">
        <f t="shared" si="1748"/>
        <v>0</v>
      </c>
      <c r="S5669" s="317">
        <f t="shared" si="1748"/>
        <v>0</v>
      </c>
      <c r="T5669" s="317">
        <f t="shared" si="1748"/>
        <v>0</v>
      </c>
      <c r="U5669" s="317">
        <f t="shared" si="1748"/>
        <v>0</v>
      </c>
      <c r="V5669" s="317">
        <f t="shared" si="1748"/>
        <v>0</v>
      </c>
      <c r="W5669" s="426">
        <f t="shared" si="1748"/>
        <v>0</v>
      </c>
      <c r="X5669" s="313">
        <f t="shared" si="1747"/>
        <v>0</v>
      </c>
    </row>
    <row r="5670" spans="2:24" ht="18.75">
      <c r="B5670" s="173"/>
      <c r="C5670" s="144">
        <v>4201</v>
      </c>
      <c r="D5670" s="138" t="s">
        <v>257</v>
      </c>
      <c r="E5670" s="812"/>
      <c r="F5670" s="449"/>
      <c r="G5670" s="245"/>
      <c r="H5670" s="245"/>
      <c r="I5670" s="476">
        <f t="shared" ref="I5670:I5675" si="1749">F5670+G5670+H5670</f>
        <v>0</v>
      </c>
      <c r="J5670" s="243" t="str">
        <f t="shared" si="1746"/>
        <v/>
      </c>
      <c r="K5670" s="244"/>
      <c r="L5670" s="423"/>
      <c r="M5670" s="252"/>
      <c r="N5670" s="315">
        <f t="shared" ref="N5670:N5675" si="1750">I5670</f>
        <v>0</v>
      </c>
      <c r="O5670" s="424">
        <f t="shared" ref="O5670:O5675" si="1751">L5670+M5670-N5670</f>
        <v>0</v>
      </c>
      <c r="P5670" s="244"/>
      <c r="Q5670" s="423"/>
      <c r="R5670" s="252"/>
      <c r="S5670" s="429">
        <f t="shared" ref="S5670:S5675" si="1752">+IF(+(L5670+M5670)&gt;=I5670,+M5670,+(+I5670-L5670))</f>
        <v>0</v>
      </c>
      <c r="T5670" s="315">
        <f t="shared" ref="T5670:T5675" si="1753">Q5670+R5670-S5670</f>
        <v>0</v>
      </c>
      <c r="U5670" s="252"/>
      <c r="V5670" s="252"/>
      <c r="W5670" s="253"/>
      <c r="X5670" s="313">
        <f t="shared" si="1747"/>
        <v>0</v>
      </c>
    </row>
    <row r="5671" spans="2:24" ht="18.75">
      <c r="B5671" s="173"/>
      <c r="C5671" s="137">
        <v>4202</v>
      </c>
      <c r="D5671" s="139" t="s">
        <v>258</v>
      </c>
      <c r="E5671" s="812"/>
      <c r="F5671" s="449"/>
      <c r="G5671" s="245"/>
      <c r="H5671" s="245"/>
      <c r="I5671" s="476">
        <f t="shared" si="1749"/>
        <v>0</v>
      </c>
      <c r="J5671" s="243" t="str">
        <f t="shared" si="1746"/>
        <v/>
      </c>
      <c r="K5671" s="244"/>
      <c r="L5671" s="423"/>
      <c r="M5671" s="252"/>
      <c r="N5671" s="315">
        <f t="shared" si="1750"/>
        <v>0</v>
      </c>
      <c r="O5671" s="424">
        <f t="shared" si="1751"/>
        <v>0</v>
      </c>
      <c r="P5671" s="244"/>
      <c r="Q5671" s="423"/>
      <c r="R5671" s="252"/>
      <c r="S5671" s="429">
        <f t="shared" si="1752"/>
        <v>0</v>
      </c>
      <c r="T5671" s="315">
        <f t="shared" si="1753"/>
        <v>0</v>
      </c>
      <c r="U5671" s="252"/>
      <c r="V5671" s="252"/>
      <c r="W5671" s="253"/>
      <c r="X5671" s="313">
        <f t="shared" si="1747"/>
        <v>0</v>
      </c>
    </row>
    <row r="5672" spans="2:24" ht="18.75">
      <c r="B5672" s="173"/>
      <c r="C5672" s="137">
        <v>4214</v>
      </c>
      <c r="D5672" s="139" t="s">
        <v>259</v>
      </c>
      <c r="E5672" s="812"/>
      <c r="F5672" s="449"/>
      <c r="G5672" s="245"/>
      <c r="H5672" s="245"/>
      <c r="I5672" s="476">
        <f t="shared" si="1749"/>
        <v>0</v>
      </c>
      <c r="J5672" s="243" t="str">
        <f t="shared" si="1746"/>
        <v/>
      </c>
      <c r="K5672" s="244"/>
      <c r="L5672" s="423"/>
      <c r="M5672" s="252"/>
      <c r="N5672" s="315">
        <f t="shared" si="1750"/>
        <v>0</v>
      </c>
      <c r="O5672" s="424">
        <f t="shared" si="1751"/>
        <v>0</v>
      </c>
      <c r="P5672" s="244"/>
      <c r="Q5672" s="423"/>
      <c r="R5672" s="252"/>
      <c r="S5672" s="429">
        <f t="shared" si="1752"/>
        <v>0</v>
      </c>
      <c r="T5672" s="315">
        <f t="shared" si="1753"/>
        <v>0</v>
      </c>
      <c r="U5672" s="252"/>
      <c r="V5672" s="252"/>
      <c r="W5672" s="253"/>
      <c r="X5672" s="313">
        <f t="shared" si="1747"/>
        <v>0</v>
      </c>
    </row>
    <row r="5673" spans="2:24" ht="18.75">
      <c r="B5673" s="173"/>
      <c r="C5673" s="137">
        <v>4217</v>
      </c>
      <c r="D5673" s="139" t="s">
        <v>260</v>
      </c>
      <c r="E5673" s="812"/>
      <c r="F5673" s="449"/>
      <c r="G5673" s="245"/>
      <c r="H5673" s="245"/>
      <c r="I5673" s="476">
        <f t="shared" si="1749"/>
        <v>0</v>
      </c>
      <c r="J5673" s="243" t="str">
        <f t="shared" si="1746"/>
        <v/>
      </c>
      <c r="K5673" s="244"/>
      <c r="L5673" s="423"/>
      <c r="M5673" s="252"/>
      <c r="N5673" s="315">
        <f t="shared" si="1750"/>
        <v>0</v>
      </c>
      <c r="O5673" s="424">
        <f t="shared" si="1751"/>
        <v>0</v>
      </c>
      <c r="P5673" s="244"/>
      <c r="Q5673" s="423"/>
      <c r="R5673" s="252"/>
      <c r="S5673" s="429">
        <f t="shared" si="1752"/>
        <v>0</v>
      </c>
      <c r="T5673" s="315">
        <f t="shared" si="1753"/>
        <v>0</v>
      </c>
      <c r="U5673" s="252"/>
      <c r="V5673" s="252"/>
      <c r="W5673" s="253"/>
      <c r="X5673" s="313">
        <f t="shared" si="1747"/>
        <v>0</v>
      </c>
    </row>
    <row r="5674" spans="2:24" ht="18.75">
      <c r="B5674" s="173"/>
      <c r="C5674" s="137">
        <v>4218</v>
      </c>
      <c r="D5674" s="145" t="s">
        <v>261</v>
      </c>
      <c r="E5674" s="812"/>
      <c r="F5674" s="449"/>
      <c r="G5674" s="245"/>
      <c r="H5674" s="245"/>
      <c r="I5674" s="476">
        <f t="shared" si="1749"/>
        <v>0</v>
      </c>
      <c r="J5674" s="243" t="str">
        <f t="shared" si="1746"/>
        <v/>
      </c>
      <c r="K5674" s="244"/>
      <c r="L5674" s="423"/>
      <c r="M5674" s="252"/>
      <c r="N5674" s="315">
        <f t="shared" si="1750"/>
        <v>0</v>
      </c>
      <c r="O5674" s="424">
        <f t="shared" si="1751"/>
        <v>0</v>
      </c>
      <c r="P5674" s="244"/>
      <c r="Q5674" s="423"/>
      <c r="R5674" s="252"/>
      <c r="S5674" s="429">
        <f t="shared" si="1752"/>
        <v>0</v>
      </c>
      <c r="T5674" s="315">
        <f t="shared" si="1753"/>
        <v>0</v>
      </c>
      <c r="U5674" s="252"/>
      <c r="V5674" s="252"/>
      <c r="W5674" s="253"/>
      <c r="X5674" s="313">
        <f t="shared" si="1747"/>
        <v>0</v>
      </c>
    </row>
    <row r="5675" spans="2:24" ht="18.75">
      <c r="B5675" s="173"/>
      <c r="C5675" s="137">
        <v>4219</v>
      </c>
      <c r="D5675" s="156" t="s">
        <v>262</v>
      </c>
      <c r="E5675" s="812"/>
      <c r="F5675" s="449"/>
      <c r="G5675" s="245"/>
      <c r="H5675" s="245"/>
      <c r="I5675" s="476">
        <f t="shared" si="1749"/>
        <v>0</v>
      </c>
      <c r="J5675" s="243" t="str">
        <f t="shared" si="1746"/>
        <v/>
      </c>
      <c r="K5675" s="244"/>
      <c r="L5675" s="423"/>
      <c r="M5675" s="252"/>
      <c r="N5675" s="315">
        <f t="shared" si="1750"/>
        <v>0</v>
      </c>
      <c r="O5675" s="424">
        <f t="shared" si="1751"/>
        <v>0</v>
      </c>
      <c r="P5675" s="244"/>
      <c r="Q5675" s="423"/>
      <c r="R5675" s="252"/>
      <c r="S5675" s="429">
        <f t="shared" si="1752"/>
        <v>0</v>
      </c>
      <c r="T5675" s="315">
        <f t="shared" si="1753"/>
        <v>0</v>
      </c>
      <c r="U5675" s="252"/>
      <c r="V5675" s="252"/>
      <c r="W5675" s="253"/>
      <c r="X5675" s="313">
        <f t="shared" si="1747"/>
        <v>0</v>
      </c>
    </row>
    <row r="5676" spans="2:24" ht="18.75">
      <c r="B5676" s="794">
        <v>4300</v>
      </c>
      <c r="C5676" s="958" t="s">
        <v>1713</v>
      </c>
      <c r="D5676" s="958"/>
      <c r="E5676" s="795"/>
      <c r="F5676" s="796">
        <f>SUM(F5677:F5679)</f>
        <v>0</v>
      </c>
      <c r="G5676" s="797">
        <f>SUM(G5677:G5679)</f>
        <v>0</v>
      </c>
      <c r="H5676" s="797">
        <f>SUM(H5677:H5679)</f>
        <v>0</v>
      </c>
      <c r="I5676" s="797">
        <f>SUM(I5677:I5679)</f>
        <v>0</v>
      </c>
      <c r="J5676" s="243" t="str">
        <f t="shared" si="1746"/>
        <v/>
      </c>
      <c r="K5676" s="244"/>
      <c r="L5676" s="316">
        <f>SUM(L5677:L5679)</f>
        <v>0</v>
      </c>
      <c r="M5676" s="317">
        <f>SUM(M5677:M5679)</f>
        <v>0</v>
      </c>
      <c r="N5676" s="425">
        <f>SUM(N5677:N5679)</f>
        <v>0</v>
      </c>
      <c r="O5676" s="426">
        <f>SUM(O5677:O5679)</f>
        <v>0</v>
      </c>
      <c r="P5676" s="244"/>
      <c r="Q5676" s="316">
        <f t="shared" ref="Q5676:W5676" si="1754">SUM(Q5677:Q5679)</f>
        <v>0</v>
      </c>
      <c r="R5676" s="317">
        <f t="shared" si="1754"/>
        <v>0</v>
      </c>
      <c r="S5676" s="317">
        <f t="shared" si="1754"/>
        <v>0</v>
      </c>
      <c r="T5676" s="317">
        <f t="shared" si="1754"/>
        <v>0</v>
      </c>
      <c r="U5676" s="317">
        <f t="shared" si="1754"/>
        <v>0</v>
      </c>
      <c r="V5676" s="317">
        <f t="shared" si="1754"/>
        <v>0</v>
      </c>
      <c r="W5676" s="426">
        <f t="shared" si="1754"/>
        <v>0</v>
      </c>
      <c r="X5676" s="313">
        <f t="shared" si="1747"/>
        <v>0</v>
      </c>
    </row>
    <row r="5677" spans="2:24" ht="18.75">
      <c r="B5677" s="173"/>
      <c r="C5677" s="144">
        <v>4301</v>
      </c>
      <c r="D5677" s="163" t="s">
        <v>263</v>
      </c>
      <c r="E5677" s="812"/>
      <c r="F5677" s="449"/>
      <c r="G5677" s="245"/>
      <c r="H5677" s="245"/>
      <c r="I5677" s="476">
        <f t="shared" ref="I5677:I5682" si="1755">F5677+G5677+H5677</f>
        <v>0</v>
      </c>
      <c r="J5677" s="243" t="str">
        <f t="shared" si="1746"/>
        <v/>
      </c>
      <c r="K5677" s="244"/>
      <c r="L5677" s="423"/>
      <c r="M5677" s="252"/>
      <c r="N5677" s="315">
        <f t="shared" ref="N5677:N5682" si="1756">I5677</f>
        <v>0</v>
      </c>
      <c r="O5677" s="424">
        <f t="shared" ref="O5677:O5682" si="1757">L5677+M5677-N5677</f>
        <v>0</v>
      </c>
      <c r="P5677" s="244"/>
      <c r="Q5677" s="423"/>
      <c r="R5677" s="252"/>
      <c r="S5677" s="429">
        <f t="shared" ref="S5677:S5682" si="1758">+IF(+(L5677+M5677)&gt;=I5677,+M5677,+(+I5677-L5677))</f>
        <v>0</v>
      </c>
      <c r="T5677" s="315">
        <f t="shared" ref="T5677:T5682" si="1759">Q5677+R5677-S5677</f>
        <v>0</v>
      </c>
      <c r="U5677" s="252"/>
      <c r="V5677" s="252"/>
      <c r="W5677" s="253"/>
      <c r="X5677" s="313">
        <f t="shared" si="1747"/>
        <v>0</v>
      </c>
    </row>
    <row r="5678" spans="2:24" ht="18.75">
      <c r="B5678" s="173"/>
      <c r="C5678" s="137">
        <v>4302</v>
      </c>
      <c r="D5678" s="139" t="s">
        <v>1082</v>
      </c>
      <c r="E5678" s="812"/>
      <c r="F5678" s="449"/>
      <c r="G5678" s="245"/>
      <c r="H5678" s="245"/>
      <c r="I5678" s="476">
        <f t="shared" si="1755"/>
        <v>0</v>
      </c>
      <c r="J5678" s="243" t="str">
        <f t="shared" si="1746"/>
        <v/>
      </c>
      <c r="K5678" s="244"/>
      <c r="L5678" s="423"/>
      <c r="M5678" s="252"/>
      <c r="N5678" s="315">
        <f t="shared" si="1756"/>
        <v>0</v>
      </c>
      <c r="O5678" s="424">
        <f t="shared" si="1757"/>
        <v>0</v>
      </c>
      <c r="P5678" s="244"/>
      <c r="Q5678" s="423"/>
      <c r="R5678" s="252"/>
      <c r="S5678" s="429">
        <f t="shared" si="1758"/>
        <v>0</v>
      </c>
      <c r="T5678" s="315">
        <f t="shared" si="1759"/>
        <v>0</v>
      </c>
      <c r="U5678" s="252"/>
      <c r="V5678" s="252"/>
      <c r="W5678" s="253"/>
      <c r="X5678" s="313">
        <f t="shared" si="1747"/>
        <v>0</v>
      </c>
    </row>
    <row r="5679" spans="2:24" ht="18.75">
      <c r="B5679" s="173"/>
      <c r="C5679" s="142">
        <v>4309</v>
      </c>
      <c r="D5679" s="148" t="s">
        <v>265</v>
      </c>
      <c r="E5679" s="812"/>
      <c r="F5679" s="449"/>
      <c r="G5679" s="245"/>
      <c r="H5679" s="245"/>
      <c r="I5679" s="476">
        <f t="shared" si="1755"/>
        <v>0</v>
      </c>
      <c r="J5679" s="243" t="str">
        <f t="shared" si="1746"/>
        <v/>
      </c>
      <c r="K5679" s="244"/>
      <c r="L5679" s="423"/>
      <c r="M5679" s="252"/>
      <c r="N5679" s="315">
        <f t="shared" si="1756"/>
        <v>0</v>
      </c>
      <c r="O5679" s="424">
        <f t="shared" si="1757"/>
        <v>0</v>
      </c>
      <c r="P5679" s="244"/>
      <c r="Q5679" s="423"/>
      <c r="R5679" s="252"/>
      <c r="S5679" s="429">
        <f t="shared" si="1758"/>
        <v>0</v>
      </c>
      <c r="T5679" s="315">
        <f t="shared" si="1759"/>
        <v>0</v>
      </c>
      <c r="U5679" s="252"/>
      <c r="V5679" s="252"/>
      <c r="W5679" s="253"/>
      <c r="X5679" s="313">
        <f t="shared" si="1747"/>
        <v>0</v>
      </c>
    </row>
    <row r="5680" spans="2:24" ht="18.75">
      <c r="B5680" s="794">
        <v>4400</v>
      </c>
      <c r="C5680" s="963" t="s">
        <v>1714</v>
      </c>
      <c r="D5680" s="963"/>
      <c r="E5680" s="795"/>
      <c r="F5680" s="798"/>
      <c r="G5680" s="799"/>
      <c r="H5680" s="799"/>
      <c r="I5680" s="800">
        <f t="shared" si="1755"/>
        <v>0</v>
      </c>
      <c r="J5680" s="243" t="str">
        <f t="shared" si="1746"/>
        <v/>
      </c>
      <c r="K5680" s="244"/>
      <c r="L5680" s="428"/>
      <c r="M5680" s="254"/>
      <c r="N5680" s="317">
        <f t="shared" si="1756"/>
        <v>0</v>
      </c>
      <c r="O5680" s="424">
        <f t="shared" si="1757"/>
        <v>0</v>
      </c>
      <c r="P5680" s="244"/>
      <c r="Q5680" s="428"/>
      <c r="R5680" s="254"/>
      <c r="S5680" s="429">
        <f t="shared" si="1758"/>
        <v>0</v>
      </c>
      <c r="T5680" s="315">
        <f t="shared" si="1759"/>
        <v>0</v>
      </c>
      <c r="U5680" s="254"/>
      <c r="V5680" s="254"/>
      <c r="W5680" s="253"/>
      <c r="X5680" s="313">
        <f t="shared" si="1747"/>
        <v>0</v>
      </c>
    </row>
    <row r="5681" spans="2:24" ht="18.75">
      <c r="B5681" s="794">
        <v>4500</v>
      </c>
      <c r="C5681" s="968" t="s">
        <v>1715</v>
      </c>
      <c r="D5681" s="968"/>
      <c r="E5681" s="795"/>
      <c r="F5681" s="798"/>
      <c r="G5681" s="799"/>
      <c r="H5681" s="799"/>
      <c r="I5681" s="800">
        <f t="shared" si="1755"/>
        <v>0</v>
      </c>
      <c r="J5681" s="243" t="str">
        <f t="shared" si="1746"/>
        <v/>
      </c>
      <c r="K5681" s="244"/>
      <c r="L5681" s="428"/>
      <c r="M5681" s="254"/>
      <c r="N5681" s="317">
        <f t="shared" si="1756"/>
        <v>0</v>
      </c>
      <c r="O5681" s="424">
        <f t="shared" si="1757"/>
        <v>0</v>
      </c>
      <c r="P5681" s="244"/>
      <c r="Q5681" s="428"/>
      <c r="R5681" s="254"/>
      <c r="S5681" s="429">
        <f t="shared" si="1758"/>
        <v>0</v>
      </c>
      <c r="T5681" s="315">
        <f t="shared" si="1759"/>
        <v>0</v>
      </c>
      <c r="U5681" s="254"/>
      <c r="V5681" s="254"/>
      <c r="W5681" s="253"/>
      <c r="X5681" s="313">
        <f t="shared" si="1747"/>
        <v>0</v>
      </c>
    </row>
    <row r="5682" spans="2:24" ht="18.75">
      <c r="B5682" s="794">
        <v>4600</v>
      </c>
      <c r="C5682" s="969" t="s">
        <v>266</v>
      </c>
      <c r="D5682" s="970"/>
      <c r="E5682" s="795"/>
      <c r="F5682" s="798"/>
      <c r="G5682" s="799"/>
      <c r="H5682" s="799"/>
      <c r="I5682" s="800">
        <f t="shared" si="1755"/>
        <v>0</v>
      </c>
      <c r="J5682" s="243" t="str">
        <f t="shared" si="1746"/>
        <v/>
      </c>
      <c r="K5682" s="244"/>
      <c r="L5682" s="428"/>
      <c r="M5682" s="254"/>
      <c r="N5682" s="317">
        <f t="shared" si="1756"/>
        <v>0</v>
      </c>
      <c r="O5682" s="424">
        <f t="shared" si="1757"/>
        <v>0</v>
      </c>
      <c r="P5682" s="244"/>
      <c r="Q5682" s="428"/>
      <c r="R5682" s="254"/>
      <c r="S5682" s="429">
        <f t="shared" si="1758"/>
        <v>0</v>
      </c>
      <c r="T5682" s="315">
        <f t="shared" si="1759"/>
        <v>0</v>
      </c>
      <c r="U5682" s="254"/>
      <c r="V5682" s="254"/>
      <c r="W5682" s="253"/>
      <c r="X5682" s="313">
        <f t="shared" si="1747"/>
        <v>0</v>
      </c>
    </row>
    <row r="5683" spans="2:24" ht="18.75">
      <c r="B5683" s="794">
        <v>4900</v>
      </c>
      <c r="C5683" s="966" t="s">
        <v>297</v>
      </c>
      <c r="D5683" s="966"/>
      <c r="E5683" s="795"/>
      <c r="F5683" s="796">
        <f>+F5684+F5685</f>
        <v>0</v>
      </c>
      <c r="G5683" s="797">
        <f>+G5684+G5685</f>
        <v>0</v>
      </c>
      <c r="H5683" s="797">
        <f>+H5684+H5685</f>
        <v>0</v>
      </c>
      <c r="I5683" s="797">
        <f>+I5684+I5685</f>
        <v>0</v>
      </c>
      <c r="J5683" s="243" t="str">
        <f t="shared" si="1746"/>
        <v/>
      </c>
      <c r="K5683" s="244"/>
      <c r="L5683" s="773"/>
      <c r="M5683" s="774"/>
      <c r="N5683" s="774"/>
      <c r="O5683" s="820"/>
      <c r="P5683" s="244"/>
      <c r="Q5683" s="773"/>
      <c r="R5683" s="774"/>
      <c r="S5683" s="774"/>
      <c r="T5683" s="774"/>
      <c r="U5683" s="774"/>
      <c r="V5683" s="774"/>
      <c r="W5683" s="820"/>
      <c r="X5683" s="313">
        <f t="shared" si="1747"/>
        <v>0</v>
      </c>
    </row>
    <row r="5684" spans="2:24" ht="18.75">
      <c r="B5684" s="173"/>
      <c r="C5684" s="144">
        <v>4901</v>
      </c>
      <c r="D5684" s="174" t="s">
        <v>298</v>
      </c>
      <c r="E5684" s="812"/>
      <c r="F5684" s="449"/>
      <c r="G5684" s="245"/>
      <c r="H5684" s="245"/>
      <c r="I5684" s="476">
        <f>F5684+G5684+H5684</f>
        <v>0</v>
      </c>
      <c r="J5684" s="243" t="str">
        <f t="shared" si="1746"/>
        <v/>
      </c>
      <c r="K5684" s="244"/>
      <c r="L5684" s="771"/>
      <c r="M5684" s="775"/>
      <c r="N5684" s="775"/>
      <c r="O5684" s="819"/>
      <c r="P5684" s="244"/>
      <c r="Q5684" s="771"/>
      <c r="R5684" s="775"/>
      <c r="S5684" s="775"/>
      <c r="T5684" s="775"/>
      <c r="U5684" s="775"/>
      <c r="V5684" s="775"/>
      <c r="W5684" s="819"/>
      <c r="X5684" s="313">
        <f t="shared" si="1747"/>
        <v>0</v>
      </c>
    </row>
    <row r="5685" spans="2:24" ht="18.75">
      <c r="B5685" s="173"/>
      <c r="C5685" s="142">
        <v>4902</v>
      </c>
      <c r="D5685" s="148" t="s">
        <v>299</v>
      </c>
      <c r="E5685" s="812"/>
      <c r="F5685" s="449"/>
      <c r="G5685" s="245"/>
      <c r="H5685" s="245"/>
      <c r="I5685" s="476">
        <f>F5685+G5685+H5685</f>
        <v>0</v>
      </c>
      <c r="J5685" s="243" t="str">
        <f t="shared" si="1746"/>
        <v/>
      </c>
      <c r="K5685" s="244"/>
      <c r="L5685" s="771"/>
      <c r="M5685" s="775"/>
      <c r="N5685" s="775"/>
      <c r="O5685" s="819"/>
      <c r="P5685" s="244"/>
      <c r="Q5685" s="771"/>
      <c r="R5685" s="775"/>
      <c r="S5685" s="775"/>
      <c r="T5685" s="775"/>
      <c r="U5685" s="775"/>
      <c r="V5685" s="775"/>
      <c r="W5685" s="819"/>
      <c r="X5685" s="313">
        <f t="shared" si="1747"/>
        <v>0</v>
      </c>
    </row>
    <row r="5686" spans="2:24" ht="18.75">
      <c r="B5686" s="801">
        <v>5100</v>
      </c>
      <c r="C5686" s="980" t="s">
        <v>267</v>
      </c>
      <c r="D5686" s="980"/>
      <c r="E5686" s="802"/>
      <c r="F5686" s="803"/>
      <c r="G5686" s="804"/>
      <c r="H5686" s="804"/>
      <c r="I5686" s="800">
        <f>F5686+G5686+H5686</f>
        <v>0</v>
      </c>
      <c r="J5686" s="243" t="str">
        <f t="shared" si="1746"/>
        <v/>
      </c>
      <c r="K5686" s="244"/>
      <c r="L5686" s="430"/>
      <c r="M5686" s="431"/>
      <c r="N5686" s="327">
        <f>I5686</f>
        <v>0</v>
      </c>
      <c r="O5686" s="424">
        <f>L5686+M5686-N5686</f>
        <v>0</v>
      </c>
      <c r="P5686" s="244"/>
      <c r="Q5686" s="430"/>
      <c r="R5686" s="431"/>
      <c r="S5686" s="429">
        <f>+IF(+(L5686+M5686)&gt;=I5686,+M5686,+(+I5686-L5686))</f>
        <v>0</v>
      </c>
      <c r="T5686" s="315">
        <f>Q5686+R5686-S5686</f>
        <v>0</v>
      </c>
      <c r="U5686" s="431"/>
      <c r="V5686" s="431"/>
      <c r="W5686" s="253"/>
      <c r="X5686" s="313">
        <f t="shared" si="1747"/>
        <v>0</v>
      </c>
    </row>
    <row r="5687" spans="2:24" ht="18.75">
      <c r="B5687" s="801">
        <v>5200</v>
      </c>
      <c r="C5687" s="965" t="s">
        <v>268</v>
      </c>
      <c r="D5687" s="965"/>
      <c r="E5687" s="802"/>
      <c r="F5687" s="805">
        <f>SUM(F5688:F5694)</f>
        <v>0</v>
      </c>
      <c r="G5687" s="806">
        <f>SUM(G5688:G5694)</f>
        <v>5000</v>
      </c>
      <c r="H5687" s="806">
        <f>SUM(H5688:H5694)</f>
        <v>0</v>
      </c>
      <c r="I5687" s="806">
        <f>SUM(I5688:I5694)</f>
        <v>5000</v>
      </c>
      <c r="J5687" s="243">
        <f t="shared" si="1746"/>
        <v>1</v>
      </c>
      <c r="K5687" s="244"/>
      <c r="L5687" s="326">
        <f>SUM(L5688:L5694)</f>
        <v>0</v>
      </c>
      <c r="M5687" s="327">
        <f>SUM(M5688:M5694)</f>
        <v>5000</v>
      </c>
      <c r="N5687" s="432">
        <f>SUM(N5688:N5694)</f>
        <v>5000</v>
      </c>
      <c r="O5687" s="433">
        <f>SUM(O5688:O5694)</f>
        <v>0</v>
      </c>
      <c r="P5687" s="244"/>
      <c r="Q5687" s="326">
        <f t="shared" ref="Q5687:W5687" si="1760">SUM(Q5688:Q5694)</f>
        <v>0</v>
      </c>
      <c r="R5687" s="327">
        <f t="shared" si="1760"/>
        <v>5000</v>
      </c>
      <c r="S5687" s="327">
        <f t="shared" si="1760"/>
        <v>5000</v>
      </c>
      <c r="T5687" s="327">
        <f t="shared" si="1760"/>
        <v>0</v>
      </c>
      <c r="U5687" s="327">
        <f t="shared" si="1760"/>
        <v>0</v>
      </c>
      <c r="V5687" s="327">
        <f t="shared" si="1760"/>
        <v>0</v>
      </c>
      <c r="W5687" s="433">
        <f t="shared" si="1760"/>
        <v>0</v>
      </c>
      <c r="X5687" s="313">
        <f t="shared" si="1747"/>
        <v>0</v>
      </c>
    </row>
    <row r="5688" spans="2:24" ht="18.75">
      <c r="B5688" s="175"/>
      <c r="C5688" s="176">
        <v>5201</v>
      </c>
      <c r="D5688" s="177" t="s">
        <v>269</v>
      </c>
      <c r="E5688" s="813"/>
      <c r="F5688" s="473"/>
      <c r="G5688" s="434">
        <v>2000</v>
      </c>
      <c r="H5688" s="434"/>
      <c r="I5688" s="476">
        <f t="shared" ref="I5688:I5694" si="1761">F5688+G5688+H5688</f>
        <v>2000</v>
      </c>
      <c r="J5688" s="243">
        <f t="shared" si="1746"/>
        <v>1</v>
      </c>
      <c r="K5688" s="244"/>
      <c r="L5688" s="435"/>
      <c r="M5688" s="436">
        <v>2000</v>
      </c>
      <c r="N5688" s="330">
        <f t="shared" ref="N5688:N5694" si="1762">I5688</f>
        <v>2000</v>
      </c>
      <c r="O5688" s="424">
        <f t="shared" ref="O5688:O5694" si="1763">L5688+M5688-N5688</f>
        <v>0</v>
      </c>
      <c r="P5688" s="244"/>
      <c r="Q5688" s="435"/>
      <c r="R5688" s="436">
        <v>2000</v>
      </c>
      <c r="S5688" s="429">
        <f t="shared" ref="S5688:S5694" si="1764">+IF(+(L5688+M5688)&gt;=I5688,+M5688,+(+I5688-L5688))</f>
        <v>2000</v>
      </c>
      <c r="T5688" s="315">
        <f t="shared" ref="T5688:T5694" si="1765">Q5688+R5688-S5688</f>
        <v>0</v>
      </c>
      <c r="U5688" s="436"/>
      <c r="V5688" s="436"/>
      <c r="W5688" s="253"/>
      <c r="X5688" s="313">
        <f t="shared" si="1747"/>
        <v>0</v>
      </c>
    </row>
    <row r="5689" spans="2:24" ht="18.75">
      <c r="B5689" s="175"/>
      <c r="C5689" s="178">
        <v>5202</v>
      </c>
      <c r="D5689" s="179" t="s">
        <v>270</v>
      </c>
      <c r="E5689" s="813"/>
      <c r="F5689" s="473"/>
      <c r="G5689" s="434"/>
      <c r="H5689" s="434"/>
      <c r="I5689" s="476">
        <f t="shared" si="1761"/>
        <v>0</v>
      </c>
      <c r="J5689" s="243" t="str">
        <f t="shared" si="1746"/>
        <v/>
      </c>
      <c r="K5689" s="244"/>
      <c r="L5689" s="435"/>
      <c r="M5689" s="436"/>
      <c r="N5689" s="330">
        <f t="shared" si="1762"/>
        <v>0</v>
      </c>
      <c r="O5689" s="424">
        <f t="shared" si="1763"/>
        <v>0</v>
      </c>
      <c r="P5689" s="244"/>
      <c r="Q5689" s="435"/>
      <c r="R5689" s="436"/>
      <c r="S5689" s="429">
        <f t="shared" si="1764"/>
        <v>0</v>
      </c>
      <c r="T5689" s="315">
        <f t="shared" si="1765"/>
        <v>0</v>
      </c>
      <c r="U5689" s="436"/>
      <c r="V5689" s="436"/>
      <c r="W5689" s="253"/>
      <c r="X5689" s="313">
        <f t="shared" si="1747"/>
        <v>0</v>
      </c>
    </row>
    <row r="5690" spans="2:24" ht="18.75">
      <c r="B5690" s="175"/>
      <c r="C5690" s="178">
        <v>5203</v>
      </c>
      <c r="D5690" s="179" t="s">
        <v>938</v>
      </c>
      <c r="E5690" s="813"/>
      <c r="F5690" s="473"/>
      <c r="G5690" s="434">
        <v>3000</v>
      </c>
      <c r="H5690" s="434"/>
      <c r="I5690" s="476">
        <f t="shared" si="1761"/>
        <v>3000</v>
      </c>
      <c r="J5690" s="243">
        <f t="shared" si="1746"/>
        <v>1</v>
      </c>
      <c r="K5690" s="244"/>
      <c r="L5690" s="435"/>
      <c r="M5690" s="436">
        <v>3000</v>
      </c>
      <c r="N5690" s="330">
        <f t="shared" si="1762"/>
        <v>3000</v>
      </c>
      <c r="O5690" s="424">
        <f t="shared" si="1763"/>
        <v>0</v>
      </c>
      <c r="P5690" s="244"/>
      <c r="Q5690" s="435"/>
      <c r="R5690" s="436">
        <v>3000</v>
      </c>
      <c r="S5690" s="429">
        <f t="shared" si="1764"/>
        <v>3000</v>
      </c>
      <c r="T5690" s="315">
        <f t="shared" si="1765"/>
        <v>0</v>
      </c>
      <c r="U5690" s="436"/>
      <c r="V5690" s="436"/>
      <c r="W5690" s="253"/>
      <c r="X5690" s="313">
        <f t="shared" si="1747"/>
        <v>0</v>
      </c>
    </row>
    <row r="5691" spans="2:24" ht="18.75">
      <c r="B5691" s="175"/>
      <c r="C5691" s="178">
        <v>5204</v>
      </c>
      <c r="D5691" s="179" t="s">
        <v>939</v>
      </c>
      <c r="E5691" s="813"/>
      <c r="F5691" s="473"/>
      <c r="G5691" s="434"/>
      <c r="H5691" s="434"/>
      <c r="I5691" s="476">
        <f t="shared" si="1761"/>
        <v>0</v>
      </c>
      <c r="J5691" s="243" t="str">
        <f t="shared" si="1746"/>
        <v/>
      </c>
      <c r="K5691" s="244"/>
      <c r="L5691" s="435"/>
      <c r="M5691" s="436"/>
      <c r="N5691" s="330">
        <f t="shared" si="1762"/>
        <v>0</v>
      </c>
      <c r="O5691" s="424">
        <f t="shared" si="1763"/>
        <v>0</v>
      </c>
      <c r="P5691" s="244"/>
      <c r="Q5691" s="435"/>
      <c r="R5691" s="436"/>
      <c r="S5691" s="429">
        <f t="shared" si="1764"/>
        <v>0</v>
      </c>
      <c r="T5691" s="315">
        <f t="shared" si="1765"/>
        <v>0</v>
      </c>
      <c r="U5691" s="436"/>
      <c r="V5691" s="436"/>
      <c r="W5691" s="253"/>
      <c r="X5691" s="313">
        <f t="shared" si="1747"/>
        <v>0</v>
      </c>
    </row>
    <row r="5692" spans="2:24" ht="18.75">
      <c r="B5692" s="175"/>
      <c r="C5692" s="178">
        <v>5205</v>
      </c>
      <c r="D5692" s="179" t="s">
        <v>940</v>
      </c>
      <c r="E5692" s="813"/>
      <c r="F5692" s="473"/>
      <c r="G5692" s="434"/>
      <c r="H5692" s="434"/>
      <c r="I5692" s="476">
        <f t="shared" si="1761"/>
        <v>0</v>
      </c>
      <c r="J5692" s="243" t="str">
        <f t="shared" si="1746"/>
        <v/>
      </c>
      <c r="K5692" s="244"/>
      <c r="L5692" s="435"/>
      <c r="M5692" s="436"/>
      <c r="N5692" s="330">
        <f t="shared" si="1762"/>
        <v>0</v>
      </c>
      <c r="O5692" s="424">
        <f t="shared" si="1763"/>
        <v>0</v>
      </c>
      <c r="P5692" s="244"/>
      <c r="Q5692" s="435"/>
      <c r="R5692" s="436"/>
      <c r="S5692" s="429">
        <f t="shared" si="1764"/>
        <v>0</v>
      </c>
      <c r="T5692" s="315">
        <f t="shared" si="1765"/>
        <v>0</v>
      </c>
      <c r="U5692" s="436"/>
      <c r="V5692" s="436"/>
      <c r="W5692" s="253"/>
      <c r="X5692" s="313">
        <f t="shared" si="1747"/>
        <v>0</v>
      </c>
    </row>
    <row r="5693" spans="2:24" ht="18.75">
      <c r="B5693" s="175"/>
      <c r="C5693" s="178">
        <v>5206</v>
      </c>
      <c r="D5693" s="179" t="s">
        <v>941</v>
      </c>
      <c r="E5693" s="813"/>
      <c r="F5693" s="473"/>
      <c r="G5693" s="434"/>
      <c r="H5693" s="434"/>
      <c r="I5693" s="476">
        <f t="shared" si="1761"/>
        <v>0</v>
      </c>
      <c r="J5693" s="243" t="str">
        <f t="shared" si="1746"/>
        <v/>
      </c>
      <c r="K5693" s="244"/>
      <c r="L5693" s="435"/>
      <c r="M5693" s="436"/>
      <c r="N5693" s="330">
        <f t="shared" si="1762"/>
        <v>0</v>
      </c>
      <c r="O5693" s="424">
        <f t="shared" si="1763"/>
        <v>0</v>
      </c>
      <c r="P5693" s="244"/>
      <c r="Q5693" s="435"/>
      <c r="R5693" s="436"/>
      <c r="S5693" s="429">
        <f t="shared" si="1764"/>
        <v>0</v>
      </c>
      <c r="T5693" s="315">
        <f t="shared" si="1765"/>
        <v>0</v>
      </c>
      <c r="U5693" s="436"/>
      <c r="V5693" s="436"/>
      <c r="W5693" s="253"/>
      <c r="X5693" s="313">
        <f t="shared" si="1747"/>
        <v>0</v>
      </c>
    </row>
    <row r="5694" spans="2:24" ht="18.75">
      <c r="B5694" s="175"/>
      <c r="C5694" s="180">
        <v>5219</v>
      </c>
      <c r="D5694" s="181" t="s">
        <v>942</v>
      </c>
      <c r="E5694" s="813"/>
      <c r="F5694" s="473"/>
      <c r="G5694" s="434"/>
      <c r="H5694" s="434"/>
      <c r="I5694" s="476">
        <f t="shared" si="1761"/>
        <v>0</v>
      </c>
      <c r="J5694" s="243" t="str">
        <f t="shared" ref="J5694:J5713" si="1766">(IF($E5694&lt;&gt;0,$J$2,IF($I5694&lt;&gt;0,$J$2,"")))</f>
        <v/>
      </c>
      <c r="K5694" s="244"/>
      <c r="L5694" s="435"/>
      <c r="M5694" s="436"/>
      <c r="N5694" s="330">
        <f t="shared" si="1762"/>
        <v>0</v>
      </c>
      <c r="O5694" s="424">
        <f t="shared" si="1763"/>
        <v>0</v>
      </c>
      <c r="P5694" s="244"/>
      <c r="Q5694" s="435"/>
      <c r="R5694" s="436"/>
      <c r="S5694" s="429">
        <f t="shared" si="1764"/>
        <v>0</v>
      </c>
      <c r="T5694" s="315">
        <f t="shared" si="1765"/>
        <v>0</v>
      </c>
      <c r="U5694" s="436"/>
      <c r="V5694" s="436"/>
      <c r="W5694" s="253"/>
      <c r="X5694" s="313">
        <f t="shared" ref="X5694:X5707" si="1767">T5694-U5694-V5694-W5694</f>
        <v>0</v>
      </c>
    </row>
    <row r="5695" spans="2:24" ht="18.75">
      <c r="B5695" s="801">
        <v>5300</v>
      </c>
      <c r="C5695" s="971" t="s">
        <v>943</v>
      </c>
      <c r="D5695" s="971"/>
      <c r="E5695" s="802"/>
      <c r="F5695" s="805">
        <f>SUM(F5696:F5697)</f>
        <v>0</v>
      </c>
      <c r="G5695" s="806">
        <f>SUM(G5696:G5697)</f>
        <v>5000</v>
      </c>
      <c r="H5695" s="806">
        <f>SUM(H5696:H5697)</f>
        <v>0</v>
      </c>
      <c r="I5695" s="806">
        <f>SUM(I5696:I5697)</f>
        <v>5000</v>
      </c>
      <c r="J5695" s="243">
        <f t="shared" si="1766"/>
        <v>1</v>
      </c>
      <c r="K5695" s="244"/>
      <c r="L5695" s="326">
        <f>SUM(L5696:L5697)</f>
        <v>0</v>
      </c>
      <c r="M5695" s="327">
        <f>SUM(M5696:M5697)</f>
        <v>5000</v>
      </c>
      <c r="N5695" s="432">
        <f>SUM(N5696:N5697)</f>
        <v>5000</v>
      </c>
      <c r="O5695" s="433">
        <f>SUM(O5696:O5697)</f>
        <v>0</v>
      </c>
      <c r="P5695" s="244"/>
      <c r="Q5695" s="326">
        <f t="shared" ref="Q5695:W5695" si="1768">SUM(Q5696:Q5697)</f>
        <v>0</v>
      </c>
      <c r="R5695" s="327">
        <f t="shared" si="1768"/>
        <v>5000</v>
      </c>
      <c r="S5695" s="327">
        <f t="shared" si="1768"/>
        <v>5000</v>
      </c>
      <c r="T5695" s="327">
        <f t="shared" si="1768"/>
        <v>0</v>
      </c>
      <c r="U5695" s="327">
        <f t="shared" si="1768"/>
        <v>0</v>
      </c>
      <c r="V5695" s="327">
        <f t="shared" si="1768"/>
        <v>0</v>
      </c>
      <c r="W5695" s="433">
        <f t="shared" si="1768"/>
        <v>0</v>
      </c>
      <c r="X5695" s="313">
        <f t="shared" si="1767"/>
        <v>0</v>
      </c>
    </row>
    <row r="5696" spans="2:24" ht="18.75">
      <c r="B5696" s="175"/>
      <c r="C5696" s="176">
        <v>5301</v>
      </c>
      <c r="D5696" s="177" t="s">
        <v>1462</v>
      </c>
      <c r="E5696" s="813"/>
      <c r="F5696" s="473"/>
      <c r="G5696" s="434">
        <v>5000</v>
      </c>
      <c r="H5696" s="434"/>
      <c r="I5696" s="476">
        <f>F5696+G5696+H5696</f>
        <v>5000</v>
      </c>
      <c r="J5696" s="243">
        <f t="shared" si="1766"/>
        <v>1</v>
      </c>
      <c r="K5696" s="244"/>
      <c r="L5696" s="435"/>
      <c r="M5696" s="436">
        <v>5000</v>
      </c>
      <c r="N5696" s="330">
        <f>I5696</f>
        <v>5000</v>
      </c>
      <c r="O5696" s="424">
        <f>L5696+M5696-N5696</f>
        <v>0</v>
      </c>
      <c r="P5696" s="244"/>
      <c r="Q5696" s="435"/>
      <c r="R5696" s="436">
        <v>5000</v>
      </c>
      <c r="S5696" s="429">
        <f>+IF(+(L5696+M5696)&gt;=I5696,+M5696,+(+I5696-L5696))</f>
        <v>5000</v>
      </c>
      <c r="T5696" s="315">
        <f>Q5696+R5696-S5696</f>
        <v>0</v>
      </c>
      <c r="U5696" s="436"/>
      <c r="V5696" s="436"/>
      <c r="W5696" s="253"/>
      <c r="X5696" s="313">
        <f t="shared" si="1767"/>
        <v>0</v>
      </c>
    </row>
    <row r="5697" spans="2:24" ht="18.75">
      <c r="B5697" s="175"/>
      <c r="C5697" s="180">
        <v>5309</v>
      </c>
      <c r="D5697" s="181" t="s">
        <v>944</v>
      </c>
      <c r="E5697" s="813"/>
      <c r="F5697" s="473"/>
      <c r="G5697" s="434"/>
      <c r="H5697" s="434"/>
      <c r="I5697" s="476">
        <f>F5697+G5697+H5697</f>
        <v>0</v>
      </c>
      <c r="J5697" s="243" t="str">
        <f t="shared" si="1766"/>
        <v/>
      </c>
      <c r="K5697" s="244"/>
      <c r="L5697" s="435"/>
      <c r="M5697" s="436"/>
      <c r="N5697" s="330">
        <f>I5697</f>
        <v>0</v>
      </c>
      <c r="O5697" s="424">
        <f>L5697+M5697-N5697</f>
        <v>0</v>
      </c>
      <c r="P5697" s="244"/>
      <c r="Q5697" s="435"/>
      <c r="R5697" s="436"/>
      <c r="S5697" s="429">
        <f>+IF(+(L5697+M5697)&gt;=I5697,+M5697,+(+I5697-L5697))</f>
        <v>0</v>
      </c>
      <c r="T5697" s="315">
        <f>Q5697+R5697-S5697</f>
        <v>0</v>
      </c>
      <c r="U5697" s="436"/>
      <c r="V5697" s="436"/>
      <c r="W5697" s="253"/>
      <c r="X5697" s="313">
        <f t="shared" si="1767"/>
        <v>0</v>
      </c>
    </row>
    <row r="5698" spans="2:24" ht="18.75">
      <c r="B5698" s="801">
        <v>5400</v>
      </c>
      <c r="C5698" s="980" t="s">
        <v>1031</v>
      </c>
      <c r="D5698" s="980"/>
      <c r="E5698" s="802"/>
      <c r="F5698" s="803"/>
      <c r="G5698" s="804"/>
      <c r="H5698" s="804"/>
      <c r="I5698" s="800">
        <f>F5698+G5698+H5698</f>
        <v>0</v>
      </c>
      <c r="J5698" s="243" t="str">
        <f t="shared" si="1766"/>
        <v/>
      </c>
      <c r="K5698" s="244"/>
      <c r="L5698" s="430"/>
      <c r="M5698" s="431"/>
      <c r="N5698" s="327">
        <f>I5698</f>
        <v>0</v>
      </c>
      <c r="O5698" s="424">
        <f>L5698+M5698-N5698</f>
        <v>0</v>
      </c>
      <c r="P5698" s="244"/>
      <c r="Q5698" s="430"/>
      <c r="R5698" s="431"/>
      <c r="S5698" s="429">
        <f>+IF(+(L5698+M5698)&gt;=I5698,+M5698,+(+I5698-L5698))</f>
        <v>0</v>
      </c>
      <c r="T5698" s="315">
        <f>Q5698+R5698-S5698</f>
        <v>0</v>
      </c>
      <c r="U5698" s="431"/>
      <c r="V5698" s="431"/>
      <c r="W5698" s="253"/>
      <c r="X5698" s="313">
        <f t="shared" si="1767"/>
        <v>0</v>
      </c>
    </row>
    <row r="5699" spans="2:24" ht="18.75">
      <c r="B5699" s="794">
        <v>5500</v>
      </c>
      <c r="C5699" s="966" t="s">
        <v>1032</v>
      </c>
      <c r="D5699" s="966"/>
      <c r="E5699" s="795"/>
      <c r="F5699" s="796">
        <f>SUM(F5700:F5703)</f>
        <v>0</v>
      </c>
      <c r="G5699" s="797">
        <f>SUM(G5700:G5703)</f>
        <v>0</v>
      </c>
      <c r="H5699" s="797">
        <f>SUM(H5700:H5703)</f>
        <v>0</v>
      </c>
      <c r="I5699" s="797">
        <f>SUM(I5700:I5703)</f>
        <v>0</v>
      </c>
      <c r="J5699" s="243" t="str">
        <f t="shared" si="1766"/>
        <v/>
      </c>
      <c r="K5699" s="244"/>
      <c r="L5699" s="316">
        <f>SUM(L5700:L5703)</f>
        <v>0</v>
      </c>
      <c r="M5699" s="317">
        <f>SUM(M5700:M5703)</f>
        <v>0</v>
      </c>
      <c r="N5699" s="425">
        <f>SUM(N5700:N5703)</f>
        <v>0</v>
      </c>
      <c r="O5699" s="426">
        <f>SUM(O5700:O5703)</f>
        <v>0</v>
      </c>
      <c r="P5699" s="244"/>
      <c r="Q5699" s="316">
        <f t="shared" ref="Q5699:W5699" si="1769">SUM(Q5700:Q5703)</f>
        <v>0</v>
      </c>
      <c r="R5699" s="317">
        <f t="shared" si="1769"/>
        <v>0</v>
      </c>
      <c r="S5699" s="317">
        <f t="shared" si="1769"/>
        <v>0</v>
      </c>
      <c r="T5699" s="317">
        <f t="shared" si="1769"/>
        <v>0</v>
      </c>
      <c r="U5699" s="317">
        <f t="shared" si="1769"/>
        <v>0</v>
      </c>
      <c r="V5699" s="317">
        <f t="shared" si="1769"/>
        <v>0</v>
      </c>
      <c r="W5699" s="426">
        <f t="shared" si="1769"/>
        <v>0</v>
      </c>
      <c r="X5699" s="313">
        <f t="shared" si="1767"/>
        <v>0</v>
      </c>
    </row>
    <row r="5700" spans="2:24" ht="18.75">
      <c r="B5700" s="173"/>
      <c r="C5700" s="144">
        <v>5501</v>
      </c>
      <c r="D5700" s="163" t="s">
        <v>1033</v>
      </c>
      <c r="E5700" s="812"/>
      <c r="F5700" s="449"/>
      <c r="G5700" s="245"/>
      <c r="H5700" s="245"/>
      <c r="I5700" s="476">
        <f>F5700+G5700+H5700</f>
        <v>0</v>
      </c>
      <c r="J5700" s="243" t="str">
        <f t="shared" si="1766"/>
        <v/>
      </c>
      <c r="K5700" s="244"/>
      <c r="L5700" s="423"/>
      <c r="M5700" s="252"/>
      <c r="N5700" s="315">
        <f>I5700</f>
        <v>0</v>
      </c>
      <c r="O5700" s="424">
        <f>L5700+M5700-N5700</f>
        <v>0</v>
      </c>
      <c r="P5700" s="244"/>
      <c r="Q5700" s="423"/>
      <c r="R5700" s="252"/>
      <c r="S5700" s="429">
        <f>+IF(+(L5700+M5700)&gt;=I5700,+M5700,+(+I5700-L5700))</f>
        <v>0</v>
      </c>
      <c r="T5700" s="315">
        <f>Q5700+R5700-S5700</f>
        <v>0</v>
      </c>
      <c r="U5700" s="252"/>
      <c r="V5700" s="252"/>
      <c r="W5700" s="253"/>
      <c r="X5700" s="313">
        <f t="shared" si="1767"/>
        <v>0</v>
      </c>
    </row>
    <row r="5701" spans="2:24" ht="18.75">
      <c r="B5701" s="173"/>
      <c r="C5701" s="137">
        <v>5502</v>
      </c>
      <c r="D5701" s="145" t="s">
        <v>1034</v>
      </c>
      <c r="E5701" s="812"/>
      <c r="F5701" s="449"/>
      <c r="G5701" s="245"/>
      <c r="H5701" s="245"/>
      <c r="I5701" s="476">
        <f>F5701+G5701+H5701</f>
        <v>0</v>
      </c>
      <c r="J5701" s="243" t="str">
        <f t="shared" si="1766"/>
        <v/>
      </c>
      <c r="K5701" s="244"/>
      <c r="L5701" s="423"/>
      <c r="M5701" s="252"/>
      <c r="N5701" s="315">
        <f>I5701</f>
        <v>0</v>
      </c>
      <c r="O5701" s="424">
        <f>L5701+M5701-N5701</f>
        <v>0</v>
      </c>
      <c r="P5701" s="244"/>
      <c r="Q5701" s="423"/>
      <c r="R5701" s="252"/>
      <c r="S5701" s="429">
        <f>+IF(+(L5701+M5701)&gt;=I5701,+M5701,+(+I5701-L5701))</f>
        <v>0</v>
      </c>
      <c r="T5701" s="315">
        <f>Q5701+R5701-S5701</f>
        <v>0</v>
      </c>
      <c r="U5701" s="252"/>
      <c r="V5701" s="252"/>
      <c r="W5701" s="253"/>
      <c r="X5701" s="313">
        <f t="shared" si="1767"/>
        <v>0</v>
      </c>
    </row>
    <row r="5702" spans="2:24" ht="18.75">
      <c r="B5702" s="173"/>
      <c r="C5702" s="137">
        <v>5503</v>
      </c>
      <c r="D5702" s="139" t="s">
        <v>1035</v>
      </c>
      <c r="E5702" s="812"/>
      <c r="F5702" s="449"/>
      <c r="G5702" s="245"/>
      <c r="H5702" s="245"/>
      <c r="I5702" s="476">
        <f>F5702+G5702+H5702</f>
        <v>0</v>
      </c>
      <c r="J5702" s="243" t="str">
        <f t="shared" si="1766"/>
        <v/>
      </c>
      <c r="K5702" s="244"/>
      <c r="L5702" s="423"/>
      <c r="M5702" s="252"/>
      <c r="N5702" s="315">
        <f>I5702</f>
        <v>0</v>
      </c>
      <c r="O5702" s="424">
        <f>L5702+M5702-N5702</f>
        <v>0</v>
      </c>
      <c r="P5702" s="244"/>
      <c r="Q5702" s="423"/>
      <c r="R5702" s="252"/>
      <c r="S5702" s="429">
        <f>+IF(+(L5702+M5702)&gt;=I5702,+M5702,+(+I5702-L5702))</f>
        <v>0</v>
      </c>
      <c r="T5702" s="315">
        <f>Q5702+R5702-S5702</f>
        <v>0</v>
      </c>
      <c r="U5702" s="252"/>
      <c r="V5702" s="252"/>
      <c r="W5702" s="253"/>
      <c r="X5702" s="313">
        <f t="shared" si="1767"/>
        <v>0</v>
      </c>
    </row>
    <row r="5703" spans="2:24" ht="18.75">
      <c r="B5703" s="173"/>
      <c r="C5703" s="137">
        <v>5504</v>
      </c>
      <c r="D5703" s="145" t="s">
        <v>1036</v>
      </c>
      <c r="E5703" s="812"/>
      <c r="F5703" s="449"/>
      <c r="G5703" s="245"/>
      <c r="H5703" s="245"/>
      <c r="I5703" s="476">
        <f>F5703+G5703+H5703</f>
        <v>0</v>
      </c>
      <c r="J5703" s="243" t="str">
        <f t="shared" si="1766"/>
        <v/>
      </c>
      <c r="K5703" s="244"/>
      <c r="L5703" s="423"/>
      <c r="M5703" s="252"/>
      <c r="N5703" s="315">
        <f>I5703</f>
        <v>0</v>
      </c>
      <c r="O5703" s="424">
        <f>L5703+M5703-N5703</f>
        <v>0</v>
      </c>
      <c r="P5703" s="244"/>
      <c r="Q5703" s="423"/>
      <c r="R5703" s="252"/>
      <c r="S5703" s="429">
        <f>+IF(+(L5703+M5703)&gt;=I5703,+M5703,+(+I5703-L5703))</f>
        <v>0</v>
      </c>
      <c r="T5703" s="315">
        <f>Q5703+R5703-S5703</f>
        <v>0</v>
      </c>
      <c r="U5703" s="252"/>
      <c r="V5703" s="252"/>
      <c r="W5703" s="253"/>
      <c r="X5703" s="313">
        <f t="shared" si="1767"/>
        <v>0</v>
      </c>
    </row>
    <row r="5704" spans="2:24" ht="18.75">
      <c r="B5704" s="794">
        <v>5700</v>
      </c>
      <c r="C5704" s="981" t="s">
        <v>1037</v>
      </c>
      <c r="D5704" s="982"/>
      <c r="E5704" s="802"/>
      <c r="F5704" s="781">
        <v>0</v>
      </c>
      <c r="G5704" s="781">
        <v>0</v>
      </c>
      <c r="H5704" s="781">
        <v>0</v>
      </c>
      <c r="I5704" s="806">
        <f>SUM(I5705:I5707)</f>
        <v>0</v>
      </c>
      <c r="J5704" s="243" t="str">
        <f t="shared" si="1766"/>
        <v/>
      </c>
      <c r="K5704" s="244"/>
      <c r="L5704" s="326">
        <f>SUM(L5705:L5707)</f>
        <v>0</v>
      </c>
      <c r="M5704" s="327">
        <f>SUM(M5705:M5707)</f>
        <v>0</v>
      </c>
      <c r="N5704" s="432">
        <f>SUM(N5705:N5706)</f>
        <v>0</v>
      </c>
      <c r="O5704" s="433">
        <f>SUM(O5705:O5707)</f>
        <v>0</v>
      </c>
      <c r="P5704" s="244"/>
      <c r="Q5704" s="326">
        <f>SUM(Q5705:Q5707)</f>
        <v>0</v>
      </c>
      <c r="R5704" s="327">
        <f>SUM(R5705:R5707)</f>
        <v>0</v>
      </c>
      <c r="S5704" s="327">
        <f>SUM(S5705:S5707)</f>
        <v>0</v>
      </c>
      <c r="T5704" s="327">
        <f>SUM(T5705:T5707)</f>
        <v>0</v>
      </c>
      <c r="U5704" s="327">
        <f>SUM(U5705:U5707)</f>
        <v>0</v>
      </c>
      <c r="V5704" s="327">
        <f>SUM(V5705:V5706)</f>
        <v>0</v>
      </c>
      <c r="W5704" s="433">
        <f>SUM(W5705:W5707)</f>
        <v>0</v>
      </c>
      <c r="X5704" s="313">
        <f t="shared" si="1767"/>
        <v>0</v>
      </c>
    </row>
    <row r="5705" spans="2:24" ht="18.75">
      <c r="B5705" s="175"/>
      <c r="C5705" s="176">
        <v>5701</v>
      </c>
      <c r="D5705" s="177" t="s">
        <v>1038</v>
      </c>
      <c r="E5705" s="813"/>
      <c r="F5705" s="700">
        <v>0</v>
      </c>
      <c r="G5705" s="700">
        <v>0</v>
      </c>
      <c r="H5705" s="700">
        <v>0</v>
      </c>
      <c r="I5705" s="476">
        <f>F5705+G5705+H5705</f>
        <v>0</v>
      </c>
      <c r="J5705" s="243" t="str">
        <f t="shared" si="1766"/>
        <v/>
      </c>
      <c r="K5705" s="244"/>
      <c r="L5705" s="435"/>
      <c r="M5705" s="436"/>
      <c r="N5705" s="330">
        <f>I5705</f>
        <v>0</v>
      </c>
      <c r="O5705" s="424">
        <f>L5705+M5705-N5705</f>
        <v>0</v>
      </c>
      <c r="P5705" s="244"/>
      <c r="Q5705" s="435"/>
      <c r="R5705" s="436"/>
      <c r="S5705" s="429">
        <f>+IF(+(L5705+M5705)&gt;=I5705,+M5705,+(+I5705-L5705))</f>
        <v>0</v>
      </c>
      <c r="T5705" s="315">
        <f>Q5705+R5705-S5705</f>
        <v>0</v>
      </c>
      <c r="U5705" s="436"/>
      <c r="V5705" s="436"/>
      <c r="W5705" s="253"/>
      <c r="X5705" s="313">
        <f t="shared" si="1767"/>
        <v>0</v>
      </c>
    </row>
    <row r="5706" spans="2:24" ht="18.75">
      <c r="B5706" s="175"/>
      <c r="C5706" s="180">
        <v>5702</v>
      </c>
      <c r="D5706" s="181" t="s">
        <v>1039</v>
      </c>
      <c r="E5706" s="813"/>
      <c r="F5706" s="700">
        <v>0</v>
      </c>
      <c r="G5706" s="700">
        <v>0</v>
      </c>
      <c r="H5706" s="700">
        <v>0</v>
      </c>
      <c r="I5706" s="476">
        <f>F5706+G5706+H5706</f>
        <v>0</v>
      </c>
      <c r="J5706" s="243" t="str">
        <f t="shared" si="1766"/>
        <v/>
      </c>
      <c r="K5706" s="244"/>
      <c r="L5706" s="435"/>
      <c r="M5706" s="436"/>
      <c r="N5706" s="330">
        <f>I5706</f>
        <v>0</v>
      </c>
      <c r="O5706" s="424">
        <f>L5706+M5706-N5706</f>
        <v>0</v>
      </c>
      <c r="P5706" s="244"/>
      <c r="Q5706" s="435"/>
      <c r="R5706" s="436"/>
      <c r="S5706" s="429">
        <f>+IF(+(L5706+M5706)&gt;=I5706,+M5706,+(+I5706-L5706))</f>
        <v>0</v>
      </c>
      <c r="T5706" s="315">
        <f>Q5706+R5706-S5706</f>
        <v>0</v>
      </c>
      <c r="U5706" s="436"/>
      <c r="V5706" s="436"/>
      <c r="W5706" s="253"/>
      <c r="X5706" s="313">
        <f t="shared" si="1767"/>
        <v>0</v>
      </c>
    </row>
    <row r="5707" spans="2:24" ht="18.75">
      <c r="B5707" s="136"/>
      <c r="C5707" s="182">
        <v>4071</v>
      </c>
      <c r="D5707" s="464" t="s">
        <v>1040</v>
      </c>
      <c r="E5707" s="812"/>
      <c r="F5707" s="700">
        <v>0</v>
      </c>
      <c r="G5707" s="700">
        <v>0</v>
      </c>
      <c r="H5707" s="700">
        <v>0</v>
      </c>
      <c r="I5707" s="476">
        <f>F5707+G5707+H5707</f>
        <v>0</v>
      </c>
      <c r="J5707" s="243" t="str">
        <f t="shared" si="1766"/>
        <v/>
      </c>
      <c r="K5707" s="244"/>
      <c r="L5707" s="821"/>
      <c r="M5707" s="775"/>
      <c r="N5707" s="775"/>
      <c r="O5707" s="822"/>
      <c r="P5707" s="244"/>
      <c r="Q5707" s="771"/>
      <c r="R5707" s="775"/>
      <c r="S5707" s="775"/>
      <c r="T5707" s="775"/>
      <c r="U5707" s="775"/>
      <c r="V5707" s="775"/>
      <c r="W5707" s="819"/>
      <c r="X5707" s="313">
        <f t="shared" si="1767"/>
        <v>0</v>
      </c>
    </row>
    <row r="5708" spans="2:24">
      <c r="B5708" s="173"/>
      <c r="C5708" s="183"/>
      <c r="D5708" s="334"/>
      <c r="E5708" s="814"/>
      <c r="F5708" s="248"/>
      <c r="G5708" s="248"/>
      <c r="H5708" s="248"/>
      <c r="I5708" s="249"/>
      <c r="J5708" s="243" t="str">
        <f t="shared" si="1766"/>
        <v/>
      </c>
      <c r="K5708" s="244"/>
      <c r="L5708" s="437"/>
      <c r="M5708" s="438"/>
      <c r="N5708" s="323"/>
      <c r="O5708" s="324"/>
      <c r="P5708" s="244"/>
      <c r="Q5708" s="437"/>
      <c r="R5708" s="438"/>
      <c r="S5708" s="323"/>
      <c r="T5708" s="323"/>
      <c r="U5708" s="438"/>
      <c r="V5708" s="323"/>
      <c r="W5708" s="324"/>
      <c r="X5708" s="324"/>
    </row>
    <row r="5709" spans="2:24" ht="18.75">
      <c r="B5709" s="807">
        <v>98</v>
      </c>
      <c r="C5709" s="964" t="s">
        <v>1041</v>
      </c>
      <c r="D5709" s="958"/>
      <c r="E5709" s="795"/>
      <c r="F5709" s="798"/>
      <c r="G5709" s="799"/>
      <c r="H5709" s="799"/>
      <c r="I5709" s="800">
        <f>F5709+G5709+H5709</f>
        <v>0</v>
      </c>
      <c r="J5709" s="243" t="str">
        <f t="shared" si="1766"/>
        <v/>
      </c>
      <c r="K5709" s="244"/>
      <c r="L5709" s="428"/>
      <c r="M5709" s="254"/>
      <c r="N5709" s="317">
        <f>I5709</f>
        <v>0</v>
      </c>
      <c r="O5709" s="424">
        <f>L5709+M5709-N5709</f>
        <v>0</v>
      </c>
      <c r="P5709" s="244"/>
      <c r="Q5709" s="428"/>
      <c r="R5709" s="254"/>
      <c r="S5709" s="429">
        <f>+IF(+(L5709+M5709)&gt;=I5709,+M5709,+(+I5709-L5709))</f>
        <v>0</v>
      </c>
      <c r="T5709" s="315">
        <f>Q5709+R5709-S5709</f>
        <v>0</v>
      </c>
      <c r="U5709" s="254"/>
      <c r="V5709" s="254"/>
      <c r="W5709" s="253"/>
      <c r="X5709" s="313">
        <f>T5709-U5709-V5709-W5709</f>
        <v>0</v>
      </c>
    </row>
    <row r="5710" spans="2:24">
      <c r="B5710" s="184"/>
      <c r="C5710" s="335" t="s">
        <v>1042</v>
      </c>
      <c r="D5710" s="336"/>
      <c r="E5710" s="395"/>
      <c r="F5710" s="395"/>
      <c r="G5710" s="395"/>
      <c r="H5710" s="395"/>
      <c r="I5710" s="337"/>
      <c r="J5710" s="243" t="str">
        <f t="shared" si="1766"/>
        <v/>
      </c>
      <c r="K5710" s="244"/>
      <c r="L5710" s="338"/>
      <c r="M5710" s="339"/>
      <c r="N5710" s="339"/>
      <c r="O5710" s="340"/>
      <c r="P5710" s="244"/>
      <c r="Q5710" s="338"/>
      <c r="R5710" s="339"/>
      <c r="S5710" s="339"/>
      <c r="T5710" s="339"/>
      <c r="U5710" s="339"/>
      <c r="V5710" s="339"/>
      <c r="W5710" s="340"/>
      <c r="X5710" s="340"/>
    </row>
    <row r="5711" spans="2:24">
      <c r="B5711" s="184"/>
      <c r="C5711" s="341" t="s">
        <v>1043</v>
      </c>
      <c r="D5711" s="334"/>
      <c r="E5711" s="384"/>
      <c r="F5711" s="384"/>
      <c r="G5711" s="384"/>
      <c r="H5711" s="384"/>
      <c r="I5711" s="307"/>
      <c r="J5711" s="243" t="str">
        <f t="shared" si="1766"/>
        <v/>
      </c>
      <c r="K5711" s="244"/>
      <c r="L5711" s="342"/>
      <c r="M5711" s="343"/>
      <c r="N5711" s="343"/>
      <c r="O5711" s="344"/>
      <c r="P5711" s="244"/>
      <c r="Q5711" s="342"/>
      <c r="R5711" s="343"/>
      <c r="S5711" s="343"/>
      <c r="T5711" s="343"/>
      <c r="U5711" s="343"/>
      <c r="V5711" s="343"/>
      <c r="W5711" s="344"/>
      <c r="X5711" s="344"/>
    </row>
    <row r="5712" spans="2:24">
      <c r="B5712" s="185"/>
      <c r="C5712" s="345" t="s">
        <v>1716</v>
      </c>
      <c r="D5712" s="346"/>
      <c r="E5712" s="396"/>
      <c r="F5712" s="396"/>
      <c r="G5712" s="396"/>
      <c r="H5712" s="396"/>
      <c r="I5712" s="309"/>
      <c r="J5712" s="243" t="str">
        <f t="shared" si="1766"/>
        <v/>
      </c>
      <c r="K5712" s="244"/>
      <c r="L5712" s="347"/>
      <c r="M5712" s="348"/>
      <c r="N5712" s="348"/>
      <c r="O5712" s="349"/>
      <c r="P5712" s="244"/>
      <c r="Q5712" s="347"/>
      <c r="R5712" s="348"/>
      <c r="S5712" s="348"/>
      <c r="T5712" s="348"/>
      <c r="U5712" s="348"/>
      <c r="V5712" s="348"/>
      <c r="W5712" s="349"/>
      <c r="X5712" s="349"/>
    </row>
    <row r="5713" spans="2:24" ht="18.75">
      <c r="B5713" s="715"/>
      <c r="C5713" s="716" t="s">
        <v>1263</v>
      </c>
      <c r="D5713" s="717" t="s">
        <v>1044</v>
      </c>
      <c r="E5713" s="808"/>
      <c r="F5713" s="808">
        <f>SUM(F5598,F5601,F5607,F5615,F5616,F5634,F5638,F5644,F5647,F5648,F5649,F5650,F5651,F5660,F5666,F5667,F5668,F5669,F5676,F5680,F5681,F5682,F5683,F5686,F5687,F5695,F5698,F5699,F5704)+F5709</f>
        <v>0</v>
      </c>
      <c r="G5713" s="808">
        <f>SUM(G5598,G5601,G5607,G5615,G5616,G5634,G5638,G5644,G5647,G5648,G5649,G5650,G5651,G5660,G5666,G5667,G5668,G5669,G5676,G5680,G5681,G5682,G5683,G5686,G5687,G5695,G5698,G5699,G5704)+G5709</f>
        <v>1174593</v>
      </c>
      <c r="H5713" s="808">
        <f>SUM(H5598,H5601,H5607,H5615,H5616,H5634,H5638,H5644,H5647,H5648,H5649,H5650,H5651,H5660,H5666,H5667,H5668,H5669,H5676,H5680,H5681,H5682,H5683,H5686,H5687,H5695,H5698,H5699,H5704)+H5709</f>
        <v>0</v>
      </c>
      <c r="I5713" s="808">
        <f>SUM(I5598,I5601,I5607,I5615,I5616,I5634,I5638,I5644,I5647,I5648,I5649,I5650,I5651,I5660,I5666,I5667,I5668,I5669,I5676,I5680,I5681,I5682,I5683,I5686,I5687,I5695,I5698,I5699,I5704)+I5709</f>
        <v>1174593</v>
      </c>
      <c r="J5713" s="243">
        <f t="shared" si="1766"/>
        <v>1</v>
      </c>
      <c r="K5713" s="439" t="str">
        <f>LEFT(C5595,1)</f>
        <v>8</v>
      </c>
      <c r="L5713" s="276">
        <f>SUM(L5598,L5601,L5607,L5615,L5616,L5634,L5638,L5644,L5647,L5648,L5649,L5650,L5651,L5660,L5666,L5667,L5668,L5669,L5676,L5680,L5681,L5682,L5683,L5686,L5687,L5695,L5698,L5699,L5704)+L5709</f>
        <v>0</v>
      </c>
      <c r="M5713" s="276">
        <f>SUM(M5598,M5601,M5607,M5615,M5616,M5634,M5638,M5644,M5647,M5648,M5649,M5650,M5651,M5660,M5666,M5667,M5668,M5669,M5676,M5680,M5681,M5682,M5683,M5686,M5687,M5695,M5698,M5699,M5704)+M5709</f>
        <v>1174593</v>
      </c>
      <c r="N5713" s="276">
        <f>SUM(N5598,N5601,N5607,N5615,N5616,N5634,N5638,N5644,N5647,N5648,N5649,N5650,N5651,N5660,N5666,N5667,N5668,N5669,N5676,N5680,N5681,N5682,N5683,N5686,N5687,N5695,N5698,N5699,N5704)+N5709</f>
        <v>1174593</v>
      </c>
      <c r="O5713" s="276">
        <f>SUM(O5598,O5601,O5607,O5615,O5616,O5634,O5638,O5644,O5647,O5648,O5649,O5650,O5651,O5660,O5666,O5667,O5668,O5669,O5676,O5680,O5681,O5682,O5683,O5686,O5687,O5695,O5698,O5699,O5704)+O5709</f>
        <v>0</v>
      </c>
      <c r="P5713" s="222"/>
      <c r="Q5713" s="276">
        <f t="shared" ref="Q5713:W5713" si="1770">SUM(Q5598,Q5601,Q5607,Q5615,Q5616,Q5634,Q5638,Q5644,Q5647,Q5648,Q5649,Q5650,Q5651,Q5660,Q5666,Q5667,Q5668,Q5669,Q5676,Q5680,Q5681,Q5682,Q5683,Q5686,Q5687,Q5695,Q5698,Q5699,Q5704)+Q5709</f>
        <v>0</v>
      </c>
      <c r="R5713" s="276">
        <f t="shared" si="1770"/>
        <v>799713</v>
      </c>
      <c r="S5713" s="276">
        <f t="shared" si="1770"/>
        <v>799713</v>
      </c>
      <c r="T5713" s="276">
        <f t="shared" si="1770"/>
        <v>0</v>
      </c>
      <c r="U5713" s="276">
        <f t="shared" si="1770"/>
        <v>0</v>
      </c>
      <c r="V5713" s="276">
        <f t="shared" si="1770"/>
        <v>0</v>
      </c>
      <c r="W5713" s="276">
        <f t="shared" si="1770"/>
        <v>0</v>
      </c>
      <c r="X5713" s="313">
        <f>T5713-U5713-V5713-W5713</f>
        <v>0</v>
      </c>
    </row>
    <row r="5714" spans="2:24">
      <c r="B5714" s="660" t="s">
        <v>32</v>
      </c>
      <c r="C5714" s="186"/>
      <c r="I5714" s="219"/>
      <c r="J5714" s="221">
        <f>J5713</f>
        <v>1</v>
      </c>
      <c r="P5714"/>
    </row>
    <row r="5715" spans="2:24">
      <c r="B5715" s="392"/>
      <c r="C5715" s="392"/>
      <c r="D5715" s="393"/>
      <c r="E5715" s="392"/>
      <c r="F5715" s="392"/>
      <c r="G5715" s="392"/>
      <c r="H5715" s="392"/>
      <c r="I5715" s="394"/>
      <c r="J5715" s="221">
        <f>J5713</f>
        <v>1</v>
      </c>
      <c r="L5715" s="392"/>
      <c r="M5715" s="392"/>
      <c r="N5715" s="394"/>
      <c r="O5715" s="394"/>
      <c r="P5715" s="394"/>
      <c r="Q5715" s="392"/>
      <c r="R5715" s="392"/>
      <c r="S5715" s="394"/>
      <c r="T5715" s="394"/>
      <c r="U5715" s="392"/>
      <c r="V5715" s="394"/>
      <c r="W5715" s="394"/>
      <c r="X5715" s="394"/>
    </row>
    <row r="5716" spans="2:24" ht="18.75">
      <c r="B5716" s="402"/>
      <c r="C5716" s="402"/>
      <c r="D5716" s="402"/>
      <c r="E5716" s="402"/>
      <c r="F5716" s="402"/>
      <c r="G5716" s="402"/>
      <c r="H5716" s="402"/>
      <c r="I5716" s="484"/>
      <c r="J5716" s="440">
        <f>(IF(E5713&lt;&gt;0,$G$2,IF(I5713&lt;&gt;0,$G$2,"")))</f>
        <v>0</v>
      </c>
    </row>
    <row r="5717" spans="2:24" ht="18.75">
      <c r="B5717" s="402"/>
      <c r="C5717" s="402"/>
      <c r="D5717" s="474"/>
      <c r="E5717" s="402"/>
      <c r="F5717" s="402"/>
      <c r="G5717" s="402"/>
      <c r="H5717" s="402"/>
      <c r="I5717" s="484"/>
      <c r="J5717" s="440" t="str">
        <f>(IF(E5714&lt;&gt;0,$G$2,IF(I5714&lt;&gt;0,$G$2,"")))</f>
        <v/>
      </c>
    </row>
    <row r="5718" spans="2:24">
      <c r="E5718" s="278"/>
      <c r="F5718" s="278"/>
      <c r="G5718" s="278"/>
      <c r="H5718" s="278"/>
      <c r="I5718" s="282"/>
      <c r="J5718" s="221">
        <f>(IF($E5851&lt;&gt;0,$J$2,IF($I5851&lt;&gt;0,$J$2,"")))</f>
        <v>1</v>
      </c>
      <c r="L5718" s="278"/>
      <c r="M5718" s="278"/>
      <c r="N5718" s="282"/>
      <c r="O5718" s="282"/>
      <c r="P5718" s="282"/>
      <c r="Q5718" s="278"/>
      <c r="R5718" s="278"/>
      <c r="S5718" s="282"/>
      <c r="T5718" s="282"/>
      <c r="U5718" s="278"/>
      <c r="V5718" s="282"/>
      <c r="W5718" s="282"/>
    </row>
    <row r="5719" spans="2:24">
      <c r="C5719" s="227"/>
      <c r="D5719" s="228"/>
      <c r="E5719" s="278"/>
      <c r="F5719" s="278"/>
      <c r="G5719" s="278"/>
      <c r="H5719" s="278"/>
      <c r="I5719" s="282"/>
      <c r="J5719" s="221">
        <f>(IF($E5851&lt;&gt;0,$J$2,IF($I5851&lt;&gt;0,$J$2,"")))</f>
        <v>1</v>
      </c>
      <c r="L5719" s="278"/>
      <c r="M5719" s="278"/>
      <c r="N5719" s="282"/>
      <c r="O5719" s="282"/>
      <c r="P5719" s="282"/>
      <c r="Q5719" s="278"/>
      <c r="R5719" s="278"/>
      <c r="S5719" s="282"/>
      <c r="T5719" s="282"/>
      <c r="U5719" s="278"/>
      <c r="V5719" s="282"/>
      <c r="W5719" s="282"/>
    </row>
    <row r="5720" spans="2:24">
      <c r="B5720" s="896" t="str">
        <f>$B$7</f>
        <v>БЮДЖЕТ - НАЧАЛЕН ПЛАН
ПО ПЪЛНА ЕДИННА БЮДЖЕТНА КЛАСИФИКАЦИЯ</v>
      </c>
      <c r="C5720" s="897"/>
      <c r="D5720" s="897"/>
      <c r="E5720" s="278"/>
      <c r="F5720" s="278"/>
      <c r="G5720" s="278"/>
      <c r="H5720" s="278"/>
      <c r="I5720" s="282"/>
      <c r="J5720" s="221">
        <f>(IF($E5851&lt;&gt;0,$J$2,IF($I5851&lt;&gt;0,$J$2,"")))</f>
        <v>1</v>
      </c>
      <c r="L5720" s="278"/>
      <c r="M5720" s="278"/>
      <c r="N5720" s="282"/>
      <c r="O5720" s="282"/>
      <c r="P5720" s="282"/>
      <c r="Q5720" s="278"/>
      <c r="R5720" s="278"/>
      <c r="S5720" s="282"/>
      <c r="T5720" s="282"/>
      <c r="U5720" s="278"/>
      <c r="V5720" s="282"/>
      <c r="W5720" s="282"/>
    </row>
    <row r="5721" spans="2:24">
      <c r="C5721" s="227"/>
      <c r="D5721" s="228"/>
      <c r="E5721" s="279" t="s">
        <v>1684</v>
      </c>
      <c r="F5721" s="279" t="s">
        <v>1550</v>
      </c>
      <c r="G5721" s="278"/>
      <c r="H5721" s="278"/>
      <c r="I5721" s="282"/>
      <c r="J5721" s="221">
        <f>(IF($E5851&lt;&gt;0,$J$2,IF($I5851&lt;&gt;0,$J$2,"")))</f>
        <v>1</v>
      </c>
      <c r="L5721" s="278"/>
      <c r="M5721" s="278"/>
      <c r="N5721" s="282"/>
      <c r="O5721" s="282"/>
      <c r="P5721" s="282"/>
      <c r="Q5721" s="278"/>
      <c r="R5721" s="278"/>
      <c r="S5721" s="282"/>
      <c r="T5721" s="282"/>
      <c r="U5721" s="278"/>
      <c r="V5721" s="282"/>
      <c r="W5721" s="282"/>
    </row>
    <row r="5722" spans="2:24" ht="18.75">
      <c r="B5722" s="898" t="str">
        <f>$B$9</f>
        <v>Несебър</v>
      </c>
      <c r="C5722" s="899"/>
      <c r="D5722" s="900"/>
      <c r="E5722" s="686">
        <f>$E$9</f>
        <v>43831</v>
      </c>
      <c r="F5722" s="687">
        <f>$F$9</f>
        <v>44196</v>
      </c>
      <c r="G5722" s="278"/>
      <c r="H5722" s="278"/>
      <c r="I5722" s="282"/>
      <c r="J5722" s="221">
        <f>(IF($E5851&lt;&gt;0,$J$2,IF($I5851&lt;&gt;0,$J$2,"")))</f>
        <v>1</v>
      </c>
      <c r="L5722" s="278"/>
      <c r="M5722" s="278"/>
      <c r="N5722" s="282"/>
      <c r="O5722" s="282"/>
      <c r="P5722" s="282"/>
      <c r="Q5722" s="278"/>
      <c r="R5722" s="278"/>
      <c r="S5722" s="282"/>
      <c r="T5722" s="282"/>
      <c r="U5722" s="278"/>
      <c r="V5722" s="282"/>
      <c r="W5722" s="282"/>
    </row>
    <row r="5723" spans="2:24">
      <c r="B5723" s="230" t="str">
        <f>$B$10</f>
        <v>(наименование на разпоредителя с бюджет)</v>
      </c>
      <c r="E5723" s="278"/>
      <c r="F5723" s="280">
        <f>$F$10</f>
        <v>0</v>
      </c>
      <c r="G5723" s="278"/>
      <c r="H5723" s="278"/>
      <c r="I5723" s="282"/>
      <c r="J5723" s="221">
        <f>(IF($E5851&lt;&gt;0,$J$2,IF($I5851&lt;&gt;0,$J$2,"")))</f>
        <v>1</v>
      </c>
      <c r="L5723" s="278"/>
      <c r="M5723" s="278"/>
      <c r="N5723" s="282"/>
      <c r="O5723" s="282"/>
      <c r="P5723" s="282"/>
      <c r="Q5723" s="278"/>
      <c r="R5723" s="278"/>
      <c r="S5723" s="282"/>
      <c r="T5723" s="282"/>
      <c r="U5723" s="278"/>
      <c r="V5723" s="282"/>
      <c r="W5723" s="282"/>
    </row>
    <row r="5724" spans="2:24">
      <c r="B5724" s="230"/>
      <c r="E5724" s="281"/>
      <c r="F5724" s="278"/>
      <c r="G5724" s="278"/>
      <c r="H5724" s="278"/>
      <c r="I5724" s="282"/>
      <c r="J5724" s="221">
        <f>(IF($E5851&lt;&gt;0,$J$2,IF($I5851&lt;&gt;0,$J$2,"")))</f>
        <v>1</v>
      </c>
      <c r="L5724" s="278"/>
      <c r="M5724" s="278"/>
      <c r="N5724" s="282"/>
      <c r="O5724" s="282"/>
      <c r="P5724" s="282"/>
      <c r="Q5724" s="278"/>
      <c r="R5724" s="278"/>
      <c r="S5724" s="282"/>
      <c r="T5724" s="282"/>
      <c r="U5724" s="278"/>
      <c r="V5724" s="282"/>
      <c r="W5724" s="282"/>
    </row>
    <row r="5725" spans="2:24" ht="19.5">
      <c r="B5725" s="901" t="str">
        <f>$B$12</f>
        <v>Несебър</v>
      </c>
      <c r="C5725" s="902"/>
      <c r="D5725" s="903"/>
      <c r="E5725" s="229" t="s">
        <v>1685</v>
      </c>
      <c r="F5725" s="688" t="str">
        <f>$F$12</f>
        <v>5206</v>
      </c>
      <c r="G5725" s="278"/>
      <c r="H5725" s="278"/>
      <c r="I5725" s="282"/>
      <c r="J5725" s="221">
        <f>(IF($E5851&lt;&gt;0,$J$2,IF($I5851&lt;&gt;0,$J$2,"")))</f>
        <v>1</v>
      </c>
      <c r="L5725" s="278"/>
      <c r="M5725" s="278"/>
      <c r="N5725" s="282"/>
      <c r="O5725" s="282"/>
      <c r="P5725" s="282"/>
      <c r="Q5725" s="278"/>
      <c r="R5725" s="278"/>
      <c r="S5725" s="282"/>
      <c r="T5725" s="282"/>
      <c r="U5725" s="278"/>
      <c r="V5725" s="282"/>
      <c r="W5725" s="282"/>
    </row>
    <row r="5726" spans="2:24">
      <c r="B5726" s="689" t="str">
        <f>$B$13</f>
        <v>(наименование на първостепенния разпоредител с бюджет)</v>
      </c>
      <c r="E5726" s="281" t="s">
        <v>1686</v>
      </c>
      <c r="F5726" s="278"/>
      <c r="G5726" s="278"/>
      <c r="H5726" s="278"/>
      <c r="I5726" s="282"/>
      <c r="J5726" s="221">
        <f>(IF($E5851&lt;&gt;0,$J$2,IF($I5851&lt;&gt;0,$J$2,"")))</f>
        <v>1</v>
      </c>
      <c r="L5726" s="278"/>
      <c r="M5726" s="278"/>
      <c r="N5726" s="282"/>
      <c r="O5726" s="282"/>
      <c r="P5726" s="282"/>
      <c r="Q5726" s="278"/>
      <c r="R5726" s="278"/>
      <c r="S5726" s="282"/>
      <c r="T5726" s="282"/>
      <c r="U5726" s="278"/>
      <c r="V5726" s="282"/>
      <c r="W5726" s="282"/>
    </row>
    <row r="5727" spans="2:24" ht="18.75">
      <c r="B5727" s="230"/>
      <c r="D5727" s="441"/>
      <c r="E5727" s="277"/>
      <c r="F5727" s="277"/>
      <c r="G5727" s="277"/>
      <c r="H5727" s="277"/>
      <c r="I5727" s="384"/>
      <c r="J5727" s="221">
        <f>(IF($E5851&lt;&gt;0,$J$2,IF($I5851&lt;&gt;0,$J$2,"")))</f>
        <v>1</v>
      </c>
      <c r="L5727" s="278"/>
      <c r="M5727" s="278"/>
      <c r="N5727" s="282"/>
      <c r="O5727" s="282"/>
      <c r="P5727" s="282"/>
      <c r="Q5727" s="278"/>
      <c r="R5727" s="278"/>
      <c r="S5727" s="282"/>
      <c r="T5727" s="282"/>
      <c r="U5727" s="278"/>
      <c r="V5727" s="282"/>
      <c r="W5727" s="282"/>
    </row>
    <row r="5728" spans="2:24">
      <c r="C5728" s="227"/>
      <c r="D5728" s="228"/>
      <c r="E5728" s="278"/>
      <c r="F5728" s="281"/>
      <c r="G5728" s="281"/>
      <c r="H5728" s="281"/>
      <c r="I5728" s="284" t="s">
        <v>1687</v>
      </c>
      <c r="J5728" s="221">
        <f>(IF($E5851&lt;&gt;0,$J$2,IF($I5851&lt;&gt;0,$J$2,"")))</f>
        <v>1</v>
      </c>
      <c r="L5728" s="283" t="s">
        <v>93</v>
      </c>
      <c r="M5728" s="278"/>
      <c r="N5728" s="282"/>
      <c r="O5728" s="284" t="s">
        <v>1687</v>
      </c>
      <c r="P5728" s="282"/>
      <c r="Q5728" s="283" t="s">
        <v>94</v>
      </c>
      <c r="R5728" s="278"/>
      <c r="S5728" s="282"/>
      <c r="T5728" s="284" t="s">
        <v>1687</v>
      </c>
      <c r="U5728" s="278"/>
      <c r="V5728" s="282"/>
      <c r="W5728" s="284" t="s">
        <v>1687</v>
      </c>
    </row>
    <row r="5729" spans="2:24" ht="18.75">
      <c r="B5729" s="782"/>
      <c r="C5729" s="783"/>
      <c r="D5729" s="784" t="s">
        <v>1075</v>
      </c>
      <c r="E5729" s="785"/>
      <c r="F5729" s="973" t="s">
        <v>1486</v>
      </c>
      <c r="G5729" s="974"/>
      <c r="H5729" s="975"/>
      <c r="I5729" s="976"/>
      <c r="J5729" s="221">
        <f>(IF($E5851&lt;&gt;0,$J$2,IF($I5851&lt;&gt;0,$J$2,"")))</f>
        <v>1</v>
      </c>
      <c r="L5729" s="920" t="s">
        <v>1804</v>
      </c>
      <c r="M5729" s="920" t="s">
        <v>1805</v>
      </c>
      <c r="N5729" s="922" t="s">
        <v>1806</v>
      </c>
      <c r="O5729" s="922" t="s">
        <v>95</v>
      </c>
      <c r="P5729" s="222"/>
      <c r="Q5729" s="922" t="s">
        <v>1807</v>
      </c>
      <c r="R5729" s="922" t="s">
        <v>1808</v>
      </c>
      <c r="S5729" s="922" t="s">
        <v>1776</v>
      </c>
      <c r="T5729" s="922" t="s">
        <v>96</v>
      </c>
      <c r="U5729" s="409" t="s">
        <v>97</v>
      </c>
      <c r="V5729" s="410"/>
      <c r="W5729" s="411"/>
      <c r="X5729" s="291"/>
    </row>
    <row r="5730" spans="2:24" ht="31.5">
      <c r="B5730" s="786" t="s">
        <v>1601</v>
      </c>
      <c r="C5730" s="787" t="s">
        <v>1688</v>
      </c>
      <c r="D5730" s="788" t="s">
        <v>1076</v>
      </c>
      <c r="E5730" s="789"/>
      <c r="F5730" s="713" t="s">
        <v>1487</v>
      </c>
      <c r="G5730" s="713" t="s">
        <v>1488</v>
      </c>
      <c r="H5730" s="713" t="s">
        <v>1485</v>
      </c>
      <c r="I5730" s="713" t="s">
        <v>1069</v>
      </c>
      <c r="J5730" s="221">
        <f>(IF($E5851&lt;&gt;0,$J$2,IF($I5851&lt;&gt;0,$J$2,"")))</f>
        <v>1</v>
      </c>
      <c r="L5730" s="961"/>
      <c r="M5730" s="972"/>
      <c r="N5730" s="961"/>
      <c r="O5730" s="972"/>
      <c r="P5730" s="222"/>
      <c r="Q5730" s="957"/>
      <c r="R5730" s="957"/>
      <c r="S5730" s="957"/>
      <c r="T5730" s="957"/>
      <c r="U5730" s="412">
        <v>2020</v>
      </c>
      <c r="V5730" s="412">
        <v>2021</v>
      </c>
      <c r="W5730" s="412" t="s">
        <v>1809</v>
      </c>
      <c r="X5730" s="413" t="s">
        <v>98</v>
      </c>
    </row>
    <row r="5731" spans="2:24" ht="18.75">
      <c r="B5731" s="612"/>
      <c r="C5731" s="397"/>
      <c r="D5731" s="295" t="s">
        <v>1265</v>
      </c>
      <c r="E5731" s="809"/>
      <c r="F5731" s="296"/>
      <c r="G5731" s="296"/>
      <c r="H5731" s="296"/>
      <c r="I5731" s="483"/>
      <c r="J5731" s="221">
        <f>(IF($E5851&lt;&gt;0,$J$2,IF($I5851&lt;&gt;0,$J$2,"")))</f>
        <v>1</v>
      </c>
      <c r="L5731" s="297" t="s">
        <v>99</v>
      </c>
      <c r="M5731" s="297" t="s">
        <v>100</v>
      </c>
      <c r="N5731" s="298" t="s">
        <v>101</v>
      </c>
      <c r="O5731" s="298" t="s">
        <v>102</v>
      </c>
      <c r="P5731" s="222"/>
      <c r="Q5731" s="610" t="s">
        <v>103</v>
      </c>
      <c r="R5731" s="610" t="s">
        <v>104</v>
      </c>
      <c r="S5731" s="610" t="s">
        <v>105</v>
      </c>
      <c r="T5731" s="610" t="s">
        <v>106</v>
      </c>
      <c r="U5731" s="610" t="s">
        <v>1046</v>
      </c>
      <c r="V5731" s="610" t="s">
        <v>1047</v>
      </c>
      <c r="W5731" s="610" t="s">
        <v>1048</v>
      </c>
      <c r="X5731" s="414" t="s">
        <v>1049</v>
      </c>
    </row>
    <row r="5732" spans="2:24" ht="131.25">
      <c r="B5732" s="236"/>
      <c r="C5732" s="617" t="e">
        <f>VLOOKUP(D5732,OP_LIST2,2,FALSE)</f>
        <v>#N/A</v>
      </c>
      <c r="D5732" s="618" t="s">
        <v>958</v>
      </c>
      <c r="E5732" s="810"/>
      <c r="F5732" s="368"/>
      <c r="G5732" s="368"/>
      <c r="H5732" s="368"/>
      <c r="I5732" s="303"/>
      <c r="J5732" s="221">
        <f>(IF($E5851&lt;&gt;0,$J$2,IF($I5851&lt;&gt;0,$J$2,"")))</f>
        <v>1</v>
      </c>
      <c r="L5732" s="415" t="s">
        <v>1050</v>
      </c>
      <c r="M5732" s="415" t="s">
        <v>1050</v>
      </c>
      <c r="N5732" s="415" t="s">
        <v>1051</v>
      </c>
      <c r="O5732" s="415" t="s">
        <v>1052</v>
      </c>
      <c r="P5732" s="222"/>
      <c r="Q5732" s="415" t="s">
        <v>1050</v>
      </c>
      <c r="R5732" s="415" t="s">
        <v>1050</v>
      </c>
      <c r="S5732" s="415" t="s">
        <v>1077</v>
      </c>
      <c r="T5732" s="415" t="s">
        <v>1054</v>
      </c>
      <c r="U5732" s="415" t="s">
        <v>1050</v>
      </c>
      <c r="V5732" s="415" t="s">
        <v>1050</v>
      </c>
      <c r="W5732" s="415" t="s">
        <v>1050</v>
      </c>
      <c r="X5732" s="306" t="s">
        <v>1055</v>
      </c>
    </row>
    <row r="5733" spans="2:24" ht="18.75">
      <c r="B5733" s="616"/>
      <c r="C5733" s="619">
        <f>VLOOKUP(D5734,EBK_DEIN2,2,FALSE)</f>
        <v>8832</v>
      </c>
      <c r="D5733" s="611" t="s">
        <v>1465</v>
      </c>
      <c r="E5733" s="811"/>
      <c r="F5733" s="368"/>
      <c r="G5733" s="368"/>
      <c r="H5733" s="368"/>
      <c r="I5733" s="303"/>
      <c r="J5733" s="221">
        <f>(IF($E5851&lt;&gt;0,$J$2,IF($I5851&lt;&gt;0,$J$2,"")))</f>
        <v>1</v>
      </c>
      <c r="L5733" s="416"/>
      <c r="M5733" s="416"/>
      <c r="N5733" s="344"/>
      <c r="O5733" s="417"/>
      <c r="P5733" s="222"/>
      <c r="Q5733" s="416"/>
      <c r="R5733" s="416"/>
      <c r="S5733" s="344"/>
      <c r="T5733" s="417"/>
      <c r="U5733" s="416"/>
      <c r="V5733" s="344"/>
      <c r="W5733" s="417"/>
      <c r="X5733" s="418"/>
    </row>
    <row r="5734" spans="2:24" ht="18.75">
      <c r="B5734" s="419"/>
      <c r="C5734" s="238"/>
      <c r="D5734" s="523" t="s">
        <v>28</v>
      </c>
      <c r="E5734" s="811"/>
      <c r="F5734" s="368"/>
      <c r="G5734" s="368"/>
      <c r="H5734" s="368"/>
      <c r="I5734" s="303"/>
      <c r="J5734" s="221">
        <f>(IF($E5851&lt;&gt;0,$J$2,IF($I5851&lt;&gt;0,$J$2,"")))</f>
        <v>1</v>
      </c>
      <c r="L5734" s="416"/>
      <c r="M5734" s="416"/>
      <c r="N5734" s="344"/>
      <c r="O5734" s="420">
        <f>SUMIF(O5737:O5738,"&lt;0")+SUMIF(O5740:O5744,"&lt;0")+SUMIF(O5746:O5753,"&lt;0")+SUMIF(O5755:O5771,"&lt;0")+SUMIF(O5777:O5781,"&lt;0")+SUMIF(O5783:O5788,"&lt;0")+SUMIF(O5791:O5797,"&lt;0")+SUMIF(O5804:O5805,"&lt;0")+SUMIF(O5808:O5813,"&lt;0")+SUMIF(O5815:O5820,"&lt;0")+SUMIF(O5824,"&lt;0")+SUMIF(O5826:O5832,"&lt;0")+SUMIF(O5834:O5836,"&lt;0")+SUMIF(O5838:O5841,"&lt;0")+SUMIF(O5843:O5844,"&lt;0")+SUMIF(O5847,"&lt;0")</f>
        <v>0</v>
      </c>
      <c r="P5734" s="222"/>
      <c r="Q5734" s="416"/>
      <c r="R5734" s="416"/>
      <c r="S5734" s="344"/>
      <c r="T5734" s="420">
        <f>SUMIF(T5737:T5738,"&lt;0")+SUMIF(T5740:T5744,"&lt;0")+SUMIF(T5746:T5753,"&lt;0")+SUMIF(T5755:T5771,"&lt;0")+SUMIF(T5777:T5781,"&lt;0")+SUMIF(T5783:T5788,"&lt;0")+SUMIF(T5791:T5797,"&lt;0")+SUMIF(T5804:T5805,"&lt;0")+SUMIF(T5808:T5813,"&lt;0")+SUMIF(T5815:T5820,"&lt;0")+SUMIF(T5824,"&lt;0")+SUMIF(T5826:T5832,"&lt;0")+SUMIF(T5834:T5836,"&lt;0")+SUMIF(T5838:T5841,"&lt;0")+SUMIF(T5843:T5844,"&lt;0")+SUMIF(T5847,"&lt;0")</f>
        <v>0</v>
      </c>
      <c r="U5734" s="416"/>
      <c r="V5734" s="344"/>
      <c r="W5734" s="417"/>
      <c r="X5734" s="308"/>
    </row>
    <row r="5735" spans="2:24" ht="18.75">
      <c r="B5735" s="354"/>
      <c r="C5735" s="238"/>
      <c r="D5735" s="292" t="s">
        <v>1078</v>
      </c>
      <c r="E5735" s="811"/>
      <c r="F5735" s="368"/>
      <c r="G5735" s="368"/>
      <c r="H5735" s="368"/>
      <c r="I5735" s="303"/>
      <c r="J5735" s="221">
        <f>(IF($E5851&lt;&gt;0,$J$2,IF($I5851&lt;&gt;0,$J$2,"")))</f>
        <v>1</v>
      </c>
      <c r="L5735" s="416"/>
      <c r="M5735" s="416"/>
      <c r="N5735" s="344"/>
      <c r="O5735" s="417"/>
      <c r="P5735" s="222"/>
      <c r="Q5735" s="416"/>
      <c r="R5735" s="416"/>
      <c r="S5735" s="344"/>
      <c r="T5735" s="417"/>
      <c r="U5735" s="416"/>
      <c r="V5735" s="344"/>
      <c r="W5735" s="417"/>
      <c r="X5735" s="310"/>
    </row>
    <row r="5736" spans="2:24" ht="18.75">
      <c r="B5736" s="790">
        <v>100</v>
      </c>
      <c r="C5736" s="977" t="s">
        <v>1266</v>
      </c>
      <c r="D5736" s="978"/>
      <c r="E5736" s="791"/>
      <c r="F5736" s="792">
        <f>SUM(F5737:F5738)</f>
        <v>0</v>
      </c>
      <c r="G5736" s="793">
        <f>SUM(G5737:G5738)</f>
        <v>0</v>
      </c>
      <c r="H5736" s="793">
        <f>SUM(H5737:H5738)</f>
        <v>0</v>
      </c>
      <c r="I5736" s="793">
        <f>SUM(I5737:I5738)</f>
        <v>0</v>
      </c>
      <c r="J5736" s="243" t="str">
        <f t="shared" ref="J5736:J5767" si="1771">(IF($E5736&lt;&gt;0,$J$2,IF($I5736&lt;&gt;0,$J$2,"")))</f>
        <v/>
      </c>
      <c r="K5736" s="244"/>
      <c r="L5736" s="311">
        <f>SUM(L5737:L5738)</f>
        <v>0</v>
      </c>
      <c r="M5736" s="312">
        <f>SUM(M5737:M5738)</f>
        <v>0</v>
      </c>
      <c r="N5736" s="421">
        <f>SUM(N5737:N5738)</f>
        <v>0</v>
      </c>
      <c r="O5736" s="422">
        <f>SUM(O5737:O5738)</f>
        <v>0</v>
      </c>
      <c r="P5736" s="244"/>
      <c r="Q5736" s="815"/>
      <c r="R5736" s="816"/>
      <c r="S5736" s="817"/>
      <c r="T5736" s="816"/>
      <c r="U5736" s="816"/>
      <c r="V5736" s="816"/>
      <c r="W5736" s="818"/>
      <c r="X5736" s="313">
        <f t="shared" ref="X5736:X5767" si="1772">T5736-U5736-V5736-W5736</f>
        <v>0</v>
      </c>
    </row>
    <row r="5737" spans="2:24" ht="18.75">
      <c r="B5737" s="140"/>
      <c r="C5737" s="144">
        <v>101</v>
      </c>
      <c r="D5737" s="138" t="s">
        <v>1267</v>
      </c>
      <c r="E5737" s="812"/>
      <c r="F5737" s="449"/>
      <c r="G5737" s="245"/>
      <c r="H5737" s="245"/>
      <c r="I5737" s="476">
        <f>F5737+G5737+H5737</f>
        <v>0</v>
      </c>
      <c r="J5737" s="243" t="str">
        <f t="shared" si="1771"/>
        <v/>
      </c>
      <c r="K5737" s="244"/>
      <c r="L5737" s="423"/>
      <c r="M5737" s="252"/>
      <c r="N5737" s="315">
        <f>I5737</f>
        <v>0</v>
      </c>
      <c r="O5737" s="424">
        <f>L5737+M5737-N5737</f>
        <v>0</v>
      </c>
      <c r="P5737" s="244"/>
      <c r="Q5737" s="771"/>
      <c r="R5737" s="775"/>
      <c r="S5737" s="775"/>
      <c r="T5737" s="775"/>
      <c r="U5737" s="775"/>
      <c r="V5737" s="775"/>
      <c r="W5737" s="819"/>
      <c r="X5737" s="313">
        <f t="shared" si="1772"/>
        <v>0</v>
      </c>
    </row>
    <row r="5738" spans="2:24" ht="18.75">
      <c r="B5738" s="140"/>
      <c r="C5738" s="137">
        <v>102</v>
      </c>
      <c r="D5738" s="139" t="s">
        <v>1268</v>
      </c>
      <c r="E5738" s="812"/>
      <c r="F5738" s="449"/>
      <c r="G5738" s="245"/>
      <c r="H5738" s="245"/>
      <c r="I5738" s="476">
        <f>F5738+G5738+H5738</f>
        <v>0</v>
      </c>
      <c r="J5738" s="243" t="str">
        <f t="shared" si="1771"/>
        <v/>
      </c>
      <c r="K5738" s="244"/>
      <c r="L5738" s="423"/>
      <c r="M5738" s="252"/>
      <c r="N5738" s="315">
        <f>I5738</f>
        <v>0</v>
      </c>
      <c r="O5738" s="424">
        <f>L5738+M5738-N5738</f>
        <v>0</v>
      </c>
      <c r="P5738" s="244"/>
      <c r="Q5738" s="771"/>
      <c r="R5738" s="775"/>
      <c r="S5738" s="775"/>
      <c r="T5738" s="775"/>
      <c r="U5738" s="775"/>
      <c r="V5738" s="775"/>
      <c r="W5738" s="819"/>
      <c r="X5738" s="313">
        <f t="shared" si="1772"/>
        <v>0</v>
      </c>
    </row>
    <row r="5739" spans="2:24" ht="18.75">
      <c r="B5739" s="794">
        <v>200</v>
      </c>
      <c r="C5739" s="959" t="s">
        <v>1269</v>
      </c>
      <c r="D5739" s="959"/>
      <c r="E5739" s="795"/>
      <c r="F5739" s="796">
        <f>SUM(F5740:F5744)</f>
        <v>0</v>
      </c>
      <c r="G5739" s="797">
        <f>SUM(G5740:G5744)</f>
        <v>0</v>
      </c>
      <c r="H5739" s="797">
        <f>SUM(H5740:H5744)</f>
        <v>0</v>
      </c>
      <c r="I5739" s="797">
        <f>SUM(I5740:I5744)</f>
        <v>0</v>
      </c>
      <c r="J5739" s="243" t="str">
        <f t="shared" si="1771"/>
        <v/>
      </c>
      <c r="K5739" s="244"/>
      <c r="L5739" s="316">
        <f>SUM(L5740:L5744)</f>
        <v>0</v>
      </c>
      <c r="M5739" s="317">
        <f>SUM(M5740:M5744)</f>
        <v>0</v>
      </c>
      <c r="N5739" s="425">
        <f>SUM(N5740:N5744)</f>
        <v>0</v>
      </c>
      <c r="O5739" s="426">
        <f>SUM(O5740:O5744)</f>
        <v>0</v>
      </c>
      <c r="P5739" s="244"/>
      <c r="Q5739" s="773"/>
      <c r="R5739" s="774"/>
      <c r="S5739" s="774"/>
      <c r="T5739" s="774"/>
      <c r="U5739" s="774"/>
      <c r="V5739" s="774"/>
      <c r="W5739" s="820"/>
      <c r="X5739" s="313">
        <f t="shared" si="1772"/>
        <v>0</v>
      </c>
    </row>
    <row r="5740" spans="2:24" ht="18.75">
      <c r="B5740" s="143"/>
      <c r="C5740" s="144">
        <v>201</v>
      </c>
      <c r="D5740" s="138" t="s">
        <v>1270</v>
      </c>
      <c r="E5740" s="812"/>
      <c r="F5740" s="449"/>
      <c r="G5740" s="245"/>
      <c r="H5740" s="245"/>
      <c r="I5740" s="476">
        <f>F5740+G5740+H5740</f>
        <v>0</v>
      </c>
      <c r="J5740" s="243" t="str">
        <f t="shared" si="1771"/>
        <v/>
      </c>
      <c r="K5740" s="244"/>
      <c r="L5740" s="423"/>
      <c r="M5740" s="252"/>
      <c r="N5740" s="315">
        <f>I5740</f>
        <v>0</v>
      </c>
      <c r="O5740" s="424">
        <f>L5740+M5740-N5740</f>
        <v>0</v>
      </c>
      <c r="P5740" s="244"/>
      <c r="Q5740" s="771"/>
      <c r="R5740" s="775"/>
      <c r="S5740" s="775"/>
      <c r="T5740" s="775"/>
      <c r="U5740" s="775"/>
      <c r="V5740" s="775"/>
      <c r="W5740" s="819"/>
      <c r="X5740" s="313">
        <f t="shared" si="1772"/>
        <v>0</v>
      </c>
    </row>
    <row r="5741" spans="2:24" ht="18.75">
      <c r="B5741" s="136"/>
      <c r="C5741" s="137">
        <v>202</v>
      </c>
      <c r="D5741" s="145" t="s">
        <v>1271</v>
      </c>
      <c r="E5741" s="812"/>
      <c r="F5741" s="449"/>
      <c r="G5741" s="245"/>
      <c r="H5741" s="245"/>
      <c r="I5741" s="476">
        <f>F5741+G5741+H5741</f>
        <v>0</v>
      </c>
      <c r="J5741" s="243" t="str">
        <f t="shared" si="1771"/>
        <v/>
      </c>
      <c r="K5741" s="244"/>
      <c r="L5741" s="423"/>
      <c r="M5741" s="252"/>
      <c r="N5741" s="315">
        <f>I5741</f>
        <v>0</v>
      </c>
      <c r="O5741" s="424">
        <f>L5741+M5741-N5741</f>
        <v>0</v>
      </c>
      <c r="P5741" s="244"/>
      <c r="Q5741" s="771"/>
      <c r="R5741" s="775"/>
      <c r="S5741" s="775"/>
      <c r="T5741" s="775"/>
      <c r="U5741" s="775"/>
      <c r="V5741" s="775"/>
      <c r="W5741" s="819"/>
      <c r="X5741" s="313">
        <f t="shared" si="1772"/>
        <v>0</v>
      </c>
    </row>
    <row r="5742" spans="2:24" ht="31.5">
      <c r="B5742" s="152"/>
      <c r="C5742" s="137">
        <v>205</v>
      </c>
      <c r="D5742" s="145" t="s">
        <v>915</v>
      </c>
      <c r="E5742" s="812"/>
      <c r="F5742" s="449"/>
      <c r="G5742" s="245"/>
      <c r="H5742" s="245"/>
      <c r="I5742" s="476">
        <f>F5742+G5742+H5742</f>
        <v>0</v>
      </c>
      <c r="J5742" s="243" t="str">
        <f t="shared" si="1771"/>
        <v/>
      </c>
      <c r="K5742" s="244"/>
      <c r="L5742" s="423"/>
      <c r="M5742" s="252"/>
      <c r="N5742" s="315">
        <f>I5742</f>
        <v>0</v>
      </c>
      <c r="O5742" s="424">
        <f>L5742+M5742-N5742</f>
        <v>0</v>
      </c>
      <c r="P5742" s="244"/>
      <c r="Q5742" s="771"/>
      <c r="R5742" s="775"/>
      <c r="S5742" s="775"/>
      <c r="T5742" s="775"/>
      <c r="U5742" s="775"/>
      <c r="V5742" s="775"/>
      <c r="W5742" s="819"/>
      <c r="X5742" s="313">
        <f t="shared" si="1772"/>
        <v>0</v>
      </c>
    </row>
    <row r="5743" spans="2:24" ht="18.75">
      <c r="B5743" s="152"/>
      <c r="C5743" s="137">
        <v>208</v>
      </c>
      <c r="D5743" s="159" t="s">
        <v>916</v>
      </c>
      <c r="E5743" s="812"/>
      <c r="F5743" s="449"/>
      <c r="G5743" s="245"/>
      <c r="H5743" s="245"/>
      <c r="I5743" s="476">
        <f>F5743+G5743+H5743</f>
        <v>0</v>
      </c>
      <c r="J5743" s="243" t="str">
        <f t="shared" si="1771"/>
        <v/>
      </c>
      <c r="K5743" s="244"/>
      <c r="L5743" s="423"/>
      <c r="M5743" s="252"/>
      <c r="N5743" s="315">
        <f>I5743</f>
        <v>0</v>
      </c>
      <c r="O5743" s="424">
        <f>L5743+M5743-N5743</f>
        <v>0</v>
      </c>
      <c r="P5743" s="244"/>
      <c r="Q5743" s="771"/>
      <c r="R5743" s="775"/>
      <c r="S5743" s="775"/>
      <c r="T5743" s="775"/>
      <c r="U5743" s="775"/>
      <c r="V5743" s="775"/>
      <c r="W5743" s="819"/>
      <c r="X5743" s="313">
        <f t="shared" si="1772"/>
        <v>0</v>
      </c>
    </row>
    <row r="5744" spans="2:24" ht="18.75">
      <c r="B5744" s="143"/>
      <c r="C5744" s="142">
        <v>209</v>
      </c>
      <c r="D5744" s="148" t="s">
        <v>917</v>
      </c>
      <c r="E5744" s="812"/>
      <c r="F5744" s="449"/>
      <c r="G5744" s="245"/>
      <c r="H5744" s="245"/>
      <c r="I5744" s="476">
        <f>F5744+G5744+H5744</f>
        <v>0</v>
      </c>
      <c r="J5744" s="243" t="str">
        <f t="shared" si="1771"/>
        <v/>
      </c>
      <c r="K5744" s="244"/>
      <c r="L5744" s="423"/>
      <c r="M5744" s="252"/>
      <c r="N5744" s="315">
        <f>I5744</f>
        <v>0</v>
      </c>
      <c r="O5744" s="424">
        <f>L5744+M5744-N5744</f>
        <v>0</v>
      </c>
      <c r="P5744" s="244"/>
      <c r="Q5744" s="771"/>
      <c r="R5744" s="775"/>
      <c r="S5744" s="775"/>
      <c r="T5744" s="775"/>
      <c r="U5744" s="775"/>
      <c r="V5744" s="775"/>
      <c r="W5744" s="819"/>
      <c r="X5744" s="313">
        <f t="shared" si="1772"/>
        <v>0</v>
      </c>
    </row>
    <row r="5745" spans="2:24" ht="18.75">
      <c r="B5745" s="794">
        <v>500</v>
      </c>
      <c r="C5745" s="960" t="s">
        <v>209</v>
      </c>
      <c r="D5745" s="960"/>
      <c r="E5745" s="795"/>
      <c r="F5745" s="796">
        <f>SUM(F5746:F5752)</f>
        <v>0</v>
      </c>
      <c r="G5745" s="797">
        <f>SUM(G5746:G5752)</f>
        <v>0</v>
      </c>
      <c r="H5745" s="797">
        <f>SUM(H5746:H5752)</f>
        <v>0</v>
      </c>
      <c r="I5745" s="797">
        <f>SUM(I5746:I5752)</f>
        <v>0</v>
      </c>
      <c r="J5745" s="243" t="str">
        <f t="shared" si="1771"/>
        <v/>
      </c>
      <c r="K5745" s="244"/>
      <c r="L5745" s="316">
        <f>SUM(L5746:L5752)</f>
        <v>0</v>
      </c>
      <c r="M5745" s="317">
        <f>SUM(M5746:M5752)</f>
        <v>0</v>
      </c>
      <c r="N5745" s="425">
        <f>SUM(N5746:N5752)</f>
        <v>0</v>
      </c>
      <c r="O5745" s="426">
        <f>SUM(O5746:O5752)</f>
        <v>0</v>
      </c>
      <c r="P5745" s="244"/>
      <c r="Q5745" s="773"/>
      <c r="R5745" s="774"/>
      <c r="S5745" s="775"/>
      <c r="T5745" s="774"/>
      <c r="U5745" s="774"/>
      <c r="V5745" s="774"/>
      <c r="W5745" s="820"/>
      <c r="X5745" s="313">
        <f t="shared" si="1772"/>
        <v>0</v>
      </c>
    </row>
    <row r="5746" spans="2:24" ht="18.75">
      <c r="B5746" s="143"/>
      <c r="C5746" s="160">
        <v>551</v>
      </c>
      <c r="D5746" s="456" t="s">
        <v>210</v>
      </c>
      <c r="E5746" s="812"/>
      <c r="F5746" s="449"/>
      <c r="G5746" s="245"/>
      <c r="H5746" s="245"/>
      <c r="I5746" s="476">
        <f t="shared" ref="I5746:I5753" si="1773">F5746+G5746+H5746</f>
        <v>0</v>
      </c>
      <c r="J5746" s="243" t="str">
        <f t="shared" si="1771"/>
        <v/>
      </c>
      <c r="K5746" s="244"/>
      <c r="L5746" s="423"/>
      <c r="M5746" s="252"/>
      <c r="N5746" s="315">
        <f t="shared" ref="N5746:N5753" si="1774">I5746</f>
        <v>0</v>
      </c>
      <c r="O5746" s="424">
        <f t="shared" ref="O5746:O5753" si="1775">L5746+M5746-N5746</f>
        <v>0</v>
      </c>
      <c r="P5746" s="244"/>
      <c r="Q5746" s="771"/>
      <c r="R5746" s="775"/>
      <c r="S5746" s="775"/>
      <c r="T5746" s="775"/>
      <c r="U5746" s="775"/>
      <c r="V5746" s="775"/>
      <c r="W5746" s="819"/>
      <c r="X5746" s="313">
        <f t="shared" si="1772"/>
        <v>0</v>
      </c>
    </row>
    <row r="5747" spans="2:24" ht="18.75">
      <c r="B5747" s="143"/>
      <c r="C5747" s="161">
        <v>552</v>
      </c>
      <c r="D5747" s="457" t="s">
        <v>211</v>
      </c>
      <c r="E5747" s="812"/>
      <c r="F5747" s="449"/>
      <c r="G5747" s="245"/>
      <c r="H5747" s="245"/>
      <c r="I5747" s="476">
        <f t="shared" si="1773"/>
        <v>0</v>
      </c>
      <c r="J5747" s="243" t="str">
        <f t="shared" si="1771"/>
        <v/>
      </c>
      <c r="K5747" s="244"/>
      <c r="L5747" s="423"/>
      <c r="M5747" s="252"/>
      <c r="N5747" s="315">
        <f t="shared" si="1774"/>
        <v>0</v>
      </c>
      <c r="O5747" s="424">
        <f t="shared" si="1775"/>
        <v>0</v>
      </c>
      <c r="P5747" s="244"/>
      <c r="Q5747" s="771"/>
      <c r="R5747" s="775"/>
      <c r="S5747" s="775"/>
      <c r="T5747" s="775"/>
      <c r="U5747" s="775"/>
      <c r="V5747" s="775"/>
      <c r="W5747" s="819"/>
      <c r="X5747" s="313">
        <f t="shared" si="1772"/>
        <v>0</v>
      </c>
    </row>
    <row r="5748" spans="2:24" ht="18.75">
      <c r="B5748" s="143"/>
      <c r="C5748" s="161">
        <v>558</v>
      </c>
      <c r="D5748" s="457" t="s">
        <v>1704</v>
      </c>
      <c r="E5748" s="812"/>
      <c r="F5748" s="700">
        <v>0</v>
      </c>
      <c r="G5748" s="700">
        <v>0</v>
      </c>
      <c r="H5748" s="700">
        <v>0</v>
      </c>
      <c r="I5748" s="476">
        <f t="shared" si="1773"/>
        <v>0</v>
      </c>
      <c r="J5748" s="243" t="str">
        <f t="shared" si="1771"/>
        <v/>
      </c>
      <c r="K5748" s="244"/>
      <c r="L5748" s="423"/>
      <c r="M5748" s="252"/>
      <c r="N5748" s="315">
        <f t="shared" si="1774"/>
        <v>0</v>
      </c>
      <c r="O5748" s="424">
        <f t="shared" si="1775"/>
        <v>0</v>
      </c>
      <c r="P5748" s="244"/>
      <c r="Q5748" s="771"/>
      <c r="R5748" s="775"/>
      <c r="S5748" s="775"/>
      <c r="T5748" s="775"/>
      <c r="U5748" s="775"/>
      <c r="V5748" s="775"/>
      <c r="W5748" s="819"/>
      <c r="X5748" s="313">
        <f t="shared" si="1772"/>
        <v>0</v>
      </c>
    </row>
    <row r="5749" spans="2:24" ht="18.75">
      <c r="B5749" s="143"/>
      <c r="C5749" s="161">
        <v>560</v>
      </c>
      <c r="D5749" s="458" t="s">
        <v>212</v>
      </c>
      <c r="E5749" s="812"/>
      <c r="F5749" s="449"/>
      <c r="G5749" s="245"/>
      <c r="H5749" s="245"/>
      <c r="I5749" s="476">
        <f t="shared" si="1773"/>
        <v>0</v>
      </c>
      <c r="J5749" s="243" t="str">
        <f t="shared" si="1771"/>
        <v/>
      </c>
      <c r="K5749" s="244"/>
      <c r="L5749" s="423"/>
      <c r="M5749" s="252"/>
      <c r="N5749" s="315">
        <f t="shared" si="1774"/>
        <v>0</v>
      </c>
      <c r="O5749" s="424">
        <f t="shared" si="1775"/>
        <v>0</v>
      </c>
      <c r="P5749" s="244"/>
      <c r="Q5749" s="771"/>
      <c r="R5749" s="775"/>
      <c r="S5749" s="775"/>
      <c r="T5749" s="775"/>
      <c r="U5749" s="775"/>
      <c r="V5749" s="775"/>
      <c r="W5749" s="819"/>
      <c r="X5749" s="313">
        <f t="shared" si="1772"/>
        <v>0</v>
      </c>
    </row>
    <row r="5750" spans="2:24" ht="18.75">
      <c r="B5750" s="143"/>
      <c r="C5750" s="161">
        <v>580</v>
      </c>
      <c r="D5750" s="457" t="s">
        <v>213</v>
      </c>
      <c r="E5750" s="812"/>
      <c r="F5750" s="449"/>
      <c r="G5750" s="245"/>
      <c r="H5750" s="245"/>
      <c r="I5750" s="476">
        <f t="shared" si="1773"/>
        <v>0</v>
      </c>
      <c r="J5750" s="243" t="str">
        <f t="shared" si="1771"/>
        <v/>
      </c>
      <c r="K5750" s="244"/>
      <c r="L5750" s="423"/>
      <c r="M5750" s="252"/>
      <c r="N5750" s="315">
        <f t="shared" si="1774"/>
        <v>0</v>
      </c>
      <c r="O5750" s="424">
        <f t="shared" si="1775"/>
        <v>0</v>
      </c>
      <c r="P5750" s="244"/>
      <c r="Q5750" s="771"/>
      <c r="R5750" s="775"/>
      <c r="S5750" s="775"/>
      <c r="T5750" s="775"/>
      <c r="U5750" s="775"/>
      <c r="V5750" s="775"/>
      <c r="W5750" s="819"/>
      <c r="X5750" s="313">
        <f t="shared" si="1772"/>
        <v>0</v>
      </c>
    </row>
    <row r="5751" spans="2:24" ht="18.75">
      <c r="B5751" s="143"/>
      <c r="C5751" s="161">
        <v>588</v>
      </c>
      <c r="D5751" s="457" t="s">
        <v>1709</v>
      </c>
      <c r="E5751" s="812"/>
      <c r="F5751" s="700">
        <v>0</v>
      </c>
      <c r="G5751" s="700">
        <v>0</v>
      </c>
      <c r="H5751" s="700">
        <v>0</v>
      </c>
      <c r="I5751" s="476">
        <f t="shared" si="1773"/>
        <v>0</v>
      </c>
      <c r="J5751" s="243" t="str">
        <f t="shared" si="1771"/>
        <v/>
      </c>
      <c r="K5751" s="244"/>
      <c r="L5751" s="423"/>
      <c r="M5751" s="252"/>
      <c r="N5751" s="315">
        <f t="shared" si="1774"/>
        <v>0</v>
      </c>
      <c r="O5751" s="424">
        <f t="shared" si="1775"/>
        <v>0</v>
      </c>
      <c r="P5751" s="244"/>
      <c r="Q5751" s="771"/>
      <c r="R5751" s="775"/>
      <c r="S5751" s="775"/>
      <c r="T5751" s="775"/>
      <c r="U5751" s="775"/>
      <c r="V5751" s="775"/>
      <c r="W5751" s="819"/>
      <c r="X5751" s="313">
        <f t="shared" si="1772"/>
        <v>0</v>
      </c>
    </row>
    <row r="5752" spans="2:24" ht="31.5">
      <c r="B5752" s="143"/>
      <c r="C5752" s="162">
        <v>590</v>
      </c>
      <c r="D5752" s="459" t="s">
        <v>214</v>
      </c>
      <c r="E5752" s="812"/>
      <c r="F5752" s="449"/>
      <c r="G5752" s="245"/>
      <c r="H5752" s="245"/>
      <c r="I5752" s="476">
        <f t="shared" si="1773"/>
        <v>0</v>
      </c>
      <c r="J5752" s="243" t="str">
        <f t="shared" si="1771"/>
        <v/>
      </c>
      <c r="K5752" s="244"/>
      <c r="L5752" s="423"/>
      <c r="M5752" s="252"/>
      <c r="N5752" s="315">
        <f t="shared" si="1774"/>
        <v>0</v>
      </c>
      <c r="O5752" s="424">
        <f t="shared" si="1775"/>
        <v>0</v>
      </c>
      <c r="P5752" s="244"/>
      <c r="Q5752" s="771"/>
      <c r="R5752" s="775"/>
      <c r="S5752" s="775"/>
      <c r="T5752" s="775"/>
      <c r="U5752" s="775"/>
      <c r="V5752" s="775"/>
      <c r="W5752" s="819"/>
      <c r="X5752" s="313">
        <f t="shared" si="1772"/>
        <v>0</v>
      </c>
    </row>
    <row r="5753" spans="2:24" ht="18.75">
      <c r="B5753" s="794">
        <v>800</v>
      </c>
      <c r="C5753" s="960" t="s">
        <v>1079</v>
      </c>
      <c r="D5753" s="960"/>
      <c r="E5753" s="795"/>
      <c r="F5753" s="798"/>
      <c r="G5753" s="799"/>
      <c r="H5753" s="799"/>
      <c r="I5753" s="800">
        <f t="shared" si="1773"/>
        <v>0</v>
      </c>
      <c r="J5753" s="243" t="str">
        <f t="shared" si="1771"/>
        <v/>
      </c>
      <c r="K5753" s="244"/>
      <c r="L5753" s="428"/>
      <c r="M5753" s="254"/>
      <c r="N5753" s="315">
        <f t="shared" si="1774"/>
        <v>0</v>
      </c>
      <c r="O5753" s="424">
        <f t="shared" si="1775"/>
        <v>0</v>
      </c>
      <c r="P5753" s="244"/>
      <c r="Q5753" s="773"/>
      <c r="R5753" s="774"/>
      <c r="S5753" s="775"/>
      <c r="T5753" s="775"/>
      <c r="U5753" s="774"/>
      <c r="V5753" s="775"/>
      <c r="W5753" s="819"/>
      <c r="X5753" s="313">
        <f t="shared" si="1772"/>
        <v>0</v>
      </c>
    </row>
    <row r="5754" spans="2:24" ht="18.75">
      <c r="B5754" s="794">
        <v>1000</v>
      </c>
      <c r="C5754" s="962" t="s">
        <v>216</v>
      </c>
      <c r="D5754" s="962"/>
      <c r="E5754" s="795"/>
      <c r="F5754" s="796">
        <f>SUM(F5755:F5771)</f>
        <v>0</v>
      </c>
      <c r="G5754" s="797">
        <f>SUM(G5755:G5771)</f>
        <v>95000</v>
      </c>
      <c r="H5754" s="797">
        <f>SUM(H5755:H5771)</f>
        <v>0</v>
      </c>
      <c r="I5754" s="797">
        <f>SUM(I5755:I5771)</f>
        <v>95000</v>
      </c>
      <c r="J5754" s="243">
        <f t="shared" si="1771"/>
        <v>1</v>
      </c>
      <c r="K5754" s="244"/>
      <c r="L5754" s="316">
        <f>SUM(L5755:L5771)</f>
        <v>0</v>
      </c>
      <c r="M5754" s="317">
        <f>SUM(M5755:M5771)</f>
        <v>95000</v>
      </c>
      <c r="N5754" s="425">
        <f>SUM(N5755:N5771)</f>
        <v>95000</v>
      </c>
      <c r="O5754" s="426">
        <f>SUM(O5755:O5771)</f>
        <v>0</v>
      </c>
      <c r="P5754" s="244"/>
      <c r="Q5754" s="316">
        <f t="shared" ref="Q5754:W5754" si="1776">SUM(Q5755:Q5771)</f>
        <v>0</v>
      </c>
      <c r="R5754" s="317">
        <f t="shared" si="1776"/>
        <v>95000</v>
      </c>
      <c r="S5754" s="317">
        <f t="shared" si="1776"/>
        <v>95000</v>
      </c>
      <c r="T5754" s="317">
        <f t="shared" si="1776"/>
        <v>0</v>
      </c>
      <c r="U5754" s="317">
        <f t="shared" si="1776"/>
        <v>0</v>
      </c>
      <c r="V5754" s="317">
        <f t="shared" si="1776"/>
        <v>0</v>
      </c>
      <c r="W5754" s="426">
        <f t="shared" si="1776"/>
        <v>0</v>
      </c>
      <c r="X5754" s="313">
        <f t="shared" si="1772"/>
        <v>0</v>
      </c>
    </row>
    <row r="5755" spans="2:24" ht="18.75">
      <c r="B5755" s="136"/>
      <c r="C5755" s="144">
        <v>1011</v>
      </c>
      <c r="D5755" s="163" t="s">
        <v>217</v>
      </c>
      <c r="E5755" s="812"/>
      <c r="F5755" s="449"/>
      <c r="G5755" s="245"/>
      <c r="H5755" s="245"/>
      <c r="I5755" s="476">
        <f t="shared" ref="I5755:I5771" si="1777">F5755+G5755+H5755</f>
        <v>0</v>
      </c>
      <c r="J5755" s="243" t="str">
        <f t="shared" si="1771"/>
        <v/>
      </c>
      <c r="K5755" s="244"/>
      <c r="L5755" s="423"/>
      <c r="M5755" s="252"/>
      <c r="N5755" s="315">
        <f t="shared" ref="N5755:N5771" si="1778">I5755</f>
        <v>0</v>
      </c>
      <c r="O5755" s="424">
        <f t="shared" ref="O5755:O5771" si="1779">L5755+M5755-N5755</f>
        <v>0</v>
      </c>
      <c r="P5755" s="244"/>
      <c r="Q5755" s="423"/>
      <c r="R5755" s="252"/>
      <c r="S5755" s="429">
        <f t="shared" ref="S5755:S5762" si="1780">+IF(+(L5755+M5755)&gt;=I5755,+M5755,+(+I5755-L5755))</f>
        <v>0</v>
      </c>
      <c r="T5755" s="315">
        <f t="shared" ref="T5755:T5762" si="1781">Q5755+R5755-S5755</f>
        <v>0</v>
      </c>
      <c r="U5755" s="252"/>
      <c r="V5755" s="252"/>
      <c r="W5755" s="253"/>
      <c r="X5755" s="313">
        <f t="shared" si="1772"/>
        <v>0</v>
      </c>
    </row>
    <row r="5756" spans="2:24" ht="18.75">
      <c r="B5756" s="136"/>
      <c r="C5756" s="137">
        <v>1012</v>
      </c>
      <c r="D5756" s="145" t="s">
        <v>218</v>
      </c>
      <c r="E5756" s="812"/>
      <c r="F5756" s="449"/>
      <c r="G5756" s="245"/>
      <c r="H5756" s="245"/>
      <c r="I5756" s="476">
        <f t="shared" si="1777"/>
        <v>0</v>
      </c>
      <c r="J5756" s="243" t="str">
        <f t="shared" si="1771"/>
        <v/>
      </c>
      <c r="K5756" s="244"/>
      <c r="L5756" s="423"/>
      <c r="M5756" s="252"/>
      <c r="N5756" s="315">
        <f t="shared" si="1778"/>
        <v>0</v>
      </c>
      <c r="O5756" s="424">
        <f t="shared" si="1779"/>
        <v>0</v>
      </c>
      <c r="P5756" s="244"/>
      <c r="Q5756" s="423"/>
      <c r="R5756" s="252"/>
      <c r="S5756" s="429">
        <f t="shared" si="1780"/>
        <v>0</v>
      </c>
      <c r="T5756" s="315">
        <f t="shared" si="1781"/>
        <v>0</v>
      </c>
      <c r="U5756" s="252"/>
      <c r="V5756" s="252"/>
      <c r="W5756" s="253"/>
      <c r="X5756" s="313">
        <f t="shared" si="1772"/>
        <v>0</v>
      </c>
    </row>
    <row r="5757" spans="2:24" ht="18.75">
      <c r="B5757" s="136"/>
      <c r="C5757" s="137">
        <v>1013</v>
      </c>
      <c r="D5757" s="145" t="s">
        <v>219</v>
      </c>
      <c r="E5757" s="812"/>
      <c r="F5757" s="449"/>
      <c r="G5757" s="245"/>
      <c r="H5757" s="245"/>
      <c r="I5757" s="476">
        <f t="shared" si="1777"/>
        <v>0</v>
      </c>
      <c r="J5757" s="243" t="str">
        <f t="shared" si="1771"/>
        <v/>
      </c>
      <c r="K5757" s="244"/>
      <c r="L5757" s="423"/>
      <c r="M5757" s="252"/>
      <c r="N5757" s="315">
        <f t="shared" si="1778"/>
        <v>0</v>
      </c>
      <c r="O5757" s="424">
        <f t="shared" si="1779"/>
        <v>0</v>
      </c>
      <c r="P5757" s="244"/>
      <c r="Q5757" s="423"/>
      <c r="R5757" s="252"/>
      <c r="S5757" s="429">
        <f t="shared" si="1780"/>
        <v>0</v>
      </c>
      <c r="T5757" s="315">
        <f t="shared" si="1781"/>
        <v>0</v>
      </c>
      <c r="U5757" s="252"/>
      <c r="V5757" s="252"/>
      <c r="W5757" s="253"/>
      <c r="X5757" s="313">
        <f t="shared" si="1772"/>
        <v>0</v>
      </c>
    </row>
    <row r="5758" spans="2:24" ht="18.75">
      <c r="B5758" s="136"/>
      <c r="C5758" s="137">
        <v>1014</v>
      </c>
      <c r="D5758" s="145" t="s">
        <v>220</v>
      </c>
      <c r="E5758" s="812"/>
      <c r="F5758" s="449"/>
      <c r="G5758" s="245"/>
      <c r="H5758" s="245"/>
      <c r="I5758" s="476">
        <f t="shared" si="1777"/>
        <v>0</v>
      </c>
      <c r="J5758" s="243" t="str">
        <f t="shared" si="1771"/>
        <v/>
      </c>
      <c r="K5758" s="244"/>
      <c r="L5758" s="423"/>
      <c r="M5758" s="252"/>
      <c r="N5758" s="315">
        <f t="shared" si="1778"/>
        <v>0</v>
      </c>
      <c r="O5758" s="424">
        <f t="shared" si="1779"/>
        <v>0</v>
      </c>
      <c r="P5758" s="244"/>
      <c r="Q5758" s="423"/>
      <c r="R5758" s="252"/>
      <c r="S5758" s="429">
        <f t="shared" si="1780"/>
        <v>0</v>
      </c>
      <c r="T5758" s="315">
        <f t="shared" si="1781"/>
        <v>0</v>
      </c>
      <c r="U5758" s="252"/>
      <c r="V5758" s="252"/>
      <c r="W5758" s="253"/>
      <c r="X5758" s="313">
        <f t="shared" si="1772"/>
        <v>0</v>
      </c>
    </row>
    <row r="5759" spans="2:24" ht="18.75">
      <c r="B5759" s="136"/>
      <c r="C5759" s="137">
        <v>1015</v>
      </c>
      <c r="D5759" s="145" t="s">
        <v>221</v>
      </c>
      <c r="E5759" s="812"/>
      <c r="F5759" s="449"/>
      <c r="G5759" s="245"/>
      <c r="H5759" s="245"/>
      <c r="I5759" s="476">
        <f t="shared" si="1777"/>
        <v>0</v>
      </c>
      <c r="J5759" s="243" t="str">
        <f t="shared" si="1771"/>
        <v/>
      </c>
      <c r="K5759" s="244"/>
      <c r="L5759" s="423"/>
      <c r="M5759" s="252"/>
      <c r="N5759" s="315">
        <f t="shared" si="1778"/>
        <v>0</v>
      </c>
      <c r="O5759" s="424">
        <f t="shared" si="1779"/>
        <v>0</v>
      </c>
      <c r="P5759" s="244"/>
      <c r="Q5759" s="423"/>
      <c r="R5759" s="252"/>
      <c r="S5759" s="429">
        <f t="shared" si="1780"/>
        <v>0</v>
      </c>
      <c r="T5759" s="315">
        <f t="shared" si="1781"/>
        <v>0</v>
      </c>
      <c r="U5759" s="252"/>
      <c r="V5759" s="252"/>
      <c r="W5759" s="253"/>
      <c r="X5759" s="313">
        <f t="shared" si="1772"/>
        <v>0</v>
      </c>
    </row>
    <row r="5760" spans="2:24" ht="18.75">
      <c r="B5760" s="136"/>
      <c r="C5760" s="137">
        <v>1016</v>
      </c>
      <c r="D5760" s="145" t="s">
        <v>222</v>
      </c>
      <c r="E5760" s="812"/>
      <c r="F5760" s="449"/>
      <c r="G5760" s="245"/>
      <c r="H5760" s="245"/>
      <c r="I5760" s="476">
        <f t="shared" si="1777"/>
        <v>0</v>
      </c>
      <c r="J5760" s="243" t="str">
        <f t="shared" si="1771"/>
        <v/>
      </c>
      <c r="K5760" s="244"/>
      <c r="L5760" s="423"/>
      <c r="M5760" s="252"/>
      <c r="N5760" s="315">
        <f t="shared" si="1778"/>
        <v>0</v>
      </c>
      <c r="O5760" s="424">
        <f t="shared" si="1779"/>
        <v>0</v>
      </c>
      <c r="P5760" s="244"/>
      <c r="Q5760" s="423"/>
      <c r="R5760" s="252"/>
      <c r="S5760" s="429">
        <f t="shared" si="1780"/>
        <v>0</v>
      </c>
      <c r="T5760" s="315">
        <f t="shared" si="1781"/>
        <v>0</v>
      </c>
      <c r="U5760" s="252"/>
      <c r="V5760" s="252"/>
      <c r="W5760" s="253"/>
      <c r="X5760" s="313">
        <f t="shared" si="1772"/>
        <v>0</v>
      </c>
    </row>
    <row r="5761" spans="2:24" ht="18.75">
      <c r="B5761" s="140"/>
      <c r="C5761" s="164">
        <v>1020</v>
      </c>
      <c r="D5761" s="165" t="s">
        <v>223</v>
      </c>
      <c r="E5761" s="812"/>
      <c r="F5761" s="449"/>
      <c r="G5761" s="245">
        <v>95000</v>
      </c>
      <c r="H5761" s="245"/>
      <c r="I5761" s="476">
        <f t="shared" si="1777"/>
        <v>95000</v>
      </c>
      <c r="J5761" s="243">
        <f t="shared" si="1771"/>
        <v>1</v>
      </c>
      <c r="K5761" s="244"/>
      <c r="L5761" s="423"/>
      <c r="M5761" s="252">
        <v>95000</v>
      </c>
      <c r="N5761" s="315">
        <f t="shared" si="1778"/>
        <v>95000</v>
      </c>
      <c r="O5761" s="424">
        <f t="shared" si="1779"/>
        <v>0</v>
      </c>
      <c r="P5761" s="244"/>
      <c r="Q5761" s="423"/>
      <c r="R5761" s="252">
        <v>95000</v>
      </c>
      <c r="S5761" s="429">
        <f t="shared" si="1780"/>
        <v>95000</v>
      </c>
      <c r="T5761" s="315">
        <f t="shared" si="1781"/>
        <v>0</v>
      </c>
      <c r="U5761" s="252"/>
      <c r="V5761" s="252"/>
      <c r="W5761" s="253"/>
      <c r="X5761" s="313">
        <f t="shared" si="1772"/>
        <v>0</v>
      </c>
    </row>
    <row r="5762" spans="2:24" ht="18.75">
      <c r="B5762" s="136"/>
      <c r="C5762" s="137">
        <v>1030</v>
      </c>
      <c r="D5762" s="145" t="s">
        <v>224</v>
      </c>
      <c r="E5762" s="812"/>
      <c r="F5762" s="449"/>
      <c r="G5762" s="245"/>
      <c r="H5762" s="245"/>
      <c r="I5762" s="476">
        <f t="shared" si="1777"/>
        <v>0</v>
      </c>
      <c r="J5762" s="243" t="str">
        <f t="shared" si="1771"/>
        <v/>
      </c>
      <c r="K5762" s="244"/>
      <c r="L5762" s="423"/>
      <c r="M5762" s="252"/>
      <c r="N5762" s="315">
        <f t="shared" si="1778"/>
        <v>0</v>
      </c>
      <c r="O5762" s="424">
        <f t="shared" si="1779"/>
        <v>0</v>
      </c>
      <c r="P5762" s="244"/>
      <c r="Q5762" s="423"/>
      <c r="R5762" s="252"/>
      <c r="S5762" s="429">
        <f t="shared" si="1780"/>
        <v>0</v>
      </c>
      <c r="T5762" s="315">
        <f t="shared" si="1781"/>
        <v>0</v>
      </c>
      <c r="U5762" s="252"/>
      <c r="V5762" s="252"/>
      <c r="W5762" s="253"/>
      <c r="X5762" s="313">
        <f t="shared" si="1772"/>
        <v>0</v>
      </c>
    </row>
    <row r="5763" spans="2:24" ht="18.75">
      <c r="B5763" s="136"/>
      <c r="C5763" s="164">
        <v>1051</v>
      </c>
      <c r="D5763" s="167" t="s">
        <v>225</v>
      </c>
      <c r="E5763" s="812"/>
      <c r="F5763" s="449"/>
      <c r="G5763" s="245"/>
      <c r="H5763" s="245"/>
      <c r="I5763" s="476">
        <f t="shared" si="1777"/>
        <v>0</v>
      </c>
      <c r="J5763" s="243" t="str">
        <f t="shared" si="1771"/>
        <v/>
      </c>
      <c r="K5763" s="244"/>
      <c r="L5763" s="423"/>
      <c r="M5763" s="252"/>
      <c r="N5763" s="315">
        <f t="shared" si="1778"/>
        <v>0</v>
      </c>
      <c r="O5763" s="424">
        <f t="shared" si="1779"/>
        <v>0</v>
      </c>
      <c r="P5763" s="244"/>
      <c r="Q5763" s="771"/>
      <c r="R5763" s="775"/>
      <c r="S5763" s="775"/>
      <c r="T5763" s="775"/>
      <c r="U5763" s="775"/>
      <c r="V5763" s="775"/>
      <c r="W5763" s="819"/>
      <c r="X5763" s="313">
        <f t="shared" si="1772"/>
        <v>0</v>
      </c>
    </row>
    <row r="5764" spans="2:24" ht="18.75">
      <c r="B5764" s="136"/>
      <c r="C5764" s="137">
        <v>1052</v>
      </c>
      <c r="D5764" s="145" t="s">
        <v>226</v>
      </c>
      <c r="E5764" s="812"/>
      <c r="F5764" s="449"/>
      <c r="G5764" s="245"/>
      <c r="H5764" s="245"/>
      <c r="I5764" s="476">
        <f t="shared" si="1777"/>
        <v>0</v>
      </c>
      <c r="J5764" s="243" t="str">
        <f t="shared" si="1771"/>
        <v/>
      </c>
      <c r="K5764" s="244"/>
      <c r="L5764" s="423"/>
      <c r="M5764" s="252"/>
      <c r="N5764" s="315">
        <f t="shared" si="1778"/>
        <v>0</v>
      </c>
      <c r="O5764" s="424">
        <f t="shared" si="1779"/>
        <v>0</v>
      </c>
      <c r="P5764" s="244"/>
      <c r="Q5764" s="771"/>
      <c r="R5764" s="775"/>
      <c r="S5764" s="775"/>
      <c r="T5764" s="775"/>
      <c r="U5764" s="775"/>
      <c r="V5764" s="775"/>
      <c r="W5764" s="819"/>
      <c r="X5764" s="313">
        <f t="shared" si="1772"/>
        <v>0</v>
      </c>
    </row>
    <row r="5765" spans="2:24" ht="18.75">
      <c r="B5765" s="136"/>
      <c r="C5765" s="168">
        <v>1053</v>
      </c>
      <c r="D5765" s="169" t="s">
        <v>1710</v>
      </c>
      <c r="E5765" s="812"/>
      <c r="F5765" s="449"/>
      <c r="G5765" s="245"/>
      <c r="H5765" s="245"/>
      <c r="I5765" s="476">
        <f t="shared" si="1777"/>
        <v>0</v>
      </c>
      <c r="J5765" s="243" t="str">
        <f t="shared" si="1771"/>
        <v/>
      </c>
      <c r="K5765" s="244"/>
      <c r="L5765" s="423"/>
      <c r="M5765" s="252"/>
      <c r="N5765" s="315">
        <f t="shared" si="1778"/>
        <v>0</v>
      </c>
      <c r="O5765" s="424">
        <f t="shared" si="1779"/>
        <v>0</v>
      </c>
      <c r="P5765" s="244"/>
      <c r="Q5765" s="771"/>
      <c r="R5765" s="775"/>
      <c r="S5765" s="775"/>
      <c r="T5765" s="775"/>
      <c r="U5765" s="775"/>
      <c r="V5765" s="775"/>
      <c r="W5765" s="819"/>
      <c r="X5765" s="313">
        <f t="shared" si="1772"/>
        <v>0</v>
      </c>
    </row>
    <row r="5766" spans="2:24" ht="18.75">
      <c r="B5766" s="136"/>
      <c r="C5766" s="137">
        <v>1062</v>
      </c>
      <c r="D5766" s="139" t="s">
        <v>227</v>
      </c>
      <c r="E5766" s="812"/>
      <c r="F5766" s="449"/>
      <c r="G5766" s="245"/>
      <c r="H5766" s="245"/>
      <c r="I5766" s="476">
        <f t="shared" si="1777"/>
        <v>0</v>
      </c>
      <c r="J5766" s="243" t="str">
        <f t="shared" si="1771"/>
        <v/>
      </c>
      <c r="K5766" s="244"/>
      <c r="L5766" s="423"/>
      <c r="M5766" s="252"/>
      <c r="N5766" s="315">
        <f t="shared" si="1778"/>
        <v>0</v>
      </c>
      <c r="O5766" s="424">
        <f t="shared" si="1779"/>
        <v>0</v>
      </c>
      <c r="P5766" s="244"/>
      <c r="Q5766" s="423"/>
      <c r="R5766" s="252"/>
      <c r="S5766" s="429">
        <f>+IF(+(L5766+M5766)&gt;=I5766,+M5766,+(+I5766-L5766))</f>
        <v>0</v>
      </c>
      <c r="T5766" s="315">
        <f>Q5766+R5766-S5766</f>
        <v>0</v>
      </c>
      <c r="U5766" s="252"/>
      <c r="V5766" s="252"/>
      <c r="W5766" s="253"/>
      <c r="X5766" s="313">
        <f t="shared" si="1772"/>
        <v>0</v>
      </c>
    </row>
    <row r="5767" spans="2:24" ht="18.75">
      <c r="B5767" s="136"/>
      <c r="C5767" s="137">
        <v>1063</v>
      </c>
      <c r="D5767" s="139" t="s">
        <v>228</v>
      </c>
      <c r="E5767" s="812"/>
      <c r="F5767" s="449"/>
      <c r="G5767" s="245"/>
      <c r="H5767" s="245"/>
      <c r="I5767" s="476">
        <f t="shared" si="1777"/>
        <v>0</v>
      </c>
      <c r="J5767" s="243" t="str">
        <f t="shared" si="1771"/>
        <v/>
      </c>
      <c r="K5767" s="244"/>
      <c r="L5767" s="423"/>
      <c r="M5767" s="252"/>
      <c r="N5767" s="315">
        <f t="shared" si="1778"/>
        <v>0</v>
      </c>
      <c r="O5767" s="424">
        <f t="shared" si="1779"/>
        <v>0</v>
      </c>
      <c r="P5767" s="244"/>
      <c r="Q5767" s="771"/>
      <c r="R5767" s="775"/>
      <c r="S5767" s="775"/>
      <c r="T5767" s="775"/>
      <c r="U5767" s="775"/>
      <c r="V5767" s="775"/>
      <c r="W5767" s="819"/>
      <c r="X5767" s="313">
        <f t="shared" si="1772"/>
        <v>0</v>
      </c>
    </row>
    <row r="5768" spans="2:24" ht="18.75">
      <c r="B5768" s="136"/>
      <c r="C5768" s="168">
        <v>1069</v>
      </c>
      <c r="D5768" s="170" t="s">
        <v>229</v>
      </c>
      <c r="E5768" s="812"/>
      <c r="F5768" s="449"/>
      <c r="G5768" s="245"/>
      <c r="H5768" s="245"/>
      <c r="I5768" s="476">
        <f t="shared" si="1777"/>
        <v>0</v>
      </c>
      <c r="J5768" s="243" t="str">
        <f t="shared" ref="J5768:J5799" si="1782">(IF($E5768&lt;&gt;0,$J$2,IF($I5768&lt;&gt;0,$J$2,"")))</f>
        <v/>
      </c>
      <c r="K5768" s="244"/>
      <c r="L5768" s="423"/>
      <c r="M5768" s="252"/>
      <c r="N5768" s="315">
        <f t="shared" si="1778"/>
        <v>0</v>
      </c>
      <c r="O5768" s="424">
        <f t="shared" si="1779"/>
        <v>0</v>
      </c>
      <c r="P5768" s="244"/>
      <c r="Q5768" s="423"/>
      <c r="R5768" s="252"/>
      <c r="S5768" s="429">
        <f>+IF(+(L5768+M5768)&gt;=I5768,+M5768,+(+I5768-L5768))</f>
        <v>0</v>
      </c>
      <c r="T5768" s="315">
        <f>Q5768+R5768-S5768</f>
        <v>0</v>
      </c>
      <c r="U5768" s="252"/>
      <c r="V5768" s="252"/>
      <c r="W5768" s="253"/>
      <c r="X5768" s="313">
        <f t="shared" ref="X5768:X5799" si="1783">T5768-U5768-V5768-W5768</f>
        <v>0</v>
      </c>
    </row>
    <row r="5769" spans="2:24" ht="31.5">
      <c r="B5769" s="140"/>
      <c r="C5769" s="137">
        <v>1091</v>
      </c>
      <c r="D5769" s="145" t="s">
        <v>230</v>
      </c>
      <c r="E5769" s="812"/>
      <c r="F5769" s="449"/>
      <c r="G5769" s="245"/>
      <c r="H5769" s="245"/>
      <c r="I5769" s="476">
        <f t="shared" si="1777"/>
        <v>0</v>
      </c>
      <c r="J5769" s="243" t="str">
        <f t="shared" si="1782"/>
        <v/>
      </c>
      <c r="K5769" s="244"/>
      <c r="L5769" s="423"/>
      <c r="M5769" s="252"/>
      <c r="N5769" s="315">
        <f t="shared" si="1778"/>
        <v>0</v>
      </c>
      <c r="O5769" s="424">
        <f t="shared" si="1779"/>
        <v>0</v>
      </c>
      <c r="P5769" s="244"/>
      <c r="Q5769" s="423"/>
      <c r="R5769" s="252"/>
      <c r="S5769" s="429">
        <f>+IF(+(L5769+M5769)&gt;=I5769,+M5769,+(+I5769-L5769))</f>
        <v>0</v>
      </c>
      <c r="T5769" s="315">
        <f>Q5769+R5769-S5769</f>
        <v>0</v>
      </c>
      <c r="U5769" s="252"/>
      <c r="V5769" s="252"/>
      <c r="W5769" s="253"/>
      <c r="X5769" s="313">
        <f t="shared" si="1783"/>
        <v>0</v>
      </c>
    </row>
    <row r="5770" spans="2:24" ht="18.75">
      <c r="B5770" s="136"/>
      <c r="C5770" s="137">
        <v>1092</v>
      </c>
      <c r="D5770" s="145" t="s">
        <v>359</v>
      </c>
      <c r="E5770" s="812"/>
      <c r="F5770" s="449"/>
      <c r="G5770" s="245"/>
      <c r="H5770" s="245"/>
      <c r="I5770" s="476">
        <f t="shared" si="1777"/>
        <v>0</v>
      </c>
      <c r="J5770" s="243" t="str">
        <f t="shared" si="1782"/>
        <v/>
      </c>
      <c r="K5770" s="244"/>
      <c r="L5770" s="423"/>
      <c r="M5770" s="252"/>
      <c r="N5770" s="315">
        <f t="shared" si="1778"/>
        <v>0</v>
      </c>
      <c r="O5770" s="424">
        <f t="shared" si="1779"/>
        <v>0</v>
      </c>
      <c r="P5770" s="244"/>
      <c r="Q5770" s="771"/>
      <c r="R5770" s="775"/>
      <c r="S5770" s="775"/>
      <c r="T5770" s="775"/>
      <c r="U5770" s="775"/>
      <c r="V5770" s="775"/>
      <c r="W5770" s="819"/>
      <c r="X5770" s="313">
        <f t="shared" si="1783"/>
        <v>0</v>
      </c>
    </row>
    <row r="5771" spans="2:24" ht="18.75">
      <c r="B5771" s="136"/>
      <c r="C5771" s="142">
        <v>1098</v>
      </c>
      <c r="D5771" s="146" t="s">
        <v>231</v>
      </c>
      <c r="E5771" s="812"/>
      <c r="F5771" s="449"/>
      <c r="G5771" s="245"/>
      <c r="H5771" s="245"/>
      <c r="I5771" s="476">
        <f t="shared" si="1777"/>
        <v>0</v>
      </c>
      <c r="J5771" s="243" t="str">
        <f t="shared" si="1782"/>
        <v/>
      </c>
      <c r="K5771" s="244"/>
      <c r="L5771" s="423"/>
      <c r="M5771" s="252"/>
      <c r="N5771" s="315">
        <f t="shared" si="1778"/>
        <v>0</v>
      </c>
      <c r="O5771" s="424">
        <f t="shared" si="1779"/>
        <v>0</v>
      </c>
      <c r="P5771" s="244"/>
      <c r="Q5771" s="423"/>
      <c r="R5771" s="252"/>
      <c r="S5771" s="429">
        <f>+IF(+(L5771+M5771)&gt;=I5771,+M5771,+(+I5771-L5771))</f>
        <v>0</v>
      </c>
      <c r="T5771" s="315">
        <f>Q5771+R5771-S5771</f>
        <v>0</v>
      </c>
      <c r="U5771" s="252"/>
      <c r="V5771" s="252"/>
      <c r="W5771" s="253"/>
      <c r="X5771" s="313">
        <f t="shared" si="1783"/>
        <v>0</v>
      </c>
    </row>
    <row r="5772" spans="2:24" ht="18.75">
      <c r="B5772" s="794">
        <v>1900</v>
      </c>
      <c r="C5772" s="958" t="s">
        <v>293</v>
      </c>
      <c r="D5772" s="958"/>
      <c r="E5772" s="795"/>
      <c r="F5772" s="796">
        <f>SUM(F5773:F5775)</f>
        <v>0</v>
      </c>
      <c r="G5772" s="797">
        <f>SUM(G5773:G5775)</f>
        <v>0</v>
      </c>
      <c r="H5772" s="797">
        <f>SUM(H5773:H5775)</f>
        <v>0</v>
      </c>
      <c r="I5772" s="797">
        <f>SUM(I5773:I5775)</f>
        <v>0</v>
      </c>
      <c r="J5772" s="243" t="str">
        <f t="shared" si="1782"/>
        <v/>
      </c>
      <c r="K5772" s="244"/>
      <c r="L5772" s="316">
        <f>SUM(L5773:L5775)</f>
        <v>0</v>
      </c>
      <c r="M5772" s="317">
        <f>SUM(M5773:M5775)</f>
        <v>0</v>
      </c>
      <c r="N5772" s="425">
        <f>SUM(N5773:N5775)</f>
        <v>0</v>
      </c>
      <c r="O5772" s="426">
        <f>SUM(O5773:O5775)</f>
        <v>0</v>
      </c>
      <c r="P5772" s="244"/>
      <c r="Q5772" s="773"/>
      <c r="R5772" s="774"/>
      <c r="S5772" s="774"/>
      <c r="T5772" s="774"/>
      <c r="U5772" s="774"/>
      <c r="V5772" s="774"/>
      <c r="W5772" s="820"/>
      <c r="X5772" s="313">
        <f t="shared" si="1783"/>
        <v>0</v>
      </c>
    </row>
    <row r="5773" spans="2:24" ht="18.75">
      <c r="B5773" s="136"/>
      <c r="C5773" s="144">
        <v>1901</v>
      </c>
      <c r="D5773" s="138" t="s">
        <v>294</v>
      </c>
      <c r="E5773" s="812"/>
      <c r="F5773" s="449"/>
      <c r="G5773" s="245"/>
      <c r="H5773" s="245"/>
      <c r="I5773" s="476">
        <f>F5773+G5773+H5773</f>
        <v>0</v>
      </c>
      <c r="J5773" s="243" t="str">
        <f t="shared" si="1782"/>
        <v/>
      </c>
      <c r="K5773" s="244"/>
      <c r="L5773" s="423"/>
      <c r="M5773" s="252"/>
      <c r="N5773" s="315">
        <f>I5773</f>
        <v>0</v>
      </c>
      <c r="O5773" s="424">
        <f>L5773+M5773-N5773</f>
        <v>0</v>
      </c>
      <c r="P5773" s="244"/>
      <c r="Q5773" s="771"/>
      <c r="R5773" s="775"/>
      <c r="S5773" s="775"/>
      <c r="T5773" s="775"/>
      <c r="U5773" s="775"/>
      <c r="V5773" s="775"/>
      <c r="W5773" s="819"/>
      <c r="X5773" s="313">
        <f t="shared" si="1783"/>
        <v>0</v>
      </c>
    </row>
    <row r="5774" spans="2:24" ht="18.75">
      <c r="B5774" s="136"/>
      <c r="C5774" s="137">
        <v>1981</v>
      </c>
      <c r="D5774" s="139" t="s">
        <v>295</v>
      </c>
      <c r="E5774" s="812"/>
      <c r="F5774" s="449"/>
      <c r="G5774" s="245"/>
      <c r="H5774" s="245"/>
      <c r="I5774" s="476">
        <f>F5774+G5774+H5774</f>
        <v>0</v>
      </c>
      <c r="J5774" s="243" t="str">
        <f t="shared" si="1782"/>
        <v/>
      </c>
      <c r="K5774" s="244"/>
      <c r="L5774" s="423"/>
      <c r="M5774" s="252"/>
      <c r="N5774" s="315">
        <f>I5774</f>
        <v>0</v>
      </c>
      <c r="O5774" s="424">
        <f>L5774+M5774-N5774</f>
        <v>0</v>
      </c>
      <c r="P5774" s="244"/>
      <c r="Q5774" s="771"/>
      <c r="R5774" s="775"/>
      <c r="S5774" s="775"/>
      <c r="T5774" s="775"/>
      <c r="U5774" s="775"/>
      <c r="V5774" s="775"/>
      <c r="W5774" s="819"/>
      <c r="X5774" s="313">
        <f t="shared" si="1783"/>
        <v>0</v>
      </c>
    </row>
    <row r="5775" spans="2:24" ht="18.75">
      <c r="B5775" s="136"/>
      <c r="C5775" s="142">
        <v>1991</v>
      </c>
      <c r="D5775" s="141" t="s">
        <v>296</v>
      </c>
      <c r="E5775" s="812"/>
      <c r="F5775" s="449"/>
      <c r="G5775" s="245"/>
      <c r="H5775" s="245"/>
      <c r="I5775" s="476">
        <f>F5775+G5775+H5775</f>
        <v>0</v>
      </c>
      <c r="J5775" s="243" t="str">
        <f t="shared" si="1782"/>
        <v/>
      </c>
      <c r="K5775" s="244"/>
      <c r="L5775" s="423"/>
      <c r="M5775" s="252"/>
      <c r="N5775" s="315">
        <f>I5775</f>
        <v>0</v>
      </c>
      <c r="O5775" s="424">
        <f>L5775+M5775-N5775</f>
        <v>0</v>
      </c>
      <c r="P5775" s="244"/>
      <c r="Q5775" s="771"/>
      <c r="R5775" s="775"/>
      <c r="S5775" s="775"/>
      <c r="T5775" s="775"/>
      <c r="U5775" s="775"/>
      <c r="V5775" s="775"/>
      <c r="W5775" s="819"/>
      <c r="X5775" s="313">
        <f t="shared" si="1783"/>
        <v>0</v>
      </c>
    </row>
    <row r="5776" spans="2:24" ht="18.75">
      <c r="B5776" s="794">
        <v>2100</v>
      </c>
      <c r="C5776" s="958" t="s">
        <v>1088</v>
      </c>
      <c r="D5776" s="958"/>
      <c r="E5776" s="795"/>
      <c r="F5776" s="796">
        <f>SUM(F5777:F5781)</f>
        <v>0</v>
      </c>
      <c r="G5776" s="797">
        <f>SUM(G5777:G5781)</f>
        <v>0</v>
      </c>
      <c r="H5776" s="797">
        <f>SUM(H5777:H5781)</f>
        <v>0</v>
      </c>
      <c r="I5776" s="797">
        <f>SUM(I5777:I5781)</f>
        <v>0</v>
      </c>
      <c r="J5776" s="243" t="str">
        <f t="shared" si="1782"/>
        <v/>
      </c>
      <c r="K5776" s="244"/>
      <c r="L5776" s="316">
        <f>SUM(L5777:L5781)</f>
        <v>0</v>
      </c>
      <c r="M5776" s="317">
        <f>SUM(M5777:M5781)</f>
        <v>0</v>
      </c>
      <c r="N5776" s="425">
        <f>SUM(N5777:N5781)</f>
        <v>0</v>
      </c>
      <c r="O5776" s="426">
        <f>SUM(O5777:O5781)</f>
        <v>0</v>
      </c>
      <c r="P5776" s="244"/>
      <c r="Q5776" s="773"/>
      <c r="R5776" s="774"/>
      <c r="S5776" s="774"/>
      <c r="T5776" s="774"/>
      <c r="U5776" s="774"/>
      <c r="V5776" s="774"/>
      <c r="W5776" s="820"/>
      <c r="X5776" s="313">
        <f t="shared" si="1783"/>
        <v>0</v>
      </c>
    </row>
    <row r="5777" spans="2:24" ht="18.75">
      <c r="B5777" s="136"/>
      <c r="C5777" s="144">
        <v>2110</v>
      </c>
      <c r="D5777" s="147" t="s">
        <v>232</v>
      </c>
      <c r="E5777" s="812"/>
      <c r="F5777" s="449"/>
      <c r="G5777" s="245"/>
      <c r="H5777" s="245"/>
      <c r="I5777" s="476">
        <f>F5777+G5777+H5777</f>
        <v>0</v>
      </c>
      <c r="J5777" s="243" t="str">
        <f t="shared" si="1782"/>
        <v/>
      </c>
      <c r="K5777" s="244"/>
      <c r="L5777" s="423"/>
      <c r="M5777" s="252"/>
      <c r="N5777" s="315">
        <f>I5777</f>
        <v>0</v>
      </c>
      <c r="O5777" s="424">
        <f>L5777+M5777-N5777</f>
        <v>0</v>
      </c>
      <c r="P5777" s="244"/>
      <c r="Q5777" s="771"/>
      <c r="R5777" s="775"/>
      <c r="S5777" s="775"/>
      <c r="T5777" s="775"/>
      <c r="U5777" s="775"/>
      <c r="V5777" s="775"/>
      <c r="W5777" s="819"/>
      <c r="X5777" s="313">
        <f t="shared" si="1783"/>
        <v>0</v>
      </c>
    </row>
    <row r="5778" spans="2:24" ht="18.75">
      <c r="B5778" s="171"/>
      <c r="C5778" s="137">
        <v>2120</v>
      </c>
      <c r="D5778" s="159" t="s">
        <v>233</v>
      </c>
      <c r="E5778" s="812"/>
      <c r="F5778" s="449"/>
      <c r="G5778" s="245"/>
      <c r="H5778" s="245"/>
      <c r="I5778" s="476">
        <f>F5778+G5778+H5778</f>
        <v>0</v>
      </c>
      <c r="J5778" s="243" t="str">
        <f t="shared" si="1782"/>
        <v/>
      </c>
      <c r="K5778" s="244"/>
      <c r="L5778" s="423"/>
      <c r="M5778" s="252"/>
      <c r="N5778" s="315">
        <f>I5778</f>
        <v>0</v>
      </c>
      <c r="O5778" s="424">
        <f>L5778+M5778-N5778</f>
        <v>0</v>
      </c>
      <c r="P5778" s="244"/>
      <c r="Q5778" s="771"/>
      <c r="R5778" s="775"/>
      <c r="S5778" s="775"/>
      <c r="T5778" s="775"/>
      <c r="U5778" s="775"/>
      <c r="V5778" s="775"/>
      <c r="W5778" s="819"/>
      <c r="X5778" s="313">
        <f t="shared" si="1783"/>
        <v>0</v>
      </c>
    </row>
    <row r="5779" spans="2:24" ht="18.75">
      <c r="B5779" s="171"/>
      <c r="C5779" s="137">
        <v>2125</v>
      </c>
      <c r="D5779" s="156" t="s">
        <v>1080</v>
      </c>
      <c r="E5779" s="812"/>
      <c r="F5779" s="700">
        <v>0</v>
      </c>
      <c r="G5779" s="700">
        <v>0</v>
      </c>
      <c r="H5779" s="700">
        <v>0</v>
      </c>
      <c r="I5779" s="476">
        <f>F5779+G5779+H5779</f>
        <v>0</v>
      </c>
      <c r="J5779" s="243" t="str">
        <f t="shared" si="1782"/>
        <v/>
      </c>
      <c r="K5779" s="244"/>
      <c r="L5779" s="423"/>
      <c r="M5779" s="252"/>
      <c r="N5779" s="315">
        <f>I5779</f>
        <v>0</v>
      </c>
      <c r="O5779" s="424">
        <f>L5779+M5779-N5779</f>
        <v>0</v>
      </c>
      <c r="P5779" s="244"/>
      <c r="Q5779" s="771"/>
      <c r="R5779" s="775"/>
      <c r="S5779" s="775"/>
      <c r="T5779" s="775"/>
      <c r="U5779" s="775"/>
      <c r="V5779" s="775"/>
      <c r="W5779" s="819"/>
      <c r="X5779" s="313">
        <f t="shared" si="1783"/>
        <v>0</v>
      </c>
    </row>
    <row r="5780" spans="2:24" ht="18.75">
      <c r="B5780" s="143"/>
      <c r="C5780" s="137">
        <v>2140</v>
      </c>
      <c r="D5780" s="159" t="s">
        <v>235</v>
      </c>
      <c r="E5780" s="812"/>
      <c r="F5780" s="700">
        <v>0</v>
      </c>
      <c r="G5780" s="700">
        <v>0</v>
      </c>
      <c r="H5780" s="700">
        <v>0</v>
      </c>
      <c r="I5780" s="476">
        <f>F5780+G5780+H5780</f>
        <v>0</v>
      </c>
      <c r="J5780" s="243" t="str">
        <f t="shared" si="1782"/>
        <v/>
      </c>
      <c r="K5780" s="244"/>
      <c r="L5780" s="423"/>
      <c r="M5780" s="252"/>
      <c r="N5780" s="315">
        <f>I5780</f>
        <v>0</v>
      </c>
      <c r="O5780" s="424">
        <f>L5780+M5780-N5780</f>
        <v>0</v>
      </c>
      <c r="P5780" s="244"/>
      <c r="Q5780" s="771"/>
      <c r="R5780" s="775"/>
      <c r="S5780" s="775"/>
      <c r="T5780" s="775"/>
      <c r="U5780" s="775"/>
      <c r="V5780" s="775"/>
      <c r="W5780" s="819"/>
      <c r="X5780" s="313">
        <f t="shared" si="1783"/>
        <v>0</v>
      </c>
    </row>
    <row r="5781" spans="2:24" ht="18.75">
      <c r="B5781" s="136"/>
      <c r="C5781" s="142">
        <v>2190</v>
      </c>
      <c r="D5781" s="512" t="s">
        <v>236</v>
      </c>
      <c r="E5781" s="812"/>
      <c r="F5781" s="449"/>
      <c r="G5781" s="245"/>
      <c r="H5781" s="245"/>
      <c r="I5781" s="476">
        <f>F5781+G5781+H5781</f>
        <v>0</v>
      </c>
      <c r="J5781" s="243" t="str">
        <f t="shared" si="1782"/>
        <v/>
      </c>
      <c r="K5781" s="244"/>
      <c r="L5781" s="423"/>
      <c r="M5781" s="252"/>
      <c r="N5781" s="315">
        <f>I5781</f>
        <v>0</v>
      </c>
      <c r="O5781" s="424">
        <f>L5781+M5781-N5781</f>
        <v>0</v>
      </c>
      <c r="P5781" s="244"/>
      <c r="Q5781" s="771"/>
      <c r="R5781" s="775"/>
      <c r="S5781" s="775"/>
      <c r="T5781" s="775"/>
      <c r="U5781" s="775"/>
      <c r="V5781" s="775"/>
      <c r="W5781" s="819"/>
      <c r="X5781" s="313">
        <f t="shared" si="1783"/>
        <v>0</v>
      </c>
    </row>
    <row r="5782" spans="2:24" ht="18.75">
      <c r="B5782" s="794">
        <v>2200</v>
      </c>
      <c r="C5782" s="958" t="s">
        <v>237</v>
      </c>
      <c r="D5782" s="958"/>
      <c r="E5782" s="795"/>
      <c r="F5782" s="796">
        <f>SUM(F5783:F5784)</f>
        <v>0</v>
      </c>
      <c r="G5782" s="797">
        <f>SUM(G5783:G5784)</f>
        <v>0</v>
      </c>
      <c r="H5782" s="797">
        <f>SUM(H5783:H5784)</f>
        <v>0</v>
      </c>
      <c r="I5782" s="797">
        <f>SUM(I5783:I5784)</f>
        <v>0</v>
      </c>
      <c r="J5782" s="243" t="str">
        <f t="shared" si="1782"/>
        <v/>
      </c>
      <c r="K5782" s="244"/>
      <c r="L5782" s="316">
        <f>SUM(L5783:L5784)</f>
        <v>0</v>
      </c>
      <c r="M5782" s="317">
        <f>SUM(M5783:M5784)</f>
        <v>0</v>
      </c>
      <c r="N5782" s="425">
        <f>SUM(N5783:N5784)</f>
        <v>0</v>
      </c>
      <c r="O5782" s="426">
        <f>SUM(O5783:O5784)</f>
        <v>0</v>
      </c>
      <c r="P5782" s="244"/>
      <c r="Q5782" s="773"/>
      <c r="R5782" s="774"/>
      <c r="S5782" s="774"/>
      <c r="T5782" s="774"/>
      <c r="U5782" s="774"/>
      <c r="V5782" s="774"/>
      <c r="W5782" s="820"/>
      <c r="X5782" s="313">
        <f t="shared" si="1783"/>
        <v>0</v>
      </c>
    </row>
    <row r="5783" spans="2:24" ht="18.75">
      <c r="B5783" s="136"/>
      <c r="C5783" s="137">
        <v>2221</v>
      </c>
      <c r="D5783" s="139" t="s">
        <v>1461</v>
      </c>
      <c r="E5783" s="812"/>
      <c r="F5783" s="449"/>
      <c r="G5783" s="245"/>
      <c r="H5783" s="245"/>
      <c r="I5783" s="476">
        <f t="shared" ref="I5783:I5788" si="1784">F5783+G5783+H5783</f>
        <v>0</v>
      </c>
      <c r="J5783" s="243" t="str">
        <f t="shared" si="1782"/>
        <v/>
      </c>
      <c r="K5783" s="244"/>
      <c r="L5783" s="423"/>
      <c r="M5783" s="252"/>
      <c r="N5783" s="315">
        <f t="shared" ref="N5783:N5788" si="1785">I5783</f>
        <v>0</v>
      </c>
      <c r="O5783" s="424">
        <f t="shared" ref="O5783:O5788" si="1786">L5783+M5783-N5783</f>
        <v>0</v>
      </c>
      <c r="P5783" s="244"/>
      <c r="Q5783" s="771"/>
      <c r="R5783" s="775"/>
      <c r="S5783" s="775"/>
      <c r="T5783" s="775"/>
      <c r="U5783" s="775"/>
      <c r="V5783" s="775"/>
      <c r="W5783" s="819"/>
      <c r="X5783" s="313">
        <f t="shared" si="1783"/>
        <v>0</v>
      </c>
    </row>
    <row r="5784" spans="2:24" ht="18.75">
      <c r="B5784" s="136"/>
      <c r="C5784" s="142">
        <v>2224</v>
      </c>
      <c r="D5784" s="141" t="s">
        <v>238</v>
      </c>
      <c r="E5784" s="812"/>
      <c r="F5784" s="449"/>
      <c r="G5784" s="245"/>
      <c r="H5784" s="245"/>
      <c r="I5784" s="476">
        <f t="shared" si="1784"/>
        <v>0</v>
      </c>
      <c r="J5784" s="243" t="str">
        <f t="shared" si="1782"/>
        <v/>
      </c>
      <c r="K5784" s="244"/>
      <c r="L5784" s="423"/>
      <c r="M5784" s="252"/>
      <c r="N5784" s="315">
        <f t="shared" si="1785"/>
        <v>0</v>
      </c>
      <c r="O5784" s="424">
        <f t="shared" si="1786"/>
        <v>0</v>
      </c>
      <c r="P5784" s="244"/>
      <c r="Q5784" s="771"/>
      <c r="R5784" s="775"/>
      <c r="S5784" s="775"/>
      <c r="T5784" s="775"/>
      <c r="U5784" s="775"/>
      <c r="V5784" s="775"/>
      <c r="W5784" s="819"/>
      <c r="X5784" s="313">
        <f t="shared" si="1783"/>
        <v>0</v>
      </c>
    </row>
    <row r="5785" spans="2:24" ht="18.75">
      <c r="B5785" s="794">
        <v>2500</v>
      </c>
      <c r="C5785" s="963" t="s">
        <v>239</v>
      </c>
      <c r="D5785" s="963"/>
      <c r="E5785" s="795"/>
      <c r="F5785" s="798"/>
      <c r="G5785" s="799"/>
      <c r="H5785" s="799"/>
      <c r="I5785" s="800">
        <f t="shared" si="1784"/>
        <v>0</v>
      </c>
      <c r="J5785" s="243" t="str">
        <f t="shared" si="1782"/>
        <v/>
      </c>
      <c r="K5785" s="244"/>
      <c r="L5785" s="428"/>
      <c r="M5785" s="254"/>
      <c r="N5785" s="315">
        <f t="shared" si="1785"/>
        <v>0</v>
      </c>
      <c r="O5785" s="424">
        <f t="shared" si="1786"/>
        <v>0</v>
      </c>
      <c r="P5785" s="244"/>
      <c r="Q5785" s="773"/>
      <c r="R5785" s="774"/>
      <c r="S5785" s="775"/>
      <c r="T5785" s="775"/>
      <c r="U5785" s="774"/>
      <c r="V5785" s="775"/>
      <c r="W5785" s="819"/>
      <c r="X5785" s="313">
        <f t="shared" si="1783"/>
        <v>0</v>
      </c>
    </row>
    <row r="5786" spans="2:24" ht="18.75">
      <c r="B5786" s="794">
        <v>2600</v>
      </c>
      <c r="C5786" s="969" t="s">
        <v>240</v>
      </c>
      <c r="D5786" s="979"/>
      <c r="E5786" s="795"/>
      <c r="F5786" s="798"/>
      <c r="G5786" s="799"/>
      <c r="H5786" s="799"/>
      <c r="I5786" s="800">
        <f t="shared" si="1784"/>
        <v>0</v>
      </c>
      <c r="J5786" s="243" t="str">
        <f t="shared" si="1782"/>
        <v/>
      </c>
      <c r="K5786" s="244"/>
      <c r="L5786" s="428"/>
      <c r="M5786" s="254"/>
      <c r="N5786" s="315">
        <f t="shared" si="1785"/>
        <v>0</v>
      </c>
      <c r="O5786" s="424">
        <f t="shared" si="1786"/>
        <v>0</v>
      </c>
      <c r="P5786" s="244"/>
      <c r="Q5786" s="773"/>
      <c r="R5786" s="774"/>
      <c r="S5786" s="775"/>
      <c r="T5786" s="775"/>
      <c r="U5786" s="774"/>
      <c r="V5786" s="775"/>
      <c r="W5786" s="819"/>
      <c r="X5786" s="313">
        <f t="shared" si="1783"/>
        <v>0</v>
      </c>
    </row>
    <row r="5787" spans="2:24" ht="18.75">
      <c r="B5787" s="794">
        <v>2700</v>
      </c>
      <c r="C5787" s="969" t="s">
        <v>241</v>
      </c>
      <c r="D5787" s="979"/>
      <c r="E5787" s="795"/>
      <c r="F5787" s="798"/>
      <c r="G5787" s="799"/>
      <c r="H5787" s="799"/>
      <c r="I5787" s="800">
        <f t="shared" si="1784"/>
        <v>0</v>
      </c>
      <c r="J5787" s="243" t="str">
        <f t="shared" si="1782"/>
        <v/>
      </c>
      <c r="K5787" s="244"/>
      <c r="L5787" s="428"/>
      <c r="M5787" s="254"/>
      <c r="N5787" s="315">
        <f t="shared" si="1785"/>
        <v>0</v>
      </c>
      <c r="O5787" s="424">
        <f t="shared" si="1786"/>
        <v>0</v>
      </c>
      <c r="P5787" s="244"/>
      <c r="Q5787" s="773"/>
      <c r="R5787" s="774"/>
      <c r="S5787" s="775"/>
      <c r="T5787" s="775"/>
      <c r="U5787" s="774"/>
      <c r="V5787" s="775"/>
      <c r="W5787" s="819"/>
      <c r="X5787" s="313">
        <f t="shared" si="1783"/>
        <v>0</v>
      </c>
    </row>
    <row r="5788" spans="2:24" ht="18.75">
      <c r="B5788" s="794">
        <v>2800</v>
      </c>
      <c r="C5788" s="969" t="s">
        <v>1711</v>
      </c>
      <c r="D5788" s="979"/>
      <c r="E5788" s="795"/>
      <c r="F5788" s="798"/>
      <c r="G5788" s="799"/>
      <c r="H5788" s="799"/>
      <c r="I5788" s="800">
        <f t="shared" si="1784"/>
        <v>0</v>
      </c>
      <c r="J5788" s="243" t="str">
        <f t="shared" si="1782"/>
        <v/>
      </c>
      <c r="K5788" s="244"/>
      <c r="L5788" s="428"/>
      <c r="M5788" s="254"/>
      <c r="N5788" s="315">
        <f t="shared" si="1785"/>
        <v>0</v>
      </c>
      <c r="O5788" s="424">
        <f t="shared" si="1786"/>
        <v>0</v>
      </c>
      <c r="P5788" s="244"/>
      <c r="Q5788" s="773"/>
      <c r="R5788" s="774"/>
      <c r="S5788" s="775"/>
      <c r="T5788" s="775"/>
      <c r="U5788" s="774"/>
      <c r="V5788" s="775"/>
      <c r="W5788" s="819"/>
      <c r="X5788" s="313">
        <f t="shared" si="1783"/>
        <v>0</v>
      </c>
    </row>
    <row r="5789" spans="2:24" ht="18.75">
      <c r="B5789" s="794">
        <v>2900</v>
      </c>
      <c r="C5789" s="966" t="s">
        <v>242</v>
      </c>
      <c r="D5789" s="983"/>
      <c r="E5789" s="795"/>
      <c r="F5789" s="796">
        <f>SUM(F5790:F5797)</f>
        <v>0</v>
      </c>
      <c r="G5789" s="797">
        <f>SUM(G5790:G5797)</f>
        <v>0</v>
      </c>
      <c r="H5789" s="797">
        <f>SUM(H5790:H5797)</f>
        <v>0</v>
      </c>
      <c r="I5789" s="797">
        <f>SUM(I5790:I5797)</f>
        <v>0</v>
      </c>
      <c r="J5789" s="243" t="str">
        <f t="shared" si="1782"/>
        <v/>
      </c>
      <c r="K5789" s="244"/>
      <c r="L5789" s="316">
        <f>SUM(L5790:L5797)</f>
        <v>0</v>
      </c>
      <c r="M5789" s="317">
        <f>SUM(M5790:M5797)</f>
        <v>0</v>
      </c>
      <c r="N5789" s="425">
        <f>SUM(N5790:N5797)</f>
        <v>0</v>
      </c>
      <c r="O5789" s="426">
        <f>SUM(O5790:O5797)</f>
        <v>0</v>
      </c>
      <c r="P5789" s="244"/>
      <c r="Q5789" s="773"/>
      <c r="R5789" s="774"/>
      <c r="S5789" s="774"/>
      <c r="T5789" s="774"/>
      <c r="U5789" s="774"/>
      <c r="V5789" s="774"/>
      <c r="W5789" s="820"/>
      <c r="X5789" s="313">
        <f t="shared" si="1783"/>
        <v>0</v>
      </c>
    </row>
    <row r="5790" spans="2:24" ht="18.75">
      <c r="B5790" s="172"/>
      <c r="C5790" s="144">
        <v>2910</v>
      </c>
      <c r="D5790" s="319" t="s">
        <v>1751</v>
      </c>
      <c r="E5790" s="812"/>
      <c r="F5790" s="449"/>
      <c r="G5790" s="245"/>
      <c r="H5790" s="245"/>
      <c r="I5790" s="476">
        <f t="shared" ref="I5790:I5797" si="1787">F5790+G5790+H5790</f>
        <v>0</v>
      </c>
      <c r="J5790" s="243" t="str">
        <f t="shared" si="1782"/>
        <v/>
      </c>
      <c r="K5790" s="244"/>
      <c r="L5790" s="423"/>
      <c r="M5790" s="252"/>
      <c r="N5790" s="315">
        <f t="shared" ref="N5790:N5797" si="1788">I5790</f>
        <v>0</v>
      </c>
      <c r="O5790" s="424">
        <f t="shared" ref="O5790:O5797" si="1789">L5790+M5790-N5790</f>
        <v>0</v>
      </c>
      <c r="P5790" s="244"/>
      <c r="Q5790" s="771"/>
      <c r="R5790" s="775"/>
      <c r="S5790" s="775"/>
      <c r="T5790" s="775"/>
      <c r="U5790" s="775"/>
      <c r="V5790" s="775"/>
      <c r="W5790" s="819"/>
      <c r="X5790" s="313">
        <f t="shared" si="1783"/>
        <v>0</v>
      </c>
    </row>
    <row r="5791" spans="2:24" ht="18.75">
      <c r="B5791" s="172"/>
      <c r="C5791" s="144">
        <v>2920</v>
      </c>
      <c r="D5791" s="319" t="s">
        <v>243</v>
      </c>
      <c r="E5791" s="812"/>
      <c r="F5791" s="449"/>
      <c r="G5791" s="245"/>
      <c r="H5791" s="245"/>
      <c r="I5791" s="476">
        <f t="shared" si="1787"/>
        <v>0</v>
      </c>
      <c r="J5791" s="243" t="str">
        <f t="shared" si="1782"/>
        <v/>
      </c>
      <c r="K5791" s="244"/>
      <c r="L5791" s="423"/>
      <c r="M5791" s="252"/>
      <c r="N5791" s="315">
        <f t="shared" si="1788"/>
        <v>0</v>
      </c>
      <c r="O5791" s="424">
        <f t="shared" si="1789"/>
        <v>0</v>
      </c>
      <c r="P5791" s="244"/>
      <c r="Q5791" s="771"/>
      <c r="R5791" s="775"/>
      <c r="S5791" s="775"/>
      <c r="T5791" s="775"/>
      <c r="U5791" s="775"/>
      <c r="V5791" s="775"/>
      <c r="W5791" s="819"/>
      <c r="X5791" s="313">
        <f t="shared" si="1783"/>
        <v>0</v>
      </c>
    </row>
    <row r="5792" spans="2:24" ht="31.5">
      <c r="B5792" s="172"/>
      <c r="C5792" s="168">
        <v>2969</v>
      </c>
      <c r="D5792" s="320" t="s">
        <v>244</v>
      </c>
      <c r="E5792" s="812"/>
      <c r="F5792" s="449"/>
      <c r="G5792" s="245"/>
      <c r="H5792" s="245"/>
      <c r="I5792" s="476">
        <f t="shared" si="1787"/>
        <v>0</v>
      </c>
      <c r="J5792" s="243" t="str">
        <f t="shared" si="1782"/>
        <v/>
      </c>
      <c r="K5792" s="244"/>
      <c r="L5792" s="423"/>
      <c r="M5792" s="252"/>
      <c r="N5792" s="315">
        <f t="shared" si="1788"/>
        <v>0</v>
      </c>
      <c r="O5792" s="424">
        <f t="shared" si="1789"/>
        <v>0</v>
      </c>
      <c r="P5792" s="244"/>
      <c r="Q5792" s="771"/>
      <c r="R5792" s="775"/>
      <c r="S5792" s="775"/>
      <c r="T5792" s="775"/>
      <c r="U5792" s="775"/>
      <c r="V5792" s="775"/>
      <c r="W5792" s="819"/>
      <c r="X5792" s="313">
        <f t="shared" si="1783"/>
        <v>0</v>
      </c>
    </row>
    <row r="5793" spans="2:24" ht="31.5">
      <c r="B5793" s="172"/>
      <c r="C5793" s="168">
        <v>2970</v>
      </c>
      <c r="D5793" s="320" t="s">
        <v>245</v>
      </c>
      <c r="E5793" s="812"/>
      <c r="F5793" s="449"/>
      <c r="G5793" s="245"/>
      <c r="H5793" s="245"/>
      <c r="I5793" s="476">
        <f t="shared" si="1787"/>
        <v>0</v>
      </c>
      <c r="J5793" s="243" t="str">
        <f t="shared" si="1782"/>
        <v/>
      </c>
      <c r="K5793" s="244"/>
      <c r="L5793" s="423"/>
      <c r="M5793" s="252"/>
      <c r="N5793" s="315">
        <f t="shared" si="1788"/>
        <v>0</v>
      </c>
      <c r="O5793" s="424">
        <f t="shared" si="1789"/>
        <v>0</v>
      </c>
      <c r="P5793" s="244"/>
      <c r="Q5793" s="771"/>
      <c r="R5793" s="775"/>
      <c r="S5793" s="775"/>
      <c r="T5793" s="775"/>
      <c r="U5793" s="775"/>
      <c r="V5793" s="775"/>
      <c r="W5793" s="819"/>
      <c r="X5793" s="313">
        <f t="shared" si="1783"/>
        <v>0</v>
      </c>
    </row>
    <row r="5794" spans="2:24" ht="18.75">
      <c r="B5794" s="172"/>
      <c r="C5794" s="166">
        <v>2989</v>
      </c>
      <c r="D5794" s="321" t="s">
        <v>246</v>
      </c>
      <c r="E5794" s="812"/>
      <c r="F5794" s="449"/>
      <c r="G5794" s="245"/>
      <c r="H5794" s="245"/>
      <c r="I5794" s="476">
        <f t="shared" si="1787"/>
        <v>0</v>
      </c>
      <c r="J5794" s="243" t="str">
        <f t="shared" si="1782"/>
        <v/>
      </c>
      <c r="K5794" s="244"/>
      <c r="L5794" s="423"/>
      <c r="M5794" s="252"/>
      <c r="N5794" s="315">
        <f t="shared" si="1788"/>
        <v>0</v>
      </c>
      <c r="O5794" s="424">
        <f t="shared" si="1789"/>
        <v>0</v>
      </c>
      <c r="P5794" s="244"/>
      <c r="Q5794" s="771"/>
      <c r="R5794" s="775"/>
      <c r="S5794" s="775"/>
      <c r="T5794" s="775"/>
      <c r="U5794" s="775"/>
      <c r="V5794" s="775"/>
      <c r="W5794" s="819"/>
      <c r="X5794" s="313">
        <f t="shared" si="1783"/>
        <v>0</v>
      </c>
    </row>
    <row r="5795" spans="2:24" ht="31.5">
      <c r="B5795" s="136"/>
      <c r="C5795" s="137">
        <v>2990</v>
      </c>
      <c r="D5795" s="322" t="s">
        <v>1732</v>
      </c>
      <c r="E5795" s="812"/>
      <c r="F5795" s="449"/>
      <c r="G5795" s="245"/>
      <c r="H5795" s="245"/>
      <c r="I5795" s="476">
        <f t="shared" si="1787"/>
        <v>0</v>
      </c>
      <c r="J5795" s="243" t="str">
        <f t="shared" si="1782"/>
        <v/>
      </c>
      <c r="K5795" s="244"/>
      <c r="L5795" s="423"/>
      <c r="M5795" s="252"/>
      <c r="N5795" s="315">
        <f t="shared" si="1788"/>
        <v>0</v>
      </c>
      <c r="O5795" s="424">
        <f t="shared" si="1789"/>
        <v>0</v>
      </c>
      <c r="P5795" s="244"/>
      <c r="Q5795" s="771"/>
      <c r="R5795" s="775"/>
      <c r="S5795" s="775"/>
      <c r="T5795" s="775"/>
      <c r="U5795" s="775"/>
      <c r="V5795" s="775"/>
      <c r="W5795" s="819"/>
      <c r="X5795" s="313">
        <f t="shared" si="1783"/>
        <v>0</v>
      </c>
    </row>
    <row r="5796" spans="2:24" ht="18.75">
      <c r="B5796" s="136"/>
      <c r="C5796" s="137">
        <v>2991</v>
      </c>
      <c r="D5796" s="322" t="s">
        <v>247</v>
      </c>
      <c r="E5796" s="812"/>
      <c r="F5796" s="449"/>
      <c r="G5796" s="245"/>
      <c r="H5796" s="245"/>
      <c r="I5796" s="476">
        <f t="shared" si="1787"/>
        <v>0</v>
      </c>
      <c r="J5796" s="243" t="str">
        <f t="shared" si="1782"/>
        <v/>
      </c>
      <c r="K5796" s="244"/>
      <c r="L5796" s="423"/>
      <c r="M5796" s="252"/>
      <c r="N5796" s="315">
        <f t="shared" si="1788"/>
        <v>0</v>
      </c>
      <c r="O5796" s="424">
        <f t="shared" si="1789"/>
        <v>0</v>
      </c>
      <c r="P5796" s="244"/>
      <c r="Q5796" s="771"/>
      <c r="R5796" s="775"/>
      <c r="S5796" s="775"/>
      <c r="T5796" s="775"/>
      <c r="U5796" s="775"/>
      <c r="V5796" s="775"/>
      <c r="W5796" s="819"/>
      <c r="X5796" s="313">
        <f t="shared" si="1783"/>
        <v>0</v>
      </c>
    </row>
    <row r="5797" spans="2:24" ht="18.75">
      <c r="B5797" s="136"/>
      <c r="C5797" s="142">
        <v>2992</v>
      </c>
      <c r="D5797" s="154" t="s">
        <v>248</v>
      </c>
      <c r="E5797" s="812"/>
      <c r="F5797" s="449"/>
      <c r="G5797" s="245"/>
      <c r="H5797" s="245"/>
      <c r="I5797" s="476">
        <f t="shared" si="1787"/>
        <v>0</v>
      </c>
      <c r="J5797" s="243" t="str">
        <f t="shared" si="1782"/>
        <v/>
      </c>
      <c r="K5797" s="244"/>
      <c r="L5797" s="423"/>
      <c r="M5797" s="252"/>
      <c r="N5797" s="315">
        <f t="shared" si="1788"/>
        <v>0</v>
      </c>
      <c r="O5797" s="424">
        <f t="shared" si="1789"/>
        <v>0</v>
      </c>
      <c r="P5797" s="244"/>
      <c r="Q5797" s="771"/>
      <c r="R5797" s="775"/>
      <c r="S5797" s="775"/>
      <c r="T5797" s="775"/>
      <c r="U5797" s="775"/>
      <c r="V5797" s="775"/>
      <c r="W5797" s="819"/>
      <c r="X5797" s="313">
        <f t="shared" si="1783"/>
        <v>0</v>
      </c>
    </row>
    <row r="5798" spans="2:24" ht="18.75">
      <c r="B5798" s="794">
        <v>3300</v>
      </c>
      <c r="C5798" s="966" t="s">
        <v>1773</v>
      </c>
      <c r="D5798" s="966"/>
      <c r="E5798" s="795"/>
      <c r="F5798" s="781">
        <v>0</v>
      </c>
      <c r="G5798" s="781">
        <v>0</v>
      </c>
      <c r="H5798" s="781">
        <v>0</v>
      </c>
      <c r="I5798" s="797">
        <f>SUM(I5799:I5803)</f>
        <v>0</v>
      </c>
      <c r="J5798" s="243" t="str">
        <f t="shared" si="1782"/>
        <v/>
      </c>
      <c r="K5798" s="244"/>
      <c r="L5798" s="773"/>
      <c r="M5798" s="774"/>
      <c r="N5798" s="774"/>
      <c r="O5798" s="820"/>
      <c r="P5798" s="244"/>
      <c r="Q5798" s="773"/>
      <c r="R5798" s="774"/>
      <c r="S5798" s="774"/>
      <c r="T5798" s="774"/>
      <c r="U5798" s="774"/>
      <c r="V5798" s="774"/>
      <c r="W5798" s="820"/>
      <c r="X5798" s="313">
        <f t="shared" si="1783"/>
        <v>0</v>
      </c>
    </row>
    <row r="5799" spans="2:24" ht="18.75">
      <c r="B5799" s="143"/>
      <c r="C5799" s="144">
        <v>3301</v>
      </c>
      <c r="D5799" s="460" t="s">
        <v>249</v>
      </c>
      <c r="E5799" s="812"/>
      <c r="F5799" s="700">
        <v>0</v>
      </c>
      <c r="G5799" s="700">
        <v>0</v>
      </c>
      <c r="H5799" s="700">
        <v>0</v>
      </c>
      <c r="I5799" s="476">
        <f t="shared" ref="I5799:I5806" si="1790">F5799+G5799+H5799</f>
        <v>0</v>
      </c>
      <c r="J5799" s="243" t="str">
        <f t="shared" si="1782"/>
        <v/>
      </c>
      <c r="K5799" s="244"/>
      <c r="L5799" s="771"/>
      <c r="M5799" s="775"/>
      <c r="N5799" s="775"/>
      <c r="O5799" s="819"/>
      <c r="P5799" s="244"/>
      <c r="Q5799" s="771"/>
      <c r="R5799" s="775"/>
      <c r="S5799" s="775"/>
      <c r="T5799" s="775"/>
      <c r="U5799" s="775"/>
      <c r="V5799" s="775"/>
      <c r="W5799" s="819"/>
      <c r="X5799" s="313">
        <f t="shared" si="1783"/>
        <v>0</v>
      </c>
    </row>
    <row r="5800" spans="2:24" ht="18.75">
      <c r="B5800" s="143"/>
      <c r="C5800" s="168">
        <v>3302</v>
      </c>
      <c r="D5800" s="461" t="s">
        <v>1081</v>
      </c>
      <c r="E5800" s="812"/>
      <c r="F5800" s="700">
        <v>0</v>
      </c>
      <c r="G5800" s="700">
        <v>0</v>
      </c>
      <c r="H5800" s="700">
        <v>0</v>
      </c>
      <c r="I5800" s="476">
        <f t="shared" si="1790"/>
        <v>0</v>
      </c>
      <c r="J5800" s="243" t="str">
        <f t="shared" ref="J5800:J5831" si="1791">(IF($E5800&lt;&gt;0,$J$2,IF($I5800&lt;&gt;0,$J$2,"")))</f>
        <v/>
      </c>
      <c r="K5800" s="244"/>
      <c r="L5800" s="771"/>
      <c r="M5800" s="775"/>
      <c r="N5800" s="775"/>
      <c r="O5800" s="819"/>
      <c r="P5800" s="244"/>
      <c r="Q5800" s="771"/>
      <c r="R5800" s="775"/>
      <c r="S5800" s="775"/>
      <c r="T5800" s="775"/>
      <c r="U5800" s="775"/>
      <c r="V5800" s="775"/>
      <c r="W5800" s="819"/>
      <c r="X5800" s="313">
        <f t="shared" ref="X5800:X5831" si="1792">T5800-U5800-V5800-W5800</f>
        <v>0</v>
      </c>
    </row>
    <row r="5801" spans="2:24" ht="18.75">
      <c r="B5801" s="143"/>
      <c r="C5801" s="168">
        <v>3303</v>
      </c>
      <c r="D5801" s="461" t="s">
        <v>251</v>
      </c>
      <c r="E5801" s="812"/>
      <c r="F5801" s="700">
        <v>0</v>
      </c>
      <c r="G5801" s="700">
        <v>0</v>
      </c>
      <c r="H5801" s="700">
        <v>0</v>
      </c>
      <c r="I5801" s="476">
        <f t="shared" si="1790"/>
        <v>0</v>
      </c>
      <c r="J5801" s="243" t="str">
        <f t="shared" si="1791"/>
        <v/>
      </c>
      <c r="K5801" s="244"/>
      <c r="L5801" s="771"/>
      <c r="M5801" s="775"/>
      <c r="N5801" s="775"/>
      <c r="O5801" s="819"/>
      <c r="P5801" s="244"/>
      <c r="Q5801" s="771"/>
      <c r="R5801" s="775"/>
      <c r="S5801" s="775"/>
      <c r="T5801" s="775"/>
      <c r="U5801" s="775"/>
      <c r="V5801" s="775"/>
      <c r="W5801" s="819"/>
      <c r="X5801" s="313">
        <f t="shared" si="1792"/>
        <v>0</v>
      </c>
    </row>
    <row r="5802" spans="2:24" ht="18.75">
      <c r="B5802" s="143"/>
      <c r="C5802" s="166">
        <v>3304</v>
      </c>
      <c r="D5802" s="462" t="s">
        <v>252</v>
      </c>
      <c r="E5802" s="812"/>
      <c r="F5802" s="700">
        <v>0</v>
      </c>
      <c r="G5802" s="700">
        <v>0</v>
      </c>
      <c r="H5802" s="700">
        <v>0</v>
      </c>
      <c r="I5802" s="476">
        <f t="shared" si="1790"/>
        <v>0</v>
      </c>
      <c r="J5802" s="243" t="str">
        <f t="shared" si="1791"/>
        <v/>
      </c>
      <c r="K5802" s="244"/>
      <c r="L5802" s="771"/>
      <c r="M5802" s="775"/>
      <c r="N5802" s="775"/>
      <c r="O5802" s="819"/>
      <c r="P5802" s="244"/>
      <c r="Q5802" s="771"/>
      <c r="R5802" s="775"/>
      <c r="S5802" s="775"/>
      <c r="T5802" s="775"/>
      <c r="U5802" s="775"/>
      <c r="V5802" s="775"/>
      <c r="W5802" s="819"/>
      <c r="X5802" s="313">
        <f t="shared" si="1792"/>
        <v>0</v>
      </c>
    </row>
    <row r="5803" spans="2:24" ht="31.5">
      <c r="B5803" s="143"/>
      <c r="C5803" s="142">
        <v>3306</v>
      </c>
      <c r="D5803" s="463" t="s">
        <v>1712</v>
      </c>
      <c r="E5803" s="812"/>
      <c r="F5803" s="700">
        <v>0</v>
      </c>
      <c r="G5803" s="700">
        <v>0</v>
      </c>
      <c r="H5803" s="700">
        <v>0</v>
      </c>
      <c r="I5803" s="476">
        <f t="shared" si="1790"/>
        <v>0</v>
      </c>
      <c r="J5803" s="243" t="str">
        <f t="shared" si="1791"/>
        <v/>
      </c>
      <c r="K5803" s="244"/>
      <c r="L5803" s="771"/>
      <c r="M5803" s="775"/>
      <c r="N5803" s="775"/>
      <c r="O5803" s="819"/>
      <c r="P5803" s="244"/>
      <c r="Q5803" s="771"/>
      <c r="R5803" s="775"/>
      <c r="S5803" s="775"/>
      <c r="T5803" s="775"/>
      <c r="U5803" s="775"/>
      <c r="V5803" s="775"/>
      <c r="W5803" s="819"/>
      <c r="X5803" s="313">
        <f t="shared" si="1792"/>
        <v>0</v>
      </c>
    </row>
    <row r="5804" spans="2:24" ht="18.75">
      <c r="B5804" s="794">
        <v>3900</v>
      </c>
      <c r="C5804" s="963" t="s">
        <v>253</v>
      </c>
      <c r="D5804" s="967"/>
      <c r="E5804" s="795"/>
      <c r="F5804" s="781">
        <v>0</v>
      </c>
      <c r="G5804" s="781">
        <v>0</v>
      </c>
      <c r="H5804" s="781">
        <v>0</v>
      </c>
      <c r="I5804" s="800">
        <f t="shared" si="1790"/>
        <v>0</v>
      </c>
      <c r="J5804" s="243" t="str">
        <f t="shared" si="1791"/>
        <v/>
      </c>
      <c r="K5804" s="244"/>
      <c r="L5804" s="428"/>
      <c r="M5804" s="254"/>
      <c r="N5804" s="317">
        <f>I5804</f>
        <v>0</v>
      </c>
      <c r="O5804" s="424">
        <f>L5804+M5804-N5804</f>
        <v>0</v>
      </c>
      <c r="P5804" s="244"/>
      <c r="Q5804" s="428"/>
      <c r="R5804" s="254"/>
      <c r="S5804" s="429">
        <f>+IF(+(L5804+M5804)&gt;=I5804,+M5804,+(+I5804-L5804))</f>
        <v>0</v>
      </c>
      <c r="T5804" s="315">
        <f>Q5804+R5804-S5804</f>
        <v>0</v>
      </c>
      <c r="U5804" s="254"/>
      <c r="V5804" s="254"/>
      <c r="W5804" s="253"/>
      <c r="X5804" s="313">
        <f t="shared" si="1792"/>
        <v>0</v>
      </c>
    </row>
    <row r="5805" spans="2:24" ht="18.75">
      <c r="B5805" s="794">
        <v>4000</v>
      </c>
      <c r="C5805" s="968" t="s">
        <v>254</v>
      </c>
      <c r="D5805" s="968"/>
      <c r="E5805" s="795"/>
      <c r="F5805" s="798"/>
      <c r="G5805" s="799"/>
      <c r="H5805" s="799"/>
      <c r="I5805" s="800">
        <f t="shared" si="1790"/>
        <v>0</v>
      </c>
      <c r="J5805" s="243" t="str">
        <f t="shared" si="1791"/>
        <v/>
      </c>
      <c r="K5805" s="244"/>
      <c r="L5805" s="428"/>
      <c r="M5805" s="254"/>
      <c r="N5805" s="317">
        <f>I5805</f>
        <v>0</v>
      </c>
      <c r="O5805" s="424">
        <f>L5805+M5805-N5805</f>
        <v>0</v>
      </c>
      <c r="P5805" s="244"/>
      <c r="Q5805" s="773"/>
      <c r="R5805" s="774"/>
      <c r="S5805" s="774"/>
      <c r="T5805" s="775"/>
      <c r="U5805" s="774"/>
      <c r="V5805" s="774"/>
      <c r="W5805" s="819"/>
      <c r="X5805" s="313">
        <f t="shared" si="1792"/>
        <v>0</v>
      </c>
    </row>
    <row r="5806" spans="2:24" ht="18.75">
      <c r="B5806" s="794">
        <v>4100</v>
      </c>
      <c r="C5806" s="968" t="s">
        <v>255</v>
      </c>
      <c r="D5806" s="968"/>
      <c r="E5806" s="795"/>
      <c r="F5806" s="781">
        <v>0</v>
      </c>
      <c r="G5806" s="781">
        <v>0</v>
      </c>
      <c r="H5806" s="781">
        <v>0</v>
      </c>
      <c r="I5806" s="800">
        <f t="shared" si="1790"/>
        <v>0</v>
      </c>
      <c r="J5806" s="243" t="str">
        <f t="shared" si="1791"/>
        <v/>
      </c>
      <c r="K5806" s="244"/>
      <c r="L5806" s="773"/>
      <c r="M5806" s="774"/>
      <c r="N5806" s="774"/>
      <c r="O5806" s="820"/>
      <c r="P5806" s="244"/>
      <c r="Q5806" s="773"/>
      <c r="R5806" s="774"/>
      <c r="S5806" s="774"/>
      <c r="T5806" s="774"/>
      <c r="U5806" s="774"/>
      <c r="V5806" s="774"/>
      <c r="W5806" s="820"/>
      <c r="X5806" s="313">
        <f t="shared" si="1792"/>
        <v>0</v>
      </c>
    </row>
    <row r="5807" spans="2:24" ht="18.75">
      <c r="B5807" s="794">
        <v>4200</v>
      </c>
      <c r="C5807" s="966" t="s">
        <v>256</v>
      </c>
      <c r="D5807" s="983"/>
      <c r="E5807" s="795"/>
      <c r="F5807" s="796">
        <f>SUM(F5808:F5813)</f>
        <v>0</v>
      </c>
      <c r="G5807" s="797">
        <f>SUM(G5808:G5813)</f>
        <v>0</v>
      </c>
      <c r="H5807" s="797">
        <f>SUM(H5808:H5813)</f>
        <v>0</v>
      </c>
      <c r="I5807" s="797">
        <f>SUM(I5808:I5813)</f>
        <v>0</v>
      </c>
      <c r="J5807" s="243" t="str">
        <f t="shared" si="1791"/>
        <v/>
      </c>
      <c r="K5807" s="244"/>
      <c r="L5807" s="316">
        <f>SUM(L5808:L5813)</f>
        <v>0</v>
      </c>
      <c r="M5807" s="317">
        <f>SUM(M5808:M5813)</f>
        <v>0</v>
      </c>
      <c r="N5807" s="425">
        <f>SUM(N5808:N5813)</f>
        <v>0</v>
      </c>
      <c r="O5807" s="426">
        <f>SUM(O5808:O5813)</f>
        <v>0</v>
      </c>
      <c r="P5807" s="244"/>
      <c r="Q5807" s="316">
        <f t="shared" ref="Q5807:W5807" si="1793">SUM(Q5808:Q5813)</f>
        <v>0</v>
      </c>
      <c r="R5807" s="317">
        <f t="shared" si="1793"/>
        <v>0</v>
      </c>
      <c r="S5807" s="317">
        <f t="shared" si="1793"/>
        <v>0</v>
      </c>
      <c r="T5807" s="317">
        <f t="shared" si="1793"/>
        <v>0</v>
      </c>
      <c r="U5807" s="317">
        <f t="shared" si="1793"/>
        <v>0</v>
      </c>
      <c r="V5807" s="317">
        <f t="shared" si="1793"/>
        <v>0</v>
      </c>
      <c r="W5807" s="426">
        <f t="shared" si="1793"/>
        <v>0</v>
      </c>
      <c r="X5807" s="313">
        <f t="shared" si="1792"/>
        <v>0</v>
      </c>
    </row>
    <row r="5808" spans="2:24" ht="18.75">
      <c r="B5808" s="173"/>
      <c r="C5808" s="144">
        <v>4201</v>
      </c>
      <c r="D5808" s="138" t="s">
        <v>257</v>
      </c>
      <c r="E5808" s="812"/>
      <c r="F5808" s="449"/>
      <c r="G5808" s="245"/>
      <c r="H5808" s="245"/>
      <c r="I5808" s="476">
        <f t="shared" ref="I5808:I5813" si="1794">F5808+G5808+H5808</f>
        <v>0</v>
      </c>
      <c r="J5808" s="243" t="str">
        <f t="shared" si="1791"/>
        <v/>
      </c>
      <c r="K5808" s="244"/>
      <c r="L5808" s="423"/>
      <c r="M5808" s="252"/>
      <c r="N5808" s="315">
        <f t="shared" ref="N5808:N5813" si="1795">I5808</f>
        <v>0</v>
      </c>
      <c r="O5808" s="424">
        <f t="shared" ref="O5808:O5813" si="1796">L5808+M5808-N5808</f>
        <v>0</v>
      </c>
      <c r="P5808" s="244"/>
      <c r="Q5808" s="423"/>
      <c r="R5808" s="252"/>
      <c r="S5808" s="429">
        <f t="shared" ref="S5808:S5813" si="1797">+IF(+(L5808+M5808)&gt;=I5808,+M5808,+(+I5808-L5808))</f>
        <v>0</v>
      </c>
      <c r="T5808" s="315">
        <f t="shared" ref="T5808:T5813" si="1798">Q5808+R5808-S5808</f>
        <v>0</v>
      </c>
      <c r="U5808" s="252"/>
      <c r="V5808" s="252"/>
      <c r="W5808" s="253"/>
      <c r="X5808" s="313">
        <f t="shared" si="1792"/>
        <v>0</v>
      </c>
    </row>
    <row r="5809" spans="2:24" ht="18.75">
      <c r="B5809" s="173"/>
      <c r="C5809" s="137">
        <v>4202</v>
      </c>
      <c r="D5809" s="139" t="s">
        <v>258</v>
      </c>
      <c r="E5809" s="812"/>
      <c r="F5809" s="449"/>
      <c r="G5809" s="245"/>
      <c r="H5809" s="245"/>
      <c r="I5809" s="476">
        <f t="shared" si="1794"/>
        <v>0</v>
      </c>
      <c r="J5809" s="243" t="str">
        <f t="shared" si="1791"/>
        <v/>
      </c>
      <c r="K5809" s="244"/>
      <c r="L5809" s="423"/>
      <c r="M5809" s="252"/>
      <c r="N5809" s="315">
        <f t="shared" si="1795"/>
        <v>0</v>
      </c>
      <c r="O5809" s="424">
        <f t="shared" si="1796"/>
        <v>0</v>
      </c>
      <c r="P5809" s="244"/>
      <c r="Q5809" s="423"/>
      <c r="R5809" s="252"/>
      <c r="S5809" s="429">
        <f t="shared" si="1797"/>
        <v>0</v>
      </c>
      <c r="T5809" s="315">
        <f t="shared" si="1798"/>
        <v>0</v>
      </c>
      <c r="U5809" s="252"/>
      <c r="V5809" s="252"/>
      <c r="W5809" s="253"/>
      <c r="X5809" s="313">
        <f t="shared" si="1792"/>
        <v>0</v>
      </c>
    </row>
    <row r="5810" spans="2:24" ht="18.75">
      <c r="B5810" s="173"/>
      <c r="C5810" s="137">
        <v>4214</v>
      </c>
      <c r="D5810" s="139" t="s">
        <v>259</v>
      </c>
      <c r="E5810" s="812"/>
      <c r="F5810" s="449"/>
      <c r="G5810" s="245"/>
      <c r="H5810" s="245"/>
      <c r="I5810" s="476">
        <f t="shared" si="1794"/>
        <v>0</v>
      </c>
      <c r="J5810" s="243" t="str">
        <f t="shared" si="1791"/>
        <v/>
      </c>
      <c r="K5810" s="244"/>
      <c r="L5810" s="423"/>
      <c r="M5810" s="252"/>
      <c r="N5810" s="315">
        <f t="shared" si="1795"/>
        <v>0</v>
      </c>
      <c r="O5810" s="424">
        <f t="shared" si="1796"/>
        <v>0</v>
      </c>
      <c r="P5810" s="244"/>
      <c r="Q5810" s="423"/>
      <c r="R5810" s="252"/>
      <c r="S5810" s="429">
        <f t="shared" si="1797"/>
        <v>0</v>
      </c>
      <c r="T5810" s="315">
        <f t="shared" si="1798"/>
        <v>0</v>
      </c>
      <c r="U5810" s="252"/>
      <c r="V5810" s="252"/>
      <c r="W5810" s="253"/>
      <c r="X5810" s="313">
        <f t="shared" si="1792"/>
        <v>0</v>
      </c>
    </row>
    <row r="5811" spans="2:24" ht="18.75">
      <c r="B5811" s="173"/>
      <c r="C5811" s="137">
        <v>4217</v>
      </c>
      <c r="D5811" s="139" t="s">
        <v>260</v>
      </c>
      <c r="E5811" s="812"/>
      <c r="F5811" s="449"/>
      <c r="G5811" s="245"/>
      <c r="H5811" s="245"/>
      <c r="I5811" s="476">
        <f t="shared" si="1794"/>
        <v>0</v>
      </c>
      <c r="J5811" s="243" t="str">
        <f t="shared" si="1791"/>
        <v/>
      </c>
      <c r="K5811" s="244"/>
      <c r="L5811" s="423"/>
      <c r="M5811" s="252"/>
      <c r="N5811" s="315">
        <f t="shared" si="1795"/>
        <v>0</v>
      </c>
      <c r="O5811" s="424">
        <f t="shared" si="1796"/>
        <v>0</v>
      </c>
      <c r="P5811" s="244"/>
      <c r="Q5811" s="423"/>
      <c r="R5811" s="252"/>
      <c r="S5811" s="429">
        <f t="shared" si="1797"/>
        <v>0</v>
      </c>
      <c r="T5811" s="315">
        <f t="shared" si="1798"/>
        <v>0</v>
      </c>
      <c r="U5811" s="252"/>
      <c r="V5811" s="252"/>
      <c r="W5811" s="253"/>
      <c r="X5811" s="313">
        <f t="shared" si="1792"/>
        <v>0</v>
      </c>
    </row>
    <row r="5812" spans="2:24" ht="18.75">
      <c r="B5812" s="173"/>
      <c r="C5812" s="137">
        <v>4218</v>
      </c>
      <c r="D5812" s="145" t="s">
        <v>261</v>
      </c>
      <c r="E5812" s="812"/>
      <c r="F5812" s="449"/>
      <c r="G5812" s="245"/>
      <c r="H5812" s="245"/>
      <c r="I5812" s="476">
        <f t="shared" si="1794"/>
        <v>0</v>
      </c>
      <c r="J5812" s="243" t="str">
        <f t="shared" si="1791"/>
        <v/>
      </c>
      <c r="K5812" s="244"/>
      <c r="L5812" s="423"/>
      <c r="M5812" s="252"/>
      <c r="N5812" s="315">
        <f t="shared" si="1795"/>
        <v>0</v>
      </c>
      <c r="O5812" s="424">
        <f t="shared" si="1796"/>
        <v>0</v>
      </c>
      <c r="P5812" s="244"/>
      <c r="Q5812" s="423"/>
      <c r="R5812" s="252"/>
      <c r="S5812" s="429">
        <f t="shared" si="1797"/>
        <v>0</v>
      </c>
      <c r="T5812" s="315">
        <f t="shared" si="1798"/>
        <v>0</v>
      </c>
      <c r="U5812" s="252"/>
      <c r="V5812" s="252"/>
      <c r="W5812" s="253"/>
      <c r="X5812" s="313">
        <f t="shared" si="1792"/>
        <v>0</v>
      </c>
    </row>
    <row r="5813" spans="2:24" ht="18.75">
      <c r="B5813" s="173"/>
      <c r="C5813" s="137">
        <v>4219</v>
      </c>
      <c r="D5813" s="156" t="s">
        <v>262</v>
      </c>
      <c r="E5813" s="812"/>
      <c r="F5813" s="449"/>
      <c r="G5813" s="245"/>
      <c r="H5813" s="245"/>
      <c r="I5813" s="476">
        <f t="shared" si="1794"/>
        <v>0</v>
      </c>
      <c r="J5813" s="243" t="str">
        <f t="shared" si="1791"/>
        <v/>
      </c>
      <c r="K5813" s="244"/>
      <c r="L5813" s="423"/>
      <c r="M5813" s="252"/>
      <c r="N5813" s="315">
        <f t="shared" si="1795"/>
        <v>0</v>
      </c>
      <c r="O5813" s="424">
        <f t="shared" si="1796"/>
        <v>0</v>
      </c>
      <c r="P5813" s="244"/>
      <c r="Q5813" s="423"/>
      <c r="R5813" s="252"/>
      <c r="S5813" s="429">
        <f t="shared" si="1797"/>
        <v>0</v>
      </c>
      <c r="T5813" s="315">
        <f t="shared" si="1798"/>
        <v>0</v>
      </c>
      <c r="U5813" s="252"/>
      <c r="V5813" s="252"/>
      <c r="W5813" s="253"/>
      <c r="X5813" s="313">
        <f t="shared" si="1792"/>
        <v>0</v>
      </c>
    </row>
    <row r="5814" spans="2:24" ht="18.75">
      <c r="B5814" s="794">
        <v>4300</v>
      </c>
      <c r="C5814" s="958" t="s">
        <v>1713</v>
      </c>
      <c r="D5814" s="958"/>
      <c r="E5814" s="795"/>
      <c r="F5814" s="796">
        <f>SUM(F5815:F5817)</f>
        <v>0</v>
      </c>
      <c r="G5814" s="797">
        <f>SUM(G5815:G5817)</f>
        <v>0</v>
      </c>
      <c r="H5814" s="797">
        <f>SUM(H5815:H5817)</f>
        <v>0</v>
      </c>
      <c r="I5814" s="797">
        <f>SUM(I5815:I5817)</f>
        <v>0</v>
      </c>
      <c r="J5814" s="243" t="str">
        <f t="shared" si="1791"/>
        <v/>
      </c>
      <c r="K5814" s="244"/>
      <c r="L5814" s="316">
        <f>SUM(L5815:L5817)</f>
        <v>0</v>
      </c>
      <c r="M5814" s="317">
        <f>SUM(M5815:M5817)</f>
        <v>0</v>
      </c>
      <c r="N5814" s="425">
        <f>SUM(N5815:N5817)</f>
        <v>0</v>
      </c>
      <c r="O5814" s="426">
        <f>SUM(O5815:O5817)</f>
        <v>0</v>
      </c>
      <c r="P5814" s="244"/>
      <c r="Q5814" s="316">
        <f t="shared" ref="Q5814:W5814" si="1799">SUM(Q5815:Q5817)</f>
        <v>0</v>
      </c>
      <c r="R5814" s="317">
        <f t="shared" si="1799"/>
        <v>0</v>
      </c>
      <c r="S5814" s="317">
        <f t="shared" si="1799"/>
        <v>0</v>
      </c>
      <c r="T5814" s="317">
        <f t="shared" si="1799"/>
        <v>0</v>
      </c>
      <c r="U5814" s="317">
        <f t="shared" si="1799"/>
        <v>0</v>
      </c>
      <c r="V5814" s="317">
        <f t="shared" si="1799"/>
        <v>0</v>
      </c>
      <c r="W5814" s="426">
        <f t="shared" si="1799"/>
        <v>0</v>
      </c>
      <c r="X5814" s="313">
        <f t="shared" si="1792"/>
        <v>0</v>
      </c>
    </row>
    <row r="5815" spans="2:24" ht="18.75">
      <c r="B5815" s="173"/>
      <c r="C5815" s="144">
        <v>4301</v>
      </c>
      <c r="D5815" s="163" t="s">
        <v>263</v>
      </c>
      <c r="E5815" s="812"/>
      <c r="F5815" s="449"/>
      <c r="G5815" s="245"/>
      <c r="H5815" s="245"/>
      <c r="I5815" s="476">
        <f t="shared" ref="I5815:I5820" si="1800">F5815+G5815+H5815</f>
        <v>0</v>
      </c>
      <c r="J5815" s="243" t="str">
        <f t="shared" si="1791"/>
        <v/>
      </c>
      <c r="K5815" s="244"/>
      <c r="L5815" s="423"/>
      <c r="M5815" s="252"/>
      <c r="N5815" s="315">
        <f t="shared" ref="N5815:N5820" si="1801">I5815</f>
        <v>0</v>
      </c>
      <c r="O5815" s="424">
        <f t="shared" ref="O5815:O5820" si="1802">L5815+M5815-N5815</f>
        <v>0</v>
      </c>
      <c r="P5815" s="244"/>
      <c r="Q5815" s="423"/>
      <c r="R5815" s="252"/>
      <c r="S5815" s="429">
        <f t="shared" ref="S5815:S5820" si="1803">+IF(+(L5815+M5815)&gt;=I5815,+M5815,+(+I5815-L5815))</f>
        <v>0</v>
      </c>
      <c r="T5815" s="315">
        <f t="shared" ref="T5815:T5820" si="1804">Q5815+R5815-S5815</f>
        <v>0</v>
      </c>
      <c r="U5815" s="252"/>
      <c r="V5815" s="252"/>
      <c r="W5815" s="253"/>
      <c r="X5815" s="313">
        <f t="shared" si="1792"/>
        <v>0</v>
      </c>
    </row>
    <row r="5816" spans="2:24" ht="18.75">
      <c r="B5816" s="173"/>
      <c r="C5816" s="137">
        <v>4302</v>
      </c>
      <c r="D5816" s="139" t="s">
        <v>1082</v>
      </c>
      <c r="E5816" s="812"/>
      <c r="F5816" s="449"/>
      <c r="G5816" s="245"/>
      <c r="H5816" s="245"/>
      <c r="I5816" s="476">
        <f t="shared" si="1800"/>
        <v>0</v>
      </c>
      <c r="J5816" s="243" t="str">
        <f t="shared" si="1791"/>
        <v/>
      </c>
      <c r="K5816" s="244"/>
      <c r="L5816" s="423"/>
      <c r="M5816" s="252"/>
      <c r="N5816" s="315">
        <f t="shared" si="1801"/>
        <v>0</v>
      </c>
      <c r="O5816" s="424">
        <f t="shared" si="1802"/>
        <v>0</v>
      </c>
      <c r="P5816" s="244"/>
      <c r="Q5816" s="423"/>
      <c r="R5816" s="252"/>
      <c r="S5816" s="429">
        <f t="shared" si="1803"/>
        <v>0</v>
      </c>
      <c r="T5816" s="315">
        <f t="shared" si="1804"/>
        <v>0</v>
      </c>
      <c r="U5816" s="252"/>
      <c r="V5816" s="252"/>
      <c r="W5816" s="253"/>
      <c r="X5816" s="313">
        <f t="shared" si="1792"/>
        <v>0</v>
      </c>
    </row>
    <row r="5817" spans="2:24" ht="18.75">
      <c r="B5817" s="173"/>
      <c r="C5817" s="142">
        <v>4309</v>
      </c>
      <c r="D5817" s="148" t="s">
        <v>265</v>
      </c>
      <c r="E5817" s="812"/>
      <c r="F5817" s="449"/>
      <c r="G5817" s="245"/>
      <c r="H5817" s="245"/>
      <c r="I5817" s="476">
        <f t="shared" si="1800"/>
        <v>0</v>
      </c>
      <c r="J5817" s="243" t="str">
        <f t="shared" si="1791"/>
        <v/>
      </c>
      <c r="K5817" s="244"/>
      <c r="L5817" s="423"/>
      <c r="M5817" s="252"/>
      <c r="N5817" s="315">
        <f t="shared" si="1801"/>
        <v>0</v>
      </c>
      <c r="O5817" s="424">
        <f t="shared" si="1802"/>
        <v>0</v>
      </c>
      <c r="P5817" s="244"/>
      <c r="Q5817" s="423"/>
      <c r="R5817" s="252"/>
      <c r="S5817" s="429">
        <f t="shared" si="1803"/>
        <v>0</v>
      </c>
      <c r="T5817" s="315">
        <f t="shared" si="1804"/>
        <v>0</v>
      </c>
      <c r="U5817" s="252"/>
      <c r="V5817" s="252"/>
      <c r="W5817" s="253"/>
      <c r="X5817" s="313">
        <f t="shared" si="1792"/>
        <v>0</v>
      </c>
    </row>
    <row r="5818" spans="2:24" ht="18.75">
      <c r="B5818" s="794">
        <v>4400</v>
      </c>
      <c r="C5818" s="963" t="s">
        <v>1714</v>
      </c>
      <c r="D5818" s="963"/>
      <c r="E5818" s="795"/>
      <c r="F5818" s="798"/>
      <c r="G5818" s="799"/>
      <c r="H5818" s="799"/>
      <c r="I5818" s="800">
        <f t="shared" si="1800"/>
        <v>0</v>
      </c>
      <c r="J5818" s="243" t="str">
        <f t="shared" si="1791"/>
        <v/>
      </c>
      <c r="K5818" s="244"/>
      <c r="L5818" s="428"/>
      <c r="M5818" s="254"/>
      <c r="N5818" s="317">
        <f t="shared" si="1801"/>
        <v>0</v>
      </c>
      <c r="O5818" s="424">
        <f t="shared" si="1802"/>
        <v>0</v>
      </c>
      <c r="P5818" s="244"/>
      <c r="Q5818" s="428"/>
      <c r="R5818" s="254"/>
      <c r="S5818" s="429">
        <f t="shared" si="1803"/>
        <v>0</v>
      </c>
      <c r="T5818" s="315">
        <f t="shared" si="1804"/>
        <v>0</v>
      </c>
      <c r="U5818" s="254"/>
      <c r="V5818" s="254"/>
      <c r="W5818" s="253"/>
      <c r="X5818" s="313">
        <f t="shared" si="1792"/>
        <v>0</v>
      </c>
    </row>
    <row r="5819" spans="2:24" ht="18.75">
      <c r="B5819" s="794">
        <v>4500</v>
      </c>
      <c r="C5819" s="968" t="s">
        <v>1715</v>
      </c>
      <c r="D5819" s="968"/>
      <c r="E5819" s="795"/>
      <c r="F5819" s="798"/>
      <c r="G5819" s="799"/>
      <c r="H5819" s="799"/>
      <c r="I5819" s="800">
        <f t="shared" si="1800"/>
        <v>0</v>
      </c>
      <c r="J5819" s="243" t="str">
        <f t="shared" si="1791"/>
        <v/>
      </c>
      <c r="K5819" s="244"/>
      <c r="L5819" s="428"/>
      <c r="M5819" s="254"/>
      <c r="N5819" s="317">
        <f t="shared" si="1801"/>
        <v>0</v>
      </c>
      <c r="O5819" s="424">
        <f t="shared" si="1802"/>
        <v>0</v>
      </c>
      <c r="P5819" s="244"/>
      <c r="Q5819" s="428"/>
      <c r="R5819" s="254"/>
      <c r="S5819" s="429">
        <f t="shared" si="1803"/>
        <v>0</v>
      </c>
      <c r="T5819" s="315">
        <f t="shared" si="1804"/>
        <v>0</v>
      </c>
      <c r="U5819" s="254"/>
      <c r="V5819" s="254"/>
      <c r="W5819" s="253"/>
      <c r="X5819" s="313">
        <f t="shared" si="1792"/>
        <v>0</v>
      </c>
    </row>
    <row r="5820" spans="2:24" ht="18.75">
      <c r="B5820" s="794">
        <v>4600</v>
      </c>
      <c r="C5820" s="969" t="s">
        <v>266</v>
      </c>
      <c r="D5820" s="970"/>
      <c r="E5820" s="795"/>
      <c r="F5820" s="798"/>
      <c r="G5820" s="799"/>
      <c r="H5820" s="799"/>
      <c r="I5820" s="800">
        <f t="shared" si="1800"/>
        <v>0</v>
      </c>
      <c r="J5820" s="243" t="str">
        <f t="shared" si="1791"/>
        <v/>
      </c>
      <c r="K5820" s="244"/>
      <c r="L5820" s="428"/>
      <c r="M5820" s="254"/>
      <c r="N5820" s="317">
        <f t="shared" si="1801"/>
        <v>0</v>
      </c>
      <c r="O5820" s="424">
        <f t="shared" si="1802"/>
        <v>0</v>
      </c>
      <c r="P5820" s="244"/>
      <c r="Q5820" s="428"/>
      <c r="R5820" s="254"/>
      <c r="S5820" s="429">
        <f t="shared" si="1803"/>
        <v>0</v>
      </c>
      <c r="T5820" s="315">
        <f t="shared" si="1804"/>
        <v>0</v>
      </c>
      <c r="U5820" s="254"/>
      <c r="V5820" s="254"/>
      <c r="W5820" s="253"/>
      <c r="X5820" s="313">
        <f t="shared" si="1792"/>
        <v>0</v>
      </c>
    </row>
    <row r="5821" spans="2:24" ht="18.75">
      <c r="B5821" s="794">
        <v>4900</v>
      </c>
      <c r="C5821" s="966" t="s">
        <v>297</v>
      </c>
      <c r="D5821" s="966"/>
      <c r="E5821" s="795"/>
      <c r="F5821" s="796">
        <f>+F5822+F5823</f>
        <v>0</v>
      </c>
      <c r="G5821" s="797">
        <f>+G5822+G5823</f>
        <v>0</v>
      </c>
      <c r="H5821" s="797">
        <f>+H5822+H5823</f>
        <v>0</v>
      </c>
      <c r="I5821" s="797">
        <f>+I5822+I5823</f>
        <v>0</v>
      </c>
      <c r="J5821" s="243" t="str">
        <f t="shared" si="1791"/>
        <v/>
      </c>
      <c r="K5821" s="244"/>
      <c r="L5821" s="773"/>
      <c r="M5821" s="774"/>
      <c r="N5821" s="774"/>
      <c r="O5821" s="820"/>
      <c r="P5821" s="244"/>
      <c r="Q5821" s="773"/>
      <c r="R5821" s="774"/>
      <c r="S5821" s="774"/>
      <c r="T5821" s="774"/>
      <c r="U5821" s="774"/>
      <c r="V5821" s="774"/>
      <c r="W5821" s="820"/>
      <c r="X5821" s="313">
        <f t="shared" si="1792"/>
        <v>0</v>
      </c>
    </row>
    <row r="5822" spans="2:24" ht="18.75">
      <c r="B5822" s="173"/>
      <c r="C5822" s="144">
        <v>4901</v>
      </c>
      <c r="D5822" s="174" t="s">
        <v>298</v>
      </c>
      <c r="E5822" s="812"/>
      <c r="F5822" s="449"/>
      <c r="G5822" s="245"/>
      <c r="H5822" s="245"/>
      <c r="I5822" s="476">
        <f>F5822+G5822+H5822</f>
        <v>0</v>
      </c>
      <c r="J5822" s="243" t="str">
        <f t="shared" si="1791"/>
        <v/>
      </c>
      <c r="K5822" s="244"/>
      <c r="L5822" s="771"/>
      <c r="M5822" s="775"/>
      <c r="N5822" s="775"/>
      <c r="O5822" s="819"/>
      <c r="P5822" s="244"/>
      <c r="Q5822" s="771"/>
      <c r="R5822" s="775"/>
      <c r="S5822" s="775"/>
      <c r="T5822" s="775"/>
      <c r="U5822" s="775"/>
      <c r="V5822" s="775"/>
      <c r="W5822" s="819"/>
      <c r="X5822" s="313">
        <f t="shared" si="1792"/>
        <v>0</v>
      </c>
    </row>
    <row r="5823" spans="2:24" ht="18.75">
      <c r="B5823" s="173"/>
      <c r="C5823" s="142">
        <v>4902</v>
      </c>
      <c r="D5823" s="148" t="s">
        <v>299</v>
      </c>
      <c r="E5823" s="812"/>
      <c r="F5823" s="449"/>
      <c r="G5823" s="245"/>
      <c r="H5823" s="245"/>
      <c r="I5823" s="476">
        <f>F5823+G5823+H5823</f>
        <v>0</v>
      </c>
      <c r="J5823" s="243" t="str">
        <f t="shared" si="1791"/>
        <v/>
      </c>
      <c r="K5823" s="244"/>
      <c r="L5823" s="771"/>
      <c r="M5823" s="775"/>
      <c r="N5823" s="775"/>
      <c r="O5823" s="819"/>
      <c r="P5823" s="244"/>
      <c r="Q5823" s="771"/>
      <c r="R5823" s="775"/>
      <c r="S5823" s="775"/>
      <c r="T5823" s="775"/>
      <c r="U5823" s="775"/>
      <c r="V5823" s="775"/>
      <c r="W5823" s="819"/>
      <c r="X5823" s="313">
        <f t="shared" si="1792"/>
        <v>0</v>
      </c>
    </row>
    <row r="5824" spans="2:24" ht="18.75">
      <c r="B5824" s="801">
        <v>5100</v>
      </c>
      <c r="C5824" s="980" t="s">
        <v>267</v>
      </c>
      <c r="D5824" s="980"/>
      <c r="E5824" s="802"/>
      <c r="F5824" s="803"/>
      <c r="G5824" s="804"/>
      <c r="H5824" s="804"/>
      <c r="I5824" s="800">
        <f>F5824+G5824+H5824</f>
        <v>0</v>
      </c>
      <c r="J5824" s="243" t="str">
        <f t="shared" si="1791"/>
        <v/>
      </c>
      <c r="K5824" s="244"/>
      <c r="L5824" s="430"/>
      <c r="M5824" s="431"/>
      <c r="N5824" s="327">
        <f>I5824</f>
        <v>0</v>
      </c>
      <c r="O5824" s="424">
        <f>L5824+M5824-N5824</f>
        <v>0</v>
      </c>
      <c r="P5824" s="244"/>
      <c r="Q5824" s="430"/>
      <c r="R5824" s="431"/>
      <c r="S5824" s="429">
        <f>+IF(+(L5824+M5824)&gt;=I5824,+M5824,+(+I5824-L5824))</f>
        <v>0</v>
      </c>
      <c r="T5824" s="315">
        <f>Q5824+R5824-S5824</f>
        <v>0</v>
      </c>
      <c r="U5824" s="431"/>
      <c r="V5824" s="431"/>
      <c r="W5824" s="253"/>
      <c r="X5824" s="313">
        <f t="shared" si="1792"/>
        <v>0</v>
      </c>
    </row>
    <row r="5825" spans="2:24" ht="18.75">
      <c r="B5825" s="801">
        <v>5200</v>
      </c>
      <c r="C5825" s="965" t="s">
        <v>268</v>
      </c>
      <c r="D5825" s="965"/>
      <c r="E5825" s="802"/>
      <c r="F5825" s="805">
        <f>SUM(F5826:F5832)</f>
        <v>0</v>
      </c>
      <c r="G5825" s="806">
        <f>SUM(G5826:G5832)</f>
        <v>20000</v>
      </c>
      <c r="H5825" s="806">
        <f>SUM(H5826:H5832)</f>
        <v>0</v>
      </c>
      <c r="I5825" s="806">
        <f>SUM(I5826:I5832)</f>
        <v>20000</v>
      </c>
      <c r="J5825" s="243">
        <f t="shared" si="1791"/>
        <v>1</v>
      </c>
      <c r="K5825" s="244"/>
      <c r="L5825" s="326">
        <f>SUM(L5826:L5832)</f>
        <v>0</v>
      </c>
      <c r="M5825" s="327">
        <f>SUM(M5826:M5832)</f>
        <v>20000</v>
      </c>
      <c r="N5825" s="432">
        <f>SUM(N5826:N5832)</f>
        <v>20000</v>
      </c>
      <c r="O5825" s="433">
        <f>SUM(O5826:O5832)</f>
        <v>0</v>
      </c>
      <c r="P5825" s="244"/>
      <c r="Q5825" s="326">
        <f t="shared" ref="Q5825:W5825" si="1805">SUM(Q5826:Q5832)</f>
        <v>0</v>
      </c>
      <c r="R5825" s="327">
        <f t="shared" si="1805"/>
        <v>20000</v>
      </c>
      <c r="S5825" s="327">
        <f t="shared" si="1805"/>
        <v>20000</v>
      </c>
      <c r="T5825" s="327">
        <f t="shared" si="1805"/>
        <v>0</v>
      </c>
      <c r="U5825" s="327">
        <f t="shared" si="1805"/>
        <v>0</v>
      </c>
      <c r="V5825" s="327">
        <f t="shared" si="1805"/>
        <v>0</v>
      </c>
      <c r="W5825" s="433">
        <f t="shared" si="1805"/>
        <v>0</v>
      </c>
      <c r="X5825" s="313">
        <f t="shared" si="1792"/>
        <v>0</v>
      </c>
    </row>
    <row r="5826" spans="2:24" ht="18.75">
      <c r="B5826" s="175"/>
      <c r="C5826" s="176">
        <v>5201</v>
      </c>
      <c r="D5826" s="177" t="s">
        <v>269</v>
      </c>
      <c r="E5826" s="813"/>
      <c r="F5826" s="473"/>
      <c r="G5826" s="434"/>
      <c r="H5826" s="434"/>
      <c r="I5826" s="476">
        <f t="shared" ref="I5826:I5832" si="1806">F5826+G5826+H5826</f>
        <v>0</v>
      </c>
      <c r="J5826" s="243" t="str">
        <f t="shared" si="1791"/>
        <v/>
      </c>
      <c r="K5826" s="244"/>
      <c r="L5826" s="435"/>
      <c r="M5826" s="436"/>
      <c r="N5826" s="330">
        <f t="shared" ref="N5826:N5832" si="1807">I5826</f>
        <v>0</v>
      </c>
      <c r="O5826" s="424">
        <f t="shared" ref="O5826:O5832" si="1808">L5826+M5826-N5826</f>
        <v>0</v>
      </c>
      <c r="P5826" s="244"/>
      <c r="Q5826" s="435"/>
      <c r="R5826" s="436"/>
      <c r="S5826" s="429">
        <f t="shared" ref="S5826:S5832" si="1809">+IF(+(L5826+M5826)&gt;=I5826,+M5826,+(+I5826-L5826))</f>
        <v>0</v>
      </c>
      <c r="T5826" s="315">
        <f t="shared" ref="T5826:T5832" si="1810">Q5826+R5826-S5826</f>
        <v>0</v>
      </c>
      <c r="U5826" s="436"/>
      <c r="V5826" s="436"/>
      <c r="W5826" s="253"/>
      <c r="X5826" s="313">
        <f t="shared" si="1792"/>
        <v>0</v>
      </c>
    </row>
    <row r="5827" spans="2:24" ht="18.75">
      <c r="B5827" s="175"/>
      <c r="C5827" s="178">
        <v>5202</v>
      </c>
      <c r="D5827" s="179" t="s">
        <v>270</v>
      </c>
      <c r="E5827" s="813"/>
      <c r="F5827" s="473"/>
      <c r="G5827" s="434"/>
      <c r="H5827" s="434"/>
      <c r="I5827" s="476">
        <f t="shared" si="1806"/>
        <v>0</v>
      </c>
      <c r="J5827" s="243" t="str">
        <f t="shared" si="1791"/>
        <v/>
      </c>
      <c r="K5827" s="244"/>
      <c r="L5827" s="435"/>
      <c r="M5827" s="436"/>
      <c r="N5827" s="330">
        <f t="shared" si="1807"/>
        <v>0</v>
      </c>
      <c r="O5827" s="424">
        <f t="shared" si="1808"/>
        <v>0</v>
      </c>
      <c r="P5827" s="244"/>
      <c r="Q5827" s="435"/>
      <c r="R5827" s="436"/>
      <c r="S5827" s="429">
        <f t="shared" si="1809"/>
        <v>0</v>
      </c>
      <c r="T5827" s="315">
        <f t="shared" si="1810"/>
        <v>0</v>
      </c>
      <c r="U5827" s="436"/>
      <c r="V5827" s="436"/>
      <c r="W5827" s="253"/>
      <c r="X5827" s="313">
        <f t="shared" si="1792"/>
        <v>0</v>
      </c>
    </row>
    <row r="5828" spans="2:24" ht="18.75">
      <c r="B5828" s="175"/>
      <c r="C5828" s="178">
        <v>5203</v>
      </c>
      <c r="D5828" s="179" t="s">
        <v>938</v>
      </c>
      <c r="E5828" s="813"/>
      <c r="F5828" s="473"/>
      <c r="G5828" s="434"/>
      <c r="H5828" s="434"/>
      <c r="I5828" s="476">
        <f t="shared" si="1806"/>
        <v>0</v>
      </c>
      <c r="J5828" s="243" t="str">
        <f t="shared" si="1791"/>
        <v/>
      </c>
      <c r="K5828" s="244"/>
      <c r="L5828" s="435"/>
      <c r="M5828" s="436"/>
      <c r="N5828" s="330">
        <f t="shared" si="1807"/>
        <v>0</v>
      </c>
      <c r="O5828" s="424">
        <f t="shared" si="1808"/>
        <v>0</v>
      </c>
      <c r="P5828" s="244"/>
      <c r="Q5828" s="435"/>
      <c r="R5828" s="436"/>
      <c r="S5828" s="429">
        <f t="shared" si="1809"/>
        <v>0</v>
      </c>
      <c r="T5828" s="315">
        <f t="shared" si="1810"/>
        <v>0</v>
      </c>
      <c r="U5828" s="436"/>
      <c r="V5828" s="436"/>
      <c r="W5828" s="253"/>
      <c r="X5828" s="313">
        <f t="shared" si="1792"/>
        <v>0</v>
      </c>
    </row>
    <row r="5829" spans="2:24" ht="18.75">
      <c r="B5829" s="175"/>
      <c r="C5829" s="178">
        <v>5204</v>
      </c>
      <c r="D5829" s="179" t="s">
        <v>939</v>
      </c>
      <c r="E5829" s="813"/>
      <c r="F5829" s="473"/>
      <c r="G5829" s="434"/>
      <c r="H5829" s="434"/>
      <c r="I5829" s="476">
        <f t="shared" si="1806"/>
        <v>0</v>
      </c>
      <c r="J5829" s="243" t="str">
        <f t="shared" si="1791"/>
        <v/>
      </c>
      <c r="K5829" s="244"/>
      <c r="L5829" s="435"/>
      <c r="M5829" s="436"/>
      <c r="N5829" s="330">
        <f t="shared" si="1807"/>
        <v>0</v>
      </c>
      <c r="O5829" s="424">
        <f t="shared" si="1808"/>
        <v>0</v>
      </c>
      <c r="P5829" s="244"/>
      <c r="Q5829" s="435"/>
      <c r="R5829" s="436"/>
      <c r="S5829" s="429">
        <f t="shared" si="1809"/>
        <v>0</v>
      </c>
      <c r="T5829" s="315">
        <f t="shared" si="1810"/>
        <v>0</v>
      </c>
      <c r="U5829" s="436"/>
      <c r="V5829" s="436"/>
      <c r="W5829" s="253"/>
      <c r="X5829" s="313">
        <f t="shared" si="1792"/>
        <v>0</v>
      </c>
    </row>
    <row r="5830" spans="2:24" ht="18.75">
      <c r="B5830" s="175"/>
      <c r="C5830" s="178">
        <v>5205</v>
      </c>
      <c r="D5830" s="179" t="s">
        <v>940</v>
      </c>
      <c r="E5830" s="813"/>
      <c r="F5830" s="473"/>
      <c r="G5830" s="434"/>
      <c r="H5830" s="434"/>
      <c r="I5830" s="476">
        <f t="shared" si="1806"/>
        <v>0</v>
      </c>
      <c r="J5830" s="243" t="str">
        <f t="shared" si="1791"/>
        <v/>
      </c>
      <c r="K5830" s="244"/>
      <c r="L5830" s="435"/>
      <c r="M5830" s="436"/>
      <c r="N5830" s="330">
        <f t="shared" si="1807"/>
        <v>0</v>
      </c>
      <c r="O5830" s="424">
        <f t="shared" si="1808"/>
        <v>0</v>
      </c>
      <c r="P5830" s="244"/>
      <c r="Q5830" s="435"/>
      <c r="R5830" s="436"/>
      <c r="S5830" s="429">
        <f t="shared" si="1809"/>
        <v>0</v>
      </c>
      <c r="T5830" s="315">
        <f t="shared" si="1810"/>
        <v>0</v>
      </c>
      <c r="U5830" s="436"/>
      <c r="V5830" s="436"/>
      <c r="W5830" s="253"/>
      <c r="X5830" s="313">
        <f t="shared" si="1792"/>
        <v>0</v>
      </c>
    </row>
    <row r="5831" spans="2:24" ht="18.75">
      <c r="B5831" s="175"/>
      <c r="C5831" s="178">
        <v>5206</v>
      </c>
      <c r="D5831" s="179" t="s">
        <v>941</v>
      </c>
      <c r="E5831" s="813"/>
      <c r="F5831" s="473"/>
      <c r="G5831" s="434">
        <v>20000</v>
      </c>
      <c r="H5831" s="434"/>
      <c r="I5831" s="476">
        <f t="shared" si="1806"/>
        <v>20000</v>
      </c>
      <c r="J5831" s="243">
        <f t="shared" si="1791"/>
        <v>1</v>
      </c>
      <c r="K5831" s="244"/>
      <c r="L5831" s="435"/>
      <c r="M5831" s="436">
        <v>20000</v>
      </c>
      <c r="N5831" s="330">
        <f t="shared" si="1807"/>
        <v>20000</v>
      </c>
      <c r="O5831" s="424">
        <f t="shared" si="1808"/>
        <v>0</v>
      </c>
      <c r="P5831" s="244"/>
      <c r="Q5831" s="435"/>
      <c r="R5831" s="436">
        <v>20000</v>
      </c>
      <c r="S5831" s="429">
        <f t="shared" si="1809"/>
        <v>20000</v>
      </c>
      <c r="T5831" s="315">
        <f t="shared" si="1810"/>
        <v>0</v>
      </c>
      <c r="U5831" s="436"/>
      <c r="V5831" s="436"/>
      <c r="W5831" s="253"/>
      <c r="X5831" s="313">
        <f t="shared" si="1792"/>
        <v>0</v>
      </c>
    </row>
    <row r="5832" spans="2:24" ht="18.75">
      <c r="B5832" s="175"/>
      <c r="C5832" s="180">
        <v>5219</v>
      </c>
      <c r="D5832" s="181" t="s">
        <v>942</v>
      </c>
      <c r="E5832" s="813"/>
      <c r="F5832" s="473"/>
      <c r="G5832" s="434"/>
      <c r="H5832" s="434"/>
      <c r="I5832" s="476">
        <f t="shared" si="1806"/>
        <v>0</v>
      </c>
      <c r="J5832" s="243" t="str">
        <f t="shared" ref="J5832:J5851" si="1811">(IF($E5832&lt;&gt;0,$J$2,IF($I5832&lt;&gt;0,$J$2,"")))</f>
        <v/>
      </c>
      <c r="K5832" s="244"/>
      <c r="L5832" s="435"/>
      <c r="M5832" s="436"/>
      <c r="N5832" s="330">
        <f t="shared" si="1807"/>
        <v>0</v>
      </c>
      <c r="O5832" s="424">
        <f t="shared" si="1808"/>
        <v>0</v>
      </c>
      <c r="P5832" s="244"/>
      <c r="Q5832" s="435"/>
      <c r="R5832" s="436"/>
      <c r="S5832" s="429">
        <f t="shared" si="1809"/>
        <v>0</v>
      </c>
      <c r="T5832" s="315">
        <f t="shared" si="1810"/>
        <v>0</v>
      </c>
      <c r="U5832" s="436"/>
      <c r="V5832" s="436"/>
      <c r="W5832" s="253"/>
      <c r="X5832" s="313">
        <f t="shared" ref="X5832:X5845" si="1812">T5832-U5832-V5832-W5832</f>
        <v>0</v>
      </c>
    </row>
    <row r="5833" spans="2:24" ht="18.75">
      <c r="B5833" s="801">
        <v>5300</v>
      </c>
      <c r="C5833" s="971" t="s">
        <v>943</v>
      </c>
      <c r="D5833" s="971"/>
      <c r="E5833" s="802"/>
      <c r="F5833" s="805">
        <f>SUM(F5834:F5835)</f>
        <v>0</v>
      </c>
      <c r="G5833" s="806">
        <f>SUM(G5834:G5835)</f>
        <v>0</v>
      </c>
      <c r="H5833" s="806">
        <f>SUM(H5834:H5835)</f>
        <v>0</v>
      </c>
      <c r="I5833" s="806">
        <f>SUM(I5834:I5835)</f>
        <v>0</v>
      </c>
      <c r="J5833" s="243" t="str">
        <f t="shared" si="1811"/>
        <v/>
      </c>
      <c r="K5833" s="244"/>
      <c r="L5833" s="326">
        <f>SUM(L5834:L5835)</f>
        <v>0</v>
      </c>
      <c r="M5833" s="327">
        <f>SUM(M5834:M5835)</f>
        <v>0</v>
      </c>
      <c r="N5833" s="432">
        <f>SUM(N5834:N5835)</f>
        <v>0</v>
      </c>
      <c r="O5833" s="433">
        <f>SUM(O5834:O5835)</f>
        <v>0</v>
      </c>
      <c r="P5833" s="244"/>
      <c r="Q5833" s="326">
        <f t="shared" ref="Q5833:W5833" si="1813">SUM(Q5834:Q5835)</f>
        <v>0</v>
      </c>
      <c r="R5833" s="327">
        <f t="shared" si="1813"/>
        <v>0</v>
      </c>
      <c r="S5833" s="327">
        <f t="shared" si="1813"/>
        <v>0</v>
      </c>
      <c r="T5833" s="327">
        <f t="shared" si="1813"/>
        <v>0</v>
      </c>
      <c r="U5833" s="327">
        <f t="shared" si="1813"/>
        <v>0</v>
      </c>
      <c r="V5833" s="327">
        <f t="shared" si="1813"/>
        <v>0</v>
      </c>
      <c r="W5833" s="433">
        <f t="shared" si="1813"/>
        <v>0</v>
      </c>
      <c r="X5833" s="313">
        <f t="shared" si="1812"/>
        <v>0</v>
      </c>
    </row>
    <row r="5834" spans="2:24" ht="18.75">
      <c r="B5834" s="175"/>
      <c r="C5834" s="176">
        <v>5301</v>
      </c>
      <c r="D5834" s="177" t="s">
        <v>1462</v>
      </c>
      <c r="E5834" s="813"/>
      <c r="F5834" s="473"/>
      <c r="G5834" s="434"/>
      <c r="H5834" s="434"/>
      <c r="I5834" s="476">
        <f>F5834+G5834+H5834</f>
        <v>0</v>
      </c>
      <c r="J5834" s="243" t="str">
        <f t="shared" si="1811"/>
        <v/>
      </c>
      <c r="K5834" s="244"/>
      <c r="L5834" s="435"/>
      <c r="M5834" s="436"/>
      <c r="N5834" s="330">
        <f>I5834</f>
        <v>0</v>
      </c>
      <c r="O5834" s="424">
        <f>L5834+M5834-N5834</f>
        <v>0</v>
      </c>
      <c r="P5834" s="244"/>
      <c r="Q5834" s="435"/>
      <c r="R5834" s="436"/>
      <c r="S5834" s="429">
        <f>+IF(+(L5834+M5834)&gt;=I5834,+M5834,+(+I5834-L5834))</f>
        <v>0</v>
      </c>
      <c r="T5834" s="315">
        <f>Q5834+R5834-S5834</f>
        <v>0</v>
      </c>
      <c r="U5834" s="436"/>
      <c r="V5834" s="436"/>
      <c r="W5834" s="253"/>
      <c r="X5834" s="313">
        <f t="shared" si="1812"/>
        <v>0</v>
      </c>
    </row>
    <row r="5835" spans="2:24" ht="18.75">
      <c r="B5835" s="175"/>
      <c r="C5835" s="180">
        <v>5309</v>
      </c>
      <c r="D5835" s="181" t="s">
        <v>944</v>
      </c>
      <c r="E5835" s="813"/>
      <c r="F5835" s="473"/>
      <c r="G5835" s="434"/>
      <c r="H5835" s="434"/>
      <c r="I5835" s="476">
        <f>F5835+G5835+H5835</f>
        <v>0</v>
      </c>
      <c r="J5835" s="243" t="str">
        <f t="shared" si="1811"/>
        <v/>
      </c>
      <c r="K5835" s="244"/>
      <c r="L5835" s="435"/>
      <c r="M5835" s="436"/>
      <c r="N5835" s="330">
        <f>I5835</f>
        <v>0</v>
      </c>
      <c r="O5835" s="424">
        <f>L5835+M5835-N5835</f>
        <v>0</v>
      </c>
      <c r="P5835" s="244"/>
      <c r="Q5835" s="435"/>
      <c r="R5835" s="436"/>
      <c r="S5835" s="429">
        <f>+IF(+(L5835+M5835)&gt;=I5835,+M5835,+(+I5835-L5835))</f>
        <v>0</v>
      </c>
      <c r="T5835" s="315">
        <f>Q5835+R5835-S5835</f>
        <v>0</v>
      </c>
      <c r="U5835" s="436"/>
      <c r="V5835" s="436"/>
      <c r="W5835" s="253"/>
      <c r="X5835" s="313">
        <f t="shared" si="1812"/>
        <v>0</v>
      </c>
    </row>
    <row r="5836" spans="2:24" ht="18.75">
      <c r="B5836" s="801">
        <v>5400</v>
      </c>
      <c r="C5836" s="980" t="s">
        <v>1031</v>
      </c>
      <c r="D5836" s="980"/>
      <c r="E5836" s="802"/>
      <c r="F5836" s="803"/>
      <c r="G5836" s="804"/>
      <c r="H5836" s="804"/>
      <c r="I5836" s="800">
        <f>F5836+G5836+H5836</f>
        <v>0</v>
      </c>
      <c r="J5836" s="243" t="str">
        <f t="shared" si="1811"/>
        <v/>
      </c>
      <c r="K5836" s="244"/>
      <c r="L5836" s="430"/>
      <c r="M5836" s="431"/>
      <c r="N5836" s="327">
        <f>I5836</f>
        <v>0</v>
      </c>
      <c r="O5836" s="424">
        <f>L5836+M5836-N5836</f>
        <v>0</v>
      </c>
      <c r="P5836" s="244"/>
      <c r="Q5836" s="430"/>
      <c r="R5836" s="431"/>
      <c r="S5836" s="429">
        <f>+IF(+(L5836+M5836)&gt;=I5836,+M5836,+(+I5836-L5836))</f>
        <v>0</v>
      </c>
      <c r="T5836" s="315">
        <f>Q5836+R5836-S5836</f>
        <v>0</v>
      </c>
      <c r="U5836" s="431"/>
      <c r="V5836" s="431"/>
      <c r="W5836" s="253"/>
      <c r="X5836" s="313">
        <f t="shared" si="1812"/>
        <v>0</v>
      </c>
    </row>
    <row r="5837" spans="2:24" ht="18.75">
      <c r="B5837" s="794">
        <v>5500</v>
      </c>
      <c r="C5837" s="966" t="s">
        <v>1032</v>
      </c>
      <c r="D5837" s="966"/>
      <c r="E5837" s="795"/>
      <c r="F5837" s="796">
        <f>SUM(F5838:F5841)</f>
        <v>0</v>
      </c>
      <c r="G5837" s="797">
        <f>SUM(G5838:G5841)</f>
        <v>0</v>
      </c>
      <c r="H5837" s="797">
        <f>SUM(H5838:H5841)</f>
        <v>0</v>
      </c>
      <c r="I5837" s="797">
        <f>SUM(I5838:I5841)</f>
        <v>0</v>
      </c>
      <c r="J5837" s="243" t="str">
        <f t="shared" si="1811"/>
        <v/>
      </c>
      <c r="K5837" s="244"/>
      <c r="L5837" s="316">
        <f>SUM(L5838:L5841)</f>
        <v>0</v>
      </c>
      <c r="M5837" s="317">
        <f>SUM(M5838:M5841)</f>
        <v>0</v>
      </c>
      <c r="N5837" s="425">
        <f>SUM(N5838:N5841)</f>
        <v>0</v>
      </c>
      <c r="O5837" s="426">
        <f>SUM(O5838:O5841)</f>
        <v>0</v>
      </c>
      <c r="P5837" s="244"/>
      <c r="Q5837" s="316">
        <f t="shared" ref="Q5837:W5837" si="1814">SUM(Q5838:Q5841)</f>
        <v>0</v>
      </c>
      <c r="R5837" s="317">
        <f t="shared" si="1814"/>
        <v>0</v>
      </c>
      <c r="S5837" s="317">
        <f t="shared" si="1814"/>
        <v>0</v>
      </c>
      <c r="T5837" s="317">
        <f t="shared" si="1814"/>
        <v>0</v>
      </c>
      <c r="U5837" s="317">
        <f t="shared" si="1814"/>
        <v>0</v>
      </c>
      <c r="V5837" s="317">
        <f t="shared" si="1814"/>
        <v>0</v>
      </c>
      <c r="W5837" s="426">
        <f t="shared" si="1814"/>
        <v>0</v>
      </c>
      <c r="X5837" s="313">
        <f t="shared" si="1812"/>
        <v>0</v>
      </c>
    </row>
    <row r="5838" spans="2:24" ht="18.75">
      <c r="B5838" s="173"/>
      <c r="C5838" s="144">
        <v>5501</v>
      </c>
      <c r="D5838" s="163" t="s">
        <v>1033</v>
      </c>
      <c r="E5838" s="812"/>
      <c r="F5838" s="449"/>
      <c r="G5838" s="245"/>
      <c r="H5838" s="245"/>
      <c r="I5838" s="476">
        <f>F5838+G5838+H5838</f>
        <v>0</v>
      </c>
      <c r="J5838" s="243" t="str">
        <f t="shared" si="1811"/>
        <v/>
      </c>
      <c r="K5838" s="244"/>
      <c r="L5838" s="423"/>
      <c r="M5838" s="252"/>
      <c r="N5838" s="315">
        <f>I5838</f>
        <v>0</v>
      </c>
      <c r="O5838" s="424">
        <f>L5838+M5838-N5838</f>
        <v>0</v>
      </c>
      <c r="P5838" s="244"/>
      <c r="Q5838" s="423"/>
      <c r="R5838" s="252"/>
      <c r="S5838" s="429">
        <f>+IF(+(L5838+M5838)&gt;=I5838,+M5838,+(+I5838-L5838))</f>
        <v>0</v>
      </c>
      <c r="T5838" s="315">
        <f>Q5838+R5838-S5838</f>
        <v>0</v>
      </c>
      <c r="U5838" s="252"/>
      <c r="V5838" s="252"/>
      <c r="W5838" s="253"/>
      <c r="X5838" s="313">
        <f t="shared" si="1812"/>
        <v>0</v>
      </c>
    </row>
    <row r="5839" spans="2:24" ht="18.75">
      <c r="B5839" s="173"/>
      <c r="C5839" s="137">
        <v>5502</v>
      </c>
      <c r="D5839" s="145" t="s">
        <v>1034</v>
      </c>
      <c r="E5839" s="812"/>
      <c r="F5839" s="449"/>
      <c r="G5839" s="245"/>
      <c r="H5839" s="245"/>
      <c r="I5839" s="476">
        <f>F5839+G5839+H5839</f>
        <v>0</v>
      </c>
      <c r="J5839" s="243" t="str">
        <f t="shared" si="1811"/>
        <v/>
      </c>
      <c r="K5839" s="244"/>
      <c r="L5839" s="423"/>
      <c r="M5839" s="252"/>
      <c r="N5839" s="315">
        <f>I5839</f>
        <v>0</v>
      </c>
      <c r="O5839" s="424">
        <f>L5839+M5839-N5839</f>
        <v>0</v>
      </c>
      <c r="P5839" s="244"/>
      <c r="Q5839" s="423"/>
      <c r="R5839" s="252"/>
      <c r="S5839" s="429">
        <f>+IF(+(L5839+M5839)&gt;=I5839,+M5839,+(+I5839-L5839))</f>
        <v>0</v>
      </c>
      <c r="T5839" s="315">
        <f>Q5839+R5839-S5839</f>
        <v>0</v>
      </c>
      <c r="U5839" s="252"/>
      <c r="V5839" s="252"/>
      <c r="W5839" s="253"/>
      <c r="X5839" s="313">
        <f t="shared" si="1812"/>
        <v>0</v>
      </c>
    </row>
    <row r="5840" spans="2:24" ht="18.75">
      <c r="B5840" s="173"/>
      <c r="C5840" s="137">
        <v>5503</v>
      </c>
      <c r="D5840" s="139" t="s">
        <v>1035</v>
      </c>
      <c r="E5840" s="812"/>
      <c r="F5840" s="449"/>
      <c r="G5840" s="245"/>
      <c r="H5840" s="245"/>
      <c r="I5840" s="476">
        <f>F5840+G5840+H5840</f>
        <v>0</v>
      </c>
      <c r="J5840" s="243" t="str">
        <f t="shared" si="1811"/>
        <v/>
      </c>
      <c r="K5840" s="244"/>
      <c r="L5840" s="423"/>
      <c r="M5840" s="252"/>
      <c r="N5840" s="315">
        <f>I5840</f>
        <v>0</v>
      </c>
      <c r="O5840" s="424">
        <f>L5840+M5840-N5840</f>
        <v>0</v>
      </c>
      <c r="P5840" s="244"/>
      <c r="Q5840" s="423"/>
      <c r="R5840" s="252"/>
      <c r="S5840" s="429">
        <f>+IF(+(L5840+M5840)&gt;=I5840,+M5840,+(+I5840-L5840))</f>
        <v>0</v>
      </c>
      <c r="T5840" s="315">
        <f>Q5840+R5840-S5840</f>
        <v>0</v>
      </c>
      <c r="U5840" s="252"/>
      <c r="V5840" s="252"/>
      <c r="W5840" s="253"/>
      <c r="X5840" s="313">
        <f t="shared" si="1812"/>
        <v>0</v>
      </c>
    </row>
    <row r="5841" spans="2:24" ht="18.75">
      <c r="B5841" s="173"/>
      <c r="C5841" s="137">
        <v>5504</v>
      </c>
      <c r="D5841" s="145" t="s">
        <v>1036</v>
      </c>
      <c r="E5841" s="812"/>
      <c r="F5841" s="449"/>
      <c r="G5841" s="245"/>
      <c r="H5841" s="245"/>
      <c r="I5841" s="476">
        <f>F5841+G5841+H5841</f>
        <v>0</v>
      </c>
      <c r="J5841" s="243" t="str">
        <f t="shared" si="1811"/>
        <v/>
      </c>
      <c r="K5841" s="244"/>
      <c r="L5841" s="423"/>
      <c r="M5841" s="252"/>
      <c r="N5841" s="315">
        <f>I5841</f>
        <v>0</v>
      </c>
      <c r="O5841" s="424">
        <f>L5841+M5841-N5841</f>
        <v>0</v>
      </c>
      <c r="P5841" s="244"/>
      <c r="Q5841" s="423"/>
      <c r="R5841" s="252"/>
      <c r="S5841" s="429">
        <f>+IF(+(L5841+M5841)&gt;=I5841,+M5841,+(+I5841-L5841))</f>
        <v>0</v>
      </c>
      <c r="T5841" s="315">
        <f>Q5841+R5841-S5841</f>
        <v>0</v>
      </c>
      <c r="U5841" s="252"/>
      <c r="V5841" s="252"/>
      <c r="W5841" s="253"/>
      <c r="X5841" s="313">
        <f t="shared" si="1812"/>
        <v>0</v>
      </c>
    </row>
    <row r="5842" spans="2:24" ht="18.75">
      <c r="B5842" s="794">
        <v>5700</v>
      </c>
      <c r="C5842" s="981" t="s">
        <v>1037</v>
      </c>
      <c r="D5842" s="982"/>
      <c r="E5842" s="802"/>
      <c r="F5842" s="781">
        <v>0</v>
      </c>
      <c r="G5842" s="781">
        <v>0</v>
      </c>
      <c r="H5842" s="781">
        <v>0</v>
      </c>
      <c r="I5842" s="806">
        <f>SUM(I5843:I5845)</f>
        <v>0</v>
      </c>
      <c r="J5842" s="243" t="str">
        <f t="shared" si="1811"/>
        <v/>
      </c>
      <c r="K5842" s="244"/>
      <c r="L5842" s="326">
        <f>SUM(L5843:L5845)</f>
        <v>0</v>
      </c>
      <c r="M5842" s="327">
        <f>SUM(M5843:M5845)</f>
        <v>0</v>
      </c>
      <c r="N5842" s="432">
        <f>SUM(N5843:N5844)</f>
        <v>0</v>
      </c>
      <c r="O5842" s="433">
        <f>SUM(O5843:O5845)</f>
        <v>0</v>
      </c>
      <c r="P5842" s="244"/>
      <c r="Q5842" s="326">
        <f>SUM(Q5843:Q5845)</f>
        <v>0</v>
      </c>
      <c r="R5842" s="327">
        <f>SUM(R5843:R5845)</f>
        <v>0</v>
      </c>
      <c r="S5842" s="327">
        <f>SUM(S5843:S5845)</f>
        <v>0</v>
      </c>
      <c r="T5842" s="327">
        <f>SUM(T5843:T5845)</f>
        <v>0</v>
      </c>
      <c r="U5842" s="327">
        <f>SUM(U5843:U5845)</f>
        <v>0</v>
      </c>
      <c r="V5842" s="327">
        <f>SUM(V5843:V5844)</f>
        <v>0</v>
      </c>
      <c r="W5842" s="433">
        <f>SUM(W5843:W5845)</f>
        <v>0</v>
      </c>
      <c r="X5842" s="313">
        <f t="shared" si="1812"/>
        <v>0</v>
      </c>
    </row>
    <row r="5843" spans="2:24" ht="18.75">
      <c r="B5843" s="175"/>
      <c r="C5843" s="176">
        <v>5701</v>
      </c>
      <c r="D5843" s="177" t="s">
        <v>1038</v>
      </c>
      <c r="E5843" s="813"/>
      <c r="F5843" s="700">
        <v>0</v>
      </c>
      <c r="G5843" s="700">
        <v>0</v>
      </c>
      <c r="H5843" s="700">
        <v>0</v>
      </c>
      <c r="I5843" s="476">
        <f>F5843+G5843+H5843</f>
        <v>0</v>
      </c>
      <c r="J5843" s="243" t="str">
        <f t="shared" si="1811"/>
        <v/>
      </c>
      <c r="K5843" s="244"/>
      <c r="L5843" s="435"/>
      <c r="M5843" s="436"/>
      <c r="N5843" s="330">
        <f>I5843</f>
        <v>0</v>
      </c>
      <c r="O5843" s="424">
        <f>L5843+M5843-N5843</f>
        <v>0</v>
      </c>
      <c r="P5843" s="244"/>
      <c r="Q5843" s="435"/>
      <c r="R5843" s="436"/>
      <c r="S5843" s="429">
        <f>+IF(+(L5843+M5843)&gt;=I5843,+M5843,+(+I5843-L5843))</f>
        <v>0</v>
      </c>
      <c r="T5843" s="315">
        <f>Q5843+R5843-S5843</f>
        <v>0</v>
      </c>
      <c r="U5843" s="436"/>
      <c r="V5843" s="436"/>
      <c r="W5843" s="253"/>
      <c r="X5843" s="313">
        <f t="shared" si="1812"/>
        <v>0</v>
      </c>
    </row>
    <row r="5844" spans="2:24" ht="18.75">
      <c r="B5844" s="175"/>
      <c r="C5844" s="180">
        <v>5702</v>
      </c>
      <c r="D5844" s="181" t="s">
        <v>1039</v>
      </c>
      <c r="E5844" s="813"/>
      <c r="F5844" s="700">
        <v>0</v>
      </c>
      <c r="G5844" s="700">
        <v>0</v>
      </c>
      <c r="H5844" s="700">
        <v>0</v>
      </c>
      <c r="I5844" s="476">
        <f>F5844+G5844+H5844</f>
        <v>0</v>
      </c>
      <c r="J5844" s="243" t="str">
        <f t="shared" si="1811"/>
        <v/>
      </c>
      <c r="K5844" s="244"/>
      <c r="L5844" s="435"/>
      <c r="M5844" s="436"/>
      <c r="N5844" s="330">
        <f>I5844</f>
        <v>0</v>
      </c>
      <c r="O5844" s="424">
        <f>L5844+M5844-N5844</f>
        <v>0</v>
      </c>
      <c r="P5844" s="244"/>
      <c r="Q5844" s="435"/>
      <c r="R5844" s="436"/>
      <c r="S5844" s="429">
        <f>+IF(+(L5844+M5844)&gt;=I5844,+M5844,+(+I5844-L5844))</f>
        <v>0</v>
      </c>
      <c r="T5844" s="315">
        <f>Q5844+R5844-S5844</f>
        <v>0</v>
      </c>
      <c r="U5844" s="436"/>
      <c r="V5844" s="436"/>
      <c r="W5844" s="253"/>
      <c r="X5844" s="313">
        <f t="shared" si="1812"/>
        <v>0</v>
      </c>
    </row>
    <row r="5845" spans="2:24" ht="18.75">
      <c r="B5845" s="136"/>
      <c r="C5845" s="182">
        <v>4071</v>
      </c>
      <c r="D5845" s="464" t="s">
        <v>1040</v>
      </c>
      <c r="E5845" s="812"/>
      <c r="F5845" s="700">
        <v>0</v>
      </c>
      <c r="G5845" s="700">
        <v>0</v>
      </c>
      <c r="H5845" s="700">
        <v>0</v>
      </c>
      <c r="I5845" s="476">
        <f>F5845+G5845+H5845</f>
        <v>0</v>
      </c>
      <c r="J5845" s="243" t="str">
        <f t="shared" si="1811"/>
        <v/>
      </c>
      <c r="K5845" s="244"/>
      <c r="L5845" s="821"/>
      <c r="M5845" s="775"/>
      <c r="N5845" s="775"/>
      <c r="O5845" s="822"/>
      <c r="P5845" s="244"/>
      <c r="Q5845" s="771"/>
      <c r="R5845" s="775"/>
      <c r="S5845" s="775"/>
      <c r="T5845" s="775"/>
      <c r="U5845" s="775"/>
      <c r="V5845" s="775"/>
      <c r="W5845" s="819"/>
      <c r="X5845" s="313">
        <f t="shared" si="1812"/>
        <v>0</v>
      </c>
    </row>
    <row r="5846" spans="2:24">
      <c r="B5846" s="173"/>
      <c r="C5846" s="183"/>
      <c r="D5846" s="334"/>
      <c r="E5846" s="814"/>
      <c r="F5846" s="248"/>
      <c r="G5846" s="248"/>
      <c r="H5846" s="248"/>
      <c r="I5846" s="249"/>
      <c r="J5846" s="243" t="str">
        <f t="shared" si="1811"/>
        <v/>
      </c>
      <c r="K5846" s="244"/>
      <c r="L5846" s="437"/>
      <c r="M5846" s="438"/>
      <c r="N5846" s="323"/>
      <c r="O5846" s="324"/>
      <c r="P5846" s="244"/>
      <c r="Q5846" s="437"/>
      <c r="R5846" s="438"/>
      <c r="S5846" s="323"/>
      <c r="T5846" s="323"/>
      <c r="U5846" s="438"/>
      <c r="V5846" s="323"/>
      <c r="W5846" s="324"/>
      <c r="X5846" s="324"/>
    </row>
    <row r="5847" spans="2:24" ht="18.75">
      <c r="B5847" s="807">
        <v>98</v>
      </c>
      <c r="C5847" s="964" t="s">
        <v>1041</v>
      </c>
      <c r="D5847" s="958"/>
      <c r="E5847" s="795"/>
      <c r="F5847" s="798"/>
      <c r="G5847" s="799"/>
      <c r="H5847" s="799"/>
      <c r="I5847" s="800">
        <f>F5847+G5847+H5847</f>
        <v>0</v>
      </c>
      <c r="J5847" s="243" t="str">
        <f t="shared" si="1811"/>
        <v/>
      </c>
      <c r="K5847" s="244"/>
      <c r="L5847" s="428"/>
      <c r="M5847" s="254"/>
      <c r="N5847" s="317">
        <f>I5847</f>
        <v>0</v>
      </c>
      <c r="O5847" s="424">
        <f>L5847+M5847-N5847</f>
        <v>0</v>
      </c>
      <c r="P5847" s="244"/>
      <c r="Q5847" s="428"/>
      <c r="R5847" s="254"/>
      <c r="S5847" s="429">
        <f>+IF(+(L5847+M5847)&gt;=I5847,+M5847,+(+I5847-L5847))</f>
        <v>0</v>
      </c>
      <c r="T5847" s="315">
        <f>Q5847+R5847-S5847</f>
        <v>0</v>
      </c>
      <c r="U5847" s="254"/>
      <c r="V5847" s="254"/>
      <c r="W5847" s="253"/>
      <c r="X5847" s="313">
        <f>T5847-U5847-V5847-W5847</f>
        <v>0</v>
      </c>
    </row>
    <row r="5848" spans="2:24">
      <c r="B5848" s="184"/>
      <c r="C5848" s="335" t="s">
        <v>1042</v>
      </c>
      <c r="D5848" s="336"/>
      <c r="E5848" s="395"/>
      <c r="F5848" s="395"/>
      <c r="G5848" s="395"/>
      <c r="H5848" s="395"/>
      <c r="I5848" s="337"/>
      <c r="J5848" s="243" t="str">
        <f t="shared" si="1811"/>
        <v/>
      </c>
      <c r="K5848" s="244"/>
      <c r="L5848" s="338"/>
      <c r="M5848" s="339"/>
      <c r="N5848" s="339"/>
      <c r="O5848" s="340"/>
      <c r="P5848" s="244"/>
      <c r="Q5848" s="338"/>
      <c r="R5848" s="339"/>
      <c r="S5848" s="339"/>
      <c r="T5848" s="339"/>
      <c r="U5848" s="339"/>
      <c r="V5848" s="339"/>
      <c r="W5848" s="340"/>
      <c r="X5848" s="340"/>
    </row>
    <row r="5849" spans="2:24">
      <c r="B5849" s="184"/>
      <c r="C5849" s="341" t="s">
        <v>1043</v>
      </c>
      <c r="D5849" s="334"/>
      <c r="E5849" s="384"/>
      <c r="F5849" s="384"/>
      <c r="G5849" s="384"/>
      <c r="H5849" s="384"/>
      <c r="I5849" s="307"/>
      <c r="J5849" s="243" t="str">
        <f t="shared" si="1811"/>
        <v/>
      </c>
      <c r="K5849" s="244"/>
      <c r="L5849" s="342"/>
      <c r="M5849" s="343"/>
      <c r="N5849" s="343"/>
      <c r="O5849" s="344"/>
      <c r="P5849" s="244"/>
      <c r="Q5849" s="342"/>
      <c r="R5849" s="343"/>
      <c r="S5849" s="343"/>
      <c r="T5849" s="343"/>
      <c r="U5849" s="343"/>
      <c r="V5849" s="343"/>
      <c r="W5849" s="344"/>
      <c r="X5849" s="344"/>
    </row>
    <row r="5850" spans="2:24">
      <c r="B5850" s="185"/>
      <c r="C5850" s="345" t="s">
        <v>1716</v>
      </c>
      <c r="D5850" s="346"/>
      <c r="E5850" s="396"/>
      <c r="F5850" s="396"/>
      <c r="G5850" s="396"/>
      <c r="H5850" s="396"/>
      <c r="I5850" s="309"/>
      <c r="J5850" s="243" t="str">
        <f t="shared" si="1811"/>
        <v/>
      </c>
      <c r="K5850" s="244"/>
      <c r="L5850" s="347"/>
      <c r="M5850" s="348"/>
      <c r="N5850" s="348"/>
      <c r="O5850" s="349"/>
      <c r="P5850" s="244"/>
      <c r="Q5850" s="347"/>
      <c r="R5850" s="348"/>
      <c r="S5850" s="348"/>
      <c r="T5850" s="348"/>
      <c r="U5850" s="348"/>
      <c r="V5850" s="348"/>
      <c r="W5850" s="349"/>
      <c r="X5850" s="349"/>
    </row>
    <row r="5851" spans="2:24" ht="18.75">
      <c r="B5851" s="715"/>
      <c r="C5851" s="716" t="s">
        <v>1263</v>
      </c>
      <c r="D5851" s="717" t="s">
        <v>1044</v>
      </c>
      <c r="E5851" s="808"/>
      <c r="F5851" s="808">
        <f>SUM(F5736,F5739,F5745,F5753,F5754,F5772,F5776,F5782,F5785,F5786,F5787,F5788,F5789,F5798,F5804,F5805,F5806,F5807,F5814,F5818,F5819,F5820,F5821,F5824,F5825,F5833,F5836,F5837,F5842)+F5847</f>
        <v>0</v>
      </c>
      <c r="G5851" s="808">
        <f>SUM(G5736,G5739,G5745,G5753,G5754,G5772,G5776,G5782,G5785,G5786,G5787,G5788,G5789,G5798,G5804,G5805,G5806,G5807,G5814,G5818,G5819,G5820,G5821,G5824,G5825,G5833,G5836,G5837,G5842)+G5847</f>
        <v>115000</v>
      </c>
      <c r="H5851" s="808">
        <f>SUM(H5736,H5739,H5745,H5753,H5754,H5772,H5776,H5782,H5785,H5786,H5787,H5788,H5789,H5798,H5804,H5805,H5806,H5807,H5814,H5818,H5819,H5820,H5821,H5824,H5825,H5833,H5836,H5837,H5842)+H5847</f>
        <v>0</v>
      </c>
      <c r="I5851" s="808">
        <f>SUM(I5736,I5739,I5745,I5753,I5754,I5772,I5776,I5782,I5785,I5786,I5787,I5788,I5789,I5798,I5804,I5805,I5806,I5807,I5814,I5818,I5819,I5820,I5821,I5824,I5825,I5833,I5836,I5837,I5842)+I5847</f>
        <v>115000</v>
      </c>
      <c r="J5851" s="243">
        <f t="shared" si="1811"/>
        <v>1</v>
      </c>
      <c r="K5851" s="439" t="str">
        <f>LEFT(C5733,1)</f>
        <v>8</v>
      </c>
      <c r="L5851" s="276">
        <f>SUM(L5736,L5739,L5745,L5753,L5754,L5772,L5776,L5782,L5785,L5786,L5787,L5788,L5789,L5798,L5804,L5805,L5806,L5807,L5814,L5818,L5819,L5820,L5821,L5824,L5825,L5833,L5836,L5837,L5842)+L5847</f>
        <v>0</v>
      </c>
      <c r="M5851" s="276">
        <f>SUM(M5736,M5739,M5745,M5753,M5754,M5772,M5776,M5782,M5785,M5786,M5787,M5788,M5789,M5798,M5804,M5805,M5806,M5807,M5814,M5818,M5819,M5820,M5821,M5824,M5825,M5833,M5836,M5837,M5842)+M5847</f>
        <v>115000</v>
      </c>
      <c r="N5851" s="276">
        <f>SUM(N5736,N5739,N5745,N5753,N5754,N5772,N5776,N5782,N5785,N5786,N5787,N5788,N5789,N5798,N5804,N5805,N5806,N5807,N5814,N5818,N5819,N5820,N5821,N5824,N5825,N5833,N5836,N5837,N5842)+N5847</f>
        <v>115000</v>
      </c>
      <c r="O5851" s="276">
        <f>SUM(O5736,O5739,O5745,O5753,O5754,O5772,O5776,O5782,O5785,O5786,O5787,O5788,O5789,O5798,O5804,O5805,O5806,O5807,O5814,O5818,O5819,O5820,O5821,O5824,O5825,O5833,O5836,O5837,O5842)+O5847</f>
        <v>0</v>
      </c>
      <c r="P5851" s="222"/>
      <c r="Q5851" s="276">
        <f t="shared" ref="Q5851:W5851" si="1815">SUM(Q5736,Q5739,Q5745,Q5753,Q5754,Q5772,Q5776,Q5782,Q5785,Q5786,Q5787,Q5788,Q5789,Q5798,Q5804,Q5805,Q5806,Q5807,Q5814,Q5818,Q5819,Q5820,Q5821,Q5824,Q5825,Q5833,Q5836,Q5837,Q5842)+Q5847</f>
        <v>0</v>
      </c>
      <c r="R5851" s="276">
        <f t="shared" si="1815"/>
        <v>115000</v>
      </c>
      <c r="S5851" s="276">
        <f t="shared" si="1815"/>
        <v>115000</v>
      </c>
      <c r="T5851" s="276">
        <f t="shared" si="1815"/>
        <v>0</v>
      </c>
      <c r="U5851" s="276">
        <f t="shared" si="1815"/>
        <v>0</v>
      </c>
      <c r="V5851" s="276">
        <f t="shared" si="1815"/>
        <v>0</v>
      </c>
      <c r="W5851" s="276">
        <f t="shared" si="1815"/>
        <v>0</v>
      </c>
      <c r="X5851" s="313">
        <f>T5851-U5851-V5851-W5851</f>
        <v>0</v>
      </c>
    </row>
    <row r="5852" spans="2:24">
      <c r="B5852" s="660" t="s">
        <v>32</v>
      </c>
      <c r="C5852" s="186"/>
      <c r="I5852" s="219"/>
      <c r="J5852" s="221">
        <f>J5851</f>
        <v>1</v>
      </c>
      <c r="P5852"/>
    </row>
    <row r="5853" spans="2:24">
      <c r="B5853" s="392"/>
      <c r="C5853" s="392"/>
      <c r="D5853" s="393"/>
      <c r="E5853" s="392"/>
      <c r="F5853" s="392"/>
      <c r="G5853" s="392"/>
      <c r="H5853" s="392"/>
      <c r="I5853" s="394"/>
      <c r="J5853" s="221">
        <f>J5851</f>
        <v>1</v>
      </c>
      <c r="L5853" s="392"/>
      <c r="M5853" s="392"/>
      <c r="N5853" s="394"/>
      <c r="O5853" s="394"/>
      <c r="P5853" s="394"/>
      <c r="Q5853" s="392"/>
      <c r="R5853" s="392"/>
      <c r="S5853" s="394"/>
      <c r="T5853" s="394"/>
      <c r="U5853" s="392"/>
      <c r="V5853" s="394"/>
      <c r="W5853" s="394"/>
      <c r="X5853" s="394"/>
    </row>
    <row r="5854" spans="2:24" ht="18.75">
      <c r="B5854" s="402"/>
      <c r="C5854" s="402"/>
      <c r="D5854" s="402"/>
      <c r="E5854" s="402"/>
      <c r="F5854" s="402"/>
      <c r="G5854" s="402"/>
      <c r="H5854" s="402"/>
      <c r="I5854" s="484"/>
      <c r="J5854" s="440">
        <f>(IF(E5851&lt;&gt;0,$G$2,IF(I5851&lt;&gt;0,$G$2,"")))</f>
        <v>0</v>
      </c>
    </row>
    <row r="5855" spans="2:24" ht="18.75">
      <c r="B5855" s="402"/>
      <c r="C5855" s="402"/>
      <c r="D5855" s="474"/>
      <c r="E5855" s="402"/>
      <c r="F5855" s="402"/>
      <c r="G5855" s="402"/>
      <c r="H5855" s="402"/>
      <c r="I5855" s="484"/>
      <c r="J5855" s="440" t="str">
        <f>(IF(E5852&lt;&gt;0,$G$2,IF(I5852&lt;&gt;0,$G$2,"")))</f>
        <v/>
      </c>
    </row>
    <row r="5856" spans="2:24">
      <c r="E5856" s="278"/>
      <c r="F5856" s="278"/>
      <c r="G5856" s="278"/>
      <c r="H5856" s="278"/>
      <c r="I5856" s="282"/>
      <c r="J5856" s="221">
        <f>(IF($E5989&lt;&gt;0,$J$2,IF($I5989&lt;&gt;0,$J$2,"")))</f>
        <v>1</v>
      </c>
      <c r="L5856" s="278"/>
      <c r="M5856" s="278"/>
      <c r="N5856" s="282"/>
      <c r="O5856" s="282"/>
      <c r="P5856" s="282"/>
      <c r="Q5856" s="278"/>
      <c r="R5856" s="278"/>
      <c r="S5856" s="282"/>
      <c r="T5856" s="282"/>
      <c r="U5856" s="278"/>
      <c r="V5856" s="282"/>
      <c r="W5856" s="282"/>
    </row>
    <row r="5857" spans="2:24">
      <c r="C5857" s="227"/>
      <c r="D5857" s="228"/>
      <c r="E5857" s="278"/>
      <c r="F5857" s="278"/>
      <c r="G5857" s="278"/>
      <c r="H5857" s="278"/>
      <c r="I5857" s="282"/>
      <c r="J5857" s="221">
        <f>(IF($E5989&lt;&gt;0,$J$2,IF($I5989&lt;&gt;0,$J$2,"")))</f>
        <v>1</v>
      </c>
      <c r="L5857" s="278"/>
      <c r="M5857" s="278"/>
      <c r="N5857" s="282"/>
      <c r="O5857" s="282"/>
      <c r="P5857" s="282"/>
      <c r="Q5857" s="278"/>
      <c r="R5857" s="278"/>
      <c r="S5857" s="282"/>
      <c r="T5857" s="282"/>
      <c r="U5857" s="278"/>
      <c r="V5857" s="282"/>
      <c r="W5857" s="282"/>
    </row>
    <row r="5858" spans="2:24">
      <c r="B5858" s="896" t="str">
        <f>$B$7</f>
        <v>БЮДЖЕТ - НАЧАЛЕН ПЛАН
ПО ПЪЛНА ЕДИННА БЮДЖЕТНА КЛАСИФИКАЦИЯ</v>
      </c>
      <c r="C5858" s="897"/>
      <c r="D5858" s="897"/>
      <c r="E5858" s="278"/>
      <c r="F5858" s="278"/>
      <c r="G5858" s="278"/>
      <c r="H5858" s="278"/>
      <c r="I5858" s="282"/>
      <c r="J5858" s="221">
        <f>(IF($E5989&lt;&gt;0,$J$2,IF($I5989&lt;&gt;0,$J$2,"")))</f>
        <v>1</v>
      </c>
      <c r="L5858" s="278"/>
      <c r="M5858" s="278"/>
      <c r="N5858" s="282"/>
      <c r="O5858" s="282"/>
      <c r="P5858" s="282"/>
      <c r="Q5858" s="278"/>
      <c r="R5858" s="278"/>
      <c r="S5858" s="282"/>
      <c r="T5858" s="282"/>
      <c r="U5858" s="278"/>
      <c r="V5858" s="282"/>
      <c r="W5858" s="282"/>
    </row>
    <row r="5859" spans="2:24">
      <c r="C5859" s="227"/>
      <c r="D5859" s="228"/>
      <c r="E5859" s="279" t="s">
        <v>1684</v>
      </c>
      <c r="F5859" s="279" t="s">
        <v>1550</v>
      </c>
      <c r="G5859" s="278"/>
      <c r="H5859" s="278"/>
      <c r="I5859" s="282"/>
      <c r="J5859" s="221">
        <f>(IF($E5989&lt;&gt;0,$J$2,IF($I5989&lt;&gt;0,$J$2,"")))</f>
        <v>1</v>
      </c>
      <c r="L5859" s="278"/>
      <c r="M5859" s="278"/>
      <c r="N5859" s="282"/>
      <c r="O5859" s="282"/>
      <c r="P5859" s="282"/>
      <c r="Q5859" s="278"/>
      <c r="R5859" s="278"/>
      <c r="S5859" s="282"/>
      <c r="T5859" s="282"/>
      <c r="U5859" s="278"/>
      <c r="V5859" s="282"/>
      <c r="W5859" s="282"/>
    </row>
    <row r="5860" spans="2:24" ht="18.75">
      <c r="B5860" s="898" t="str">
        <f>$B$9</f>
        <v>Несебър</v>
      </c>
      <c r="C5860" s="899"/>
      <c r="D5860" s="900"/>
      <c r="E5860" s="686">
        <f>$E$9</f>
        <v>43831</v>
      </c>
      <c r="F5860" s="687">
        <f>$F$9</f>
        <v>44196</v>
      </c>
      <c r="G5860" s="278"/>
      <c r="H5860" s="278"/>
      <c r="I5860" s="282"/>
      <c r="J5860" s="221">
        <f>(IF($E5989&lt;&gt;0,$J$2,IF($I5989&lt;&gt;0,$J$2,"")))</f>
        <v>1</v>
      </c>
      <c r="L5860" s="278"/>
      <c r="M5860" s="278"/>
      <c r="N5860" s="282"/>
      <c r="O5860" s="282"/>
      <c r="P5860" s="282"/>
      <c r="Q5860" s="278"/>
      <c r="R5860" s="278"/>
      <c r="S5860" s="282"/>
      <c r="T5860" s="282"/>
      <c r="U5860" s="278"/>
      <c r="V5860" s="282"/>
      <c r="W5860" s="282"/>
    </row>
    <row r="5861" spans="2:24">
      <c r="B5861" s="230" t="str">
        <f>$B$10</f>
        <v>(наименование на разпоредителя с бюджет)</v>
      </c>
      <c r="E5861" s="278"/>
      <c r="F5861" s="280">
        <f>$F$10</f>
        <v>0</v>
      </c>
      <c r="G5861" s="278"/>
      <c r="H5861" s="278"/>
      <c r="I5861" s="282"/>
      <c r="J5861" s="221">
        <f>(IF($E5989&lt;&gt;0,$J$2,IF($I5989&lt;&gt;0,$J$2,"")))</f>
        <v>1</v>
      </c>
      <c r="L5861" s="278"/>
      <c r="M5861" s="278"/>
      <c r="N5861" s="282"/>
      <c r="O5861" s="282"/>
      <c r="P5861" s="282"/>
      <c r="Q5861" s="278"/>
      <c r="R5861" s="278"/>
      <c r="S5861" s="282"/>
      <c r="T5861" s="282"/>
      <c r="U5861" s="278"/>
      <c r="V5861" s="282"/>
      <c r="W5861" s="282"/>
    </row>
    <row r="5862" spans="2:24">
      <c r="B5862" s="230"/>
      <c r="E5862" s="281"/>
      <c r="F5862" s="278"/>
      <c r="G5862" s="278"/>
      <c r="H5862" s="278"/>
      <c r="I5862" s="282"/>
      <c r="J5862" s="221">
        <f>(IF($E5989&lt;&gt;0,$J$2,IF($I5989&lt;&gt;0,$J$2,"")))</f>
        <v>1</v>
      </c>
      <c r="L5862" s="278"/>
      <c r="M5862" s="278"/>
      <c r="N5862" s="282"/>
      <c r="O5862" s="282"/>
      <c r="P5862" s="282"/>
      <c r="Q5862" s="278"/>
      <c r="R5862" s="278"/>
      <c r="S5862" s="282"/>
      <c r="T5862" s="282"/>
      <c r="U5862" s="278"/>
      <c r="V5862" s="282"/>
      <c r="W5862" s="282"/>
    </row>
    <row r="5863" spans="2:24" ht="19.5">
      <c r="B5863" s="901" t="str">
        <f>$B$12</f>
        <v>Несебър</v>
      </c>
      <c r="C5863" s="902"/>
      <c r="D5863" s="903"/>
      <c r="E5863" s="229" t="s">
        <v>1685</v>
      </c>
      <c r="F5863" s="688" t="str">
        <f>$F$12</f>
        <v>5206</v>
      </c>
      <c r="G5863" s="278"/>
      <c r="H5863" s="278"/>
      <c r="I5863" s="282"/>
      <c r="J5863" s="221">
        <f>(IF($E5989&lt;&gt;0,$J$2,IF($I5989&lt;&gt;0,$J$2,"")))</f>
        <v>1</v>
      </c>
      <c r="L5863" s="278"/>
      <c r="M5863" s="278"/>
      <c r="N5863" s="282"/>
      <c r="O5863" s="282"/>
      <c r="P5863" s="282"/>
      <c r="Q5863" s="278"/>
      <c r="R5863" s="278"/>
      <c r="S5863" s="282"/>
      <c r="T5863" s="282"/>
      <c r="U5863" s="278"/>
      <c r="V5863" s="282"/>
      <c r="W5863" s="282"/>
    </row>
    <row r="5864" spans="2:24">
      <c r="B5864" s="689" t="str">
        <f>$B$13</f>
        <v>(наименование на първостепенния разпоредител с бюджет)</v>
      </c>
      <c r="E5864" s="281" t="s">
        <v>1686</v>
      </c>
      <c r="F5864" s="278"/>
      <c r="G5864" s="278"/>
      <c r="H5864" s="278"/>
      <c r="I5864" s="282"/>
      <c r="J5864" s="221">
        <f>(IF($E5989&lt;&gt;0,$J$2,IF($I5989&lt;&gt;0,$J$2,"")))</f>
        <v>1</v>
      </c>
      <c r="L5864" s="278"/>
      <c r="M5864" s="278"/>
      <c r="N5864" s="282"/>
      <c r="O5864" s="282"/>
      <c r="P5864" s="282"/>
      <c r="Q5864" s="278"/>
      <c r="R5864" s="278"/>
      <c r="S5864" s="282"/>
      <c r="T5864" s="282"/>
      <c r="U5864" s="278"/>
      <c r="V5864" s="282"/>
      <c r="W5864" s="282"/>
    </row>
    <row r="5865" spans="2:24" ht="18.75">
      <c r="B5865" s="230"/>
      <c r="D5865" s="441"/>
      <c r="E5865" s="277"/>
      <c r="F5865" s="277"/>
      <c r="G5865" s="277"/>
      <c r="H5865" s="277"/>
      <c r="I5865" s="384"/>
      <c r="J5865" s="221">
        <f>(IF($E5989&lt;&gt;0,$J$2,IF($I5989&lt;&gt;0,$J$2,"")))</f>
        <v>1</v>
      </c>
      <c r="L5865" s="278"/>
      <c r="M5865" s="278"/>
      <c r="N5865" s="282"/>
      <c r="O5865" s="282"/>
      <c r="P5865" s="282"/>
      <c r="Q5865" s="278"/>
      <c r="R5865" s="278"/>
      <c r="S5865" s="282"/>
      <c r="T5865" s="282"/>
      <c r="U5865" s="278"/>
      <c r="V5865" s="282"/>
      <c r="W5865" s="282"/>
    </row>
    <row r="5866" spans="2:24">
      <c r="C5866" s="227"/>
      <c r="D5866" s="228"/>
      <c r="E5866" s="278"/>
      <c r="F5866" s="281"/>
      <c r="G5866" s="281"/>
      <c r="H5866" s="281"/>
      <c r="I5866" s="284" t="s">
        <v>1687</v>
      </c>
      <c r="J5866" s="221">
        <f>(IF($E5989&lt;&gt;0,$J$2,IF($I5989&lt;&gt;0,$J$2,"")))</f>
        <v>1</v>
      </c>
      <c r="L5866" s="283" t="s">
        <v>93</v>
      </c>
      <c r="M5866" s="278"/>
      <c r="N5866" s="282"/>
      <c r="O5866" s="284" t="s">
        <v>1687</v>
      </c>
      <c r="P5866" s="282"/>
      <c r="Q5866" s="283" t="s">
        <v>94</v>
      </c>
      <c r="R5866" s="278"/>
      <c r="S5866" s="282"/>
      <c r="T5866" s="284" t="s">
        <v>1687</v>
      </c>
      <c r="U5866" s="278"/>
      <c r="V5866" s="282"/>
      <c r="W5866" s="284" t="s">
        <v>1687</v>
      </c>
    </row>
    <row r="5867" spans="2:24" ht="18.75">
      <c r="B5867" s="782"/>
      <c r="C5867" s="783"/>
      <c r="D5867" s="784" t="s">
        <v>1075</v>
      </c>
      <c r="E5867" s="785"/>
      <c r="F5867" s="973" t="s">
        <v>1486</v>
      </c>
      <c r="G5867" s="974"/>
      <c r="H5867" s="975"/>
      <c r="I5867" s="976"/>
      <c r="J5867" s="221">
        <f>(IF($E5989&lt;&gt;0,$J$2,IF($I5989&lt;&gt;0,$J$2,"")))</f>
        <v>1</v>
      </c>
      <c r="L5867" s="920" t="s">
        <v>1804</v>
      </c>
      <c r="M5867" s="920" t="s">
        <v>1805</v>
      </c>
      <c r="N5867" s="922" t="s">
        <v>1806</v>
      </c>
      <c r="O5867" s="922" t="s">
        <v>95</v>
      </c>
      <c r="P5867" s="222"/>
      <c r="Q5867" s="922" t="s">
        <v>1807</v>
      </c>
      <c r="R5867" s="922" t="s">
        <v>1808</v>
      </c>
      <c r="S5867" s="922" t="s">
        <v>1776</v>
      </c>
      <c r="T5867" s="922" t="s">
        <v>96</v>
      </c>
      <c r="U5867" s="409" t="s">
        <v>97</v>
      </c>
      <c r="V5867" s="410"/>
      <c r="W5867" s="411"/>
      <c r="X5867" s="291"/>
    </row>
    <row r="5868" spans="2:24" ht="31.5">
      <c r="B5868" s="786" t="s">
        <v>1601</v>
      </c>
      <c r="C5868" s="787" t="s">
        <v>1688</v>
      </c>
      <c r="D5868" s="788" t="s">
        <v>1076</v>
      </c>
      <c r="E5868" s="789"/>
      <c r="F5868" s="713" t="s">
        <v>1487</v>
      </c>
      <c r="G5868" s="713" t="s">
        <v>1488</v>
      </c>
      <c r="H5868" s="713" t="s">
        <v>1485</v>
      </c>
      <c r="I5868" s="713" t="s">
        <v>1069</v>
      </c>
      <c r="J5868" s="221">
        <f>(IF($E5989&lt;&gt;0,$J$2,IF($I5989&lt;&gt;0,$J$2,"")))</f>
        <v>1</v>
      </c>
      <c r="L5868" s="961"/>
      <c r="M5868" s="972"/>
      <c r="N5868" s="961"/>
      <c r="O5868" s="972"/>
      <c r="P5868" s="222"/>
      <c r="Q5868" s="957"/>
      <c r="R5868" s="957"/>
      <c r="S5868" s="957"/>
      <c r="T5868" s="957"/>
      <c r="U5868" s="412">
        <v>2020</v>
      </c>
      <c r="V5868" s="412">
        <v>2021</v>
      </c>
      <c r="W5868" s="412" t="s">
        <v>1809</v>
      </c>
      <c r="X5868" s="413" t="s">
        <v>98</v>
      </c>
    </row>
    <row r="5869" spans="2:24" ht="18.75">
      <c r="B5869" s="612"/>
      <c r="C5869" s="397"/>
      <c r="D5869" s="295" t="s">
        <v>1265</v>
      </c>
      <c r="E5869" s="809"/>
      <c r="F5869" s="296"/>
      <c r="G5869" s="296"/>
      <c r="H5869" s="296"/>
      <c r="I5869" s="483"/>
      <c r="J5869" s="221">
        <f>(IF($E5989&lt;&gt;0,$J$2,IF($I5989&lt;&gt;0,$J$2,"")))</f>
        <v>1</v>
      </c>
      <c r="L5869" s="297" t="s">
        <v>99</v>
      </c>
      <c r="M5869" s="297" t="s">
        <v>100</v>
      </c>
      <c r="N5869" s="298" t="s">
        <v>101</v>
      </c>
      <c r="O5869" s="298" t="s">
        <v>102</v>
      </c>
      <c r="P5869" s="222"/>
      <c r="Q5869" s="610" t="s">
        <v>103</v>
      </c>
      <c r="R5869" s="610" t="s">
        <v>104</v>
      </c>
      <c r="S5869" s="610" t="s">
        <v>105</v>
      </c>
      <c r="T5869" s="610" t="s">
        <v>106</v>
      </c>
      <c r="U5869" s="610" t="s">
        <v>1046</v>
      </c>
      <c r="V5869" s="610" t="s">
        <v>1047</v>
      </c>
      <c r="W5869" s="610" t="s">
        <v>1048</v>
      </c>
      <c r="X5869" s="414" t="s">
        <v>1049</v>
      </c>
    </row>
    <row r="5870" spans="2:24" ht="131.25">
      <c r="B5870" s="236"/>
      <c r="C5870" s="617" t="e">
        <f>VLOOKUP(D5870,OP_LIST2,2,FALSE)</f>
        <v>#N/A</v>
      </c>
      <c r="D5870" s="618" t="s">
        <v>958</v>
      </c>
      <c r="E5870" s="810"/>
      <c r="F5870" s="368"/>
      <c r="G5870" s="368"/>
      <c r="H5870" s="368"/>
      <c r="I5870" s="303"/>
      <c r="J5870" s="221">
        <f>(IF($E5989&lt;&gt;0,$J$2,IF($I5989&lt;&gt;0,$J$2,"")))</f>
        <v>1</v>
      </c>
      <c r="L5870" s="415" t="s">
        <v>1050</v>
      </c>
      <c r="M5870" s="415" t="s">
        <v>1050</v>
      </c>
      <c r="N5870" s="415" t="s">
        <v>1051</v>
      </c>
      <c r="O5870" s="415" t="s">
        <v>1052</v>
      </c>
      <c r="P5870" s="222"/>
      <c r="Q5870" s="415" t="s">
        <v>1050</v>
      </c>
      <c r="R5870" s="415" t="s">
        <v>1050</v>
      </c>
      <c r="S5870" s="415" t="s">
        <v>1077</v>
      </c>
      <c r="T5870" s="415" t="s">
        <v>1054</v>
      </c>
      <c r="U5870" s="415" t="s">
        <v>1050</v>
      </c>
      <c r="V5870" s="415" t="s">
        <v>1050</v>
      </c>
      <c r="W5870" s="415" t="s">
        <v>1050</v>
      </c>
      <c r="X5870" s="306" t="s">
        <v>1055</v>
      </c>
    </row>
    <row r="5871" spans="2:24" ht="18.75">
      <c r="B5871" s="616"/>
      <c r="C5871" s="619">
        <f>VLOOKUP(D5872,EBK_DEIN2,2,FALSE)</f>
        <v>8837</v>
      </c>
      <c r="D5871" s="611" t="s">
        <v>1465</v>
      </c>
      <c r="E5871" s="811"/>
      <c r="F5871" s="368"/>
      <c r="G5871" s="368"/>
      <c r="H5871" s="368"/>
      <c r="I5871" s="303"/>
      <c r="J5871" s="221">
        <f>(IF($E5989&lt;&gt;0,$J$2,IF($I5989&lt;&gt;0,$J$2,"")))</f>
        <v>1</v>
      </c>
      <c r="L5871" s="416"/>
      <c r="M5871" s="416"/>
      <c r="N5871" s="344"/>
      <c r="O5871" s="417"/>
      <c r="P5871" s="222"/>
      <c r="Q5871" s="416"/>
      <c r="R5871" s="416"/>
      <c r="S5871" s="344"/>
      <c r="T5871" s="417"/>
      <c r="U5871" s="416"/>
      <c r="V5871" s="344"/>
      <c r="W5871" s="417"/>
      <c r="X5871" s="418"/>
    </row>
    <row r="5872" spans="2:24" ht="18.75">
      <c r="B5872" s="419"/>
      <c r="C5872" s="238"/>
      <c r="D5872" s="523" t="s">
        <v>921</v>
      </c>
      <c r="E5872" s="811"/>
      <c r="F5872" s="368"/>
      <c r="G5872" s="368"/>
      <c r="H5872" s="368"/>
      <c r="I5872" s="303"/>
      <c r="J5872" s="221">
        <f>(IF($E5989&lt;&gt;0,$J$2,IF($I5989&lt;&gt;0,$J$2,"")))</f>
        <v>1</v>
      </c>
      <c r="L5872" s="416"/>
      <c r="M5872" s="416"/>
      <c r="N5872" s="344"/>
      <c r="O5872" s="420">
        <f>SUMIF(O5875:O5876,"&lt;0")+SUMIF(O5878:O5882,"&lt;0")+SUMIF(O5884:O5891,"&lt;0")+SUMIF(O5893:O5909,"&lt;0")+SUMIF(O5915:O5919,"&lt;0")+SUMIF(O5921:O5926,"&lt;0")+SUMIF(O5929:O5935,"&lt;0")+SUMIF(O5942:O5943,"&lt;0")+SUMIF(O5946:O5951,"&lt;0")+SUMIF(O5953:O5958,"&lt;0")+SUMIF(O5962,"&lt;0")+SUMIF(O5964:O5970,"&lt;0")+SUMIF(O5972:O5974,"&lt;0")+SUMIF(O5976:O5979,"&lt;0")+SUMIF(O5981:O5982,"&lt;0")+SUMIF(O5985,"&lt;0")</f>
        <v>0</v>
      </c>
      <c r="P5872" s="222"/>
      <c r="Q5872" s="416"/>
      <c r="R5872" s="416"/>
      <c r="S5872" s="344"/>
      <c r="T5872" s="420">
        <f>SUMIF(T5875:T5876,"&lt;0")+SUMIF(T5878:T5882,"&lt;0")+SUMIF(T5884:T5891,"&lt;0")+SUMIF(T5893:T5909,"&lt;0")+SUMIF(T5915:T5919,"&lt;0")+SUMIF(T5921:T5926,"&lt;0")+SUMIF(T5929:T5935,"&lt;0")+SUMIF(T5942:T5943,"&lt;0")+SUMIF(T5946:T5951,"&lt;0")+SUMIF(T5953:T5958,"&lt;0")+SUMIF(T5962,"&lt;0")+SUMIF(T5964:T5970,"&lt;0")+SUMIF(T5972:T5974,"&lt;0")+SUMIF(T5976:T5979,"&lt;0")+SUMIF(T5981:T5982,"&lt;0")+SUMIF(T5985,"&lt;0")</f>
        <v>0</v>
      </c>
      <c r="U5872" s="416"/>
      <c r="V5872" s="344"/>
      <c r="W5872" s="417"/>
      <c r="X5872" s="308"/>
    </row>
    <row r="5873" spans="2:24" ht="18.75">
      <c r="B5873" s="354"/>
      <c r="C5873" s="238"/>
      <c r="D5873" s="292" t="s">
        <v>1078</v>
      </c>
      <c r="E5873" s="811"/>
      <c r="F5873" s="368"/>
      <c r="G5873" s="368"/>
      <c r="H5873" s="368"/>
      <c r="I5873" s="303"/>
      <c r="J5873" s="221">
        <f>(IF($E5989&lt;&gt;0,$J$2,IF($I5989&lt;&gt;0,$J$2,"")))</f>
        <v>1</v>
      </c>
      <c r="L5873" s="416"/>
      <c r="M5873" s="416"/>
      <c r="N5873" s="344"/>
      <c r="O5873" s="417"/>
      <c r="P5873" s="222"/>
      <c r="Q5873" s="416"/>
      <c r="R5873" s="416"/>
      <c r="S5873" s="344"/>
      <c r="T5873" s="417"/>
      <c r="U5873" s="416"/>
      <c r="V5873" s="344"/>
      <c r="W5873" s="417"/>
      <c r="X5873" s="310"/>
    </row>
    <row r="5874" spans="2:24" ht="18.75">
      <c r="B5874" s="790">
        <v>100</v>
      </c>
      <c r="C5874" s="977" t="s">
        <v>1266</v>
      </c>
      <c r="D5874" s="978"/>
      <c r="E5874" s="791"/>
      <c r="F5874" s="792">
        <f>SUM(F5875:F5876)</f>
        <v>0</v>
      </c>
      <c r="G5874" s="793">
        <f>SUM(G5875:G5876)</f>
        <v>45000</v>
      </c>
      <c r="H5874" s="793">
        <f>SUM(H5875:H5876)</f>
        <v>0</v>
      </c>
      <c r="I5874" s="793">
        <f>SUM(I5875:I5876)</f>
        <v>45000</v>
      </c>
      <c r="J5874" s="243">
        <f t="shared" ref="J5874:J5905" si="1816">(IF($E5874&lt;&gt;0,$J$2,IF($I5874&lt;&gt;0,$J$2,"")))</f>
        <v>1</v>
      </c>
      <c r="K5874" s="244"/>
      <c r="L5874" s="311">
        <f>SUM(L5875:L5876)</f>
        <v>0</v>
      </c>
      <c r="M5874" s="312">
        <f>SUM(M5875:M5876)</f>
        <v>45000</v>
      </c>
      <c r="N5874" s="421">
        <f>SUM(N5875:N5876)</f>
        <v>45000</v>
      </c>
      <c r="O5874" s="422">
        <f>SUM(O5875:O5876)</f>
        <v>0</v>
      </c>
      <c r="P5874" s="244"/>
      <c r="Q5874" s="815"/>
      <c r="R5874" s="816"/>
      <c r="S5874" s="817"/>
      <c r="T5874" s="816"/>
      <c r="U5874" s="816"/>
      <c r="V5874" s="816"/>
      <c r="W5874" s="818"/>
      <c r="X5874" s="313">
        <f t="shared" ref="X5874:X5905" si="1817">T5874-U5874-V5874-W5874</f>
        <v>0</v>
      </c>
    </row>
    <row r="5875" spans="2:24" ht="18.75">
      <c r="B5875" s="140"/>
      <c r="C5875" s="144">
        <v>101</v>
      </c>
      <c r="D5875" s="138" t="s">
        <v>1267</v>
      </c>
      <c r="E5875" s="812"/>
      <c r="F5875" s="449"/>
      <c r="G5875" s="245">
        <v>45000</v>
      </c>
      <c r="H5875" s="245"/>
      <c r="I5875" s="476">
        <f>F5875+G5875+H5875</f>
        <v>45000</v>
      </c>
      <c r="J5875" s="243">
        <f t="shared" si="1816"/>
        <v>1</v>
      </c>
      <c r="K5875" s="244"/>
      <c r="L5875" s="423"/>
      <c r="M5875" s="252">
        <v>45000</v>
      </c>
      <c r="N5875" s="315">
        <f>I5875</f>
        <v>45000</v>
      </c>
      <c r="O5875" s="424">
        <f>L5875+M5875-N5875</f>
        <v>0</v>
      </c>
      <c r="P5875" s="244"/>
      <c r="Q5875" s="771"/>
      <c r="R5875" s="775"/>
      <c r="S5875" s="775"/>
      <c r="T5875" s="775"/>
      <c r="U5875" s="775"/>
      <c r="V5875" s="775"/>
      <c r="W5875" s="819"/>
      <c r="X5875" s="313">
        <f t="shared" si="1817"/>
        <v>0</v>
      </c>
    </row>
    <row r="5876" spans="2:24" ht="18.75">
      <c r="B5876" s="140"/>
      <c r="C5876" s="137">
        <v>102</v>
      </c>
      <c r="D5876" s="139" t="s">
        <v>1268</v>
      </c>
      <c r="E5876" s="812"/>
      <c r="F5876" s="449"/>
      <c r="G5876" s="245"/>
      <c r="H5876" s="245"/>
      <c r="I5876" s="476">
        <f>F5876+G5876+H5876</f>
        <v>0</v>
      </c>
      <c r="J5876" s="243" t="str">
        <f t="shared" si="1816"/>
        <v/>
      </c>
      <c r="K5876" s="244"/>
      <c r="L5876" s="423"/>
      <c r="M5876" s="252"/>
      <c r="N5876" s="315">
        <f>I5876</f>
        <v>0</v>
      </c>
      <c r="O5876" s="424">
        <f>L5876+M5876-N5876</f>
        <v>0</v>
      </c>
      <c r="P5876" s="244"/>
      <c r="Q5876" s="771"/>
      <c r="R5876" s="775"/>
      <c r="S5876" s="775"/>
      <c r="T5876" s="775"/>
      <c r="U5876" s="775"/>
      <c r="V5876" s="775"/>
      <c r="W5876" s="819"/>
      <c r="X5876" s="313">
        <f t="shared" si="1817"/>
        <v>0</v>
      </c>
    </row>
    <row r="5877" spans="2:24" ht="18.75">
      <c r="B5877" s="794">
        <v>200</v>
      </c>
      <c r="C5877" s="959" t="s">
        <v>1269</v>
      </c>
      <c r="D5877" s="959"/>
      <c r="E5877" s="795"/>
      <c r="F5877" s="796">
        <f>SUM(F5878:F5882)</f>
        <v>0</v>
      </c>
      <c r="G5877" s="797">
        <f>SUM(G5878:G5882)</f>
        <v>1500</v>
      </c>
      <c r="H5877" s="797">
        <f>SUM(H5878:H5882)</f>
        <v>0</v>
      </c>
      <c r="I5877" s="797">
        <f>SUM(I5878:I5882)</f>
        <v>1500</v>
      </c>
      <c r="J5877" s="243">
        <f t="shared" si="1816"/>
        <v>1</v>
      </c>
      <c r="K5877" s="244"/>
      <c r="L5877" s="316">
        <f>SUM(L5878:L5882)</f>
        <v>0</v>
      </c>
      <c r="M5877" s="317">
        <f>SUM(M5878:M5882)</f>
        <v>1500</v>
      </c>
      <c r="N5877" s="425">
        <f>SUM(N5878:N5882)</f>
        <v>1500</v>
      </c>
      <c r="O5877" s="426">
        <f>SUM(O5878:O5882)</f>
        <v>0</v>
      </c>
      <c r="P5877" s="244"/>
      <c r="Q5877" s="773"/>
      <c r="R5877" s="774"/>
      <c r="S5877" s="774"/>
      <c r="T5877" s="774"/>
      <c r="U5877" s="774"/>
      <c r="V5877" s="774"/>
      <c r="W5877" s="820"/>
      <c r="X5877" s="313">
        <f t="shared" si="1817"/>
        <v>0</v>
      </c>
    </row>
    <row r="5878" spans="2:24" ht="18.75">
      <c r="B5878" s="143"/>
      <c r="C5878" s="144">
        <v>201</v>
      </c>
      <c r="D5878" s="138" t="s">
        <v>1270</v>
      </c>
      <c r="E5878" s="812"/>
      <c r="F5878" s="449"/>
      <c r="G5878" s="245"/>
      <c r="H5878" s="245"/>
      <c r="I5878" s="476">
        <f>F5878+G5878+H5878</f>
        <v>0</v>
      </c>
      <c r="J5878" s="243" t="str">
        <f t="shared" si="1816"/>
        <v/>
      </c>
      <c r="K5878" s="244"/>
      <c r="L5878" s="423"/>
      <c r="M5878" s="252"/>
      <c r="N5878" s="315">
        <f>I5878</f>
        <v>0</v>
      </c>
      <c r="O5878" s="424">
        <f>L5878+M5878-N5878</f>
        <v>0</v>
      </c>
      <c r="P5878" s="244"/>
      <c r="Q5878" s="771"/>
      <c r="R5878" s="775"/>
      <c r="S5878" s="775"/>
      <c r="T5878" s="775"/>
      <c r="U5878" s="775"/>
      <c r="V5878" s="775"/>
      <c r="W5878" s="819"/>
      <c r="X5878" s="313">
        <f t="shared" si="1817"/>
        <v>0</v>
      </c>
    </row>
    <row r="5879" spans="2:24" ht="18.75">
      <c r="B5879" s="136"/>
      <c r="C5879" s="137">
        <v>202</v>
      </c>
      <c r="D5879" s="145" t="s">
        <v>1271</v>
      </c>
      <c r="E5879" s="812"/>
      <c r="F5879" s="449"/>
      <c r="G5879" s="245"/>
      <c r="H5879" s="245"/>
      <c r="I5879" s="476">
        <f>F5879+G5879+H5879</f>
        <v>0</v>
      </c>
      <c r="J5879" s="243" t="str">
        <f t="shared" si="1816"/>
        <v/>
      </c>
      <c r="K5879" s="244"/>
      <c r="L5879" s="423"/>
      <c r="M5879" s="252"/>
      <c r="N5879" s="315">
        <f>I5879</f>
        <v>0</v>
      </c>
      <c r="O5879" s="424">
        <f>L5879+M5879-N5879</f>
        <v>0</v>
      </c>
      <c r="P5879" s="244"/>
      <c r="Q5879" s="771"/>
      <c r="R5879" s="775"/>
      <c r="S5879" s="775"/>
      <c r="T5879" s="775"/>
      <c r="U5879" s="775"/>
      <c r="V5879" s="775"/>
      <c r="W5879" s="819"/>
      <c r="X5879" s="313">
        <f t="shared" si="1817"/>
        <v>0</v>
      </c>
    </row>
    <row r="5880" spans="2:24" ht="31.5">
      <c r="B5880" s="152"/>
      <c r="C5880" s="137">
        <v>205</v>
      </c>
      <c r="D5880" s="145" t="s">
        <v>915</v>
      </c>
      <c r="E5880" s="812"/>
      <c r="F5880" s="449"/>
      <c r="G5880" s="245">
        <v>1500</v>
      </c>
      <c r="H5880" s="245"/>
      <c r="I5880" s="476">
        <f>F5880+G5880+H5880</f>
        <v>1500</v>
      </c>
      <c r="J5880" s="243">
        <f t="shared" si="1816"/>
        <v>1</v>
      </c>
      <c r="K5880" s="244"/>
      <c r="L5880" s="423"/>
      <c r="M5880" s="252">
        <v>1500</v>
      </c>
      <c r="N5880" s="315">
        <f>I5880</f>
        <v>1500</v>
      </c>
      <c r="O5880" s="424">
        <f>L5880+M5880-N5880</f>
        <v>0</v>
      </c>
      <c r="P5880" s="244"/>
      <c r="Q5880" s="771"/>
      <c r="R5880" s="775"/>
      <c r="S5880" s="775"/>
      <c r="T5880" s="775"/>
      <c r="U5880" s="775"/>
      <c r="V5880" s="775"/>
      <c r="W5880" s="819"/>
      <c r="X5880" s="313">
        <f t="shared" si="1817"/>
        <v>0</v>
      </c>
    </row>
    <row r="5881" spans="2:24" ht="18.75">
      <c r="B5881" s="152"/>
      <c r="C5881" s="137">
        <v>208</v>
      </c>
      <c r="D5881" s="159" t="s">
        <v>916</v>
      </c>
      <c r="E5881" s="812"/>
      <c r="F5881" s="449"/>
      <c r="G5881" s="245"/>
      <c r="H5881" s="245"/>
      <c r="I5881" s="476">
        <f>F5881+G5881+H5881</f>
        <v>0</v>
      </c>
      <c r="J5881" s="243" t="str">
        <f t="shared" si="1816"/>
        <v/>
      </c>
      <c r="K5881" s="244"/>
      <c r="L5881" s="423"/>
      <c r="M5881" s="252"/>
      <c r="N5881" s="315">
        <f>I5881</f>
        <v>0</v>
      </c>
      <c r="O5881" s="424">
        <f>L5881+M5881-N5881</f>
        <v>0</v>
      </c>
      <c r="P5881" s="244"/>
      <c r="Q5881" s="771"/>
      <c r="R5881" s="775"/>
      <c r="S5881" s="775"/>
      <c r="T5881" s="775"/>
      <c r="U5881" s="775"/>
      <c r="V5881" s="775"/>
      <c r="W5881" s="819"/>
      <c r="X5881" s="313">
        <f t="shared" si="1817"/>
        <v>0</v>
      </c>
    </row>
    <row r="5882" spans="2:24" ht="18.75">
      <c r="B5882" s="143"/>
      <c r="C5882" s="142">
        <v>209</v>
      </c>
      <c r="D5882" s="148" t="s">
        <v>917</v>
      </c>
      <c r="E5882" s="812"/>
      <c r="F5882" s="449"/>
      <c r="G5882" s="245"/>
      <c r="H5882" s="245"/>
      <c r="I5882" s="476">
        <f>F5882+G5882+H5882</f>
        <v>0</v>
      </c>
      <c r="J5882" s="243" t="str">
        <f t="shared" si="1816"/>
        <v/>
      </c>
      <c r="K5882" s="244"/>
      <c r="L5882" s="423"/>
      <c r="M5882" s="252"/>
      <c r="N5882" s="315">
        <f>I5882</f>
        <v>0</v>
      </c>
      <c r="O5882" s="424">
        <f>L5882+M5882-N5882</f>
        <v>0</v>
      </c>
      <c r="P5882" s="244"/>
      <c r="Q5882" s="771"/>
      <c r="R5882" s="775"/>
      <c r="S5882" s="775"/>
      <c r="T5882" s="775"/>
      <c r="U5882" s="775"/>
      <c r="V5882" s="775"/>
      <c r="W5882" s="819"/>
      <c r="X5882" s="313">
        <f t="shared" si="1817"/>
        <v>0</v>
      </c>
    </row>
    <row r="5883" spans="2:24" ht="18.75">
      <c r="B5883" s="794">
        <v>500</v>
      </c>
      <c r="C5883" s="960" t="s">
        <v>209</v>
      </c>
      <c r="D5883" s="960"/>
      <c r="E5883" s="795"/>
      <c r="F5883" s="796">
        <f>SUM(F5884:F5890)</f>
        <v>0</v>
      </c>
      <c r="G5883" s="797">
        <f>SUM(G5884:G5890)</f>
        <v>11000</v>
      </c>
      <c r="H5883" s="797">
        <f>SUM(H5884:H5890)</f>
        <v>0</v>
      </c>
      <c r="I5883" s="797">
        <f>SUM(I5884:I5890)</f>
        <v>11000</v>
      </c>
      <c r="J5883" s="243">
        <f t="shared" si="1816"/>
        <v>1</v>
      </c>
      <c r="K5883" s="244"/>
      <c r="L5883" s="316">
        <f>SUM(L5884:L5890)</f>
        <v>0</v>
      </c>
      <c r="M5883" s="317">
        <f>SUM(M5884:M5890)</f>
        <v>11000</v>
      </c>
      <c r="N5883" s="425">
        <f>SUM(N5884:N5890)</f>
        <v>11000</v>
      </c>
      <c r="O5883" s="426">
        <f>SUM(O5884:O5890)</f>
        <v>0</v>
      </c>
      <c r="P5883" s="244"/>
      <c r="Q5883" s="773"/>
      <c r="R5883" s="774"/>
      <c r="S5883" s="775"/>
      <c r="T5883" s="774"/>
      <c r="U5883" s="774"/>
      <c r="V5883" s="774"/>
      <c r="W5883" s="820"/>
      <c r="X5883" s="313">
        <f t="shared" si="1817"/>
        <v>0</v>
      </c>
    </row>
    <row r="5884" spans="2:24" ht="18.75">
      <c r="B5884" s="143"/>
      <c r="C5884" s="160">
        <v>551</v>
      </c>
      <c r="D5884" s="456" t="s">
        <v>210</v>
      </c>
      <c r="E5884" s="812"/>
      <c r="F5884" s="449"/>
      <c r="G5884" s="245">
        <v>6200</v>
      </c>
      <c r="H5884" s="245"/>
      <c r="I5884" s="476">
        <f t="shared" ref="I5884:I5891" si="1818">F5884+G5884+H5884</f>
        <v>6200</v>
      </c>
      <c r="J5884" s="243">
        <f t="shared" si="1816"/>
        <v>1</v>
      </c>
      <c r="K5884" s="244"/>
      <c r="L5884" s="423"/>
      <c r="M5884" s="252">
        <v>6200</v>
      </c>
      <c r="N5884" s="315">
        <f t="shared" ref="N5884:N5891" si="1819">I5884</f>
        <v>6200</v>
      </c>
      <c r="O5884" s="424">
        <f t="shared" ref="O5884:O5891" si="1820">L5884+M5884-N5884</f>
        <v>0</v>
      </c>
      <c r="P5884" s="244"/>
      <c r="Q5884" s="771"/>
      <c r="R5884" s="775"/>
      <c r="S5884" s="775"/>
      <c r="T5884" s="775"/>
      <c r="U5884" s="775"/>
      <c r="V5884" s="775"/>
      <c r="W5884" s="819"/>
      <c r="X5884" s="313">
        <f t="shared" si="1817"/>
        <v>0</v>
      </c>
    </row>
    <row r="5885" spans="2:24" ht="18.75">
      <c r="B5885" s="143"/>
      <c r="C5885" s="161">
        <v>552</v>
      </c>
      <c r="D5885" s="457" t="s">
        <v>211</v>
      </c>
      <c r="E5885" s="812"/>
      <c r="F5885" s="449"/>
      <c r="G5885" s="245"/>
      <c r="H5885" s="245"/>
      <c r="I5885" s="476">
        <f t="shared" si="1818"/>
        <v>0</v>
      </c>
      <c r="J5885" s="243" t="str">
        <f t="shared" si="1816"/>
        <v/>
      </c>
      <c r="K5885" s="244"/>
      <c r="L5885" s="423"/>
      <c r="M5885" s="252"/>
      <c r="N5885" s="315">
        <f t="shared" si="1819"/>
        <v>0</v>
      </c>
      <c r="O5885" s="424">
        <f t="shared" si="1820"/>
        <v>0</v>
      </c>
      <c r="P5885" s="244"/>
      <c r="Q5885" s="771"/>
      <c r="R5885" s="775"/>
      <c r="S5885" s="775"/>
      <c r="T5885" s="775"/>
      <c r="U5885" s="775"/>
      <c r="V5885" s="775"/>
      <c r="W5885" s="819"/>
      <c r="X5885" s="313">
        <f t="shared" si="1817"/>
        <v>0</v>
      </c>
    </row>
    <row r="5886" spans="2:24" ht="18.75">
      <c r="B5886" s="143"/>
      <c r="C5886" s="161">
        <v>558</v>
      </c>
      <c r="D5886" s="457" t="s">
        <v>1704</v>
      </c>
      <c r="E5886" s="812"/>
      <c r="F5886" s="700">
        <v>0</v>
      </c>
      <c r="G5886" s="700">
        <v>0</v>
      </c>
      <c r="H5886" s="700">
        <v>0</v>
      </c>
      <c r="I5886" s="476">
        <f t="shared" si="1818"/>
        <v>0</v>
      </c>
      <c r="J5886" s="243" t="str">
        <f t="shared" si="1816"/>
        <v/>
      </c>
      <c r="K5886" s="244"/>
      <c r="L5886" s="423"/>
      <c r="M5886" s="252"/>
      <c r="N5886" s="315">
        <f t="shared" si="1819"/>
        <v>0</v>
      </c>
      <c r="O5886" s="424">
        <f t="shared" si="1820"/>
        <v>0</v>
      </c>
      <c r="P5886" s="244"/>
      <c r="Q5886" s="771"/>
      <c r="R5886" s="775"/>
      <c r="S5886" s="775"/>
      <c r="T5886" s="775"/>
      <c r="U5886" s="775"/>
      <c r="V5886" s="775"/>
      <c r="W5886" s="819"/>
      <c r="X5886" s="313">
        <f t="shared" si="1817"/>
        <v>0</v>
      </c>
    </row>
    <row r="5887" spans="2:24" ht="18.75">
      <c r="B5887" s="143"/>
      <c r="C5887" s="161">
        <v>560</v>
      </c>
      <c r="D5887" s="458" t="s">
        <v>212</v>
      </c>
      <c r="E5887" s="812"/>
      <c r="F5887" s="449"/>
      <c r="G5887" s="245">
        <v>3000</v>
      </c>
      <c r="H5887" s="245"/>
      <c r="I5887" s="476">
        <f t="shared" si="1818"/>
        <v>3000</v>
      </c>
      <c r="J5887" s="243">
        <f t="shared" si="1816"/>
        <v>1</v>
      </c>
      <c r="K5887" s="244"/>
      <c r="L5887" s="423"/>
      <c r="M5887" s="252">
        <v>3000</v>
      </c>
      <c r="N5887" s="315">
        <f t="shared" si="1819"/>
        <v>3000</v>
      </c>
      <c r="O5887" s="424">
        <f t="shared" si="1820"/>
        <v>0</v>
      </c>
      <c r="P5887" s="244"/>
      <c r="Q5887" s="771"/>
      <c r="R5887" s="775"/>
      <c r="S5887" s="775"/>
      <c r="T5887" s="775"/>
      <c r="U5887" s="775"/>
      <c r="V5887" s="775"/>
      <c r="W5887" s="819"/>
      <c r="X5887" s="313">
        <f t="shared" si="1817"/>
        <v>0</v>
      </c>
    </row>
    <row r="5888" spans="2:24" ht="18.75">
      <c r="B5888" s="143"/>
      <c r="C5888" s="161">
        <v>580</v>
      </c>
      <c r="D5888" s="457" t="s">
        <v>213</v>
      </c>
      <c r="E5888" s="812"/>
      <c r="F5888" s="449"/>
      <c r="G5888" s="245">
        <v>1800</v>
      </c>
      <c r="H5888" s="245"/>
      <c r="I5888" s="476">
        <f t="shared" si="1818"/>
        <v>1800</v>
      </c>
      <c r="J5888" s="243">
        <f t="shared" si="1816"/>
        <v>1</v>
      </c>
      <c r="K5888" s="244"/>
      <c r="L5888" s="423"/>
      <c r="M5888" s="252">
        <v>1800</v>
      </c>
      <c r="N5888" s="315">
        <f t="shared" si="1819"/>
        <v>1800</v>
      </c>
      <c r="O5888" s="424">
        <f t="shared" si="1820"/>
        <v>0</v>
      </c>
      <c r="P5888" s="244"/>
      <c r="Q5888" s="771"/>
      <c r="R5888" s="775"/>
      <c r="S5888" s="775"/>
      <c r="T5888" s="775"/>
      <c r="U5888" s="775"/>
      <c r="V5888" s="775"/>
      <c r="W5888" s="819"/>
      <c r="X5888" s="313">
        <f t="shared" si="1817"/>
        <v>0</v>
      </c>
    </row>
    <row r="5889" spans="2:24" ht="18.75">
      <c r="B5889" s="143"/>
      <c r="C5889" s="161">
        <v>588</v>
      </c>
      <c r="D5889" s="457" t="s">
        <v>1709</v>
      </c>
      <c r="E5889" s="812"/>
      <c r="F5889" s="700">
        <v>0</v>
      </c>
      <c r="G5889" s="700">
        <v>0</v>
      </c>
      <c r="H5889" s="700">
        <v>0</v>
      </c>
      <c r="I5889" s="476">
        <f t="shared" si="1818"/>
        <v>0</v>
      </c>
      <c r="J5889" s="243" t="str">
        <f t="shared" si="1816"/>
        <v/>
      </c>
      <c r="K5889" s="244"/>
      <c r="L5889" s="423"/>
      <c r="M5889" s="252"/>
      <c r="N5889" s="315">
        <f t="shared" si="1819"/>
        <v>0</v>
      </c>
      <c r="O5889" s="424">
        <f t="shared" si="1820"/>
        <v>0</v>
      </c>
      <c r="P5889" s="244"/>
      <c r="Q5889" s="771"/>
      <c r="R5889" s="775"/>
      <c r="S5889" s="775"/>
      <c r="T5889" s="775"/>
      <c r="U5889" s="775"/>
      <c r="V5889" s="775"/>
      <c r="W5889" s="819"/>
      <c r="X5889" s="313">
        <f t="shared" si="1817"/>
        <v>0</v>
      </c>
    </row>
    <row r="5890" spans="2:24" ht="31.5">
      <c r="B5890" s="143"/>
      <c r="C5890" s="162">
        <v>590</v>
      </c>
      <c r="D5890" s="459" t="s">
        <v>214</v>
      </c>
      <c r="E5890" s="812"/>
      <c r="F5890" s="449"/>
      <c r="G5890" s="245"/>
      <c r="H5890" s="245"/>
      <c r="I5890" s="476">
        <f t="shared" si="1818"/>
        <v>0</v>
      </c>
      <c r="J5890" s="243" t="str">
        <f t="shared" si="1816"/>
        <v/>
      </c>
      <c r="K5890" s="244"/>
      <c r="L5890" s="423"/>
      <c r="M5890" s="252"/>
      <c r="N5890" s="315">
        <f t="shared" si="1819"/>
        <v>0</v>
      </c>
      <c r="O5890" s="424">
        <f t="shared" si="1820"/>
        <v>0</v>
      </c>
      <c r="P5890" s="244"/>
      <c r="Q5890" s="771"/>
      <c r="R5890" s="775"/>
      <c r="S5890" s="775"/>
      <c r="T5890" s="775"/>
      <c r="U5890" s="775"/>
      <c r="V5890" s="775"/>
      <c r="W5890" s="819"/>
      <c r="X5890" s="313">
        <f t="shared" si="1817"/>
        <v>0</v>
      </c>
    </row>
    <row r="5891" spans="2:24" ht="18.75">
      <c r="B5891" s="794">
        <v>800</v>
      </c>
      <c r="C5891" s="960" t="s">
        <v>1079</v>
      </c>
      <c r="D5891" s="960"/>
      <c r="E5891" s="795"/>
      <c r="F5891" s="798"/>
      <c r="G5891" s="799"/>
      <c r="H5891" s="799"/>
      <c r="I5891" s="800">
        <f t="shared" si="1818"/>
        <v>0</v>
      </c>
      <c r="J5891" s="243" t="str">
        <f t="shared" si="1816"/>
        <v/>
      </c>
      <c r="K5891" s="244"/>
      <c r="L5891" s="428"/>
      <c r="M5891" s="254"/>
      <c r="N5891" s="315">
        <f t="shared" si="1819"/>
        <v>0</v>
      </c>
      <c r="O5891" s="424">
        <f t="shared" si="1820"/>
        <v>0</v>
      </c>
      <c r="P5891" s="244"/>
      <c r="Q5891" s="773"/>
      <c r="R5891" s="774"/>
      <c r="S5891" s="775"/>
      <c r="T5891" s="775"/>
      <c r="U5891" s="774"/>
      <c r="V5891" s="775"/>
      <c r="W5891" s="819"/>
      <c r="X5891" s="313">
        <f t="shared" si="1817"/>
        <v>0</v>
      </c>
    </row>
    <row r="5892" spans="2:24" ht="18.75">
      <c r="B5892" s="794">
        <v>1000</v>
      </c>
      <c r="C5892" s="962" t="s">
        <v>216</v>
      </c>
      <c r="D5892" s="962"/>
      <c r="E5892" s="795"/>
      <c r="F5892" s="796">
        <f>SUM(F5893:F5909)</f>
        <v>0</v>
      </c>
      <c r="G5892" s="797">
        <f>SUM(G5893:G5909)</f>
        <v>25800</v>
      </c>
      <c r="H5892" s="797">
        <f>SUM(H5893:H5909)</f>
        <v>0</v>
      </c>
      <c r="I5892" s="797">
        <f>SUM(I5893:I5909)</f>
        <v>25800</v>
      </c>
      <c r="J5892" s="243">
        <f t="shared" si="1816"/>
        <v>1</v>
      </c>
      <c r="K5892" s="244"/>
      <c r="L5892" s="316">
        <f>SUM(L5893:L5909)</f>
        <v>0</v>
      </c>
      <c r="M5892" s="317">
        <f>SUM(M5893:M5909)</f>
        <v>25800</v>
      </c>
      <c r="N5892" s="425">
        <f>SUM(N5893:N5909)</f>
        <v>25800</v>
      </c>
      <c r="O5892" s="426">
        <f>SUM(O5893:O5909)</f>
        <v>0</v>
      </c>
      <c r="P5892" s="244"/>
      <c r="Q5892" s="316">
        <f t="shared" ref="Q5892:W5892" si="1821">SUM(Q5893:Q5909)</f>
        <v>0</v>
      </c>
      <c r="R5892" s="317">
        <f t="shared" si="1821"/>
        <v>25500</v>
      </c>
      <c r="S5892" s="317">
        <f t="shared" si="1821"/>
        <v>25500</v>
      </c>
      <c r="T5892" s="317">
        <f t="shared" si="1821"/>
        <v>0</v>
      </c>
      <c r="U5892" s="317">
        <f t="shared" si="1821"/>
        <v>0</v>
      </c>
      <c r="V5892" s="317">
        <f t="shared" si="1821"/>
        <v>0</v>
      </c>
      <c r="W5892" s="426">
        <f t="shared" si="1821"/>
        <v>0</v>
      </c>
      <c r="X5892" s="313">
        <f t="shared" si="1817"/>
        <v>0</v>
      </c>
    </row>
    <row r="5893" spans="2:24" ht="18.75">
      <c r="B5893" s="136"/>
      <c r="C5893" s="144">
        <v>1011</v>
      </c>
      <c r="D5893" s="163" t="s">
        <v>217</v>
      </c>
      <c r="E5893" s="812"/>
      <c r="F5893" s="449"/>
      <c r="G5893" s="245"/>
      <c r="H5893" s="245"/>
      <c r="I5893" s="476">
        <f t="shared" ref="I5893:I5909" si="1822">F5893+G5893+H5893</f>
        <v>0</v>
      </c>
      <c r="J5893" s="243" t="str">
        <f t="shared" si="1816"/>
        <v/>
      </c>
      <c r="K5893" s="244"/>
      <c r="L5893" s="423"/>
      <c r="M5893" s="252"/>
      <c r="N5893" s="315">
        <f t="shared" ref="N5893:N5909" si="1823">I5893</f>
        <v>0</v>
      </c>
      <c r="O5893" s="424">
        <f t="shared" ref="O5893:O5909" si="1824">L5893+M5893-N5893</f>
        <v>0</v>
      </c>
      <c r="P5893" s="244"/>
      <c r="Q5893" s="423"/>
      <c r="R5893" s="252"/>
      <c r="S5893" s="429">
        <f t="shared" ref="S5893:S5900" si="1825">+IF(+(L5893+M5893)&gt;=I5893,+M5893,+(+I5893-L5893))</f>
        <v>0</v>
      </c>
      <c r="T5893" s="315">
        <f t="shared" ref="T5893:T5900" si="1826">Q5893+R5893-S5893</f>
        <v>0</v>
      </c>
      <c r="U5893" s="252"/>
      <c r="V5893" s="252"/>
      <c r="W5893" s="253"/>
      <c r="X5893" s="313">
        <f t="shared" si="1817"/>
        <v>0</v>
      </c>
    </row>
    <row r="5894" spans="2:24" ht="18.75">
      <c r="B5894" s="136"/>
      <c r="C5894" s="137">
        <v>1012</v>
      </c>
      <c r="D5894" s="145" t="s">
        <v>218</v>
      </c>
      <c r="E5894" s="812"/>
      <c r="F5894" s="449"/>
      <c r="G5894" s="245"/>
      <c r="H5894" s="245"/>
      <c r="I5894" s="476">
        <f t="shared" si="1822"/>
        <v>0</v>
      </c>
      <c r="J5894" s="243" t="str">
        <f t="shared" si="1816"/>
        <v/>
      </c>
      <c r="K5894" s="244"/>
      <c r="L5894" s="423"/>
      <c r="M5894" s="252"/>
      <c r="N5894" s="315">
        <f t="shared" si="1823"/>
        <v>0</v>
      </c>
      <c r="O5894" s="424">
        <f t="shared" si="1824"/>
        <v>0</v>
      </c>
      <c r="P5894" s="244"/>
      <c r="Q5894" s="423"/>
      <c r="R5894" s="252"/>
      <c r="S5894" s="429">
        <f t="shared" si="1825"/>
        <v>0</v>
      </c>
      <c r="T5894" s="315">
        <f t="shared" si="1826"/>
        <v>0</v>
      </c>
      <c r="U5894" s="252"/>
      <c r="V5894" s="252"/>
      <c r="W5894" s="253"/>
      <c r="X5894" s="313">
        <f t="shared" si="1817"/>
        <v>0</v>
      </c>
    </row>
    <row r="5895" spans="2:24" ht="18.75">
      <c r="B5895" s="136"/>
      <c r="C5895" s="137">
        <v>1013</v>
      </c>
      <c r="D5895" s="145" t="s">
        <v>219</v>
      </c>
      <c r="E5895" s="812"/>
      <c r="F5895" s="449"/>
      <c r="G5895" s="245"/>
      <c r="H5895" s="245"/>
      <c r="I5895" s="476">
        <f t="shared" si="1822"/>
        <v>0</v>
      </c>
      <c r="J5895" s="243" t="str">
        <f t="shared" si="1816"/>
        <v/>
      </c>
      <c r="K5895" s="244"/>
      <c r="L5895" s="423"/>
      <c r="M5895" s="252"/>
      <c r="N5895" s="315">
        <f t="shared" si="1823"/>
        <v>0</v>
      </c>
      <c r="O5895" s="424">
        <f t="shared" si="1824"/>
        <v>0</v>
      </c>
      <c r="P5895" s="244"/>
      <c r="Q5895" s="423"/>
      <c r="R5895" s="252"/>
      <c r="S5895" s="429">
        <f t="shared" si="1825"/>
        <v>0</v>
      </c>
      <c r="T5895" s="315">
        <f t="shared" si="1826"/>
        <v>0</v>
      </c>
      <c r="U5895" s="252"/>
      <c r="V5895" s="252"/>
      <c r="W5895" s="253"/>
      <c r="X5895" s="313">
        <f t="shared" si="1817"/>
        <v>0</v>
      </c>
    </row>
    <row r="5896" spans="2:24" ht="18.75">
      <c r="B5896" s="136"/>
      <c r="C5896" s="137">
        <v>1014</v>
      </c>
      <c r="D5896" s="145" t="s">
        <v>220</v>
      </c>
      <c r="E5896" s="812"/>
      <c r="F5896" s="449"/>
      <c r="G5896" s="245"/>
      <c r="H5896" s="245"/>
      <c r="I5896" s="476">
        <f t="shared" si="1822"/>
        <v>0</v>
      </c>
      <c r="J5896" s="243" t="str">
        <f t="shared" si="1816"/>
        <v/>
      </c>
      <c r="K5896" s="244"/>
      <c r="L5896" s="423"/>
      <c r="M5896" s="252"/>
      <c r="N5896" s="315">
        <f t="shared" si="1823"/>
        <v>0</v>
      </c>
      <c r="O5896" s="424">
        <f t="shared" si="1824"/>
        <v>0</v>
      </c>
      <c r="P5896" s="244"/>
      <c r="Q5896" s="423"/>
      <c r="R5896" s="252"/>
      <c r="S5896" s="429">
        <f t="shared" si="1825"/>
        <v>0</v>
      </c>
      <c r="T5896" s="315">
        <f t="shared" si="1826"/>
        <v>0</v>
      </c>
      <c r="U5896" s="252"/>
      <c r="V5896" s="252"/>
      <c r="W5896" s="253"/>
      <c r="X5896" s="313">
        <f t="shared" si="1817"/>
        <v>0</v>
      </c>
    </row>
    <row r="5897" spans="2:24" ht="18.75">
      <c r="B5897" s="136"/>
      <c r="C5897" s="137">
        <v>1015</v>
      </c>
      <c r="D5897" s="145" t="s">
        <v>221</v>
      </c>
      <c r="E5897" s="812"/>
      <c r="F5897" s="449"/>
      <c r="G5897" s="245">
        <v>10000</v>
      </c>
      <c r="H5897" s="245"/>
      <c r="I5897" s="476">
        <f t="shared" si="1822"/>
        <v>10000</v>
      </c>
      <c r="J5897" s="243">
        <f t="shared" si="1816"/>
        <v>1</v>
      </c>
      <c r="K5897" s="244"/>
      <c r="L5897" s="423"/>
      <c r="M5897" s="252">
        <v>10000</v>
      </c>
      <c r="N5897" s="315">
        <f t="shared" si="1823"/>
        <v>10000</v>
      </c>
      <c r="O5897" s="424">
        <f t="shared" si="1824"/>
        <v>0</v>
      </c>
      <c r="P5897" s="244"/>
      <c r="Q5897" s="423"/>
      <c r="R5897" s="252">
        <v>10000</v>
      </c>
      <c r="S5897" s="429">
        <f t="shared" si="1825"/>
        <v>10000</v>
      </c>
      <c r="T5897" s="315">
        <f t="shared" si="1826"/>
        <v>0</v>
      </c>
      <c r="U5897" s="252"/>
      <c r="V5897" s="252"/>
      <c r="W5897" s="253"/>
      <c r="X5897" s="313">
        <f t="shared" si="1817"/>
        <v>0</v>
      </c>
    </row>
    <row r="5898" spans="2:24" ht="18.75">
      <c r="B5898" s="136"/>
      <c r="C5898" s="137">
        <v>1016</v>
      </c>
      <c r="D5898" s="145" t="s">
        <v>222</v>
      </c>
      <c r="E5898" s="812"/>
      <c r="F5898" s="449"/>
      <c r="G5898" s="245">
        <v>2000</v>
      </c>
      <c r="H5898" s="245"/>
      <c r="I5898" s="476">
        <f t="shared" si="1822"/>
        <v>2000</v>
      </c>
      <c r="J5898" s="243">
        <f t="shared" si="1816"/>
        <v>1</v>
      </c>
      <c r="K5898" s="244"/>
      <c r="L5898" s="423"/>
      <c r="M5898" s="252">
        <v>2000</v>
      </c>
      <c r="N5898" s="315">
        <f t="shared" si="1823"/>
        <v>2000</v>
      </c>
      <c r="O5898" s="424">
        <f t="shared" si="1824"/>
        <v>0</v>
      </c>
      <c r="P5898" s="244"/>
      <c r="Q5898" s="423"/>
      <c r="R5898" s="252">
        <v>2000</v>
      </c>
      <c r="S5898" s="429">
        <f t="shared" si="1825"/>
        <v>2000</v>
      </c>
      <c r="T5898" s="315">
        <f t="shared" si="1826"/>
        <v>0</v>
      </c>
      <c r="U5898" s="252"/>
      <c r="V5898" s="252"/>
      <c r="W5898" s="253"/>
      <c r="X5898" s="313">
        <f t="shared" si="1817"/>
        <v>0</v>
      </c>
    </row>
    <row r="5899" spans="2:24" ht="18.75">
      <c r="B5899" s="140"/>
      <c r="C5899" s="164">
        <v>1020</v>
      </c>
      <c r="D5899" s="165" t="s">
        <v>223</v>
      </c>
      <c r="E5899" s="812"/>
      <c r="F5899" s="449"/>
      <c r="G5899" s="245">
        <v>10000</v>
      </c>
      <c r="H5899" s="245"/>
      <c r="I5899" s="476">
        <f t="shared" si="1822"/>
        <v>10000</v>
      </c>
      <c r="J5899" s="243">
        <f t="shared" si="1816"/>
        <v>1</v>
      </c>
      <c r="K5899" s="244"/>
      <c r="L5899" s="423"/>
      <c r="M5899" s="252">
        <v>10000</v>
      </c>
      <c r="N5899" s="315">
        <f t="shared" si="1823"/>
        <v>10000</v>
      </c>
      <c r="O5899" s="424">
        <f t="shared" si="1824"/>
        <v>0</v>
      </c>
      <c r="P5899" s="244"/>
      <c r="Q5899" s="423"/>
      <c r="R5899" s="252">
        <v>10000</v>
      </c>
      <c r="S5899" s="429">
        <f t="shared" si="1825"/>
        <v>10000</v>
      </c>
      <c r="T5899" s="315">
        <f t="shared" si="1826"/>
        <v>0</v>
      </c>
      <c r="U5899" s="252"/>
      <c r="V5899" s="252"/>
      <c r="W5899" s="253"/>
      <c r="X5899" s="313">
        <f t="shared" si="1817"/>
        <v>0</v>
      </c>
    </row>
    <row r="5900" spans="2:24" ht="18.75">
      <c r="B5900" s="136"/>
      <c r="C5900" s="137">
        <v>1030</v>
      </c>
      <c r="D5900" s="145" t="s">
        <v>224</v>
      </c>
      <c r="E5900" s="812"/>
      <c r="F5900" s="449"/>
      <c r="G5900" s="245">
        <v>3500</v>
      </c>
      <c r="H5900" s="245"/>
      <c r="I5900" s="476">
        <f t="shared" si="1822"/>
        <v>3500</v>
      </c>
      <c r="J5900" s="243">
        <f t="shared" si="1816"/>
        <v>1</v>
      </c>
      <c r="K5900" s="244"/>
      <c r="L5900" s="423"/>
      <c r="M5900" s="252">
        <v>3500</v>
      </c>
      <c r="N5900" s="315">
        <f t="shared" si="1823"/>
        <v>3500</v>
      </c>
      <c r="O5900" s="424">
        <f t="shared" si="1824"/>
        <v>0</v>
      </c>
      <c r="P5900" s="244"/>
      <c r="Q5900" s="423"/>
      <c r="R5900" s="252">
        <v>3500</v>
      </c>
      <c r="S5900" s="429">
        <f t="shared" si="1825"/>
        <v>3500</v>
      </c>
      <c r="T5900" s="315">
        <f t="shared" si="1826"/>
        <v>0</v>
      </c>
      <c r="U5900" s="252"/>
      <c r="V5900" s="252"/>
      <c r="W5900" s="253"/>
      <c r="X5900" s="313">
        <f t="shared" si="1817"/>
        <v>0</v>
      </c>
    </row>
    <row r="5901" spans="2:24" ht="18.75">
      <c r="B5901" s="136"/>
      <c r="C5901" s="164">
        <v>1051</v>
      </c>
      <c r="D5901" s="167" t="s">
        <v>225</v>
      </c>
      <c r="E5901" s="812"/>
      <c r="F5901" s="449"/>
      <c r="G5901" s="245">
        <v>300</v>
      </c>
      <c r="H5901" s="245"/>
      <c r="I5901" s="476">
        <f t="shared" si="1822"/>
        <v>300</v>
      </c>
      <c r="J5901" s="243">
        <f t="shared" si="1816"/>
        <v>1</v>
      </c>
      <c r="K5901" s="244"/>
      <c r="L5901" s="423"/>
      <c r="M5901" s="252">
        <v>300</v>
      </c>
      <c r="N5901" s="315">
        <f t="shared" si="1823"/>
        <v>300</v>
      </c>
      <c r="O5901" s="424">
        <f t="shared" si="1824"/>
        <v>0</v>
      </c>
      <c r="P5901" s="244"/>
      <c r="Q5901" s="771"/>
      <c r="R5901" s="775"/>
      <c r="S5901" s="775"/>
      <c r="T5901" s="775"/>
      <c r="U5901" s="775"/>
      <c r="V5901" s="775"/>
      <c r="W5901" s="819"/>
      <c r="X5901" s="313">
        <f t="shared" si="1817"/>
        <v>0</v>
      </c>
    </row>
    <row r="5902" spans="2:24" ht="18.75">
      <c r="B5902" s="136"/>
      <c r="C5902" s="137">
        <v>1052</v>
      </c>
      <c r="D5902" s="145" t="s">
        <v>226</v>
      </c>
      <c r="E5902" s="812"/>
      <c r="F5902" s="449"/>
      <c r="G5902" s="245"/>
      <c r="H5902" s="245"/>
      <c r="I5902" s="476">
        <f t="shared" si="1822"/>
        <v>0</v>
      </c>
      <c r="J5902" s="243" t="str">
        <f t="shared" si="1816"/>
        <v/>
      </c>
      <c r="K5902" s="244"/>
      <c r="L5902" s="423"/>
      <c r="M5902" s="252"/>
      <c r="N5902" s="315">
        <f t="shared" si="1823"/>
        <v>0</v>
      </c>
      <c r="O5902" s="424">
        <f t="shared" si="1824"/>
        <v>0</v>
      </c>
      <c r="P5902" s="244"/>
      <c r="Q5902" s="771"/>
      <c r="R5902" s="775"/>
      <c r="S5902" s="775"/>
      <c r="T5902" s="775"/>
      <c r="U5902" s="775"/>
      <c r="V5902" s="775"/>
      <c r="W5902" s="819"/>
      <c r="X5902" s="313">
        <f t="shared" si="1817"/>
        <v>0</v>
      </c>
    </row>
    <row r="5903" spans="2:24" ht="18.75">
      <c r="B5903" s="136"/>
      <c r="C5903" s="168">
        <v>1053</v>
      </c>
      <c r="D5903" s="169" t="s">
        <v>1710</v>
      </c>
      <c r="E5903" s="812"/>
      <c r="F5903" s="449"/>
      <c r="G5903" s="245"/>
      <c r="H5903" s="245"/>
      <c r="I5903" s="476">
        <f t="shared" si="1822"/>
        <v>0</v>
      </c>
      <c r="J5903" s="243" t="str">
        <f t="shared" si="1816"/>
        <v/>
      </c>
      <c r="K5903" s="244"/>
      <c r="L5903" s="423"/>
      <c r="M5903" s="252"/>
      <c r="N5903" s="315">
        <f t="shared" si="1823"/>
        <v>0</v>
      </c>
      <c r="O5903" s="424">
        <f t="shared" si="1824"/>
        <v>0</v>
      </c>
      <c r="P5903" s="244"/>
      <c r="Q5903" s="771"/>
      <c r="R5903" s="775"/>
      <c r="S5903" s="775"/>
      <c r="T5903" s="775"/>
      <c r="U5903" s="775"/>
      <c r="V5903" s="775"/>
      <c r="W5903" s="819"/>
      <c r="X5903" s="313">
        <f t="shared" si="1817"/>
        <v>0</v>
      </c>
    </row>
    <row r="5904" spans="2:24" ht="18.75">
      <c r="B5904" s="136"/>
      <c r="C5904" s="137">
        <v>1062</v>
      </c>
      <c r="D5904" s="139" t="s">
        <v>227</v>
      </c>
      <c r="E5904" s="812"/>
      <c r="F5904" s="449"/>
      <c r="G5904" s="245"/>
      <c r="H5904" s="245"/>
      <c r="I5904" s="476">
        <f t="shared" si="1822"/>
        <v>0</v>
      </c>
      <c r="J5904" s="243" t="str">
        <f t="shared" si="1816"/>
        <v/>
      </c>
      <c r="K5904" s="244"/>
      <c r="L5904" s="423"/>
      <c r="M5904" s="252"/>
      <c r="N5904" s="315">
        <f t="shared" si="1823"/>
        <v>0</v>
      </c>
      <c r="O5904" s="424">
        <f t="shared" si="1824"/>
        <v>0</v>
      </c>
      <c r="P5904" s="244"/>
      <c r="Q5904" s="423"/>
      <c r="R5904" s="252"/>
      <c r="S5904" s="429">
        <f>+IF(+(L5904+M5904)&gt;=I5904,+M5904,+(+I5904-L5904))</f>
        <v>0</v>
      </c>
      <c r="T5904" s="315">
        <f>Q5904+R5904-S5904</f>
        <v>0</v>
      </c>
      <c r="U5904" s="252"/>
      <c r="V5904" s="252"/>
      <c r="W5904" s="253"/>
      <c r="X5904" s="313">
        <f t="shared" si="1817"/>
        <v>0</v>
      </c>
    </row>
    <row r="5905" spans="2:24" ht="18.75">
      <c r="B5905" s="136"/>
      <c r="C5905" s="137">
        <v>1063</v>
      </c>
      <c r="D5905" s="139" t="s">
        <v>228</v>
      </c>
      <c r="E5905" s="812"/>
      <c r="F5905" s="449"/>
      <c r="G5905" s="245"/>
      <c r="H5905" s="245"/>
      <c r="I5905" s="476">
        <f t="shared" si="1822"/>
        <v>0</v>
      </c>
      <c r="J5905" s="243" t="str">
        <f t="shared" si="1816"/>
        <v/>
      </c>
      <c r="K5905" s="244"/>
      <c r="L5905" s="423"/>
      <c r="M5905" s="252"/>
      <c r="N5905" s="315">
        <f t="shared" si="1823"/>
        <v>0</v>
      </c>
      <c r="O5905" s="424">
        <f t="shared" si="1824"/>
        <v>0</v>
      </c>
      <c r="P5905" s="244"/>
      <c r="Q5905" s="771"/>
      <c r="R5905" s="775"/>
      <c r="S5905" s="775"/>
      <c r="T5905" s="775"/>
      <c r="U5905" s="775"/>
      <c r="V5905" s="775"/>
      <c r="W5905" s="819"/>
      <c r="X5905" s="313">
        <f t="shared" si="1817"/>
        <v>0</v>
      </c>
    </row>
    <row r="5906" spans="2:24" ht="18.75">
      <c r="B5906" s="136"/>
      <c r="C5906" s="168">
        <v>1069</v>
      </c>
      <c r="D5906" s="170" t="s">
        <v>229</v>
      </c>
      <c r="E5906" s="812"/>
      <c r="F5906" s="449"/>
      <c r="G5906" s="245"/>
      <c r="H5906" s="245"/>
      <c r="I5906" s="476">
        <f t="shared" si="1822"/>
        <v>0</v>
      </c>
      <c r="J5906" s="243" t="str">
        <f t="shared" ref="J5906:J5937" si="1827">(IF($E5906&lt;&gt;0,$J$2,IF($I5906&lt;&gt;0,$J$2,"")))</f>
        <v/>
      </c>
      <c r="K5906" s="244"/>
      <c r="L5906" s="423"/>
      <c r="M5906" s="252"/>
      <c r="N5906" s="315">
        <f t="shared" si="1823"/>
        <v>0</v>
      </c>
      <c r="O5906" s="424">
        <f t="shared" si="1824"/>
        <v>0</v>
      </c>
      <c r="P5906" s="244"/>
      <c r="Q5906" s="423"/>
      <c r="R5906" s="252"/>
      <c r="S5906" s="429">
        <f>+IF(+(L5906+M5906)&gt;=I5906,+M5906,+(+I5906-L5906))</f>
        <v>0</v>
      </c>
      <c r="T5906" s="315">
        <f>Q5906+R5906-S5906</f>
        <v>0</v>
      </c>
      <c r="U5906" s="252"/>
      <c r="V5906" s="252"/>
      <c r="W5906" s="253"/>
      <c r="X5906" s="313">
        <f t="shared" ref="X5906:X5937" si="1828">T5906-U5906-V5906-W5906</f>
        <v>0</v>
      </c>
    </row>
    <row r="5907" spans="2:24" ht="31.5">
      <c r="B5907" s="140"/>
      <c r="C5907" s="137">
        <v>1091</v>
      </c>
      <c r="D5907" s="145" t="s">
        <v>230</v>
      </c>
      <c r="E5907" s="812"/>
      <c r="F5907" s="449"/>
      <c r="G5907" s="245"/>
      <c r="H5907" s="245"/>
      <c r="I5907" s="476">
        <f t="shared" si="1822"/>
        <v>0</v>
      </c>
      <c r="J5907" s="243" t="str">
        <f t="shared" si="1827"/>
        <v/>
      </c>
      <c r="K5907" s="244"/>
      <c r="L5907" s="423"/>
      <c r="M5907" s="252"/>
      <c r="N5907" s="315">
        <f t="shared" si="1823"/>
        <v>0</v>
      </c>
      <c r="O5907" s="424">
        <f t="shared" si="1824"/>
        <v>0</v>
      </c>
      <c r="P5907" s="244"/>
      <c r="Q5907" s="423"/>
      <c r="R5907" s="252"/>
      <c r="S5907" s="429">
        <f>+IF(+(L5907+M5907)&gt;=I5907,+M5907,+(+I5907-L5907))</f>
        <v>0</v>
      </c>
      <c r="T5907" s="315">
        <f>Q5907+R5907-S5907</f>
        <v>0</v>
      </c>
      <c r="U5907" s="252"/>
      <c r="V5907" s="252"/>
      <c r="W5907" s="253"/>
      <c r="X5907" s="313">
        <f t="shared" si="1828"/>
        <v>0</v>
      </c>
    </row>
    <row r="5908" spans="2:24" ht="18.75">
      <c r="B5908" s="136"/>
      <c r="C5908" s="137">
        <v>1092</v>
      </c>
      <c r="D5908" s="145" t="s">
        <v>359</v>
      </c>
      <c r="E5908" s="812"/>
      <c r="F5908" s="449"/>
      <c r="G5908" s="245"/>
      <c r="H5908" s="245"/>
      <c r="I5908" s="476">
        <f t="shared" si="1822"/>
        <v>0</v>
      </c>
      <c r="J5908" s="243" t="str">
        <f t="shared" si="1827"/>
        <v/>
      </c>
      <c r="K5908" s="244"/>
      <c r="L5908" s="423"/>
      <c r="M5908" s="252"/>
      <c r="N5908" s="315">
        <f t="shared" si="1823"/>
        <v>0</v>
      </c>
      <c r="O5908" s="424">
        <f t="shared" si="1824"/>
        <v>0</v>
      </c>
      <c r="P5908" s="244"/>
      <c r="Q5908" s="771"/>
      <c r="R5908" s="775"/>
      <c r="S5908" s="775"/>
      <c r="T5908" s="775"/>
      <c r="U5908" s="775"/>
      <c r="V5908" s="775"/>
      <c r="W5908" s="819"/>
      <c r="X5908" s="313">
        <f t="shared" si="1828"/>
        <v>0</v>
      </c>
    </row>
    <row r="5909" spans="2:24" ht="18.75">
      <c r="B5909" s="136"/>
      <c r="C5909" s="142">
        <v>1098</v>
      </c>
      <c r="D5909" s="146" t="s">
        <v>231</v>
      </c>
      <c r="E5909" s="812"/>
      <c r="F5909" s="449"/>
      <c r="G5909" s="245"/>
      <c r="H5909" s="245"/>
      <c r="I5909" s="476">
        <f t="shared" si="1822"/>
        <v>0</v>
      </c>
      <c r="J5909" s="243" t="str">
        <f t="shared" si="1827"/>
        <v/>
      </c>
      <c r="K5909" s="244"/>
      <c r="L5909" s="423"/>
      <c r="M5909" s="252"/>
      <c r="N5909" s="315">
        <f t="shared" si="1823"/>
        <v>0</v>
      </c>
      <c r="O5909" s="424">
        <f t="shared" si="1824"/>
        <v>0</v>
      </c>
      <c r="P5909" s="244"/>
      <c r="Q5909" s="423"/>
      <c r="R5909" s="252"/>
      <c r="S5909" s="429">
        <f>+IF(+(L5909+M5909)&gt;=I5909,+M5909,+(+I5909-L5909))</f>
        <v>0</v>
      </c>
      <c r="T5909" s="315">
        <f>Q5909+R5909-S5909</f>
        <v>0</v>
      </c>
      <c r="U5909" s="252"/>
      <c r="V5909" s="252"/>
      <c r="W5909" s="253"/>
      <c r="X5909" s="313">
        <f t="shared" si="1828"/>
        <v>0</v>
      </c>
    </row>
    <row r="5910" spans="2:24" ht="18.75">
      <c r="B5910" s="794">
        <v>1900</v>
      </c>
      <c r="C5910" s="958" t="s">
        <v>293</v>
      </c>
      <c r="D5910" s="958"/>
      <c r="E5910" s="795"/>
      <c r="F5910" s="796">
        <f>SUM(F5911:F5913)</f>
        <v>0</v>
      </c>
      <c r="G5910" s="797">
        <f>SUM(G5911:G5913)</f>
        <v>0</v>
      </c>
      <c r="H5910" s="797">
        <f>SUM(H5911:H5913)</f>
        <v>0</v>
      </c>
      <c r="I5910" s="797">
        <f>SUM(I5911:I5913)</f>
        <v>0</v>
      </c>
      <c r="J5910" s="243" t="str">
        <f t="shared" si="1827"/>
        <v/>
      </c>
      <c r="K5910" s="244"/>
      <c r="L5910" s="316">
        <f>SUM(L5911:L5913)</f>
        <v>0</v>
      </c>
      <c r="M5910" s="317">
        <f>SUM(M5911:M5913)</f>
        <v>0</v>
      </c>
      <c r="N5910" s="425">
        <f>SUM(N5911:N5913)</f>
        <v>0</v>
      </c>
      <c r="O5910" s="426">
        <f>SUM(O5911:O5913)</f>
        <v>0</v>
      </c>
      <c r="P5910" s="244"/>
      <c r="Q5910" s="773"/>
      <c r="R5910" s="774"/>
      <c r="S5910" s="774"/>
      <c r="T5910" s="774"/>
      <c r="U5910" s="774"/>
      <c r="V5910" s="774"/>
      <c r="W5910" s="820"/>
      <c r="X5910" s="313">
        <f t="shared" si="1828"/>
        <v>0</v>
      </c>
    </row>
    <row r="5911" spans="2:24" ht="18.75">
      <c r="B5911" s="136"/>
      <c r="C5911" s="144">
        <v>1901</v>
      </c>
      <c r="D5911" s="138" t="s">
        <v>294</v>
      </c>
      <c r="E5911" s="812"/>
      <c r="F5911" s="449"/>
      <c r="G5911" s="245"/>
      <c r="H5911" s="245"/>
      <c r="I5911" s="476">
        <f>F5911+G5911+H5911</f>
        <v>0</v>
      </c>
      <c r="J5911" s="243" t="str">
        <f t="shared" si="1827"/>
        <v/>
      </c>
      <c r="K5911" s="244"/>
      <c r="L5911" s="423"/>
      <c r="M5911" s="252"/>
      <c r="N5911" s="315">
        <f>I5911</f>
        <v>0</v>
      </c>
      <c r="O5911" s="424">
        <f>L5911+M5911-N5911</f>
        <v>0</v>
      </c>
      <c r="P5911" s="244"/>
      <c r="Q5911" s="771"/>
      <c r="R5911" s="775"/>
      <c r="S5911" s="775"/>
      <c r="T5911" s="775"/>
      <c r="U5911" s="775"/>
      <c r="V5911" s="775"/>
      <c r="W5911" s="819"/>
      <c r="X5911" s="313">
        <f t="shared" si="1828"/>
        <v>0</v>
      </c>
    </row>
    <row r="5912" spans="2:24" ht="18.75">
      <c r="B5912" s="136"/>
      <c r="C5912" s="137">
        <v>1981</v>
      </c>
      <c r="D5912" s="139" t="s">
        <v>295</v>
      </c>
      <c r="E5912" s="812"/>
      <c r="F5912" s="449"/>
      <c r="G5912" s="245"/>
      <c r="H5912" s="245"/>
      <c r="I5912" s="476">
        <f>F5912+G5912+H5912</f>
        <v>0</v>
      </c>
      <c r="J5912" s="243" t="str">
        <f t="shared" si="1827"/>
        <v/>
      </c>
      <c r="K5912" s="244"/>
      <c r="L5912" s="423"/>
      <c r="M5912" s="252"/>
      <c r="N5912" s="315">
        <f>I5912</f>
        <v>0</v>
      </c>
      <c r="O5912" s="424">
        <f>L5912+M5912-N5912</f>
        <v>0</v>
      </c>
      <c r="P5912" s="244"/>
      <c r="Q5912" s="771"/>
      <c r="R5912" s="775"/>
      <c r="S5912" s="775"/>
      <c r="T5912" s="775"/>
      <c r="U5912" s="775"/>
      <c r="V5912" s="775"/>
      <c r="W5912" s="819"/>
      <c r="X5912" s="313">
        <f t="shared" si="1828"/>
        <v>0</v>
      </c>
    </row>
    <row r="5913" spans="2:24" ht="18.75">
      <c r="B5913" s="136"/>
      <c r="C5913" s="142">
        <v>1991</v>
      </c>
      <c r="D5913" s="141" t="s">
        <v>296</v>
      </c>
      <c r="E5913" s="812"/>
      <c r="F5913" s="449"/>
      <c r="G5913" s="245"/>
      <c r="H5913" s="245"/>
      <c r="I5913" s="476">
        <f>F5913+G5913+H5913</f>
        <v>0</v>
      </c>
      <c r="J5913" s="243" t="str">
        <f t="shared" si="1827"/>
        <v/>
      </c>
      <c r="K5913" s="244"/>
      <c r="L5913" s="423"/>
      <c r="M5913" s="252"/>
      <c r="N5913" s="315">
        <f>I5913</f>
        <v>0</v>
      </c>
      <c r="O5913" s="424">
        <f>L5913+M5913-N5913</f>
        <v>0</v>
      </c>
      <c r="P5913" s="244"/>
      <c r="Q5913" s="771"/>
      <c r="R5913" s="775"/>
      <c r="S5913" s="775"/>
      <c r="T5913" s="775"/>
      <c r="U5913" s="775"/>
      <c r="V5913" s="775"/>
      <c r="W5913" s="819"/>
      <c r="X5913" s="313">
        <f t="shared" si="1828"/>
        <v>0</v>
      </c>
    </row>
    <row r="5914" spans="2:24" ht="18.75">
      <c r="B5914" s="794">
        <v>2100</v>
      </c>
      <c r="C5914" s="958" t="s">
        <v>1088</v>
      </c>
      <c r="D5914" s="958"/>
      <c r="E5914" s="795"/>
      <c r="F5914" s="796">
        <f>SUM(F5915:F5919)</f>
        <v>0</v>
      </c>
      <c r="G5914" s="797">
        <f>SUM(G5915:G5919)</f>
        <v>0</v>
      </c>
      <c r="H5914" s="797">
        <f>SUM(H5915:H5919)</f>
        <v>0</v>
      </c>
      <c r="I5914" s="797">
        <f>SUM(I5915:I5919)</f>
        <v>0</v>
      </c>
      <c r="J5914" s="243" t="str">
        <f t="shared" si="1827"/>
        <v/>
      </c>
      <c r="K5914" s="244"/>
      <c r="L5914" s="316">
        <f>SUM(L5915:L5919)</f>
        <v>0</v>
      </c>
      <c r="M5914" s="317">
        <f>SUM(M5915:M5919)</f>
        <v>0</v>
      </c>
      <c r="N5914" s="425">
        <f>SUM(N5915:N5919)</f>
        <v>0</v>
      </c>
      <c r="O5914" s="426">
        <f>SUM(O5915:O5919)</f>
        <v>0</v>
      </c>
      <c r="P5914" s="244"/>
      <c r="Q5914" s="773"/>
      <c r="R5914" s="774"/>
      <c r="S5914" s="774"/>
      <c r="T5914" s="774"/>
      <c r="U5914" s="774"/>
      <c r="V5914" s="774"/>
      <c r="W5914" s="820"/>
      <c r="X5914" s="313">
        <f t="shared" si="1828"/>
        <v>0</v>
      </c>
    </row>
    <row r="5915" spans="2:24" ht="18.75">
      <c r="B5915" s="136"/>
      <c r="C5915" s="144">
        <v>2110</v>
      </c>
      <c r="D5915" s="147" t="s">
        <v>232</v>
      </c>
      <c r="E5915" s="812"/>
      <c r="F5915" s="449"/>
      <c r="G5915" s="245"/>
      <c r="H5915" s="245"/>
      <c r="I5915" s="476">
        <f>F5915+G5915+H5915</f>
        <v>0</v>
      </c>
      <c r="J5915" s="243" t="str">
        <f t="shared" si="1827"/>
        <v/>
      </c>
      <c r="K5915" s="244"/>
      <c r="L5915" s="423"/>
      <c r="M5915" s="252"/>
      <c r="N5915" s="315">
        <f>I5915</f>
        <v>0</v>
      </c>
      <c r="O5915" s="424">
        <f>L5915+M5915-N5915</f>
        <v>0</v>
      </c>
      <c r="P5915" s="244"/>
      <c r="Q5915" s="771"/>
      <c r="R5915" s="775"/>
      <c r="S5915" s="775"/>
      <c r="T5915" s="775"/>
      <c r="U5915" s="775"/>
      <c r="V5915" s="775"/>
      <c r="W5915" s="819"/>
      <c r="X5915" s="313">
        <f t="shared" si="1828"/>
        <v>0</v>
      </c>
    </row>
    <row r="5916" spans="2:24" ht="18.75">
      <c r="B5916" s="171"/>
      <c r="C5916" s="137">
        <v>2120</v>
      </c>
      <c r="D5916" s="159" t="s">
        <v>233</v>
      </c>
      <c r="E5916" s="812"/>
      <c r="F5916" s="449"/>
      <c r="G5916" s="245"/>
      <c r="H5916" s="245"/>
      <c r="I5916" s="476">
        <f>F5916+G5916+H5916</f>
        <v>0</v>
      </c>
      <c r="J5916" s="243" t="str">
        <f t="shared" si="1827"/>
        <v/>
      </c>
      <c r="K5916" s="244"/>
      <c r="L5916" s="423"/>
      <c r="M5916" s="252"/>
      <c r="N5916" s="315">
        <f>I5916</f>
        <v>0</v>
      </c>
      <c r="O5916" s="424">
        <f>L5916+M5916-N5916</f>
        <v>0</v>
      </c>
      <c r="P5916" s="244"/>
      <c r="Q5916" s="771"/>
      <c r="R5916" s="775"/>
      <c r="S5916" s="775"/>
      <c r="T5916" s="775"/>
      <c r="U5916" s="775"/>
      <c r="V5916" s="775"/>
      <c r="W5916" s="819"/>
      <c r="X5916" s="313">
        <f t="shared" si="1828"/>
        <v>0</v>
      </c>
    </row>
    <row r="5917" spans="2:24" ht="18.75">
      <c r="B5917" s="171"/>
      <c r="C5917" s="137">
        <v>2125</v>
      </c>
      <c r="D5917" s="156" t="s">
        <v>1080</v>
      </c>
      <c r="E5917" s="812"/>
      <c r="F5917" s="700">
        <v>0</v>
      </c>
      <c r="G5917" s="700">
        <v>0</v>
      </c>
      <c r="H5917" s="700">
        <v>0</v>
      </c>
      <c r="I5917" s="476">
        <f>F5917+G5917+H5917</f>
        <v>0</v>
      </c>
      <c r="J5917" s="243" t="str">
        <f t="shared" si="1827"/>
        <v/>
      </c>
      <c r="K5917" s="244"/>
      <c r="L5917" s="423"/>
      <c r="M5917" s="252"/>
      <c r="N5917" s="315">
        <f>I5917</f>
        <v>0</v>
      </c>
      <c r="O5917" s="424">
        <f>L5917+M5917-N5917</f>
        <v>0</v>
      </c>
      <c r="P5917" s="244"/>
      <c r="Q5917" s="771"/>
      <c r="R5917" s="775"/>
      <c r="S5917" s="775"/>
      <c r="T5917" s="775"/>
      <c r="U5917" s="775"/>
      <c r="V5917" s="775"/>
      <c r="W5917" s="819"/>
      <c r="X5917" s="313">
        <f t="shared" si="1828"/>
        <v>0</v>
      </c>
    </row>
    <row r="5918" spans="2:24" ht="18.75">
      <c r="B5918" s="143"/>
      <c r="C5918" s="137">
        <v>2140</v>
      </c>
      <c r="D5918" s="159" t="s">
        <v>235</v>
      </c>
      <c r="E5918" s="812"/>
      <c r="F5918" s="700">
        <v>0</v>
      </c>
      <c r="G5918" s="700">
        <v>0</v>
      </c>
      <c r="H5918" s="700">
        <v>0</v>
      </c>
      <c r="I5918" s="476">
        <f>F5918+G5918+H5918</f>
        <v>0</v>
      </c>
      <c r="J5918" s="243" t="str">
        <f t="shared" si="1827"/>
        <v/>
      </c>
      <c r="K5918" s="244"/>
      <c r="L5918" s="423"/>
      <c r="M5918" s="252"/>
      <c r="N5918" s="315">
        <f>I5918</f>
        <v>0</v>
      </c>
      <c r="O5918" s="424">
        <f>L5918+M5918-N5918</f>
        <v>0</v>
      </c>
      <c r="P5918" s="244"/>
      <c r="Q5918" s="771"/>
      <c r="R5918" s="775"/>
      <c r="S5918" s="775"/>
      <c r="T5918" s="775"/>
      <c r="U5918" s="775"/>
      <c r="V5918" s="775"/>
      <c r="W5918" s="819"/>
      <c r="X5918" s="313">
        <f t="shared" si="1828"/>
        <v>0</v>
      </c>
    </row>
    <row r="5919" spans="2:24" ht="18.75">
      <c r="B5919" s="136"/>
      <c r="C5919" s="142">
        <v>2190</v>
      </c>
      <c r="D5919" s="512" t="s">
        <v>236</v>
      </c>
      <c r="E5919" s="812"/>
      <c r="F5919" s="449"/>
      <c r="G5919" s="245"/>
      <c r="H5919" s="245"/>
      <c r="I5919" s="476">
        <f>F5919+G5919+H5919</f>
        <v>0</v>
      </c>
      <c r="J5919" s="243" t="str">
        <f t="shared" si="1827"/>
        <v/>
      </c>
      <c r="K5919" s="244"/>
      <c r="L5919" s="423"/>
      <c r="M5919" s="252"/>
      <c r="N5919" s="315">
        <f>I5919</f>
        <v>0</v>
      </c>
      <c r="O5919" s="424">
        <f>L5919+M5919-N5919</f>
        <v>0</v>
      </c>
      <c r="P5919" s="244"/>
      <c r="Q5919" s="771"/>
      <c r="R5919" s="775"/>
      <c r="S5919" s="775"/>
      <c r="T5919" s="775"/>
      <c r="U5919" s="775"/>
      <c r="V5919" s="775"/>
      <c r="W5919" s="819"/>
      <c r="X5919" s="313">
        <f t="shared" si="1828"/>
        <v>0</v>
      </c>
    </row>
    <row r="5920" spans="2:24" ht="18.75">
      <c r="B5920" s="794">
        <v>2200</v>
      </c>
      <c r="C5920" s="958" t="s">
        <v>237</v>
      </c>
      <c r="D5920" s="958"/>
      <c r="E5920" s="795"/>
      <c r="F5920" s="796">
        <f>SUM(F5921:F5922)</f>
        <v>0</v>
      </c>
      <c r="G5920" s="797">
        <f>SUM(G5921:G5922)</f>
        <v>0</v>
      </c>
      <c r="H5920" s="797">
        <f>SUM(H5921:H5922)</f>
        <v>0</v>
      </c>
      <c r="I5920" s="797">
        <f>SUM(I5921:I5922)</f>
        <v>0</v>
      </c>
      <c r="J5920" s="243" t="str">
        <f t="shared" si="1827"/>
        <v/>
      </c>
      <c r="K5920" s="244"/>
      <c r="L5920" s="316">
        <f>SUM(L5921:L5922)</f>
        <v>0</v>
      </c>
      <c r="M5920" s="317">
        <f>SUM(M5921:M5922)</f>
        <v>0</v>
      </c>
      <c r="N5920" s="425">
        <f>SUM(N5921:N5922)</f>
        <v>0</v>
      </c>
      <c r="O5920" s="426">
        <f>SUM(O5921:O5922)</f>
        <v>0</v>
      </c>
      <c r="P5920" s="244"/>
      <c r="Q5920" s="773"/>
      <c r="R5920" s="774"/>
      <c r="S5920" s="774"/>
      <c r="T5920" s="774"/>
      <c r="U5920" s="774"/>
      <c r="V5920" s="774"/>
      <c r="W5920" s="820"/>
      <c r="X5920" s="313">
        <f t="shared" si="1828"/>
        <v>0</v>
      </c>
    </row>
    <row r="5921" spans="2:24" ht="18.75">
      <c r="B5921" s="136"/>
      <c r="C5921" s="137">
        <v>2221</v>
      </c>
      <c r="D5921" s="139" t="s">
        <v>1461</v>
      </c>
      <c r="E5921" s="812"/>
      <c r="F5921" s="449"/>
      <c r="G5921" s="245"/>
      <c r="H5921" s="245"/>
      <c r="I5921" s="476">
        <f t="shared" ref="I5921:I5926" si="1829">F5921+G5921+H5921</f>
        <v>0</v>
      </c>
      <c r="J5921" s="243" t="str">
        <f t="shared" si="1827"/>
        <v/>
      </c>
      <c r="K5921" s="244"/>
      <c r="L5921" s="423"/>
      <c r="M5921" s="252"/>
      <c r="N5921" s="315">
        <f t="shared" ref="N5921:N5926" si="1830">I5921</f>
        <v>0</v>
      </c>
      <c r="O5921" s="424">
        <f t="shared" ref="O5921:O5926" si="1831">L5921+M5921-N5921</f>
        <v>0</v>
      </c>
      <c r="P5921" s="244"/>
      <c r="Q5921" s="771"/>
      <c r="R5921" s="775"/>
      <c r="S5921" s="775"/>
      <c r="T5921" s="775"/>
      <c r="U5921" s="775"/>
      <c r="V5921" s="775"/>
      <c r="W5921" s="819"/>
      <c r="X5921" s="313">
        <f t="shared" si="1828"/>
        <v>0</v>
      </c>
    </row>
    <row r="5922" spans="2:24" ht="18.75">
      <c r="B5922" s="136"/>
      <c r="C5922" s="142">
        <v>2224</v>
      </c>
      <c r="D5922" s="141" t="s">
        <v>238</v>
      </c>
      <c r="E5922" s="812"/>
      <c r="F5922" s="449"/>
      <c r="G5922" s="245"/>
      <c r="H5922" s="245"/>
      <c r="I5922" s="476">
        <f t="shared" si="1829"/>
        <v>0</v>
      </c>
      <c r="J5922" s="243" t="str">
        <f t="shared" si="1827"/>
        <v/>
      </c>
      <c r="K5922" s="244"/>
      <c r="L5922" s="423"/>
      <c r="M5922" s="252"/>
      <c r="N5922" s="315">
        <f t="shared" si="1830"/>
        <v>0</v>
      </c>
      <c r="O5922" s="424">
        <f t="shared" si="1831"/>
        <v>0</v>
      </c>
      <c r="P5922" s="244"/>
      <c r="Q5922" s="771"/>
      <c r="R5922" s="775"/>
      <c r="S5922" s="775"/>
      <c r="T5922" s="775"/>
      <c r="U5922" s="775"/>
      <c r="V5922" s="775"/>
      <c r="W5922" s="819"/>
      <c r="X5922" s="313">
        <f t="shared" si="1828"/>
        <v>0</v>
      </c>
    </row>
    <row r="5923" spans="2:24" ht="18.75">
      <c r="B5923" s="794">
        <v>2500</v>
      </c>
      <c r="C5923" s="963" t="s">
        <v>239</v>
      </c>
      <c r="D5923" s="963"/>
      <c r="E5923" s="795"/>
      <c r="F5923" s="798"/>
      <c r="G5923" s="799"/>
      <c r="H5923" s="799"/>
      <c r="I5923" s="800">
        <f t="shared" si="1829"/>
        <v>0</v>
      </c>
      <c r="J5923" s="243" t="str">
        <f t="shared" si="1827"/>
        <v/>
      </c>
      <c r="K5923" s="244"/>
      <c r="L5923" s="428"/>
      <c r="M5923" s="254"/>
      <c r="N5923" s="315">
        <f t="shared" si="1830"/>
        <v>0</v>
      </c>
      <c r="O5923" s="424">
        <f t="shared" si="1831"/>
        <v>0</v>
      </c>
      <c r="P5923" s="244"/>
      <c r="Q5923" s="773"/>
      <c r="R5923" s="774"/>
      <c r="S5923" s="775"/>
      <c r="T5923" s="775"/>
      <c r="U5923" s="774"/>
      <c r="V5923" s="775"/>
      <c r="W5923" s="819"/>
      <c r="X5923" s="313">
        <f t="shared" si="1828"/>
        <v>0</v>
      </c>
    </row>
    <row r="5924" spans="2:24" ht="18.75">
      <c r="B5924" s="794">
        <v>2600</v>
      </c>
      <c r="C5924" s="969" t="s">
        <v>240</v>
      </c>
      <c r="D5924" s="979"/>
      <c r="E5924" s="795"/>
      <c r="F5924" s="798"/>
      <c r="G5924" s="799"/>
      <c r="H5924" s="799"/>
      <c r="I5924" s="800">
        <f t="shared" si="1829"/>
        <v>0</v>
      </c>
      <c r="J5924" s="243" t="str">
        <f t="shared" si="1827"/>
        <v/>
      </c>
      <c r="K5924" s="244"/>
      <c r="L5924" s="428"/>
      <c r="M5924" s="254"/>
      <c r="N5924" s="315">
        <f t="shared" si="1830"/>
        <v>0</v>
      </c>
      <c r="O5924" s="424">
        <f t="shared" si="1831"/>
        <v>0</v>
      </c>
      <c r="P5924" s="244"/>
      <c r="Q5924" s="773"/>
      <c r="R5924" s="774"/>
      <c r="S5924" s="775"/>
      <c r="T5924" s="775"/>
      <c r="U5924" s="774"/>
      <c r="V5924" s="775"/>
      <c r="W5924" s="819"/>
      <c r="X5924" s="313">
        <f t="shared" si="1828"/>
        <v>0</v>
      </c>
    </row>
    <row r="5925" spans="2:24" ht="18.75">
      <c r="B5925" s="794">
        <v>2700</v>
      </c>
      <c r="C5925" s="969" t="s">
        <v>241</v>
      </c>
      <c r="D5925" s="979"/>
      <c r="E5925" s="795"/>
      <c r="F5925" s="798"/>
      <c r="G5925" s="799"/>
      <c r="H5925" s="799"/>
      <c r="I5925" s="800">
        <f t="shared" si="1829"/>
        <v>0</v>
      </c>
      <c r="J5925" s="243" t="str">
        <f t="shared" si="1827"/>
        <v/>
      </c>
      <c r="K5925" s="244"/>
      <c r="L5925" s="428"/>
      <c r="M5925" s="254"/>
      <c r="N5925" s="315">
        <f t="shared" si="1830"/>
        <v>0</v>
      </c>
      <c r="O5925" s="424">
        <f t="shared" si="1831"/>
        <v>0</v>
      </c>
      <c r="P5925" s="244"/>
      <c r="Q5925" s="773"/>
      <c r="R5925" s="774"/>
      <c r="S5925" s="775"/>
      <c r="T5925" s="775"/>
      <c r="U5925" s="774"/>
      <c r="V5925" s="775"/>
      <c r="W5925" s="819"/>
      <c r="X5925" s="313">
        <f t="shared" si="1828"/>
        <v>0</v>
      </c>
    </row>
    <row r="5926" spans="2:24" ht="18.75">
      <c r="B5926" s="794">
        <v>2800</v>
      </c>
      <c r="C5926" s="969" t="s">
        <v>1711</v>
      </c>
      <c r="D5926" s="979"/>
      <c r="E5926" s="795"/>
      <c r="F5926" s="798"/>
      <c r="G5926" s="799"/>
      <c r="H5926" s="799"/>
      <c r="I5926" s="800">
        <f t="shared" si="1829"/>
        <v>0</v>
      </c>
      <c r="J5926" s="243" t="str">
        <f t="shared" si="1827"/>
        <v/>
      </c>
      <c r="K5926" s="244"/>
      <c r="L5926" s="428"/>
      <c r="M5926" s="254"/>
      <c r="N5926" s="315">
        <f t="shared" si="1830"/>
        <v>0</v>
      </c>
      <c r="O5926" s="424">
        <f t="shared" si="1831"/>
        <v>0</v>
      </c>
      <c r="P5926" s="244"/>
      <c r="Q5926" s="773"/>
      <c r="R5926" s="774"/>
      <c r="S5926" s="775"/>
      <c r="T5926" s="775"/>
      <c r="U5926" s="774"/>
      <c r="V5926" s="775"/>
      <c r="W5926" s="819"/>
      <c r="X5926" s="313">
        <f t="shared" si="1828"/>
        <v>0</v>
      </c>
    </row>
    <row r="5927" spans="2:24" ht="18.75">
      <c r="B5927" s="794">
        <v>2900</v>
      </c>
      <c r="C5927" s="966" t="s">
        <v>242</v>
      </c>
      <c r="D5927" s="983"/>
      <c r="E5927" s="795"/>
      <c r="F5927" s="796">
        <f>SUM(F5928:F5935)</f>
        <v>0</v>
      </c>
      <c r="G5927" s="797">
        <f>SUM(G5928:G5935)</f>
        <v>0</v>
      </c>
      <c r="H5927" s="797">
        <f>SUM(H5928:H5935)</f>
        <v>0</v>
      </c>
      <c r="I5927" s="797">
        <f>SUM(I5928:I5935)</f>
        <v>0</v>
      </c>
      <c r="J5927" s="243" t="str">
        <f t="shared" si="1827"/>
        <v/>
      </c>
      <c r="K5927" s="244"/>
      <c r="L5927" s="316">
        <f>SUM(L5928:L5935)</f>
        <v>0</v>
      </c>
      <c r="M5927" s="317">
        <f>SUM(M5928:M5935)</f>
        <v>0</v>
      </c>
      <c r="N5927" s="425">
        <f>SUM(N5928:N5935)</f>
        <v>0</v>
      </c>
      <c r="O5927" s="426">
        <f>SUM(O5928:O5935)</f>
        <v>0</v>
      </c>
      <c r="P5927" s="244"/>
      <c r="Q5927" s="773"/>
      <c r="R5927" s="774"/>
      <c r="S5927" s="774"/>
      <c r="T5927" s="774"/>
      <c r="U5927" s="774"/>
      <c r="V5927" s="774"/>
      <c r="W5927" s="820"/>
      <c r="X5927" s="313">
        <f t="shared" si="1828"/>
        <v>0</v>
      </c>
    </row>
    <row r="5928" spans="2:24" ht="18.75">
      <c r="B5928" s="172"/>
      <c r="C5928" s="144">
        <v>2910</v>
      </c>
      <c r="D5928" s="319" t="s">
        <v>1751</v>
      </c>
      <c r="E5928" s="812"/>
      <c r="F5928" s="449"/>
      <c r="G5928" s="245"/>
      <c r="H5928" s="245"/>
      <c r="I5928" s="476">
        <f t="shared" ref="I5928:I5935" si="1832">F5928+G5928+H5928</f>
        <v>0</v>
      </c>
      <c r="J5928" s="243" t="str">
        <f t="shared" si="1827"/>
        <v/>
      </c>
      <c r="K5928" s="244"/>
      <c r="L5928" s="423"/>
      <c r="M5928" s="252"/>
      <c r="N5928" s="315">
        <f t="shared" ref="N5928:N5935" si="1833">I5928</f>
        <v>0</v>
      </c>
      <c r="O5928" s="424">
        <f t="shared" ref="O5928:O5935" si="1834">L5928+M5928-N5928</f>
        <v>0</v>
      </c>
      <c r="P5928" s="244"/>
      <c r="Q5928" s="771"/>
      <c r="R5928" s="775"/>
      <c r="S5928" s="775"/>
      <c r="T5928" s="775"/>
      <c r="U5928" s="775"/>
      <c r="V5928" s="775"/>
      <c r="W5928" s="819"/>
      <c r="X5928" s="313">
        <f t="shared" si="1828"/>
        <v>0</v>
      </c>
    </row>
    <row r="5929" spans="2:24" ht="18.75">
      <c r="B5929" s="172"/>
      <c r="C5929" s="144">
        <v>2920</v>
      </c>
      <c r="D5929" s="319" t="s">
        <v>243</v>
      </c>
      <c r="E5929" s="812"/>
      <c r="F5929" s="449"/>
      <c r="G5929" s="245"/>
      <c r="H5929" s="245"/>
      <c r="I5929" s="476">
        <f t="shared" si="1832"/>
        <v>0</v>
      </c>
      <c r="J5929" s="243" t="str">
        <f t="shared" si="1827"/>
        <v/>
      </c>
      <c r="K5929" s="244"/>
      <c r="L5929" s="423"/>
      <c r="M5929" s="252"/>
      <c r="N5929" s="315">
        <f t="shared" si="1833"/>
        <v>0</v>
      </c>
      <c r="O5929" s="424">
        <f t="shared" si="1834"/>
        <v>0</v>
      </c>
      <c r="P5929" s="244"/>
      <c r="Q5929" s="771"/>
      <c r="R5929" s="775"/>
      <c r="S5929" s="775"/>
      <c r="T5929" s="775"/>
      <c r="U5929" s="775"/>
      <c r="V5929" s="775"/>
      <c r="W5929" s="819"/>
      <c r="X5929" s="313">
        <f t="shared" si="1828"/>
        <v>0</v>
      </c>
    </row>
    <row r="5930" spans="2:24" ht="31.5">
      <c r="B5930" s="172"/>
      <c r="C5930" s="168">
        <v>2969</v>
      </c>
      <c r="D5930" s="320" t="s">
        <v>244</v>
      </c>
      <c r="E5930" s="812"/>
      <c r="F5930" s="449"/>
      <c r="G5930" s="245"/>
      <c r="H5930" s="245"/>
      <c r="I5930" s="476">
        <f t="shared" si="1832"/>
        <v>0</v>
      </c>
      <c r="J5930" s="243" t="str">
        <f t="shared" si="1827"/>
        <v/>
      </c>
      <c r="K5930" s="244"/>
      <c r="L5930" s="423"/>
      <c r="M5930" s="252"/>
      <c r="N5930" s="315">
        <f t="shared" si="1833"/>
        <v>0</v>
      </c>
      <c r="O5930" s="424">
        <f t="shared" si="1834"/>
        <v>0</v>
      </c>
      <c r="P5930" s="244"/>
      <c r="Q5930" s="771"/>
      <c r="R5930" s="775"/>
      <c r="S5930" s="775"/>
      <c r="T5930" s="775"/>
      <c r="U5930" s="775"/>
      <c r="V5930" s="775"/>
      <c r="W5930" s="819"/>
      <c r="X5930" s="313">
        <f t="shared" si="1828"/>
        <v>0</v>
      </c>
    </row>
    <row r="5931" spans="2:24" ht="31.5">
      <c r="B5931" s="172"/>
      <c r="C5931" s="168">
        <v>2970</v>
      </c>
      <c r="D5931" s="320" t="s">
        <v>245</v>
      </c>
      <c r="E5931" s="812"/>
      <c r="F5931" s="449"/>
      <c r="G5931" s="245"/>
      <c r="H5931" s="245"/>
      <c r="I5931" s="476">
        <f t="shared" si="1832"/>
        <v>0</v>
      </c>
      <c r="J5931" s="243" t="str">
        <f t="shared" si="1827"/>
        <v/>
      </c>
      <c r="K5931" s="244"/>
      <c r="L5931" s="423"/>
      <c r="M5931" s="252"/>
      <c r="N5931" s="315">
        <f t="shared" si="1833"/>
        <v>0</v>
      </c>
      <c r="O5931" s="424">
        <f t="shared" si="1834"/>
        <v>0</v>
      </c>
      <c r="P5931" s="244"/>
      <c r="Q5931" s="771"/>
      <c r="R5931" s="775"/>
      <c r="S5931" s="775"/>
      <c r="T5931" s="775"/>
      <c r="U5931" s="775"/>
      <c r="V5931" s="775"/>
      <c r="W5931" s="819"/>
      <c r="X5931" s="313">
        <f t="shared" si="1828"/>
        <v>0</v>
      </c>
    </row>
    <row r="5932" spans="2:24" ht="18.75">
      <c r="B5932" s="172"/>
      <c r="C5932" s="166">
        <v>2989</v>
      </c>
      <c r="D5932" s="321" t="s">
        <v>246</v>
      </c>
      <c r="E5932" s="812"/>
      <c r="F5932" s="449"/>
      <c r="G5932" s="245"/>
      <c r="H5932" s="245"/>
      <c r="I5932" s="476">
        <f t="shared" si="1832"/>
        <v>0</v>
      </c>
      <c r="J5932" s="243" t="str">
        <f t="shared" si="1827"/>
        <v/>
      </c>
      <c r="K5932" s="244"/>
      <c r="L5932" s="423"/>
      <c r="M5932" s="252"/>
      <c r="N5932" s="315">
        <f t="shared" si="1833"/>
        <v>0</v>
      </c>
      <c r="O5932" s="424">
        <f t="shared" si="1834"/>
        <v>0</v>
      </c>
      <c r="P5932" s="244"/>
      <c r="Q5932" s="771"/>
      <c r="R5932" s="775"/>
      <c r="S5932" s="775"/>
      <c r="T5932" s="775"/>
      <c r="U5932" s="775"/>
      <c r="V5932" s="775"/>
      <c r="W5932" s="819"/>
      <c r="X5932" s="313">
        <f t="shared" si="1828"/>
        <v>0</v>
      </c>
    </row>
    <row r="5933" spans="2:24" ht="31.5">
      <c r="B5933" s="136"/>
      <c r="C5933" s="137">
        <v>2990</v>
      </c>
      <c r="D5933" s="322" t="s">
        <v>1732</v>
      </c>
      <c r="E5933" s="812"/>
      <c r="F5933" s="449"/>
      <c r="G5933" s="245"/>
      <c r="H5933" s="245"/>
      <c r="I5933" s="476">
        <f t="shared" si="1832"/>
        <v>0</v>
      </c>
      <c r="J5933" s="243" t="str">
        <f t="shared" si="1827"/>
        <v/>
      </c>
      <c r="K5933" s="244"/>
      <c r="L5933" s="423"/>
      <c r="M5933" s="252"/>
      <c r="N5933" s="315">
        <f t="shared" si="1833"/>
        <v>0</v>
      </c>
      <c r="O5933" s="424">
        <f t="shared" si="1834"/>
        <v>0</v>
      </c>
      <c r="P5933" s="244"/>
      <c r="Q5933" s="771"/>
      <c r="R5933" s="775"/>
      <c r="S5933" s="775"/>
      <c r="T5933" s="775"/>
      <c r="U5933" s="775"/>
      <c r="V5933" s="775"/>
      <c r="W5933" s="819"/>
      <c r="X5933" s="313">
        <f t="shared" si="1828"/>
        <v>0</v>
      </c>
    </row>
    <row r="5934" spans="2:24" ht="18.75">
      <c r="B5934" s="136"/>
      <c r="C5934" s="137">
        <v>2991</v>
      </c>
      <c r="D5934" s="322" t="s">
        <v>247</v>
      </c>
      <c r="E5934" s="812"/>
      <c r="F5934" s="449"/>
      <c r="G5934" s="245"/>
      <c r="H5934" s="245"/>
      <c r="I5934" s="476">
        <f t="shared" si="1832"/>
        <v>0</v>
      </c>
      <c r="J5934" s="243" t="str">
        <f t="shared" si="1827"/>
        <v/>
      </c>
      <c r="K5934" s="244"/>
      <c r="L5934" s="423"/>
      <c r="M5934" s="252"/>
      <c r="N5934" s="315">
        <f t="shared" si="1833"/>
        <v>0</v>
      </c>
      <c r="O5934" s="424">
        <f t="shared" si="1834"/>
        <v>0</v>
      </c>
      <c r="P5934" s="244"/>
      <c r="Q5934" s="771"/>
      <c r="R5934" s="775"/>
      <c r="S5934" s="775"/>
      <c r="T5934" s="775"/>
      <c r="U5934" s="775"/>
      <c r="V5934" s="775"/>
      <c r="W5934" s="819"/>
      <c r="X5934" s="313">
        <f t="shared" si="1828"/>
        <v>0</v>
      </c>
    </row>
    <row r="5935" spans="2:24" ht="18.75">
      <c r="B5935" s="136"/>
      <c r="C5935" s="142">
        <v>2992</v>
      </c>
      <c r="D5935" s="154" t="s">
        <v>248</v>
      </c>
      <c r="E5935" s="812"/>
      <c r="F5935" s="449"/>
      <c r="G5935" s="245"/>
      <c r="H5935" s="245"/>
      <c r="I5935" s="476">
        <f t="shared" si="1832"/>
        <v>0</v>
      </c>
      <c r="J5935" s="243" t="str">
        <f t="shared" si="1827"/>
        <v/>
      </c>
      <c r="K5935" s="244"/>
      <c r="L5935" s="423"/>
      <c r="M5935" s="252"/>
      <c r="N5935" s="315">
        <f t="shared" si="1833"/>
        <v>0</v>
      </c>
      <c r="O5935" s="424">
        <f t="shared" si="1834"/>
        <v>0</v>
      </c>
      <c r="P5935" s="244"/>
      <c r="Q5935" s="771"/>
      <c r="R5935" s="775"/>
      <c r="S5935" s="775"/>
      <c r="T5935" s="775"/>
      <c r="U5935" s="775"/>
      <c r="V5935" s="775"/>
      <c r="W5935" s="819"/>
      <c r="X5935" s="313">
        <f t="shared" si="1828"/>
        <v>0</v>
      </c>
    </row>
    <row r="5936" spans="2:24" ht="18.75">
      <c r="B5936" s="794">
        <v>3300</v>
      </c>
      <c r="C5936" s="966" t="s">
        <v>1773</v>
      </c>
      <c r="D5936" s="966"/>
      <c r="E5936" s="795"/>
      <c r="F5936" s="781">
        <v>0</v>
      </c>
      <c r="G5936" s="781">
        <v>0</v>
      </c>
      <c r="H5936" s="781">
        <v>0</v>
      </c>
      <c r="I5936" s="797">
        <f>SUM(I5937:I5941)</f>
        <v>0</v>
      </c>
      <c r="J5936" s="243" t="str">
        <f t="shared" si="1827"/>
        <v/>
      </c>
      <c r="K5936" s="244"/>
      <c r="L5936" s="773"/>
      <c r="M5936" s="774"/>
      <c r="N5936" s="774"/>
      <c r="O5936" s="820"/>
      <c r="P5936" s="244"/>
      <c r="Q5936" s="773"/>
      <c r="R5936" s="774"/>
      <c r="S5936" s="774"/>
      <c r="T5936" s="774"/>
      <c r="U5936" s="774"/>
      <c r="V5936" s="774"/>
      <c r="W5936" s="820"/>
      <c r="X5936" s="313">
        <f t="shared" si="1828"/>
        <v>0</v>
      </c>
    </row>
    <row r="5937" spans="2:24" ht="18.75">
      <c r="B5937" s="143"/>
      <c r="C5937" s="144">
        <v>3301</v>
      </c>
      <c r="D5937" s="460" t="s">
        <v>249</v>
      </c>
      <c r="E5937" s="812"/>
      <c r="F5937" s="700">
        <v>0</v>
      </c>
      <c r="G5937" s="700">
        <v>0</v>
      </c>
      <c r="H5937" s="700">
        <v>0</v>
      </c>
      <c r="I5937" s="476">
        <f t="shared" ref="I5937:I5944" si="1835">F5937+G5937+H5937</f>
        <v>0</v>
      </c>
      <c r="J5937" s="243" t="str">
        <f t="shared" si="1827"/>
        <v/>
      </c>
      <c r="K5937" s="244"/>
      <c r="L5937" s="771"/>
      <c r="M5937" s="775"/>
      <c r="N5937" s="775"/>
      <c r="O5937" s="819"/>
      <c r="P5937" s="244"/>
      <c r="Q5937" s="771"/>
      <c r="R5937" s="775"/>
      <c r="S5937" s="775"/>
      <c r="T5937" s="775"/>
      <c r="U5937" s="775"/>
      <c r="V5937" s="775"/>
      <c r="W5937" s="819"/>
      <c r="X5937" s="313">
        <f t="shared" si="1828"/>
        <v>0</v>
      </c>
    </row>
    <row r="5938" spans="2:24" ht="18.75">
      <c r="B5938" s="143"/>
      <c r="C5938" s="168">
        <v>3302</v>
      </c>
      <c r="D5938" s="461" t="s">
        <v>1081</v>
      </c>
      <c r="E5938" s="812"/>
      <c r="F5938" s="700">
        <v>0</v>
      </c>
      <c r="G5938" s="700">
        <v>0</v>
      </c>
      <c r="H5938" s="700">
        <v>0</v>
      </c>
      <c r="I5938" s="476">
        <f t="shared" si="1835"/>
        <v>0</v>
      </c>
      <c r="J5938" s="243" t="str">
        <f t="shared" ref="J5938:J5969" si="1836">(IF($E5938&lt;&gt;0,$J$2,IF($I5938&lt;&gt;0,$J$2,"")))</f>
        <v/>
      </c>
      <c r="K5938" s="244"/>
      <c r="L5938" s="771"/>
      <c r="M5938" s="775"/>
      <c r="N5938" s="775"/>
      <c r="O5938" s="819"/>
      <c r="P5938" s="244"/>
      <c r="Q5938" s="771"/>
      <c r="R5938" s="775"/>
      <c r="S5938" s="775"/>
      <c r="T5938" s="775"/>
      <c r="U5938" s="775"/>
      <c r="V5938" s="775"/>
      <c r="W5938" s="819"/>
      <c r="X5938" s="313">
        <f t="shared" ref="X5938:X5969" si="1837">T5938-U5938-V5938-W5938</f>
        <v>0</v>
      </c>
    </row>
    <row r="5939" spans="2:24" ht="18.75">
      <c r="B5939" s="143"/>
      <c r="C5939" s="168">
        <v>3303</v>
      </c>
      <c r="D5939" s="461" t="s">
        <v>251</v>
      </c>
      <c r="E5939" s="812"/>
      <c r="F5939" s="700">
        <v>0</v>
      </c>
      <c r="G5939" s="700">
        <v>0</v>
      </c>
      <c r="H5939" s="700">
        <v>0</v>
      </c>
      <c r="I5939" s="476">
        <f t="shared" si="1835"/>
        <v>0</v>
      </c>
      <c r="J5939" s="243" t="str">
        <f t="shared" si="1836"/>
        <v/>
      </c>
      <c r="K5939" s="244"/>
      <c r="L5939" s="771"/>
      <c r="M5939" s="775"/>
      <c r="N5939" s="775"/>
      <c r="O5939" s="819"/>
      <c r="P5939" s="244"/>
      <c r="Q5939" s="771"/>
      <c r="R5939" s="775"/>
      <c r="S5939" s="775"/>
      <c r="T5939" s="775"/>
      <c r="U5939" s="775"/>
      <c r="V5939" s="775"/>
      <c r="W5939" s="819"/>
      <c r="X5939" s="313">
        <f t="shared" si="1837"/>
        <v>0</v>
      </c>
    </row>
    <row r="5940" spans="2:24" ht="18.75">
      <c r="B5940" s="143"/>
      <c r="C5940" s="166">
        <v>3304</v>
      </c>
      <c r="D5940" s="462" t="s">
        <v>252</v>
      </c>
      <c r="E5940" s="812"/>
      <c r="F5940" s="700">
        <v>0</v>
      </c>
      <c r="G5940" s="700">
        <v>0</v>
      </c>
      <c r="H5940" s="700">
        <v>0</v>
      </c>
      <c r="I5940" s="476">
        <f t="shared" si="1835"/>
        <v>0</v>
      </c>
      <c r="J5940" s="243" t="str">
        <f t="shared" si="1836"/>
        <v/>
      </c>
      <c r="K5940" s="244"/>
      <c r="L5940" s="771"/>
      <c r="M5940" s="775"/>
      <c r="N5940" s="775"/>
      <c r="O5940" s="819"/>
      <c r="P5940" s="244"/>
      <c r="Q5940" s="771"/>
      <c r="R5940" s="775"/>
      <c r="S5940" s="775"/>
      <c r="T5940" s="775"/>
      <c r="U5940" s="775"/>
      <c r="V5940" s="775"/>
      <c r="W5940" s="819"/>
      <c r="X5940" s="313">
        <f t="shared" si="1837"/>
        <v>0</v>
      </c>
    </row>
    <row r="5941" spans="2:24" ht="31.5">
      <c r="B5941" s="143"/>
      <c r="C5941" s="142">
        <v>3306</v>
      </c>
      <c r="D5941" s="463" t="s">
        <v>1712</v>
      </c>
      <c r="E5941" s="812"/>
      <c r="F5941" s="700">
        <v>0</v>
      </c>
      <c r="G5941" s="700">
        <v>0</v>
      </c>
      <c r="H5941" s="700">
        <v>0</v>
      </c>
      <c r="I5941" s="476">
        <f t="shared" si="1835"/>
        <v>0</v>
      </c>
      <c r="J5941" s="243" t="str">
        <f t="shared" si="1836"/>
        <v/>
      </c>
      <c r="K5941" s="244"/>
      <c r="L5941" s="771"/>
      <c r="M5941" s="775"/>
      <c r="N5941" s="775"/>
      <c r="O5941" s="819"/>
      <c r="P5941" s="244"/>
      <c r="Q5941" s="771"/>
      <c r="R5941" s="775"/>
      <c r="S5941" s="775"/>
      <c r="T5941" s="775"/>
      <c r="U5941" s="775"/>
      <c r="V5941" s="775"/>
      <c r="W5941" s="819"/>
      <c r="X5941" s="313">
        <f t="shared" si="1837"/>
        <v>0</v>
      </c>
    </row>
    <row r="5942" spans="2:24" ht="18.75">
      <c r="B5942" s="794">
        <v>3900</v>
      </c>
      <c r="C5942" s="963" t="s">
        <v>253</v>
      </c>
      <c r="D5942" s="967"/>
      <c r="E5942" s="795"/>
      <c r="F5942" s="781">
        <v>0</v>
      </c>
      <c r="G5942" s="781">
        <v>0</v>
      </c>
      <c r="H5942" s="781">
        <v>0</v>
      </c>
      <c r="I5942" s="800">
        <f t="shared" si="1835"/>
        <v>0</v>
      </c>
      <c r="J5942" s="243" t="str">
        <f t="shared" si="1836"/>
        <v/>
      </c>
      <c r="K5942" s="244"/>
      <c r="L5942" s="428"/>
      <c r="M5942" s="254"/>
      <c r="N5942" s="317">
        <f>I5942</f>
        <v>0</v>
      </c>
      <c r="O5942" s="424">
        <f>L5942+M5942-N5942</f>
        <v>0</v>
      </c>
      <c r="P5942" s="244"/>
      <c r="Q5942" s="428"/>
      <c r="R5942" s="254"/>
      <c r="S5942" s="429">
        <f>+IF(+(L5942+M5942)&gt;=I5942,+M5942,+(+I5942-L5942))</f>
        <v>0</v>
      </c>
      <c r="T5942" s="315">
        <f>Q5942+R5942-S5942</f>
        <v>0</v>
      </c>
      <c r="U5942" s="254"/>
      <c r="V5942" s="254"/>
      <c r="W5942" s="253"/>
      <c r="X5942" s="313">
        <f t="shared" si="1837"/>
        <v>0</v>
      </c>
    </row>
    <row r="5943" spans="2:24" ht="18.75">
      <c r="B5943" s="794">
        <v>4000</v>
      </c>
      <c r="C5943" s="968" t="s">
        <v>254</v>
      </c>
      <c r="D5943" s="968"/>
      <c r="E5943" s="795"/>
      <c r="F5943" s="798"/>
      <c r="G5943" s="799"/>
      <c r="H5943" s="799"/>
      <c r="I5943" s="800">
        <f t="shared" si="1835"/>
        <v>0</v>
      </c>
      <c r="J5943" s="243" t="str">
        <f t="shared" si="1836"/>
        <v/>
      </c>
      <c r="K5943" s="244"/>
      <c r="L5943" s="428"/>
      <c r="M5943" s="254"/>
      <c r="N5943" s="317">
        <f>I5943</f>
        <v>0</v>
      </c>
      <c r="O5943" s="424">
        <f>L5943+M5943-N5943</f>
        <v>0</v>
      </c>
      <c r="P5943" s="244"/>
      <c r="Q5943" s="773"/>
      <c r="R5943" s="774"/>
      <c r="S5943" s="774"/>
      <c r="T5943" s="775"/>
      <c r="U5943" s="774"/>
      <c r="V5943" s="774"/>
      <c r="W5943" s="819"/>
      <c r="X5943" s="313">
        <f t="shared" si="1837"/>
        <v>0</v>
      </c>
    </row>
    <row r="5944" spans="2:24" ht="18.75">
      <c r="B5944" s="794">
        <v>4100</v>
      </c>
      <c r="C5944" s="968" t="s">
        <v>255</v>
      </c>
      <c r="D5944" s="968"/>
      <c r="E5944" s="795"/>
      <c r="F5944" s="781">
        <v>0</v>
      </c>
      <c r="G5944" s="781">
        <v>0</v>
      </c>
      <c r="H5944" s="781">
        <v>0</v>
      </c>
      <c r="I5944" s="800">
        <f t="shared" si="1835"/>
        <v>0</v>
      </c>
      <c r="J5944" s="243" t="str">
        <f t="shared" si="1836"/>
        <v/>
      </c>
      <c r="K5944" s="244"/>
      <c r="L5944" s="773"/>
      <c r="M5944" s="774"/>
      <c r="N5944" s="774"/>
      <c r="O5944" s="820"/>
      <c r="P5944" s="244"/>
      <c r="Q5944" s="773"/>
      <c r="R5944" s="774"/>
      <c r="S5944" s="774"/>
      <c r="T5944" s="774"/>
      <c r="U5944" s="774"/>
      <c r="V5944" s="774"/>
      <c r="W5944" s="820"/>
      <c r="X5944" s="313">
        <f t="shared" si="1837"/>
        <v>0</v>
      </c>
    </row>
    <row r="5945" spans="2:24" ht="18.75">
      <c r="B5945" s="794">
        <v>4200</v>
      </c>
      <c r="C5945" s="966" t="s">
        <v>256</v>
      </c>
      <c r="D5945" s="983"/>
      <c r="E5945" s="795"/>
      <c r="F5945" s="796">
        <f>SUM(F5946:F5951)</f>
        <v>0</v>
      </c>
      <c r="G5945" s="797">
        <f>SUM(G5946:G5951)</f>
        <v>0</v>
      </c>
      <c r="H5945" s="797">
        <f>SUM(H5946:H5951)</f>
        <v>0</v>
      </c>
      <c r="I5945" s="797">
        <f>SUM(I5946:I5951)</f>
        <v>0</v>
      </c>
      <c r="J5945" s="243" t="str">
        <f t="shared" si="1836"/>
        <v/>
      </c>
      <c r="K5945" s="244"/>
      <c r="L5945" s="316">
        <f>SUM(L5946:L5951)</f>
        <v>0</v>
      </c>
      <c r="M5945" s="317">
        <f>SUM(M5946:M5951)</f>
        <v>0</v>
      </c>
      <c r="N5945" s="425">
        <f>SUM(N5946:N5951)</f>
        <v>0</v>
      </c>
      <c r="O5945" s="426">
        <f>SUM(O5946:O5951)</f>
        <v>0</v>
      </c>
      <c r="P5945" s="244"/>
      <c r="Q5945" s="316">
        <f t="shared" ref="Q5945:W5945" si="1838">SUM(Q5946:Q5951)</f>
        <v>0</v>
      </c>
      <c r="R5945" s="317">
        <f t="shared" si="1838"/>
        <v>0</v>
      </c>
      <c r="S5945" s="317">
        <f t="shared" si="1838"/>
        <v>0</v>
      </c>
      <c r="T5945" s="317">
        <f t="shared" si="1838"/>
        <v>0</v>
      </c>
      <c r="U5945" s="317">
        <f t="shared" si="1838"/>
        <v>0</v>
      </c>
      <c r="V5945" s="317">
        <f t="shared" si="1838"/>
        <v>0</v>
      </c>
      <c r="W5945" s="426">
        <f t="shared" si="1838"/>
        <v>0</v>
      </c>
      <c r="X5945" s="313">
        <f t="shared" si="1837"/>
        <v>0</v>
      </c>
    </row>
    <row r="5946" spans="2:24" ht="18.75">
      <c r="B5946" s="173"/>
      <c r="C5946" s="144">
        <v>4201</v>
      </c>
      <c r="D5946" s="138" t="s">
        <v>257</v>
      </c>
      <c r="E5946" s="812"/>
      <c r="F5946" s="449"/>
      <c r="G5946" s="245"/>
      <c r="H5946" s="245"/>
      <c r="I5946" s="476">
        <f t="shared" ref="I5946:I5951" si="1839">F5946+G5946+H5946</f>
        <v>0</v>
      </c>
      <c r="J5946" s="243" t="str">
        <f t="shared" si="1836"/>
        <v/>
      </c>
      <c r="K5946" s="244"/>
      <c r="L5946" s="423"/>
      <c r="M5946" s="252"/>
      <c r="N5946" s="315">
        <f t="shared" ref="N5946:N5951" si="1840">I5946</f>
        <v>0</v>
      </c>
      <c r="O5946" s="424">
        <f t="shared" ref="O5946:O5951" si="1841">L5946+M5946-N5946</f>
        <v>0</v>
      </c>
      <c r="P5946" s="244"/>
      <c r="Q5946" s="423"/>
      <c r="R5946" s="252"/>
      <c r="S5946" s="429">
        <f t="shared" ref="S5946:S5951" si="1842">+IF(+(L5946+M5946)&gt;=I5946,+M5946,+(+I5946-L5946))</f>
        <v>0</v>
      </c>
      <c r="T5946" s="315">
        <f t="shared" ref="T5946:T5951" si="1843">Q5946+R5946-S5946</f>
        <v>0</v>
      </c>
      <c r="U5946" s="252"/>
      <c r="V5946" s="252"/>
      <c r="W5946" s="253"/>
      <c r="X5946" s="313">
        <f t="shared" si="1837"/>
        <v>0</v>
      </c>
    </row>
    <row r="5947" spans="2:24" ht="18.75">
      <c r="B5947" s="173"/>
      <c r="C5947" s="137">
        <v>4202</v>
      </c>
      <c r="D5947" s="139" t="s">
        <v>258</v>
      </c>
      <c r="E5947" s="812"/>
      <c r="F5947" s="449"/>
      <c r="G5947" s="245"/>
      <c r="H5947" s="245"/>
      <c r="I5947" s="476">
        <f t="shared" si="1839"/>
        <v>0</v>
      </c>
      <c r="J5947" s="243" t="str">
        <f t="shared" si="1836"/>
        <v/>
      </c>
      <c r="K5947" s="244"/>
      <c r="L5947" s="423"/>
      <c r="M5947" s="252"/>
      <c r="N5947" s="315">
        <f t="shared" si="1840"/>
        <v>0</v>
      </c>
      <c r="O5947" s="424">
        <f t="shared" si="1841"/>
        <v>0</v>
      </c>
      <c r="P5947" s="244"/>
      <c r="Q5947" s="423"/>
      <c r="R5947" s="252"/>
      <c r="S5947" s="429">
        <f t="shared" si="1842"/>
        <v>0</v>
      </c>
      <c r="T5947" s="315">
        <f t="shared" si="1843"/>
        <v>0</v>
      </c>
      <c r="U5947" s="252"/>
      <c r="V5947" s="252"/>
      <c r="W5947" s="253"/>
      <c r="X5947" s="313">
        <f t="shared" si="1837"/>
        <v>0</v>
      </c>
    </row>
    <row r="5948" spans="2:24" ht="18.75">
      <c r="B5948" s="173"/>
      <c r="C5948" s="137">
        <v>4214</v>
      </c>
      <c r="D5948" s="139" t="s">
        <v>259</v>
      </c>
      <c r="E5948" s="812"/>
      <c r="F5948" s="449"/>
      <c r="G5948" s="245"/>
      <c r="H5948" s="245"/>
      <c r="I5948" s="476">
        <f t="shared" si="1839"/>
        <v>0</v>
      </c>
      <c r="J5948" s="243" t="str">
        <f t="shared" si="1836"/>
        <v/>
      </c>
      <c r="K5948" s="244"/>
      <c r="L5948" s="423"/>
      <c r="M5948" s="252"/>
      <c r="N5948" s="315">
        <f t="shared" si="1840"/>
        <v>0</v>
      </c>
      <c r="O5948" s="424">
        <f t="shared" si="1841"/>
        <v>0</v>
      </c>
      <c r="P5948" s="244"/>
      <c r="Q5948" s="423"/>
      <c r="R5948" s="252"/>
      <c r="S5948" s="429">
        <f t="shared" si="1842"/>
        <v>0</v>
      </c>
      <c r="T5948" s="315">
        <f t="shared" si="1843"/>
        <v>0</v>
      </c>
      <c r="U5948" s="252"/>
      <c r="V5948" s="252"/>
      <c r="W5948" s="253"/>
      <c r="X5948" s="313">
        <f t="shared" si="1837"/>
        <v>0</v>
      </c>
    </row>
    <row r="5949" spans="2:24" ht="18.75">
      <c r="B5949" s="173"/>
      <c r="C5949" s="137">
        <v>4217</v>
      </c>
      <c r="D5949" s="139" t="s">
        <v>260</v>
      </c>
      <c r="E5949" s="812"/>
      <c r="F5949" s="449"/>
      <c r="G5949" s="245"/>
      <c r="H5949" s="245"/>
      <c r="I5949" s="476">
        <f t="shared" si="1839"/>
        <v>0</v>
      </c>
      <c r="J5949" s="243" t="str">
        <f t="shared" si="1836"/>
        <v/>
      </c>
      <c r="K5949" s="244"/>
      <c r="L5949" s="423"/>
      <c r="M5949" s="252"/>
      <c r="N5949" s="315">
        <f t="shared" si="1840"/>
        <v>0</v>
      </c>
      <c r="O5949" s="424">
        <f t="shared" si="1841"/>
        <v>0</v>
      </c>
      <c r="P5949" s="244"/>
      <c r="Q5949" s="423"/>
      <c r="R5949" s="252"/>
      <c r="S5949" s="429">
        <f t="shared" si="1842"/>
        <v>0</v>
      </c>
      <c r="T5949" s="315">
        <f t="shared" si="1843"/>
        <v>0</v>
      </c>
      <c r="U5949" s="252"/>
      <c r="V5949" s="252"/>
      <c r="W5949" s="253"/>
      <c r="X5949" s="313">
        <f t="shared" si="1837"/>
        <v>0</v>
      </c>
    </row>
    <row r="5950" spans="2:24" ht="18.75">
      <c r="B5950" s="173"/>
      <c r="C5950" s="137">
        <v>4218</v>
      </c>
      <c r="D5950" s="145" t="s">
        <v>261</v>
      </c>
      <c r="E5950" s="812"/>
      <c r="F5950" s="449"/>
      <c r="G5950" s="245"/>
      <c r="H5950" s="245"/>
      <c r="I5950" s="476">
        <f t="shared" si="1839"/>
        <v>0</v>
      </c>
      <c r="J5950" s="243" t="str">
        <f t="shared" si="1836"/>
        <v/>
      </c>
      <c r="K5950" s="244"/>
      <c r="L5950" s="423"/>
      <c r="M5950" s="252"/>
      <c r="N5950" s="315">
        <f t="shared" si="1840"/>
        <v>0</v>
      </c>
      <c r="O5950" s="424">
        <f t="shared" si="1841"/>
        <v>0</v>
      </c>
      <c r="P5950" s="244"/>
      <c r="Q5950" s="423"/>
      <c r="R5950" s="252"/>
      <c r="S5950" s="429">
        <f t="shared" si="1842"/>
        <v>0</v>
      </c>
      <c r="T5950" s="315">
        <f t="shared" si="1843"/>
        <v>0</v>
      </c>
      <c r="U5950" s="252"/>
      <c r="V5950" s="252"/>
      <c r="W5950" s="253"/>
      <c r="X5950" s="313">
        <f t="shared" si="1837"/>
        <v>0</v>
      </c>
    </row>
    <row r="5951" spans="2:24" ht="18.75">
      <c r="B5951" s="173"/>
      <c r="C5951" s="137">
        <v>4219</v>
      </c>
      <c r="D5951" s="156" t="s">
        <v>262</v>
      </c>
      <c r="E5951" s="812"/>
      <c r="F5951" s="449"/>
      <c r="G5951" s="245"/>
      <c r="H5951" s="245"/>
      <c r="I5951" s="476">
        <f t="shared" si="1839"/>
        <v>0</v>
      </c>
      <c r="J5951" s="243" t="str">
        <f t="shared" si="1836"/>
        <v/>
      </c>
      <c r="K5951" s="244"/>
      <c r="L5951" s="423"/>
      <c r="M5951" s="252"/>
      <c r="N5951" s="315">
        <f t="shared" si="1840"/>
        <v>0</v>
      </c>
      <c r="O5951" s="424">
        <f t="shared" si="1841"/>
        <v>0</v>
      </c>
      <c r="P5951" s="244"/>
      <c r="Q5951" s="423"/>
      <c r="R5951" s="252"/>
      <c r="S5951" s="429">
        <f t="shared" si="1842"/>
        <v>0</v>
      </c>
      <c r="T5951" s="315">
        <f t="shared" si="1843"/>
        <v>0</v>
      </c>
      <c r="U5951" s="252"/>
      <c r="V5951" s="252"/>
      <c r="W5951" s="253"/>
      <c r="X5951" s="313">
        <f t="shared" si="1837"/>
        <v>0</v>
      </c>
    </row>
    <row r="5952" spans="2:24" ht="18.75">
      <c r="B5952" s="794">
        <v>4300</v>
      </c>
      <c r="C5952" s="958" t="s">
        <v>1713</v>
      </c>
      <c r="D5952" s="958"/>
      <c r="E5952" s="795"/>
      <c r="F5952" s="796">
        <f>SUM(F5953:F5955)</f>
        <v>0</v>
      </c>
      <c r="G5952" s="797">
        <f>SUM(G5953:G5955)</f>
        <v>0</v>
      </c>
      <c r="H5952" s="797">
        <f>SUM(H5953:H5955)</f>
        <v>0</v>
      </c>
      <c r="I5952" s="797">
        <f>SUM(I5953:I5955)</f>
        <v>0</v>
      </c>
      <c r="J5952" s="243" t="str">
        <f t="shared" si="1836"/>
        <v/>
      </c>
      <c r="K5952" s="244"/>
      <c r="L5952" s="316">
        <f>SUM(L5953:L5955)</f>
        <v>0</v>
      </c>
      <c r="M5952" s="317">
        <f>SUM(M5953:M5955)</f>
        <v>0</v>
      </c>
      <c r="N5952" s="425">
        <f>SUM(N5953:N5955)</f>
        <v>0</v>
      </c>
      <c r="O5952" s="426">
        <f>SUM(O5953:O5955)</f>
        <v>0</v>
      </c>
      <c r="P5952" s="244"/>
      <c r="Q5952" s="316">
        <f t="shared" ref="Q5952:W5952" si="1844">SUM(Q5953:Q5955)</f>
        <v>0</v>
      </c>
      <c r="R5952" s="317">
        <f t="shared" si="1844"/>
        <v>0</v>
      </c>
      <c r="S5952" s="317">
        <f t="shared" si="1844"/>
        <v>0</v>
      </c>
      <c r="T5952" s="317">
        <f t="shared" si="1844"/>
        <v>0</v>
      </c>
      <c r="U5952" s="317">
        <f t="shared" si="1844"/>
        <v>0</v>
      </c>
      <c r="V5952" s="317">
        <f t="shared" si="1844"/>
        <v>0</v>
      </c>
      <c r="W5952" s="426">
        <f t="shared" si="1844"/>
        <v>0</v>
      </c>
      <c r="X5952" s="313">
        <f t="shared" si="1837"/>
        <v>0</v>
      </c>
    </row>
    <row r="5953" spans="2:24" ht="18.75">
      <c r="B5953" s="173"/>
      <c r="C5953" s="144">
        <v>4301</v>
      </c>
      <c r="D5953" s="163" t="s">
        <v>263</v>
      </c>
      <c r="E5953" s="812"/>
      <c r="F5953" s="449"/>
      <c r="G5953" s="245"/>
      <c r="H5953" s="245"/>
      <c r="I5953" s="476">
        <f t="shared" ref="I5953:I5958" si="1845">F5953+G5953+H5953</f>
        <v>0</v>
      </c>
      <c r="J5953" s="243" t="str">
        <f t="shared" si="1836"/>
        <v/>
      </c>
      <c r="K5953" s="244"/>
      <c r="L5953" s="423"/>
      <c r="M5953" s="252"/>
      <c r="N5953" s="315">
        <f t="shared" ref="N5953:N5958" si="1846">I5953</f>
        <v>0</v>
      </c>
      <c r="O5953" s="424">
        <f t="shared" ref="O5953:O5958" si="1847">L5953+M5953-N5953</f>
        <v>0</v>
      </c>
      <c r="P5953" s="244"/>
      <c r="Q5953" s="423"/>
      <c r="R5953" s="252"/>
      <c r="S5953" s="429">
        <f t="shared" ref="S5953:S5958" si="1848">+IF(+(L5953+M5953)&gt;=I5953,+M5953,+(+I5953-L5953))</f>
        <v>0</v>
      </c>
      <c r="T5953" s="315">
        <f t="shared" ref="T5953:T5958" si="1849">Q5953+R5953-S5953</f>
        <v>0</v>
      </c>
      <c r="U5953" s="252"/>
      <c r="V5953" s="252"/>
      <c r="W5953" s="253"/>
      <c r="X5953" s="313">
        <f t="shared" si="1837"/>
        <v>0</v>
      </c>
    </row>
    <row r="5954" spans="2:24" ht="18.75">
      <c r="B5954" s="173"/>
      <c r="C5954" s="137">
        <v>4302</v>
      </c>
      <c r="D5954" s="139" t="s">
        <v>1082</v>
      </c>
      <c r="E5954" s="812"/>
      <c r="F5954" s="449"/>
      <c r="G5954" s="245"/>
      <c r="H5954" s="245"/>
      <c r="I5954" s="476">
        <f t="shared" si="1845"/>
        <v>0</v>
      </c>
      <c r="J5954" s="243" t="str">
        <f t="shared" si="1836"/>
        <v/>
      </c>
      <c r="K5954" s="244"/>
      <c r="L5954" s="423"/>
      <c r="M5954" s="252"/>
      <c r="N5954" s="315">
        <f t="shared" si="1846"/>
        <v>0</v>
      </c>
      <c r="O5954" s="424">
        <f t="shared" si="1847"/>
        <v>0</v>
      </c>
      <c r="P5954" s="244"/>
      <c r="Q5954" s="423"/>
      <c r="R5954" s="252"/>
      <c r="S5954" s="429">
        <f t="shared" si="1848"/>
        <v>0</v>
      </c>
      <c r="T5954" s="315">
        <f t="shared" si="1849"/>
        <v>0</v>
      </c>
      <c r="U5954" s="252"/>
      <c r="V5954" s="252"/>
      <c r="W5954" s="253"/>
      <c r="X5954" s="313">
        <f t="shared" si="1837"/>
        <v>0</v>
      </c>
    </row>
    <row r="5955" spans="2:24" ht="18.75">
      <c r="B5955" s="173"/>
      <c r="C5955" s="142">
        <v>4309</v>
      </c>
      <c r="D5955" s="148" t="s">
        <v>265</v>
      </c>
      <c r="E5955" s="812"/>
      <c r="F5955" s="449"/>
      <c r="G5955" s="245"/>
      <c r="H5955" s="245"/>
      <c r="I5955" s="476">
        <f t="shared" si="1845"/>
        <v>0</v>
      </c>
      <c r="J5955" s="243" t="str">
        <f t="shared" si="1836"/>
        <v/>
      </c>
      <c r="K5955" s="244"/>
      <c r="L5955" s="423"/>
      <c r="M5955" s="252"/>
      <c r="N5955" s="315">
        <f t="shared" si="1846"/>
        <v>0</v>
      </c>
      <c r="O5955" s="424">
        <f t="shared" si="1847"/>
        <v>0</v>
      </c>
      <c r="P5955" s="244"/>
      <c r="Q5955" s="423"/>
      <c r="R5955" s="252"/>
      <c r="S5955" s="429">
        <f t="shared" si="1848"/>
        <v>0</v>
      </c>
      <c r="T5955" s="315">
        <f t="shared" si="1849"/>
        <v>0</v>
      </c>
      <c r="U5955" s="252"/>
      <c r="V5955" s="252"/>
      <c r="W5955" s="253"/>
      <c r="X5955" s="313">
        <f t="shared" si="1837"/>
        <v>0</v>
      </c>
    </row>
    <row r="5956" spans="2:24" ht="18.75">
      <c r="B5956" s="794">
        <v>4400</v>
      </c>
      <c r="C5956" s="963" t="s">
        <v>1714</v>
      </c>
      <c r="D5956" s="963"/>
      <c r="E5956" s="795"/>
      <c r="F5956" s="798"/>
      <c r="G5956" s="799"/>
      <c r="H5956" s="799"/>
      <c r="I5956" s="800">
        <f t="shared" si="1845"/>
        <v>0</v>
      </c>
      <c r="J5956" s="243" t="str">
        <f t="shared" si="1836"/>
        <v/>
      </c>
      <c r="K5956" s="244"/>
      <c r="L5956" s="428"/>
      <c r="M5956" s="254"/>
      <c r="N5956" s="317">
        <f t="shared" si="1846"/>
        <v>0</v>
      </c>
      <c r="O5956" s="424">
        <f t="shared" si="1847"/>
        <v>0</v>
      </c>
      <c r="P5956" s="244"/>
      <c r="Q5956" s="428"/>
      <c r="R5956" s="254"/>
      <c r="S5956" s="429">
        <f t="shared" si="1848"/>
        <v>0</v>
      </c>
      <c r="T5956" s="315">
        <f t="shared" si="1849"/>
        <v>0</v>
      </c>
      <c r="U5956" s="254"/>
      <c r="V5956" s="254"/>
      <c r="W5956" s="253"/>
      <c r="X5956" s="313">
        <f t="shared" si="1837"/>
        <v>0</v>
      </c>
    </row>
    <row r="5957" spans="2:24" ht="18.75">
      <c r="B5957" s="794">
        <v>4500</v>
      </c>
      <c r="C5957" s="968" t="s">
        <v>1715</v>
      </c>
      <c r="D5957" s="968"/>
      <c r="E5957" s="795"/>
      <c r="F5957" s="798"/>
      <c r="G5957" s="799"/>
      <c r="H5957" s="799"/>
      <c r="I5957" s="800">
        <f t="shared" si="1845"/>
        <v>0</v>
      </c>
      <c r="J5957" s="243" t="str">
        <f t="shared" si="1836"/>
        <v/>
      </c>
      <c r="K5957" s="244"/>
      <c r="L5957" s="428"/>
      <c r="M5957" s="254"/>
      <c r="N5957" s="317">
        <f t="shared" si="1846"/>
        <v>0</v>
      </c>
      <c r="O5957" s="424">
        <f t="shared" si="1847"/>
        <v>0</v>
      </c>
      <c r="P5957" s="244"/>
      <c r="Q5957" s="428"/>
      <c r="R5957" s="254"/>
      <c r="S5957" s="429">
        <f t="shared" si="1848"/>
        <v>0</v>
      </c>
      <c r="T5957" s="315">
        <f t="shared" si="1849"/>
        <v>0</v>
      </c>
      <c r="U5957" s="254"/>
      <c r="V5957" s="254"/>
      <c r="W5957" s="253"/>
      <c r="X5957" s="313">
        <f t="shared" si="1837"/>
        <v>0</v>
      </c>
    </row>
    <row r="5958" spans="2:24" ht="18.75">
      <c r="B5958" s="794">
        <v>4600</v>
      </c>
      <c r="C5958" s="969" t="s">
        <v>266</v>
      </c>
      <c r="D5958" s="970"/>
      <c r="E5958" s="795"/>
      <c r="F5958" s="798"/>
      <c r="G5958" s="799"/>
      <c r="H5958" s="799"/>
      <c r="I5958" s="800">
        <f t="shared" si="1845"/>
        <v>0</v>
      </c>
      <c r="J5958" s="243" t="str">
        <f t="shared" si="1836"/>
        <v/>
      </c>
      <c r="K5958" s="244"/>
      <c r="L5958" s="428"/>
      <c r="M5958" s="254"/>
      <c r="N5958" s="317">
        <f t="shared" si="1846"/>
        <v>0</v>
      </c>
      <c r="O5958" s="424">
        <f t="shared" si="1847"/>
        <v>0</v>
      </c>
      <c r="P5958" s="244"/>
      <c r="Q5958" s="428"/>
      <c r="R5958" s="254"/>
      <c r="S5958" s="429">
        <f t="shared" si="1848"/>
        <v>0</v>
      </c>
      <c r="T5958" s="315">
        <f t="shared" si="1849"/>
        <v>0</v>
      </c>
      <c r="U5958" s="254"/>
      <c r="V5958" s="254"/>
      <c r="W5958" s="253"/>
      <c r="X5958" s="313">
        <f t="shared" si="1837"/>
        <v>0</v>
      </c>
    </row>
    <row r="5959" spans="2:24" ht="18.75">
      <c r="B5959" s="794">
        <v>4900</v>
      </c>
      <c r="C5959" s="966" t="s">
        <v>297</v>
      </c>
      <c r="D5959" s="966"/>
      <c r="E5959" s="795"/>
      <c r="F5959" s="796">
        <f>+F5960+F5961</f>
        <v>0</v>
      </c>
      <c r="G5959" s="797">
        <f>+G5960+G5961</f>
        <v>0</v>
      </c>
      <c r="H5959" s="797">
        <f>+H5960+H5961</f>
        <v>0</v>
      </c>
      <c r="I5959" s="797">
        <f>+I5960+I5961</f>
        <v>0</v>
      </c>
      <c r="J5959" s="243" t="str">
        <f t="shared" si="1836"/>
        <v/>
      </c>
      <c r="K5959" s="244"/>
      <c r="L5959" s="773"/>
      <c r="M5959" s="774"/>
      <c r="N5959" s="774"/>
      <c r="O5959" s="820"/>
      <c r="P5959" s="244"/>
      <c r="Q5959" s="773"/>
      <c r="R5959" s="774"/>
      <c r="S5959" s="774"/>
      <c r="T5959" s="774"/>
      <c r="U5959" s="774"/>
      <c r="V5959" s="774"/>
      <c r="W5959" s="820"/>
      <c r="X5959" s="313">
        <f t="shared" si="1837"/>
        <v>0</v>
      </c>
    </row>
    <row r="5960" spans="2:24" ht="18.75">
      <c r="B5960" s="173"/>
      <c r="C5960" s="144">
        <v>4901</v>
      </c>
      <c r="D5960" s="174" t="s">
        <v>298</v>
      </c>
      <c r="E5960" s="812"/>
      <c r="F5960" s="449"/>
      <c r="G5960" s="245"/>
      <c r="H5960" s="245"/>
      <c r="I5960" s="476">
        <f>F5960+G5960+H5960</f>
        <v>0</v>
      </c>
      <c r="J5960" s="243" t="str">
        <f t="shared" si="1836"/>
        <v/>
      </c>
      <c r="K5960" s="244"/>
      <c r="L5960" s="771"/>
      <c r="M5960" s="775"/>
      <c r="N5960" s="775"/>
      <c r="O5960" s="819"/>
      <c r="P5960" s="244"/>
      <c r="Q5960" s="771"/>
      <c r="R5960" s="775"/>
      <c r="S5960" s="775"/>
      <c r="T5960" s="775"/>
      <c r="U5960" s="775"/>
      <c r="V5960" s="775"/>
      <c r="W5960" s="819"/>
      <c r="X5960" s="313">
        <f t="shared" si="1837"/>
        <v>0</v>
      </c>
    </row>
    <row r="5961" spans="2:24" ht="18.75">
      <c r="B5961" s="173"/>
      <c r="C5961" s="142">
        <v>4902</v>
      </c>
      <c r="D5961" s="148" t="s">
        <v>299</v>
      </c>
      <c r="E5961" s="812"/>
      <c r="F5961" s="449"/>
      <c r="G5961" s="245"/>
      <c r="H5961" s="245"/>
      <c r="I5961" s="476">
        <f>F5961+G5961+H5961</f>
        <v>0</v>
      </c>
      <c r="J5961" s="243" t="str">
        <f t="shared" si="1836"/>
        <v/>
      </c>
      <c r="K5961" s="244"/>
      <c r="L5961" s="771"/>
      <c r="M5961" s="775"/>
      <c r="N5961" s="775"/>
      <c r="O5961" s="819"/>
      <c r="P5961" s="244"/>
      <c r="Q5961" s="771"/>
      <c r="R5961" s="775"/>
      <c r="S5961" s="775"/>
      <c r="T5961" s="775"/>
      <c r="U5961" s="775"/>
      <c r="V5961" s="775"/>
      <c r="W5961" s="819"/>
      <c r="X5961" s="313">
        <f t="shared" si="1837"/>
        <v>0</v>
      </c>
    </row>
    <row r="5962" spans="2:24" ht="18.75">
      <c r="B5962" s="801">
        <v>5100</v>
      </c>
      <c r="C5962" s="980" t="s">
        <v>267</v>
      </c>
      <c r="D5962" s="980"/>
      <c r="E5962" s="802"/>
      <c r="F5962" s="803"/>
      <c r="G5962" s="804"/>
      <c r="H5962" s="804"/>
      <c r="I5962" s="800">
        <f>F5962+G5962+H5962</f>
        <v>0</v>
      </c>
      <c r="J5962" s="243" t="str">
        <f t="shared" si="1836"/>
        <v/>
      </c>
      <c r="K5962" s="244"/>
      <c r="L5962" s="430"/>
      <c r="M5962" s="431"/>
      <c r="N5962" s="327">
        <f>I5962</f>
        <v>0</v>
      </c>
      <c r="O5962" s="424">
        <f>L5962+M5962-N5962</f>
        <v>0</v>
      </c>
      <c r="P5962" s="244"/>
      <c r="Q5962" s="430"/>
      <c r="R5962" s="431"/>
      <c r="S5962" s="429">
        <f>+IF(+(L5962+M5962)&gt;=I5962,+M5962,+(+I5962-L5962))</f>
        <v>0</v>
      </c>
      <c r="T5962" s="315">
        <f>Q5962+R5962-S5962</f>
        <v>0</v>
      </c>
      <c r="U5962" s="431"/>
      <c r="V5962" s="431"/>
      <c r="W5962" s="253"/>
      <c r="X5962" s="313">
        <f t="shared" si="1837"/>
        <v>0</v>
      </c>
    </row>
    <row r="5963" spans="2:24" ht="18.75">
      <c r="B5963" s="801">
        <v>5200</v>
      </c>
      <c r="C5963" s="965" t="s">
        <v>268</v>
      </c>
      <c r="D5963" s="965"/>
      <c r="E5963" s="802"/>
      <c r="F5963" s="805">
        <f>SUM(F5964:F5970)</f>
        <v>0</v>
      </c>
      <c r="G5963" s="806">
        <f>SUM(G5964:G5970)</f>
        <v>0</v>
      </c>
      <c r="H5963" s="806">
        <f>SUM(H5964:H5970)</f>
        <v>0</v>
      </c>
      <c r="I5963" s="806">
        <f>SUM(I5964:I5970)</f>
        <v>0</v>
      </c>
      <c r="J5963" s="243" t="str">
        <f t="shared" si="1836"/>
        <v/>
      </c>
      <c r="K5963" s="244"/>
      <c r="L5963" s="326">
        <f>SUM(L5964:L5970)</f>
        <v>0</v>
      </c>
      <c r="M5963" s="327">
        <f>SUM(M5964:M5970)</f>
        <v>0</v>
      </c>
      <c r="N5963" s="432">
        <f>SUM(N5964:N5970)</f>
        <v>0</v>
      </c>
      <c r="O5963" s="433">
        <f>SUM(O5964:O5970)</f>
        <v>0</v>
      </c>
      <c r="P5963" s="244"/>
      <c r="Q5963" s="326">
        <f t="shared" ref="Q5963:W5963" si="1850">SUM(Q5964:Q5970)</f>
        <v>0</v>
      </c>
      <c r="R5963" s="327">
        <f t="shared" si="1850"/>
        <v>0</v>
      </c>
      <c r="S5963" s="327">
        <f t="shared" si="1850"/>
        <v>0</v>
      </c>
      <c r="T5963" s="327">
        <f t="shared" si="1850"/>
        <v>0</v>
      </c>
      <c r="U5963" s="327">
        <f t="shared" si="1850"/>
        <v>0</v>
      </c>
      <c r="V5963" s="327">
        <f t="shared" si="1850"/>
        <v>0</v>
      </c>
      <c r="W5963" s="433">
        <f t="shared" si="1850"/>
        <v>0</v>
      </c>
      <c r="X5963" s="313">
        <f t="shared" si="1837"/>
        <v>0</v>
      </c>
    </row>
    <row r="5964" spans="2:24" ht="18.75">
      <c r="B5964" s="175"/>
      <c r="C5964" s="176">
        <v>5201</v>
      </c>
      <c r="D5964" s="177" t="s">
        <v>269</v>
      </c>
      <c r="E5964" s="813"/>
      <c r="F5964" s="473"/>
      <c r="G5964" s="434"/>
      <c r="H5964" s="434"/>
      <c r="I5964" s="476">
        <f t="shared" ref="I5964:I5970" si="1851">F5964+G5964+H5964</f>
        <v>0</v>
      </c>
      <c r="J5964" s="243" t="str">
        <f t="shared" si="1836"/>
        <v/>
      </c>
      <c r="K5964" s="244"/>
      <c r="L5964" s="435"/>
      <c r="M5964" s="436"/>
      <c r="N5964" s="330">
        <f t="shared" ref="N5964:N5970" si="1852">I5964</f>
        <v>0</v>
      </c>
      <c r="O5964" s="424">
        <f t="shared" ref="O5964:O5970" si="1853">L5964+M5964-N5964</f>
        <v>0</v>
      </c>
      <c r="P5964" s="244"/>
      <c r="Q5964" s="435"/>
      <c r="R5964" s="436"/>
      <c r="S5964" s="429">
        <f t="shared" ref="S5964:S5970" si="1854">+IF(+(L5964+M5964)&gt;=I5964,+M5964,+(+I5964-L5964))</f>
        <v>0</v>
      </c>
      <c r="T5964" s="315">
        <f t="shared" ref="T5964:T5970" si="1855">Q5964+R5964-S5964</f>
        <v>0</v>
      </c>
      <c r="U5964" s="436"/>
      <c r="V5964" s="436"/>
      <c r="W5964" s="253"/>
      <c r="X5964" s="313">
        <f t="shared" si="1837"/>
        <v>0</v>
      </c>
    </row>
    <row r="5965" spans="2:24" ht="18.75">
      <c r="B5965" s="175"/>
      <c r="C5965" s="178">
        <v>5202</v>
      </c>
      <c r="D5965" s="179" t="s">
        <v>270</v>
      </c>
      <c r="E5965" s="813"/>
      <c r="F5965" s="473"/>
      <c r="G5965" s="434"/>
      <c r="H5965" s="434"/>
      <c r="I5965" s="476">
        <f t="shared" si="1851"/>
        <v>0</v>
      </c>
      <c r="J5965" s="243" t="str">
        <f t="shared" si="1836"/>
        <v/>
      </c>
      <c r="K5965" s="244"/>
      <c r="L5965" s="435"/>
      <c r="M5965" s="436"/>
      <c r="N5965" s="330">
        <f t="shared" si="1852"/>
        <v>0</v>
      </c>
      <c r="O5965" s="424">
        <f t="shared" si="1853"/>
        <v>0</v>
      </c>
      <c r="P5965" s="244"/>
      <c r="Q5965" s="435"/>
      <c r="R5965" s="436"/>
      <c r="S5965" s="429">
        <f t="shared" si="1854"/>
        <v>0</v>
      </c>
      <c r="T5965" s="315">
        <f t="shared" si="1855"/>
        <v>0</v>
      </c>
      <c r="U5965" s="436"/>
      <c r="V5965" s="436"/>
      <c r="W5965" s="253"/>
      <c r="X5965" s="313">
        <f t="shared" si="1837"/>
        <v>0</v>
      </c>
    </row>
    <row r="5966" spans="2:24" ht="18.75">
      <c r="B5966" s="175"/>
      <c r="C5966" s="178">
        <v>5203</v>
      </c>
      <c r="D5966" s="179" t="s">
        <v>938</v>
      </c>
      <c r="E5966" s="813"/>
      <c r="F5966" s="473"/>
      <c r="G5966" s="434"/>
      <c r="H5966" s="434"/>
      <c r="I5966" s="476">
        <f t="shared" si="1851"/>
        <v>0</v>
      </c>
      <c r="J5966" s="243" t="str">
        <f t="shared" si="1836"/>
        <v/>
      </c>
      <c r="K5966" s="244"/>
      <c r="L5966" s="435"/>
      <c r="M5966" s="436"/>
      <c r="N5966" s="330">
        <f t="shared" si="1852"/>
        <v>0</v>
      </c>
      <c r="O5966" s="424">
        <f t="shared" si="1853"/>
        <v>0</v>
      </c>
      <c r="P5966" s="244"/>
      <c r="Q5966" s="435"/>
      <c r="R5966" s="436"/>
      <c r="S5966" s="429">
        <f t="shared" si="1854"/>
        <v>0</v>
      </c>
      <c r="T5966" s="315">
        <f t="shared" si="1855"/>
        <v>0</v>
      </c>
      <c r="U5966" s="436"/>
      <c r="V5966" s="436"/>
      <c r="W5966" s="253"/>
      <c r="X5966" s="313">
        <f t="shared" si="1837"/>
        <v>0</v>
      </c>
    </row>
    <row r="5967" spans="2:24" ht="18.75">
      <c r="B5967" s="175"/>
      <c r="C5967" s="178">
        <v>5204</v>
      </c>
      <c r="D5967" s="179" t="s">
        <v>939</v>
      </c>
      <c r="E5967" s="813"/>
      <c r="F5967" s="473"/>
      <c r="G5967" s="434"/>
      <c r="H5967" s="434"/>
      <c r="I5967" s="476">
        <f t="shared" si="1851"/>
        <v>0</v>
      </c>
      <c r="J5967" s="243" t="str">
        <f t="shared" si="1836"/>
        <v/>
      </c>
      <c r="K5967" s="244"/>
      <c r="L5967" s="435"/>
      <c r="M5967" s="436"/>
      <c r="N5967" s="330">
        <f t="shared" si="1852"/>
        <v>0</v>
      </c>
      <c r="O5967" s="424">
        <f t="shared" si="1853"/>
        <v>0</v>
      </c>
      <c r="P5967" s="244"/>
      <c r="Q5967" s="435"/>
      <c r="R5967" s="436"/>
      <c r="S5967" s="429">
        <f t="shared" si="1854"/>
        <v>0</v>
      </c>
      <c r="T5967" s="315">
        <f t="shared" si="1855"/>
        <v>0</v>
      </c>
      <c r="U5967" s="436"/>
      <c r="V5967" s="436"/>
      <c r="W5967" s="253"/>
      <c r="X5967" s="313">
        <f t="shared" si="1837"/>
        <v>0</v>
      </c>
    </row>
    <row r="5968" spans="2:24" ht="18.75">
      <c r="B5968" s="175"/>
      <c r="C5968" s="178">
        <v>5205</v>
      </c>
      <c r="D5968" s="179" t="s">
        <v>940</v>
      </c>
      <c r="E5968" s="813"/>
      <c r="F5968" s="473"/>
      <c r="G5968" s="434"/>
      <c r="H5968" s="434"/>
      <c r="I5968" s="476">
        <f t="shared" si="1851"/>
        <v>0</v>
      </c>
      <c r="J5968" s="243" t="str">
        <f t="shared" si="1836"/>
        <v/>
      </c>
      <c r="K5968" s="244"/>
      <c r="L5968" s="435"/>
      <c r="M5968" s="436"/>
      <c r="N5968" s="330">
        <f t="shared" si="1852"/>
        <v>0</v>
      </c>
      <c r="O5968" s="424">
        <f t="shared" si="1853"/>
        <v>0</v>
      </c>
      <c r="P5968" s="244"/>
      <c r="Q5968" s="435"/>
      <c r="R5968" s="436"/>
      <c r="S5968" s="429">
        <f t="shared" si="1854"/>
        <v>0</v>
      </c>
      <c r="T5968" s="315">
        <f t="shared" si="1855"/>
        <v>0</v>
      </c>
      <c r="U5968" s="436"/>
      <c r="V5968" s="436"/>
      <c r="W5968" s="253"/>
      <c r="X5968" s="313">
        <f t="shared" si="1837"/>
        <v>0</v>
      </c>
    </row>
    <row r="5969" spans="2:24" ht="18.75">
      <c r="B5969" s="175"/>
      <c r="C5969" s="178">
        <v>5206</v>
      </c>
      <c r="D5969" s="179" t="s">
        <v>941</v>
      </c>
      <c r="E5969" s="813"/>
      <c r="F5969" s="473"/>
      <c r="G5969" s="434"/>
      <c r="H5969" s="434"/>
      <c r="I5969" s="476">
        <f t="shared" si="1851"/>
        <v>0</v>
      </c>
      <c r="J5969" s="243" t="str">
        <f t="shared" si="1836"/>
        <v/>
      </c>
      <c r="K5969" s="244"/>
      <c r="L5969" s="435"/>
      <c r="M5969" s="436"/>
      <c r="N5969" s="330">
        <f t="shared" si="1852"/>
        <v>0</v>
      </c>
      <c r="O5969" s="424">
        <f t="shared" si="1853"/>
        <v>0</v>
      </c>
      <c r="P5969" s="244"/>
      <c r="Q5969" s="435"/>
      <c r="R5969" s="436"/>
      <c r="S5969" s="429">
        <f t="shared" si="1854"/>
        <v>0</v>
      </c>
      <c r="T5969" s="315">
        <f t="shared" si="1855"/>
        <v>0</v>
      </c>
      <c r="U5969" s="436"/>
      <c r="V5969" s="436"/>
      <c r="W5969" s="253"/>
      <c r="X5969" s="313">
        <f t="shared" si="1837"/>
        <v>0</v>
      </c>
    </row>
    <row r="5970" spans="2:24" ht="18.75">
      <c r="B5970" s="175"/>
      <c r="C5970" s="180">
        <v>5219</v>
      </c>
      <c r="D5970" s="181" t="s">
        <v>942</v>
      </c>
      <c r="E5970" s="813"/>
      <c r="F5970" s="473"/>
      <c r="G5970" s="434"/>
      <c r="H5970" s="434"/>
      <c r="I5970" s="476">
        <f t="shared" si="1851"/>
        <v>0</v>
      </c>
      <c r="J5970" s="243" t="str">
        <f t="shared" ref="J5970:J5989" si="1856">(IF($E5970&lt;&gt;0,$J$2,IF($I5970&lt;&gt;0,$J$2,"")))</f>
        <v/>
      </c>
      <c r="K5970" s="244"/>
      <c r="L5970" s="435"/>
      <c r="M5970" s="436"/>
      <c r="N5970" s="330">
        <f t="shared" si="1852"/>
        <v>0</v>
      </c>
      <c r="O5970" s="424">
        <f t="shared" si="1853"/>
        <v>0</v>
      </c>
      <c r="P5970" s="244"/>
      <c r="Q5970" s="435"/>
      <c r="R5970" s="436"/>
      <c r="S5970" s="429">
        <f t="shared" si="1854"/>
        <v>0</v>
      </c>
      <c r="T5970" s="315">
        <f t="shared" si="1855"/>
        <v>0</v>
      </c>
      <c r="U5970" s="436"/>
      <c r="V5970" s="436"/>
      <c r="W5970" s="253"/>
      <c r="X5970" s="313">
        <f t="shared" ref="X5970:X5983" si="1857">T5970-U5970-V5970-W5970</f>
        <v>0</v>
      </c>
    </row>
    <row r="5971" spans="2:24" ht="18.75">
      <c r="B5971" s="801">
        <v>5300</v>
      </c>
      <c r="C5971" s="971" t="s">
        <v>943</v>
      </c>
      <c r="D5971" s="971"/>
      <c r="E5971" s="802"/>
      <c r="F5971" s="805">
        <f>SUM(F5972:F5973)</f>
        <v>0</v>
      </c>
      <c r="G5971" s="806">
        <f>SUM(G5972:G5973)</f>
        <v>10000</v>
      </c>
      <c r="H5971" s="806">
        <f>SUM(H5972:H5973)</f>
        <v>0</v>
      </c>
      <c r="I5971" s="806">
        <f>SUM(I5972:I5973)</f>
        <v>10000</v>
      </c>
      <c r="J5971" s="243">
        <f t="shared" si="1856"/>
        <v>1</v>
      </c>
      <c r="K5971" s="244"/>
      <c r="L5971" s="326">
        <f>SUM(L5972:L5973)</f>
        <v>0</v>
      </c>
      <c r="M5971" s="327">
        <f>SUM(M5972:M5973)</f>
        <v>10000</v>
      </c>
      <c r="N5971" s="432">
        <f>SUM(N5972:N5973)</f>
        <v>10000</v>
      </c>
      <c r="O5971" s="433">
        <f>SUM(O5972:O5973)</f>
        <v>0</v>
      </c>
      <c r="P5971" s="244"/>
      <c r="Q5971" s="326">
        <f t="shared" ref="Q5971:W5971" si="1858">SUM(Q5972:Q5973)</f>
        <v>0</v>
      </c>
      <c r="R5971" s="327">
        <f t="shared" si="1858"/>
        <v>10000</v>
      </c>
      <c r="S5971" s="327">
        <f t="shared" si="1858"/>
        <v>10000</v>
      </c>
      <c r="T5971" s="327">
        <f t="shared" si="1858"/>
        <v>0</v>
      </c>
      <c r="U5971" s="327">
        <f t="shared" si="1858"/>
        <v>0</v>
      </c>
      <c r="V5971" s="327">
        <f t="shared" si="1858"/>
        <v>0</v>
      </c>
      <c r="W5971" s="433">
        <f t="shared" si="1858"/>
        <v>0</v>
      </c>
      <c r="X5971" s="313">
        <f t="shared" si="1857"/>
        <v>0</v>
      </c>
    </row>
    <row r="5972" spans="2:24" ht="18.75">
      <c r="B5972" s="175"/>
      <c r="C5972" s="176">
        <v>5301</v>
      </c>
      <c r="D5972" s="177" t="s">
        <v>1462</v>
      </c>
      <c r="E5972" s="813"/>
      <c r="F5972" s="473"/>
      <c r="G5972" s="434"/>
      <c r="H5972" s="434"/>
      <c r="I5972" s="476">
        <f>F5972+G5972+H5972</f>
        <v>0</v>
      </c>
      <c r="J5972" s="243" t="str">
        <f t="shared" si="1856"/>
        <v/>
      </c>
      <c r="K5972" s="244"/>
      <c r="L5972" s="435"/>
      <c r="M5972" s="436"/>
      <c r="N5972" s="330">
        <f>I5972</f>
        <v>0</v>
      </c>
      <c r="O5972" s="424">
        <f>L5972+M5972-N5972</f>
        <v>0</v>
      </c>
      <c r="P5972" s="244"/>
      <c r="Q5972" s="435"/>
      <c r="R5972" s="436"/>
      <c r="S5972" s="429">
        <f>+IF(+(L5972+M5972)&gt;=I5972,+M5972,+(+I5972-L5972))</f>
        <v>0</v>
      </c>
      <c r="T5972" s="315">
        <f>Q5972+R5972-S5972</f>
        <v>0</v>
      </c>
      <c r="U5972" s="436"/>
      <c r="V5972" s="436"/>
      <c r="W5972" s="253"/>
      <c r="X5972" s="313">
        <f t="shared" si="1857"/>
        <v>0</v>
      </c>
    </row>
    <row r="5973" spans="2:24" ht="18.75">
      <c r="B5973" s="175"/>
      <c r="C5973" s="180">
        <v>5309</v>
      </c>
      <c r="D5973" s="181" t="s">
        <v>944</v>
      </c>
      <c r="E5973" s="813"/>
      <c r="F5973" s="473"/>
      <c r="G5973" s="434">
        <v>10000</v>
      </c>
      <c r="H5973" s="434"/>
      <c r="I5973" s="476">
        <f>F5973+G5973+H5973</f>
        <v>10000</v>
      </c>
      <c r="J5973" s="243">
        <f t="shared" si="1856"/>
        <v>1</v>
      </c>
      <c r="K5973" s="244"/>
      <c r="L5973" s="435"/>
      <c r="M5973" s="436">
        <v>10000</v>
      </c>
      <c r="N5973" s="330">
        <f>I5973</f>
        <v>10000</v>
      </c>
      <c r="O5973" s="424">
        <f>L5973+M5973-N5973</f>
        <v>0</v>
      </c>
      <c r="P5973" s="244"/>
      <c r="Q5973" s="435"/>
      <c r="R5973" s="436">
        <v>10000</v>
      </c>
      <c r="S5973" s="429">
        <f>+IF(+(L5973+M5973)&gt;=I5973,+M5973,+(+I5973-L5973))</f>
        <v>10000</v>
      </c>
      <c r="T5973" s="315">
        <f>Q5973+R5973-S5973</f>
        <v>0</v>
      </c>
      <c r="U5973" s="436"/>
      <c r="V5973" s="436"/>
      <c r="W5973" s="253"/>
      <c r="X5973" s="313">
        <f t="shared" si="1857"/>
        <v>0</v>
      </c>
    </row>
    <row r="5974" spans="2:24" ht="18.75">
      <c r="B5974" s="801">
        <v>5400</v>
      </c>
      <c r="C5974" s="980" t="s">
        <v>1031</v>
      </c>
      <c r="D5974" s="980"/>
      <c r="E5974" s="802"/>
      <c r="F5974" s="803"/>
      <c r="G5974" s="804"/>
      <c r="H5974" s="804"/>
      <c r="I5974" s="800">
        <f>F5974+G5974+H5974</f>
        <v>0</v>
      </c>
      <c r="J5974" s="243" t="str">
        <f t="shared" si="1856"/>
        <v/>
      </c>
      <c r="K5974" s="244"/>
      <c r="L5974" s="430"/>
      <c r="M5974" s="431"/>
      <c r="N5974" s="327">
        <f>I5974</f>
        <v>0</v>
      </c>
      <c r="O5974" s="424">
        <f>L5974+M5974-N5974</f>
        <v>0</v>
      </c>
      <c r="P5974" s="244"/>
      <c r="Q5974" s="430"/>
      <c r="R5974" s="431"/>
      <c r="S5974" s="429">
        <f>+IF(+(L5974+M5974)&gt;=I5974,+M5974,+(+I5974-L5974))</f>
        <v>0</v>
      </c>
      <c r="T5974" s="315">
        <f>Q5974+R5974-S5974</f>
        <v>0</v>
      </c>
      <c r="U5974" s="431"/>
      <c r="V5974" s="431"/>
      <c r="W5974" s="253"/>
      <c r="X5974" s="313">
        <f t="shared" si="1857"/>
        <v>0</v>
      </c>
    </row>
    <row r="5975" spans="2:24" ht="18.75">
      <c r="B5975" s="794">
        <v>5500</v>
      </c>
      <c r="C5975" s="966" t="s">
        <v>1032</v>
      </c>
      <c r="D5975" s="966"/>
      <c r="E5975" s="795"/>
      <c r="F5975" s="796">
        <f>SUM(F5976:F5979)</f>
        <v>0</v>
      </c>
      <c r="G5975" s="797">
        <f>SUM(G5976:G5979)</f>
        <v>0</v>
      </c>
      <c r="H5975" s="797">
        <f>SUM(H5976:H5979)</f>
        <v>0</v>
      </c>
      <c r="I5975" s="797">
        <f>SUM(I5976:I5979)</f>
        <v>0</v>
      </c>
      <c r="J5975" s="243" t="str">
        <f t="shared" si="1856"/>
        <v/>
      </c>
      <c r="K5975" s="244"/>
      <c r="L5975" s="316">
        <f>SUM(L5976:L5979)</f>
        <v>0</v>
      </c>
      <c r="M5975" s="317">
        <f>SUM(M5976:M5979)</f>
        <v>0</v>
      </c>
      <c r="N5975" s="425">
        <f>SUM(N5976:N5979)</f>
        <v>0</v>
      </c>
      <c r="O5975" s="426">
        <f>SUM(O5976:O5979)</f>
        <v>0</v>
      </c>
      <c r="P5975" s="244"/>
      <c r="Q5975" s="316">
        <f t="shared" ref="Q5975:W5975" si="1859">SUM(Q5976:Q5979)</f>
        <v>0</v>
      </c>
      <c r="R5975" s="317">
        <f t="shared" si="1859"/>
        <v>0</v>
      </c>
      <c r="S5975" s="317">
        <f t="shared" si="1859"/>
        <v>0</v>
      </c>
      <c r="T5975" s="317">
        <f t="shared" si="1859"/>
        <v>0</v>
      </c>
      <c r="U5975" s="317">
        <f t="shared" si="1859"/>
        <v>0</v>
      </c>
      <c r="V5975" s="317">
        <f t="shared" si="1859"/>
        <v>0</v>
      </c>
      <c r="W5975" s="426">
        <f t="shared" si="1859"/>
        <v>0</v>
      </c>
      <c r="X5975" s="313">
        <f t="shared" si="1857"/>
        <v>0</v>
      </c>
    </row>
    <row r="5976" spans="2:24" ht="18.75">
      <c r="B5976" s="173"/>
      <c r="C5976" s="144">
        <v>5501</v>
      </c>
      <c r="D5976" s="163" t="s">
        <v>1033</v>
      </c>
      <c r="E5976" s="812"/>
      <c r="F5976" s="449"/>
      <c r="G5976" s="245"/>
      <c r="H5976" s="245"/>
      <c r="I5976" s="476">
        <f>F5976+G5976+H5976</f>
        <v>0</v>
      </c>
      <c r="J5976" s="243" t="str">
        <f t="shared" si="1856"/>
        <v/>
      </c>
      <c r="K5976" s="244"/>
      <c r="L5976" s="423"/>
      <c r="M5976" s="252"/>
      <c r="N5976" s="315">
        <f>I5976</f>
        <v>0</v>
      </c>
      <c r="O5976" s="424">
        <f>L5976+M5976-N5976</f>
        <v>0</v>
      </c>
      <c r="P5976" s="244"/>
      <c r="Q5976" s="423"/>
      <c r="R5976" s="252"/>
      <c r="S5976" s="429">
        <f>+IF(+(L5976+M5976)&gt;=I5976,+M5976,+(+I5976-L5976))</f>
        <v>0</v>
      </c>
      <c r="T5976" s="315">
        <f>Q5976+R5976-S5976</f>
        <v>0</v>
      </c>
      <c r="U5976" s="252"/>
      <c r="V5976" s="252"/>
      <c r="W5976" s="253"/>
      <c r="X5976" s="313">
        <f t="shared" si="1857"/>
        <v>0</v>
      </c>
    </row>
    <row r="5977" spans="2:24" ht="18.75">
      <c r="B5977" s="173"/>
      <c r="C5977" s="137">
        <v>5502</v>
      </c>
      <c r="D5977" s="145" t="s">
        <v>1034</v>
      </c>
      <c r="E5977" s="812"/>
      <c r="F5977" s="449"/>
      <c r="G5977" s="245"/>
      <c r="H5977" s="245"/>
      <c r="I5977" s="476">
        <f>F5977+G5977+H5977</f>
        <v>0</v>
      </c>
      <c r="J5977" s="243" t="str">
        <f t="shared" si="1856"/>
        <v/>
      </c>
      <c r="K5977" s="244"/>
      <c r="L5977" s="423"/>
      <c r="M5977" s="252"/>
      <c r="N5977" s="315">
        <f>I5977</f>
        <v>0</v>
      </c>
      <c r="O5977" s="424">
        <f>L5977+M5977-N5977</f>
        <v>0</v>
      </c>
      <c r="P5977" s="244"/>
      <c r="Q5977" s="423"/>
      <c r="R5977" s="252"/>
      <c r="S5977" s="429">
        <f>+IF(+(L5977+M5977)&gt;=I5977,+M5977,+(+I5977-L5977))</f>
        <v>0</v>
      </c>
      <c r="T5977" s="315">
        <f>Q5977+R5977-S5977</f>
        <v>0</v>
      </c>
      <c r="U5977" s="252"/>
      <c r="V5977" s="252"/>
      <c r="W5977" s="253"/>
      <c r="X5977" s="313">
        <f t="shared" si="1857"/>
        <v>0</v>
      </c>
    </row>
    <row r="5978" spans="2:24" ht="18.75">
      <c r="B5978" s="173"/>
      <c r="C5978" s="137">
        <v>5503</v>
      </c>
      <c r="D5978" s="139" t="s">
        <v>1035</v>
      </c>
      <c r="E5978" s="812"/>
      <c r="F5978" s="449"/>
      <c r="G5978" s="245"/>
      <c r="H5978" s="245"/>
      <c r="I5978" s="476">
        <f>F5978+G5978+H5978</f>
        <v>0</v>
      </c>
      <c r="J5978" s="243" t="str">
        <f t="shared" si="1856"/>
        <v/>
      </c>
      <c r="K5978" s="244"/>
      <c r="L5978" s="423"/>
      <c r="M5978" s="252"/>
      <c r="N5978" s="315">
        <f>I5978</f>
        <v>0</v>
      </c>
      <c r="O5978" s="424">
        <f>L5978+M5978-N5978</f>
        <v>0</v>
      </c>
      <c r="P5978" s="244"/>
      <c r="Q5978" s="423"/>
      <c r="R5978" s="252"/>
      <c r="S5978" s="429">
        <f>+IF(+(L5978+M5978)&gt;=I5978,+M5978,+(+I5978-L5978))</f>
        <v>0</v>
      </c>
      <c r="T5978" s="315">
        <f>Q5978+R5978-S5978</f>
        <v>0</v>
      </c>
      <c r="U5978" s="252"/>
      <c r="V5978" s="252"/>
      <c r="W5978" s="253"/>
      <c r="X5978" s="313">
        <f t="shared" si="1857"/>
        <v>0</v>
      </c>
    </row>
    <row r="5979" spans="2:24" ht="18.75">
      <c r="B5979" s="173"/>
      <c r="C5979" s="137">
        <v>5504</v>
      </c>
      <c r="D5979" s="145" t="s">
        <v>1036</v>
      </c>
      <c r="E5979" s="812"/>
      <c r="F5979" s="449"/>
      <c r="G5979" s="245"/>
      <c r="H5979" s="245"/>
      <c r="I5979" s="476">
        <f>F5979+G5979+H5979</f>
        <v>0</v>
      </c>
      <c r="J5979" s="243" t="str">
        <f t="shared" si="1856"/>
        <v/>
      </c>
      <c r="K5979" s="244"/>
      <c r="L5979" s="423"/>
      <c r="M5979" s="252"/>
      <c r="N5979" s="315">
        <f>I5979</f>
        <v>0</v>
      </c>
      <c r="O5979" s="424">
        <f>L5979+M5979-N5979</f>
        <v>0</v>
      </c>
      <c r="P5979" s="244"/>
      <c r="Q5979" s="423"/>
      <c r="R5979" s="252"/>
      <c r="S5979" s="429">
        <f>+IF(+(L5979+M5979)&gt;=I5979,+M5979,+(+I5979-L5979))</f>
        <v>0</v>
      </c>
      <c r="T5979" s="315">
        <f>Q5979+R5979-S5979</f>
        <v>0</v>
      </c>
      <c r="U5979" s="252"/>
      <c r="V5979" s="252"/>
      <c r="W5979" s="253"/>
      <c r="X5979" s="313">
        <f t="shared" si="1857"/>
        <v>0</v>
      </c>
    </row>
    <row r="5980" spans="2:24" ht="18.75">
      <c r="B5980" s="794">
        <v>5700</v>
      </c>
      <c r="C5980" s="981" t="s">
        <v>1037</v>
      </c>
      <c r="D5980" s="982"/>
      <c r="E5980" s="802"/>
      <c r="F5980" s="781">
        <v>0</v>
      </c>
      <c r="G5980" s="781">
        <v>0</v>
      </c>
      <c r="H5980" s="781">
        <v>0</v>
      </c>
      <c r="I5980" s="806">
        <f>SUM(I5981:I5983)</f>
        <v>0</v>
      </c>
      <c r="J5980" s="243" t="str">
        <f t="shared" si="1856"/>
        <v/>
      </c>
      <c r="K5980" s="244"/>
      <c r="L5980" s="326">
        <f>SUM(L5981:L5983)</f>
        <v>0</v>
      </c>
      <c r="M5980" s="327">
        <f>SUM(M5981:M5983)</f>
        <v>0</v>
      </c>
      <c r="N5980" s="432">
        <f>SUM(N5981:N5982)</f>
        <v>0</v>
      </c>
      <c r="O5980" s="433">
        <f>SUM(O5981:O5983)</f>
        <v>0</v>
      </c>
      <c r="P5980" s="244"/>
      <c r="Q5980" s="326">
        <f>SUM(Q5981:Q5983)</f>
        <v>0</v>
      </c>
      <c r="R5980" s="327">
        <f>SUM(R5981:R5983)</f>
        <v>0</v>
      </c>
      <c r="S5980" s="327">
        <f>SUM(S5981:S5983)</f>
        <v>0</v>
      </c>
      <c r="T5980" s="327">
        <f>SUM(T5981:T5983)</f>
        <v>0</v>
      </c>
      <c r="U5980" s="327">
        <f>SUM(U5981:U5983)</f>
        <v>0</v>
      </c>
      <c r="V5980" s="327">
        <f>SUM(V5981:V5982)</f>
        <v>0</v>
      </c>
      <c r="W5980" s="433">
        <f>SUM(W5981:W5983)</f>
        <v>0</v>
      </c>
      <c r="X5980" s="313">
        <f t="shared" si="1857"/>
        <v>0</v>
      </c>
    </row>
    <row r="5981" spans="2:24" ht="18.75">
      <c r="B5981" s="175"/>
      <c r="C5981" s="176">
        <v>5701</v>
      </c>
      <c r="D5981" s="177" t="s">
        <v>1038</v>
      </c>
      <c r="E5981" s="813"/>
      <c r="F5981" s="700">
        <v>0</v>
      </c>
      <c r="G5981" s="700">
        <v>0</v>
      </c>
      <c r="H5981" s="700">
        <v>0</v>
      </c>
      <c r="I5981" s="476">
        <f>F5981+G5981+H5981</f>
        <v>0</v>
      </c>
      <c r="J5981" s="243" t="str">
        <f t="shared" si="1856"/>
        <v/>
      </c>
      <c r="K5981" s="244"/>
      <c r="L5981" s="435"/>
      <c r="M5981" s="436"/>
      <c r="N5981" s="330">
        <f>I5981</f>
        <v>0</v>
      </c>
      <c r="O5981" s="424">
        <f>L5981+M5981-N5981</f>
        <v>0</v>
      </c>
      <c r="P5981" s="244"/>
      <c r="Q5981" s="435"/>
      <c r="R5981" s="436"/>
      <c r="S5981" s="429">
        <f>+IF(+(L5981+M5981)&gt;=I5981,+M5981,+(+I5981-L5981))</f>
        <v>0</v>
      </c>
      <c r="T5981" s="315">
        <f>Q5981+R5981-S5981</f>
        <v>0</v>
      </c>
      <c r="U5981" s="436"/>
      <c r="V5981" s="436"/>
      <c r="W5981" s="253"/>
      <c r="X5981" s="313">
        <f t="shared" si="1857"/>
        <v>0</v>
      </c>
    </row>
    <row r="5982" spans="2:24" ht="18.75">
      <c r="B5982" s="175"/>
      <c r="C5982" s="180">
        <v>5702</v>
      </c>
      <c r="D5982" s="181" t="s">
        <v>1039</v>
      </c>
      <c r="E5982" s="813"/>
      <c r="F5982" s="700">
        <v>0</v>
      </c>
      <c r="G5982" s="700">
        <v>0</v>
      </c>
      <c r="H5982" s="700">
        <v>0</v>
      </c>
      <c r="I5982" s="476">
        <f>F5982+G5982+H5982</f>
        <v>0</v>
      </c>
      <c r="J5982" s="243" t="str">
        <f t="shared" si="1856"/>
        <v/>
      </c>
      <c r="K5982" s="244"/>
      <c r="L5982" s="435"/>
      <c r="M5982" s="436"/>
      <c r="N5982" s="330">
        <f>I5982</f>
        <v>0</v>
      </c>
      <c r="O5982" s="424">
        <f>L5982+M5982-N5982</f>
        <v>0</v>
      </c>
      <c r="P5982" s="244"/>
      <c r="Q5982" s="435"/>
      <c r="R5982" s="436"/>
      <c r="S5982" s="429">
        <f>+IF(+(L5982+M5982)&gt;=I5982,+M5982,+(+I5982-L5982))</f>
        <v>0</v>
      </c>
      <c r="T5982" s="315">
        <f>Q5982+R5982-S5982</f>
        <v>0</v>
      </c>
      <c r="U5982" s="436"/>
      <c r="V5982" s="436"/>
      <c r="W5982" s="253"/>
      <c r="X5982" s="313">
        <f t="shared" si="1857"/>
        <v>0</v>
      </c>
    </row>
    <row r="5983" spans="2:24" ht="18.75">
      <c r="B5983" s="136"/>
      <c r="C5983" s="182">
        <v>4071</v>
      </c>
      <c r="D5983" s="464" t="s">
        <v>1040</v>
      </c>
      <c r="E5983" s="812"/>
      <c r="F5983" s="700">
        <v>0</v>
      </c>
      <c r="G5983" s="700">
        <v>0</v>
      </c>
      <c r="H5983" s="700">
        <v>0</v>
      </c>
      <c r="I5983" s="476">
        <f>F5983+G5983+H5983</f>
        <v>0</v>
      </c>
      <c r="J5983" s="243" t="str">
        <f t="shared" si="1856"/>
        <v/>
      </c>
      <c r="K5983" s="244"/>
      <c r="L5983" s="821"/>
      <c r="M5983" s="775"/>
      <c r="N5983" s="775"/>
      <c r="O5983" s="822"/>
      <c r="P5983" s="244"/>
      <c r="Q5983" s="771"/>
      <c r="R5983" s="775"/>
      <c r="S5983" s="775"/>
      <c r="T5983" s="775"/>
      <c r="U5983" s="775"/>
      <c r="V5983" s="775"/>
      <c r="W5983" s="819"/>
      <c r="X5983" s="313">
        <f t="shared" si="1857"/>
        <v>0</v>
      </c>
    </row>
    <row r="5984" spans="2:24">
      <c r="B5984" s="173"/>
      <c r="C5984" s="183"/>
      <c r="D5984" s="334"/>
      <c r="E5984" s="814"/>
      <c r="F5984" s="248"/>
      <c r="G5984" s="248"/>
      <c r="H5984" s="248"/>
      <c r="I5984" s="249"/>
      <c r="J5984" s="243" t="str">
        <f t="shared" si="1856"/>
        <v/>
      </c>
      <c r="K5984" s="244"/>
      <c r="L5984" s="437"/>
      <c r="M5984" s="438"/>
      <c r="N5984" s="323"/>
      <c r="O5984" s="324"/>
      <c r="P5984" s="244"/>
      <c r="Q5984" s="437"/>
      <c r="R5984" s="438"/>
      <c r="S5984" s="323"/>
      <c r="T5984" s="323"/>
      <c r="U5984" s="438"/>
      <c r="V5984" s="323"/>
      <c r="W5984" s="324"/>
      <c r="X5984" s="324"/>
    </row>
    <row r="5985" spans="2:24" ht="18.75">
      <c r="B5985" s="807">
        <v>98</v>
      </c>
      <c r="C5985" s="964" t="s">
        <v>1041</v>
      </c>
      <c r="D5985" s="958"/>
      <c r="E5985" s="795"/>
      <c r="F5985" s="798"/>
      <c r="G5985" s="799"/>
      <c r="H5985" s="799"/>
      <c r="I5985" s="800">
        <f>F5985+G5985+H5985</f>
        <v>0</v>
      </c>
      <c r="J5985" s="243" t="str">
        <f t="shared" si="1856"/>
        <v/>
      </c>
      <c r="K5985" s="244"/>
      <c r="L5985" s="428"/>
      <c r="M5985" s="254"/>
      <c r="N5985" s="317">
        <f>I5985</f>
        <v>0</v>
      </c>
      <c r="O5985" s="424">
        <f>L5985+M5985-N5985</f>
        <v>0</v>
      </c>
      <c r="P5985" s="244"/>
      <c r="Q5985" s="428"/>
      <c r="R5985" s="254"/>
      <c r="S5985" s="429">
        <f>+IF(+(L5985+M5985)&gt;=I5985,+M5985,+(+I5985-L5985))</f>
        <v>0</v>
      </c>
      <c r="T5985" s="315">
        <f>Q5985+R5985-S5985</f>
        <v>0</v>
      </c>
      <c r="U5985" s="254"/>
      <c r="V5985" s="254"/>
      <c r="W5985" s="253"/>
      <c r="X5985" s="313">
        <f>T5985-U5985-V5985-W5985</f>
        <v>0</v>
      </c>
    </row>
    <row r="5986" spans="2:24">
      <c r="B5986" s="184"/>
      <c r="C5986" s="335" t="s">
        <v>1042</v>
      </c>
      <c r="D5986" s="336"/>
      <c r="E5986" s="395"/>
      <c r="F5986" s="395"/>
      <c r="G5986" s="395"/>
      <c r="H5986" s="395"/>
      <c r="I5986" s="337"/>
      <c r="J5986" s="243" t="str">
        <f t="shared" si="1856"/>
        <v/>
      </c>
      <c r="K5986" s="244"/>
      <c r="L5986" s="338"/>
      <c r="M5986" s="339"/>
      <c r="N5986" s="339"/>
      <c r="O5986" s="340"/>
      <c r="P5986" s="244"/>
      <c r="Q5986" s="338"/>
      <c r="R5986" s="339"/>
      <c r="S5986" s="339"/>
      <c r="T5986" s="339"/>
      <c r="U5986" s="339"/>
      <c r="V5986" s="339"/>
      <c r="W5986" s="340"/>
      <c r="X5986" s="340"/>
    </row>
    <row r="5987" spans="2:24">
      <c r="B5987" s="184"/>
      <c r="C5987" s="341" t="s">
        <v>1043</v>
      </c>
      <c r="D5987" s="334"/>
      <c r="E5987" s="384"/>
      <c r="F5987" s="384"/>
      <c r="G5987" s="384"/>
      <c r="H5987" s="384"/>
      <c r="I5987" s="307"/>
      <c r="J5987" s="243" t="str">
        <f t="shared" si="1856"/>
        <v/>
      </c>
      <c r="K5987" s="244"/>
      <c r="L5987" s="342"/>
      <c r="M5987" s="343"/>
      <c r="N5987" s="343"/>
      <c r="O5987" s="344"/>
      <c r="P5987" s="244"/>
      <c r="Q5987" s="342"/>
      <c r="R5987" s="343"/>
      <c r="S5987" s="343"/>
      <c r="T5987" s="343"/>
      <c r="U5987" s="343"/>
      <c r="V5987" s="343"/>
      <c r="W5987" s="344"/>
      <c r="X5987" s="344"/>
    </row>
    <row r="5988" spans="2:24">
      <c r="B5988" s="185"/>
      <c r="C5988" s="345" t="s">
        <v>1716</v>
      </c>
      <c r="D5988" s="346"/>
      <c r="E5988" s="396"/>
      <c r="F5988" s="396"/>
      <c r="G5988" s="396"/>
      <c r="H5988" s="396"/>
      <c r="I5988" s="309"/>
      <c r="J5988" s="243" t="str">
        <f t="shared" si="1856"/>
        <v/>
      </c>
      <c r="K5988" s="244"/>
      <c r="L5988" s="347"/>
      <c r="M5988" s="348"/>
      <c r="N5988" s="348"/>
      <c r="O5988" s="349"/>
      <c r="P5988" s="244"/>
      <c r="Q5988" s="347"/>
      <c r="R5988" s="348"/>
      <c r="S5988" s="348"/>
      <c r="T5988" s="348"/>
      <c r="U5988" s="348"/>
      <c r="V5988" s="348"/>
      <c r="W5988" s="349"/>
      <c r="X5988" s="349"/>
    </row>
    <row r="5989" spans="2:24" ht="18.75">
      <c r="B5989" s="715"/>
      <c r="C5989" s="716" t="s">
        <v>1263</v>
      </c>
      <c r="D5989" s="717" t="s">
        <v>1044</v>
      </c>
      <c r="E5989" s="808"/>
      <c r="F5989" s="808">
        <f>SUM(F5874,F5877,F5883,F5891,F5892,F5910,F5914,F5920,F5923,F5924,F5925,F5926,F5927,F5936,F5942,F5943,F5944,F5945,F5952,F5956,F5957,F5958,F5959,F5962,F5963,F5971,F5974,F5975,F5980)+F5985</f>
        <v>0</v>
      </c>
      <c r="G5989" s="808">
        <f>SUM(G5874,G5877,G5883,G5891,G5892,G5910,G5914,G5920,G5923,G5924,G5925,G5926,G5927,G5936,G5942,G5943,G5944,G5945,G5952,G5956,G5957,G5958,G5959,G5962,G5963,G5971,G5974,G5975,G5980)+G5985</f>
        <v>93300</v>
      </c>
      <c r="H5989" s="808">
        <f>SUM(H5874,H5877,H5883,H5891,H5892,H5910,H5914,H5920,H5923,H5924,H5925,H5926,H5927,H5936,H5942,H5943,H5944,H5945,H5952,H5956,H5957,H5958,H5959,H5962,H5963,H5971,H5974,H5975,H5980)+H5985</f>
        <v>0</v>
      </c>
      <c r="I5989" s="808">
        <f>SUM(I5874,I5877,I5883,I5891,I5892,I5910,I5914,I5920,I5923,I5924,I5925,I5926,I5927,I5936,I5942,I5943,I5944,I5945,I5952,I5956,I5957,I5958,I5959,I5962,I5963,I5971,I5974,I5975,I5980)+I5985</f>
        <v>93300</v>
      </c>
      <c r="J5989" s="243">
        <f t="shared" si="1856"/>
        <v>1</v>
      </c>
      <c r="K5989" s="439" t="str">
        <f>LEFT(C5871,1)</f>
        <v>8</v>
      </c>
      <c r="L5989" s="276">
        <f>SUM(L5874,L5877,L5883,L5891,L5892,L5910,L5914,L5920,L5923,L5924,L5925,L5926,L5927,L5936,L5942,L5943,L5944,L5945,L5952,L5956,L5957,L5958,L5959,L5962,L5963,L5971,L5974,L5975,L5980)+L5985</f>
        <v>0</v>
      </c>
      <c r="M5989" s="276">
        <f>SUM(M5874,M5877,M5883,M5891,M5892,M5910,M5914,M5920,M5923,M5924,M5925,M5926,M5927,M5936,M5942,M5943,M5944,M5945,M5952,M5956,M5957,M5958,M5959,M5962,M5963,M5971,M5974,M5975,M5980)+M5985</f>
        <v>93300</v>
      </c>
      <c r="N5989" s="276">
        <f>SUM(N5874,N5877,N5883,N5891,N5892,N5910,N5914,N5920,N5923,N5924,N5925,N5926,N5927,N5936,N5942,N5943,N5944,N5945,N5952,N5956,N5957,N5958,N5959,N5962,N5963,N5971,N5974,N5975,N5980)+N5985</f>
        <v>93300</v>
      </c>
      <c r="O5989" s="276">
        <f>SUM(O5874,O5877,O5883,O5891,O5892,O5910,O5914,O5920,O5923,O5924,O5925,O5926,O5927,O5936,O5942,O5943,O5944,O5945,O5952,O5956,O5957,O5958,O5959,O5962,O5963,O5971,O5974,O5975,O5980)+O5985</f>
        <v>0</v>
      </c>
      <c r="P5989" s="222"/>
      <c r="Q5989" s="276">
        <f t="shared" ref="Q5989:W5989" si="1860">SUM(Q5874,Q5877,Q5883,Q5891,Q5892,Q5910,Q5914,Q5920,Q5923,Q5924,Q5925,Q5926,Q5927,Q5936,Q5942,Q5943,Q5944,Q5945,Q5952,Q5956,Q5957,Q5958,Q5959,Q5962,Q5963,Q5971,Q5974,Q5975,Q5980)+Q5985</f>
        <v>0</v>
      </c>
      <c r="R5989" s="276">
        <f t="shared" si="1860"/>
        <v>35500</v>
      </c>
      <c r="S5989" s="276">
        <f t="shared" si="1860"/>
        <v>35500</v>
      </c>
      <c r="T5989" s="276">
        <f t="shared" si="1860"/>
        <v>0</v>
      </c>
      <c r="U5989" s="276">
        <f t="shared" si="1860"/>
        <v>0</v>
      </c>
      <c r="V5989" s="276">
        <f t="shared" si="1860"/>
        <v>0</v>
      </c>
      <c r="W5989" s="276">
        <f t="shared" si="1860"/>
        <v>0</v>
      </c>
      <c r="X5989" s="313">
        <f>T5989-U5989-V5989-W5989</f>
        <v>0</v>
      </c>
    </row>
    <row r="5990" spans="2:24">
      <c r="B5990" s="660" t="s">
        <v>32</v>
      </c>
      <c r="C5990" s="186"/>
      <c r="I5990" s="219"/>
      <c r="J5990" s="221">
        <f>J5989</f>
        <v>1</v>
      </c>
      <c r="P5990"/>
    </row>
    <row r="5991" spans="2:24">
      <c r="B5991" s="392"/>
      <c r="C5991" s="392"/>
      <c r="D5991" s="393"/>
      <c r="E5991" s="392"/>
      <c r="F5991" s="392"/>
      <c r="G5991" s="392"/>
      <c r="H5991" s="392"/>
      <c r="I5991" s="394"/>
      <c r="J5991" s="221">
        <f>J5989</f>
        <v>1</v>
      </c>
      <c r="L5991" s="392"/>
      <c r="M5991" s="392"/>
      <c r="N5991" s="394"/>
      <c r="O5991" s="394"/>
      <c r="P5991" s="394"/>
      <c r="Q5991" s="392"/>
      <c r="R5991" s="392"/>
      <c r="S5991" s="394"/>
      <c r="T5991" s="394"/>
      <c r="U5991" s="392"/>
      <c r="V5991" s="394"/>
      <c r="W5991" s="394"/>
      <c r="X5991" s="394"/>
    </row>
    <row r="5992" spans="2:24" ht="18.75">
      <c r="B5992" s="402"/>
      <c r="C5992" s="402"/>
      <c r="D5992" s="402"/>
      <c r="E5992" s="402"/>
      <c r="F5992" s="402"/>
      <c r="G5992" s="402"/>
      <c r="H5992" s="402"/>
      <c r="I5992" s="484"/>
      <c r="J5992" s="440">
        <f>(IF(E5989&lt;&gt;0,$G$2,IF(I5989&lt;&gt;0,$G$2,"")))</f>
        <v>0</v>
      </c>
    </row>
    <row r="5993" spans="2:24" ht="18.75">
      <c r="B5993" s="402"/>
      <c r="C5993" s="402"/>
      <c r="D5993" s="474"/>
      <c r="E5993" s="402"/>
      <c r="F5993" s="402"/>
      <c r="G5993" s="402"/>
      <c r="H5993" s="402"/>
      <c r="I5993" s="484"/>
      <c r="J5993" s="440" t="str">
        <f>(IF(E5990&lt;&gt;0,$G$2,IF(I5990&lt;&gt;0,$G$2,"")))</f>
        <v/>
      </c>
    </row>
    <row r="5994" spans="2:24">
      <c r="E5994" s="278"/>
      <c r="F5994" s="278"/>
      <c r="G5994" s="278"/>
      <c r="H5994" s="278"/>
      <c r="I5994" s="282"/>
      <c r="J5994" s="221">
        <f>(IF($E6127&lt;&gt;0,$J$2,IF($I6127&lt;&gt;0,$J$2,"")))</f>
        <v>1</v>
      </c>
      <c r="L5994" s="278"/>
      <c r="M5994" s="278"/>
      <c r="N5994" s="282"/>
      <c r="O5994" s="282"/>
      <c r="P5994" s="282"/>
      <c r="Q5994" s="278"/>
      <c r="R5994" s="278"/>
      <c r="S5994" s="282"/>
      <c r="T5994" s="282"/>
      <c r="U5994" s="278"/>
      <c r="V5994" s="282"/>
      <c r="W5994" s="282"/>
    </row>
    <row r="5995" spans="2:24">
      <c r="C5995" s="227"/>
      <c r="D5995" s="228"/>
      <c r="E5995" s="278"/>
      <c r="F5995" s="278"/>
      <c r="G5995" s="278"/>
      <c r="H5995" s="278"/>
      <c r="I5995" s="282"/>
      <c r="J5995" s="221">
        <f>(IF($E6127&lt;&gt;0,$J$2,IF($I6127&lt;&gt;0,$J$2,"")))</f>
        <v>1</v>
      </c>
      <c r="L5995" s="278"/>
      <c r="M5995" s="278"/>
      <c r="N5995" s="282"/>
      <c r="O5995" s="282"/>
      <c r="P5995" s="282"/>
      <c r="Q5995" s="278"/>
      <c r="R5995" s="278"/>
      <c r="S5995" s="282"/>
      <c r="T5995" s="282"/>
      <c r="U5995" s="278"/>
      <c r="V5995" s="282"/>
      <c r="W5995" s="282"/>
    </row>
    <row r="5996" spans="2:24">
      <c r="B5996" s="896" t="str">
        <f>$B$7</f>
        <v>БЮДЖЕТ - НАЧАЛЕН ПЛАН
ПО ПЪЛНА ЕДИННА БЮДЖЕТНА КЛАСИФИКАЦИЯ</v>
      </c>
      <c r="C5996" s="897"/>
      <c r="D5996" s="897"/>
      <c r="E5996" s="278"/>
      <c r="F5996" s="278"/>
      <c r="G5996" s="278"/>
      <c r="H5996" s="278"/>
      <c r="I5996" s="282"/>
      <c r="J5996" s="221">
        <f>(IF($E6127&lt;&gt;0,$J$2,IF($I6127&lt;&gt;0,$J$2,"")))</f>
        <v>1</v>
      </c>
      <c r="L5996" s="278"/>
      <c r="M5996" s="278"/>
      <c r="N5996" s="282"/>
      <c r="O5996" s="282"/>
      <c r="P5996" s="282"/>
      <c r="Q5996" s="278"/>
      <c r="R5996" s="278"/>
      <c r="S5996" s="282"/>
      <c r="T5996" s="282"/>
      <c r="U5996" s="278"/>
      <c r="V5996" s="282"/>
      <c r="W5996" s="282"/>
    </row>
    <row r="5997" spans="2:24">
      <c r="C5997" s="227"/>
      <c r="D5997" s="228"/>
      <c r="E5997" s="279" t="s">
        <v>1684</v>
      </c>
      <c r="F5997" s="279" t="s">
        <v>1550</v>
      </c>
      <c r="G5997" s="278"/>
      <c r="H5997" s="278"/>
      <c r="I5997" s="282"/>
      <c r="J5997" s="221">
        <f>(IF($E6127&lt;&gt;0,$J$2,IF($I6127&lt;&gt;0,$J$2,"")))</f>
        <v>1</v>
      </c>
      <c r="L5997" s="278"/>
      <c r="M5997" s="278"/>
      <c r="N5997" s="282"/>
      <c r="O5997" s="282"/>
      <c r="P5997" s="282"/>
      <c r="Q5997" s="278"/>
      <c r="R5997" s="278"/>
      <c r="S5997" s="282"/>
      <c r="T5997" s="282"/>
      <c r="U5997" s="278"/>
      <c r="V5997" s="282"/>
      <c r="W5997" s="282"/>
    </row>
    <row r="5998" spans="2:24" ht="18.75">
      <c r="B5998" s="898" t="str">
        <f>$B$9</f>
        <v>Несебър</v>
      </c>
      <c r="C5998" s="899"/>
      <c r="D5998" s="900"/>
      <c r="E5998" s="686">
        <f>$E$9</f>
        <v>43831</v>
      </c>
      <c r="F5998" s="687">
        <f>$F$9</f>
        <v>44196</v>
      </c>
      <c r="G5998" s="278"/>
      <c r="H5998" s="278"/>
      <c r="I5998" s="282"/>
      <c r="J5998" s="221">
        <f>(IF($E6127&lt;&gt;0,$J$2,IF($I6127&lt;&gt;0,$J$2,"")))</f>
        <v>1</v>
      </c>
      <c r="L5998" s="278"/>
      <c r="M5998" s="278"/>
      <c r="N5998" s="282"/>
      <c r="O5998" s="282"/>
      <c r="P5998" s="282"/>
      <c r="Q5998" s="278"/>
      <c r="R5998" s="278"/>
      <c r="S5998" s="282"/>
      <c r="T5998" s="282"/>
      <c r="U5998" s="278"/>
      <c r="V5998" s="282"/>
      <c r="W5998" s="282"/>
    </row>
    <row r="5999" spans="2:24">
      <c r="B5999" s="230" t="str">
        <f>$B$10</f>
        <v>(наименование на разпоредителя с бюджет)</v>
      </c>
      <c r="E5999" s="278"/>
      <c r="F5999" s="280">
        <f>$F$10</f>
        <v>0</v>
      </c>
      <c r="G5999" s="278"/>
      <c r="H5999" s="278"/>
      <c r="I5999" s="282"/>
      <c r="J5999" s="221">
        <f>(IF($E6127&lt;&gt;0,$J$2,IF($I6127&lt;&gt;0,$J$2,"")))</f>
        <v>1</v>
      </c>
      <c r="L5999" s="278"/>
      <c r="M5999" s="278"/>
      <c r="N5999" s="282"/>
      <c r="O5999" s="282"/>
      <c r="P5999" s="282"/>
      <c r="Q5999" s="278"/>
      <c r="R5999" s="278"/>
      <c r="S5999" s="282"/>
      <c r="T5999" s="282"/>
      <c r="U5999" s="278"/>
      <c r="V5999" s="282"/>
      <c r="W5999" s="282"/>
    </row>
    <row r="6000" spans="2:24">
      <c r="B6000" s="230"/>
      <c r="E6000" s="281"/>
      <c r="F6000" s="278"/>
      <c r="G6000" s="278"/>
      <c r="H6000" s="278"/>
      <c r="I6000" s="282"/>
      <c r="J6000" s="221">
        <f>(IF($E6127&lt;&gt;0,$J$2,IF($I6127&lt;&gt;0,$J$2,"")))</f>
        <v>1</v>
      </c>
      <c r="L6000" s="278"/>
      <c r="M6000" s="278"/>
      <c r="N6000" s="282"/>
      <c r="O6000" s="282"/>
      <c r="P6000" s="282"/>
      <c r="Q6000" s="278"/>
      <c r="R6000" s="278"/>
      <c r="S6000" s="282"/>
      <c r="T6000" s="282"/>
      <c r="U6000" s="278"/>
      <c r="V6000" s="282"/>
      <c r="W6000" s="282"/>
    </row>
    <row r="6001" spans="2:24" ht="19.5">
      <c r="B6001" s="901" t="str">
        <f>$B$12</f>
        <v>Несебър</v>
      </c>
      <c r="C6001" s="902"/>
      <c r="D6001" s="903"/>
      <c r="E6001" s="229" t="s">
        <v>1685</v>
      </c>
      <c r="F6001" s="688" t="str">
        <f>$F$12</f>
        <v>5206</v>
      </c>
      <c r="G6001" s="278"/>
      <c r="H6001" s="278"/>
      <c r="I6001" s="282"/>
      <c r="J6001" s="221">
        <f>(IF($E6127&lt;&gt;0,$J$2,IF($I6127&lt;&gt;0,$J$2,"")))</f>
        <v>1</v>
      </c>
      <c r="L6001" s="278"/>
      <c r="M6001" s="278"/>
      <c r="N6001" s="282"/>
      <c r="O6001" s="282"/>
      <c r="P6001" s="282"/>
      <c r="Q6001" s="278"/>
      <c r="R6001" s="278"/>
      <c r="S6001" s="282"/>
      <c r="T6001" s="282"/>
      <c r="U6001" s="278"/>
      <c r="V6001" s="282"/>
      <c r="W6001" s="282"/>
    </row>
    <row r="6002" spans="2:24">
      <c r="B6002" s="689" t="str">
        <f>$B$13</f>
        <v>(наименование на първостепенния разпоредител с бюджет)</v>
      </c>
      <c r="E6002" s="281" t="s">
        <v>1686</v>
      </c>
      <c r="F6002" s="278"/>
      <c r="G6002" s="278"/>
      <c r="H6002" s="278"/>
      <c r="I6002" s="282"/>
      <c r="J6002" s="221">
        <f>(IF($E6127&lt;&gt;0,$J$2,IF($I6127&lt;&gt;0,$J$2,"")))</f>
        <v>1</v>
      </c>
      <c r="L6002" s="278"/>
      <c r="M6002" s="278"/>
      <c r="N6002" s="282"/>
      <c r="O6002" s="282"/>
      <c r="P6002" s="282"/>
      <c r="Q6002" s="278"/>
      <c r="R6002" s="278"/>
      <c r="S6002" s="282"/>
      <c r="T6002" s="282"/>
      <c r="U6002" s="278"/>
      <c r="V6002" s="282"/>
      <c r="W6002" s="282"/>
    </row>
    <row r="6003" spans="2:24" ht="18.75">
      <c r="B6003" s="230"/>
      <c r="D6003" s="441"/>
      <c r="E6003" s="277"/>
      <c r="F6003" s="277"/>
      <c r="G6003" s="277"/>
      <c r="H6003" s="277"/>
      <c r="I6003" s="384"/>
      <c r="J6003" s="221">
        <f>(IF($E6127&lt;&gt;0,$J$2,IF($I6127&lt;&gt;0,$J$2,"")))</f>
        <v>1</v>
      </c>
      <c r="L6003" s="278"/>
      <c r="M6003" s="278"/>
      <c r="N6003" s="282"/>
      <c r="O6003" s="282"/>
      <c r="P6003" s="282"/>
      <c r="Q6003" s="278"/>
      <c r="R6003" s="278"/>
      <c r="S6003" s="282"/>
      <c r="T6003" s="282"/>
      <c r="U6003" s="278"/>
      <c r="V6003" s="282"/>
      <c r="W6003" s="282"/>
    </row>
    <row r="6004" spans="2:24">
      <c r="C6004" s="227"/>
      <c r="D6004" s="228"/>
      <c r="E6004" s="278"/>
      <c r="F6004" s="281"/>
      <c r="G6004" s="281"/>
      <c r="H6004" s="281"/>
      <c r="I6004" s="284" t="s">
        <v>1687</v>
      </c>
      <c r="J6004" s="221">
        <f>(IF($E6127&lt;&gt;0,$J$2,IF($I6127&lt;&gt;0,$J$2,"")))</f>
        <v>1</v>
      </c>
      <c r="L6004" s="283" t="s">
        <v>93</v>
      </c>
      <c r="M6004" s="278"/>
      <c r="N6004" s="282"/>
      <c r="O6004" s="284" t="s">
        <v>1687</v>
      </c>
      <c r="P6004" s="282"/>
      <c r="Q6004" s="283" t="s">
        <v>94</v>
      </c>
      <c r="R6004" s="278"/>
      <c r="S6004" s="282"/>
      <c r="T6004" s="284" t="s">
        <v>1687</v>
      </c>
      <c r="U6004" s="278"/>
      <c r="V6004" s="282"/>
      <c r="W6004" s="284" t="s">
        <v>1687</v>
      </c>
    </row>
    <row r="6005" spans="2:24" ht="18.75">
      <c r="B6005" s="782"/>
      <c r="C6005" s="783"/>
      <c r="D6005" s="784" t="s">
        <v>1075</v>
      </c>
      <c r="E6005" s="785"/>
      <c r="F6005" s="973" t="s">
        <v>1486</v>
      </c>
      <c r="G6005" s="974"/>
      <c r="H6005" s="975"/>
      <c r="I6005" s="976"/>
      <c r="J6005" s="221">
        <f>(IF($E6127&lt;&gt;0,$J$2,IF($I6127&lt;&gt;0,$J$2,"")))</f>
        <v>1</v>
      </c>
      <c r="L6005" s="920" t="s">
        <v>1804</v>
      </c>
      <c r="M6005" s="920" t="s">
        <v>1805</v>
      </c>
      <c r="N6005" s="922" t="s">
        <v>1806</v>
      </c>
      <c r="O6005" s="922" t="s">
        <v>95</v>
      </c>
      <c r="P6005" s="222"/>
      <c r="Q6005" s="922" t="s">
        <v>1807</v>
      </c>
      <c r="R6005" s="922" t="s">
        <v>1808</v>
      </c>
      <c r="S6005" s="922" t="s">
        <v>1776</v>
      </c>
      <c r="T6005" s="922" t="s">
        <v>96</v>
      </c>
      <c r="U6005" s="409" t="s">
        <v>97</v>
      </c>
      <c r="V6005" s="410"/>
      <c r="W6005" s="411"/>
      <c r="X6005" s="291"/>
    </row>
    <row r="6006" spans="2:24" ht="31.5">
      <c r="B6006" s="786" t="s">
        <v>1601</v>
      </c>
      <c r="C6006" s="787" t="s">
        <v>1688</v>
      </c>
      <c r="D6006" s="788" t="s">
        <v>1076</v>
      </c>
      <c r="E6006" s="789"/>
      <c r="F6006" s="713" t="s">
        <v>1487</v>
      </c>
      <c r="G6006" s="713" t="s">
        <v>1488</v>
      </c>
      <c r="H6006" s="713" t="s">
        <v>1485</v>
      </c>
      <c r="I6006" s="713" t="s">
        <v>1069</v>
      </c>
      <c r="J6006" s="221">
        <f>(IF($E6127&lt;&gt;0,$J$2,IF($I6127&lt;&gt;0,$J$2,"")))</f>
        <v>1</v>
      </c>
      <c r="L6006" s="961"/>
      <c r="M6006" s="972"/>
      <c r="N6006" s="961"/>
      <c r="O6006" s="972"/>
      <c r="P6006" s="222"/>
      <c r="Q6006" s="957"/>
      <c r="R6006" s="957"/>
      <c r="S6006" s="957"/>
      <c r="T6006" s="957"/>
      <c r="U6006" s="412">
        <v>2020</v>
      </c>
      <c r="V6006" s="412">
        <v>2021</v>
      </c>
      <c r="W6006" s="412" t="s">
        <v>1809</v>
      </c>
      <c r="X6006" s="413" t="s">
        <v>98</v>
      </c>
    </row>
    <row r="6007" spans="2:24" ht="18.75">
      <c r="B6007" s="612"/>
      <c r="C6007" s="397"/>
      <c r="D6007" s="295" t="s">
        <v>1265</v>
      </c>
      <c r="E6007" s="809"/>
      <c r="F6007" s="296"/>
      <c r="G6007" s="296"/>
      <c r="H6007" s="296"/>
      <c r="I6007" s="483"/>
      <c r="J6007" s="221">
        <f>(IF($E6127&lt;&gt;0,$J$2,IF($I6127&lt;&gt;0,$J$2,"")))</f>
        <v>1</v>
      </c>
      <c r="L6007" s="297" t="s">
        <v>99</v>
      </c>
      <c r="M6007" s="297" t="s">
        <v>100</v>
      </c>
      <c r="N6007" s="298" t="s">
        <v>101</v>
      </c>
      <c r="O6007" s="298" t="s">
        <v>102</v>
      </c>
      <c r="P6007" s="222"/>
      <c r="Q6007" s="610" t="s">
        <v>103</v>
      </c>
      <c r="R6007" s="610" t="s">
        <v>104</v>
      </c>
      <c r="S6007" s="610" t="s">
        <v>105</v>
      </c>
      <c r="T6007" s="610" t="s">
        <v>106</v>
      </c>
      <c r="U6007" s="610" t="s">
        <v>1046</v>
      </c>
      <c r="V6007" s="610" t="s">
        <v>1047</v>
      </c>
      <c r="W6007" s="610" t="s">
        <v>1048</v>
      </c>
      <c r="X6007" s="414" t="s">
        <v>1049</v>
      </c>
    </row>
    <row r="6008" spans="2:24" ht="131.25">
      <c r="B6008" s="236"/>
      <c r="C6008" s="617" t="e">
        <f>VLOOKUP(D6008,OP_LIST2,2,FALSE)</f>
        <v>#N/A</v>
      </c>
      <c r="D6008" s="618" t="s">
        <v>958</v>
      </c>
      <c r="E6008" s="810"/>
      <c r="F6008" s="368"/>
      <c r="G6008" s="368"/>
      <c r="H6008" s="368"/>
      <c r="I6008" s="303"/>
      <c r="J6008" s="221">
        <f>(IF($E6127&lt;&gt;0,$J$2,IF($I6127&lt;&gt;0,$J$2,"")))</f>
        <v>1</v>
      </c>
      <c r="L6008" s="415" t="s">
        <v>1050</v>
      </c>
      <c r="M6008" s="415" t="s">
        <v>1050</v>
      </c>
      <c r="N6008" s="415" t="s">
        <v>1051</v>
      </c>
      <c r="O6008" s="415" t="s">
        <v>1052</v>
      </c>
      <c r="P6008" s="222"/>
      <c r="Q6008" s="415" t="s">
        <v>1050</v>
      </c>
      <c r="R6008" s="415" t="s">
        <v>1050</v>
      </c>
      <c r="S6008" s="415" t="s">
        <v>1077</v>
      </c>
      <c r="T6008" s="415" t="s">
        <v>1054</v>
      </c>
      <c r="U6008" s="415" t="s">
        <v>1050</v>
      </c>
      <c r="V6008" s="415" t="s">
        <v>1050</v>
      </c>
      <c r="W6008" s="415" t="s">
        <v>1050</v>
      </c>
      <c r="X6008" s="306" t="s">
        <v>1055</v>
      </c>
    </row>
    <row r="6009" spans="2:24" ht="18.75">
      <c r="B6009" s="616"/>
      <c r="C6009" s="619">
        <f>VLOOKUP(D6010,EBK_DEIN2,2,FALSE)</f>
        <v>8849</v>
      </c>
      <c r="D6009" s="611" t="s">
        <v>1465</v>
      </c>
      <c r="E6009" s="811"/>
      <c r="F6009" s="368"/>
      <c r="G6009" s="368"/>
      <c r="H6009" s="368"/>
      <c r="I6009" s="303"/>
      <c r="J6009" s="221">
        <f>(IF($E6127&lt;&gt;0,$J$2,IF($I6127&lt;&gt;0,$J$2,"")))</f>
        <v>1</v>
      </c>
      <c r="L6009" s="416"/>
      <c r="M6009" s="416"/>
      <c r="N6009" s="344"/>
      <c r="O6009" s="417"/>
      <c r="P6009" s="222"/>
      <c r="Q6009" s="416"/>
      <c r="R6009" s="416"/>
      <c r="S6009" s="344"/>
      <c r="T6009" s="417"/>
      <c r="U6009" s="416"/>
      <c r="V6009" s="344"/>
      <c r="W6009" s="417"/>
      <c r="X6009" s="418"/>
    </row>
    <row r="6010" spans="2:24" ht="18.75">
      <c r="B6010" s="419"/>
      <c r="C6010" s="238"/>
      <c r="D6010" s="523" t="s">
        <v>926</v>
      </c>
      <c r="E6010" s="811"/>
      <c r="F6010" s="368"/>
      <c r="G6010" s="368"/>
      <c r="H6010" s="368"/>
      <c r="I6010" s="303"/>
      <c r="J6010" s="221">
        <f>(IF($E6127&lt;&gt;0,$J$2,IF($I6127&lt;&gt;0,$J$2,"")))</f>
        <v>1</v>
      </c>
      <c r="L6010" s="416"/>
      <c r="M6010" s="416"/>
      <c r="N6010" s="344"/>
      <c r="O6010" s="420">
        <f>SUMIF(O6013:O6014,"&lt;0")+SUMIF(O6016:O6020,"&lt;0")+SUMIF(O6022:O6029,"&lt;0")+SUMIF(O6031:O6047,"&lt;0")+SUMIF(O6053:O6057,"&lt;0")+SUMIF(O6059:O6064,"&lt;0")+SUMIF(O6067:O6073,"&lt;0")+SUMIF(O6080:O6081,"&lt;0")+SUMIF(O6084:O6089,"&lt;0")+SUMIF(O6091:O6096,"&lt;0")+SUMIF(O6100,"&lt;0")+SUMIF(O6102:O6108,"&lt;0")+SUMIF(O6110:O6112,"&lt;0")+SUMIF(O6114:O6117,"&lt;0")+SUMIF(O6119:O6120,"&lt;0")+SUMIF(O6123,"&lt;0")</f>
        <v>0</v>
      </c>
      <c r="P6010" s="222"/>
      <c r="Q6010" s="416"/>
      <c r="R6010" s="416"/>
      <c r="S6010" s="344"/>
      <c r="T6010" s="420">
        <f>SUMIF(T6013:T6014,"&lt;0")+SUMIF(T6016:T6020,"&lt;0")+SUMIF(T6022:T6029,"&lt;0")+SUMIF(T6031:T6047,"&lt;0")+SUMIF(T6053:T6057,"&lt;0")+SUMIF(T6059:T6064,"&lt;0")+SUMIF(T6067:T6073,"&lt;0")+SUMIF(T6080:T6081,"&lt;0")+SUMIF(T6084:T6089,"&lt;0")+SUMIF(T6091:T6096,"&lt;0")+SUMIF(T6100,"&lt;0")+SUMIF(T6102:T6108,"&lt;0")+SUMIF(T6110:T6112,"&lt;0")+SUMIF(T6114:T6117,"&lt;0")+SUMIF(T6119:T6120,"&lt;0")+SUMIF(T6123,"&lt;0")</f>
        <v>0</v>
      </c>
      <c r="U6010" s="416"/>
      <c r="V6010" s="344"/>
      <c r="W6010" s="417"/>
      <c r="X6010" s="308"/>
    </row>
    <row r="6011" spans="2:24" ht="18.75">
      <c r="B6011" s="354"/>
      <c r="C6011" s="238"/>
      <c r="D6011" s="292" t="s">
        <v>1078</v>
      </c>
      <c r="E6011" s="811"/>
      <c r="F6011" s="368"/>
      <c r="G6011" s="368"/>
      <c r="H6011" s="368"/>
      <c r="I6011" s="303"/>
      <c r="J6011" s="221">
        <f>(IF($E6127&lt;&gt;0,$J$2,IF($I6127&lt;&gt;0,$J$2,"")))</f>
        <v>1</v>
      </c>
      <c r="L6011" s="416"/>
      <c r="M6011" s="416"/>
      <c r="N6011" s="344"/>
      <c r="O6011" s="417"/>
      <c r="P6011" s="222"/>
      <c r="Q6011" s="416"/>
      <c r="R6011" s="416"/>
      <c r="S6011" s="344"/>
      <c r="T6011" s="417"/>
      <c r="U6011" s="416"/>
      <c r="V6011" s="344"/>
      <c r="W6011" s="417"/>
      <c r="X6011" s="310"/>
    </row>
    <row r="6012" spans="2:24" ht="18.75">
      <c r="B6012" s="790">
        <v>100</v>
      </c>
      <c r="C6012" s="977" t="s">
        <v>1266</v>
      </c>
      <c r="D6012" s="978"/>
      <c r="E6012" s="791"/>
      <c r="F6012" s="792">
        <f>SUM(F6013:F6014)</f>
        <v>0</v>
      </c>
      <c r="G6012" s="793">
        <f>SUM(G6013:G6014)</f>
        <v>630000</v>
      </c>
      <c r="H6012" s="793">
        <f>SUM(H6013:H6014)</f>
        <v>0</v>
      </c>
      <c r="I6012" s="793">
        <f>SUM(I6013:I6014)</f>
        <v>630000</v>
      </c>
      <c r="J6012" s="243">
        <f t="shared" ref="J6012:J6043" si="1861">(IF($E6012&lt;&gt;0,$J$2,IF($I6012&lt;&gt;0,$J$2,"")))</f>
        <v>1</v>
      </c>
      <c r="K6012" s="244"/>
      <c r="L6012" s="311">
        <f>SUM(L6013:L6014)</f>
        <v>0</v>
      </c>
      <c r="M6012" s="312">
        <f>SUM(M6013:M6014)</f>
        <v>630000</v>
      </c>
      <c r="N6012" s="421">
        <f>SUM(N6013:N6014)</f>
        <v>630000</v>
      </c>
      <c r="O6012" s="422">
        <f>SUM(O6013:O6014)</f>
        <v>0</v>
      </c>
      <c r="P6012" s="244"/>
      <c r="Q6012" s="815"/>
      <c r="R6012" s="816"/>
      <c r="S6012" s="817"/>
      <c r="T6012" s="816"/>
      <c r="U6012" s="816"/>
      <c r="V6012" s="816"/>
      <c r="W6012" s="818"/>
      <c r="X6012" s="313">
        <f t="shared" ref="X6012:X6043" si="1862">T6012-U6012-V6012-W6012</f>
        <v>0</v>
      </c>
    </row>
    <row r="6013" spans="2:24" ht="18.75">
      <c r="B6013" s="140"/>
      <c r="C6013" s="144">
        <v>101</v>
      </c>
      <c r="D6013" s="138" t="s">
        <v>1267</v>
      </c>
      <c r="E6013" s="812"/>
      <c r="F6013" s="449"/>
      <c r="G6013" s="245">
        <v>630000</v>
      </c>
      <c r="H6013" s="245"/>
      <c r="I6013" s="476">
        <f>F6013+G6013+H6013</f>
        <v>630000</v>
      </c>
      <c r="J6013" s="243">
        <f t="shared" si="1861"/>
        <v>1</v>
      </c>
      <c r="K6013" s="244"/>
      <c r="L6013" s="423"/>
      <c r="M6013" s="252">
        <v>630000</v>
      </c>
      <c r="N6013" s="315">
        <f>I6013</f>
        <v>630000</v>
      </c>
      <c r="O6013" s="424">
        <f>L6013+M6013-N6013</f>
        <v>0</v>
      </c>
      <c r="P6013" s="244"/>
      <c r="Q6013" s="771"/>
      <c r="R6013" s="775"/>
      <c r="S6013" s="775"/>
      <c r="T6013" s="775"/>
      <c r="U6013" s="775"/>
      <c r="V6013" s="775"/>
      <c r="W6013" s="819"/>
      <c r="X6013" s="313">
        <f t="shared" si="1862"/>
        <v>0</v>
      </c>
    </row>
    <row r="6014" spans="2:24" ht="18.75">
      <c r="B6014" s="140"/>
      <c r="C6014" s="137">
        <v>102</v>
      </c>
      <c r="D6014" s="139" t="s">
        <v>1268</v>
      </c>
      <c r="E6014" s="812"/>
      <c r="F6014" s="449"/>
      <c r="G6014" s="245"/>
      <c r="H6014" s="245"/>
      <c r="I6014" s="476">
        <f>F6014+G6014+H6014</f>
        <v>0</v>
      </c>
      <c r="J6014" s="243" t="str">
        <f t="shared" si="1861"/>
        <v/>
      </c>
      <c r="K6014" s="244"/>
      <c r="L6014" s="423"/>
      <c r="M6014" s="252"/>
      <c r="N6014" s="315">
        <f>I6014</f>
        <v>0</v>
      </c>
      <c r="O6014" s="424">
        <f>L6014+M6014-N6014</f>
        <v>0</v>
      </c>
      <c r="P6014" s="244"/>
      <c r="Q6014" s="771"/>
      <c r="R6014" s="775"/>
      <c r="S6014" s="775"/>
      <c r="T6014" s="775"/>
      <c r="U6014" s="775"/>
      <c r="V6014" s="775"/>
      <c r="W6014" s="819"/>
      <c r="X6014" s="313">
        <f t="shared" si="1862"/>
        <v>0</v>
      </c>
    </row>
    <row r="6015" spans="2:24" ht="18.75">
      <c r="B6015" s="794">
        <v>200</v>
      </c>
      <c r="C6015" s="959" t="s">
        <v>1269</v>
      </c>
      <c r="D6015" s="959"/>
      <c r="E6015" s="795"/>
      <c r="F6015" s="796">
        <f>SUM(F6016:F6020)</f>
        <v>0</v>
      </c>
      <c r="G6015" s="797">
        <f>SUM(G6016:G6020)</f>
        <v>11000</v>
      </c>
      <c r="H6015" s="797">
        <f>SUM(H6016:H6020)</f>
        <v>0</v>
      </c>
      <c r="I6015" s="797">
        <f>SUM(I6016:I6020)</f>
        <v>11000</v>
      </c>
      <c r="J6015" s="243">
        <f t="shared" si="1861"/>
        <v>1</v>
      </c>
      <c r="K6015" s="244"/>
      <c r="L6015" s="316">
        <f>SUM(L6016:L6020)</f>
        <v>0</v>
      </c>
      <c r="M6015" s="317">
        <f>SUM(M6016:M6020)</f>
        <v>11000</v>
      </c>
      <c r="N6015" s="425">
        <f>SUM(N6016:N6020)</f>
        <v>11000</v>
      </c>
      <c r="O6015" s="426">
        <f>SUM(O6016:O6020)</f>
        <v>0</v>
      </c>
      <c r="P6015" s="244"/>
      <c r="Q6015" s="773"/>
      <c r="R6015" s="774"/>
      <c r="S6015" s="774"/>
      <c r="T6015" s="774"/>
      <c r="U6015" s="774"/>
      <c r="V6015" s="774"/>
      <c r="W6015" s="820"/>
      <c r="X6015" s="313">
        <f t="shared" si="1862"/>
        <v>0</v>
      </c>
    </row>
    <row r="6016" spans="2:24" ht="18.75">
      <c r="B6016" s="143"/>
      <c r="C6016" s="144">
        <v>201</v>
      </c>
      <c r="D6016" s="138" t="s">
        <v>1270</v>
      </c>
      <c r="E6016" s="812"/>
      <c r="F6016" s="449"/>
      <c r="G6016" s="245"/>
      <c r="H6016" s="245"/>
      <c r="I6016" s="476">
        <f>F6016+G6016+H6016</f>
        <v>0</v>
      </c>
      <c r="J6016" s="243" t="str">
        <f t="shared" si="1861"/>
        <v/>
      </c>
      <c r="K6016" s="244"/>
      <c r="L6016" s="423"/>
      <c r="M6016" s="252"/>
      <c r="N6016" s="315">
        <f>I6016</f>
        <v>0</v>
      </c>
      <c r="O6016" s="424">
        <f>L6016+M6016-N6016</f>
        <v>0</v>
      </c>
      <c r="P6016" s="244"/>
      <c r="Q6016" s="771"/>
      <c r="R6016" s="775"/>
      <c r="S6016" s="775"/>
      <c r="T6016" s="775"/>
      <c r="U6016" s="775"/>
      <c r="V6016" s="775"/>
      <c r="W6016" s="819"/>
      <c r="X6016" s="313">
        <f t="shared" si="1862"/>
        <v>0</v>
      </c>
    </row>
    <row r="6017" spans="2:24" ht="18.75">
      <c r="B6017" s="136"/>
      <c r="C6017" s="137">
        <v>202</v>
      </c>
      <c r="D6017" s="145" t="s">
        <v>1271</v>
      </c>
      <c r="E6017" s="812"/>
      <c r="F6017" s="449"/>
      <c r="G6017" s="245"/>
      <c r="H6017" s="245"/>
      <c r="I6017" s="476">
        <f>F6017+G6017+H6017</f>
        <v>0</v>
      </c>
      <c r="J6017" s="243" t="str">
        <f t="shared" si="1861"/>
        <v/>
      </c>
      <c r="K6017" s="244"/>
      <c r="L6017" s="423"/>
      <c r="M6017" s="252"/>
      <c r="N6017" s="315">
        <f>I6017</f>
        <v>0</v>
      </c>
      <c r="O6017" s="424">
        <f>L6017+M6017-N6017</f>
        <v>0</v>
      </c>
      <c r="P6017" s="244"/>
      <c r="Q6017" s="771"/>
      <c r="R6017" s="775"/>
      <c r="S6017" s="775"/>
      <c r="T6017" s="775"/>
      <c r="U6017" s="775"/>
      <c r="V6017" s="775"/>
      <c r="W6017" s="819"/>
      <c r="X6017" s="313">
        <f t="shared" si="1862"/>
        <v>0</v>
      </c>
    </row>
    <row r="6018" spans="2:24" ht="31.5">
      <c r="B6018" s="152"/>
      <c r="C6018" s="137">
        <v>205</v>
      </c>
      <c r="D6018" s="145" t="s">
        <v>915</v>
      </c>
      <c r="E6018" s="812"/>
      <c r="F6018" s="449"/>
      <c r="G6018" s="245">
        <v>11000</v>
      </c>
      <c r="H6018" s="245"/>
      <c r="I6018" s="476">
        <f>F6018+G6018+H6018</f>
        <v>11000</v>
      </c>
      <c r="J6018" s="243">
        <f t="shared" si="1861"/>
        <v>1</v>
      </c>
      <c r="K6018" s="244"/>
      <c r="L6018" s="423"/>
      <c r="M6018" s="252">
        <v>11000</v>
      </c>
      <c r="N6018" s="315">
        <f>I6018</f>
        <v>11000</v>
      </c>
      <c r="O6018" s="424">
        <f>L6018+M6018-N6018</f>
        <v>0</v>
      </c>
      <c r="P6018" s="244"/>
      <c r="Q6018" s="771"/>
      <c r="R6018" s="775"/>
      <c r="S6018" s="775"/>
      <c r="T6018" s="775"/>
      <c r="U6018" s="775"/>
      <c r="V6018" s="775"/>
      <c r="W6018" s="819"/>
      <c r="X6018" s="313">
        <f t="shared" si="1862"/>
        <v>0</v>
      </c>
    </row>
    <row r="6019" spans="2:24" ht="18.75">
      <c r="B6019" s="152"/>
      <c r="C6019" s="137">
        <v>208</v>
      </c>
      <c r="D6019" s="159" t="s">
        <v>916</v>
      </c>
      <c r="E6019" s="812"/>
      <c r="F6019" s="449"/>
      <c r="G6019" s="245"/>
      <c r="H6019" s="245"/>
      <c r="I6019" s="476">
        <f>F6019+G6019+H6019</f>
        <v>0</v>
      </c>
      <c r="J6019" s="243" t="str">
        <f t="shared" si="1861"/>
        <v/>
      </c>
      <c r="K6019" s="244"/>
      <c r="L6019" s="423"/>
      <c r="M6019" s="252"/>
      <c r="N6019" s="315">
        <f>I6019</f>
        <v>0</v>
      </c>
      <c r="O6019" s="424">
        <f>L6019+M6019-N6019</f>
        <v>0</v>
      </c>
      <c r="P6019" s="244"/>
      <c r="Q6019" s="771"/>
      <c r="R6019" s="775"/>
      <c r="S6019" s="775"/>
      <c r="T6019" s="775"/>
      <c r="U6019" s="775"/>
      <c r="V6019" s="775"/>
      <c r="W6019" s="819"/>
      <c r="X6019" s="313">
        <f t="shared" si="1862"/>
        <v>0</v>
      </c>
    </row>
    <row r="6020" spans="2:24" ht="18.75">
      <c r="B6020" s="143"/>
      <c r="C6020" s="142">
        <v>209</v>
      </c>
      <c r="D6020" s="148" t="s">
        <v>917</v>
      </c>
      <c r="E6020" s="812"/>
      <c r="F6020" s="449"/>
      <c r="G6020" s="245"/>
      <c r="H6020" s="245"/>
      <c r="I6020" s="476">
        <f>F6020+G6020+H6020</f>
        <v>0</v>
      </c>
      <c r="J6020" s="243" t="str">
        <f t="shared" si="1861"/>
        <v/>
      </c>
      <c r="K6020" s="244"/>
      <c r="L6020" s="423"/>
      <c r="M6020" s="252"/>
      <c r="N6020" s="315">
        <f>I6020</f>
        <v>0</v>
      </c>
      <c r="O6020" s="424">
        <f>L6020+M6020-N6020</f>
        <v>0</v>
      </c>
      <c r="P6020" s="244"/>
      <c r="Q6020" s="771"/>
      <c r="R6020" s="775"/>
      <c r="S6020" s="775"/>
      <c r="T6020" s="775"/>
      <c r="U6020" s="775"/>
      <c r="V6020" s="775"/>
      <c r="W6020" s="819"/>
      <c r="X6020" s="313">
        <f t="shared" si="1862"/>
        <v>0</v>
      </c>
    </row>
    <row r="6021" spans="2:24" ht="18.75">
      <c r="B6021" s="794">
        <v>500</v>
      </c>
      <c r="C6021" s="960" t="s">
        <v>209</v>
      </c>
      <c r="D6021" s="960"/>
      <c r="E6021" s="795"/>
      <c r="F6021" s="796">
        <f>SUM(F6022:F6028)</f>
        <v>0</v>
      </c>
      <c r="G6021" s="797">
        <f>SUM(G6022:G6028)</f>
        <v>137000</v>
      </c>
      <c r="H6021" s="797">
        <f>SUM(H6022:H6028)</f>
        <v>0</v>
      </c>
      <c r="I6021" s="797">
        <f>SUM(I6022:I6028)</f>
        <v>137000</v>
      </c>
      <c r="J6021" s="243">
        <f t="shared" si="1861"/>
        <v>1</v>
      </c>
      <c r="K6021" s="244"/>
      <c r="L6021" s="316">
        <f>SUM(L6022:L6028)</f>
        <v>0</v>
      </c>
      <c r="M6021" s="317">
        <f>SUM(M6022:M6028)</f>
        <v>137000</v>
      </c>
      <c r="N6021" s="425">
        <f>SUM(N6022:N6028)</f>
        <v>137000</v>
      </c>
      <c r="O6021" s="426">
        <f>SUM(O6022:O6028)</f>
        <v>0</v>
      </c>
      <c r="P6021" s="244"/>
      <c r="Q6021" s="773"/>
      <c r="R6021" s="774"/>
      <c r="S6021" s="775"/>
      <c r="T6021" s="774"/>
      <c r="U6021" s="774"/>
      <c r="V6021" s="774"/>
      <c r="W6021" s="820"/>
      <c r="X6021" s="313">
        <f t="shared" si="1862"/>
        <v>0</v>
      </c>
    </row>
    <row r="6022" spans="2:24" ht="18.75">
      <c r="B6022" s="143"/>
      <c r="C6022" s="160">
        <v>551</v>
      </c>
      <c r="D6022" s="456" t="s">
        <v>210</v>
      </c>
      <c r="E6022" s="812"/>
      <c r="F6022" s="449"/>
      <c r="G6022" s="245">
        <v>85300</v>
      </c>
      <c r="H6022" s="245"/>
      <c r="I6022" s="476">
        <f t="shared" ref="I6022:I6029" si="1863">F6022+G6022+H6022</f>
        <v>85300</v>
      </c>
      <c r="J6022" s="243">
        <f t="shared" si="1861"/>
        <v>1</v>
      </c>
      <c r="K6022" s="244"/>
      <c r="L6022" s="423"/>
      <c r="M6022" s="252">
        <v>85300</v>
      </c>
      <c r="N6022" s="315">
        <f t="shared" ref="N6022:N6029" si="1864">I6022</f>
        <v>85300</v>
      </c>
      <c r="O6022" s="424">
        <f t="shared" ref="O6022:O6029" si="1865">L6022+M6022-N6022</f>
        <v>0</v>
      </c>
      <c r="P6022" s="244"/>
      <c r="Q6022" s="771"/>
      <c r="R6022" s="775"/>
      <c r="S6022" s="775"/>
      <c r="T6022" s="775"/>
      <c r="U6022" s="775"/>
      <c r="V6022" s="775"/>
      <c r="W6022" s="819"/>
      <c r="X6022" s="313">
        <f t="shared" si="1862"/>
        <v>0</v>
      </c>
    </row>
    <row r="6023" spans="2:24" ht="18.75">
      <c r="B6023" s="143"/>
      <c r="C6023" s="161">
        <v>552</v>
      </c>
      <c r="D6023" s="457" t="s">
        <v>211</v>
      </c>
      <c r="E6023" s="812"/>
      <c r="F6023" s="449"/>
      <c r="G6023" s="245"/>
      <c r="H6023" s="245"/>
      <c r="I6023" s="476">
        <f t="shared" si="1863"/>
        <v>0</v>
      </c>
      <c r="J6023" s="243" t="str">
        <f t="shared" si="1861"/>
        <v/>
      </c>
      <c r="K6023" s="244"/>
      <c r="L6023" s="423"/>
      <c r="M6023" s="252"/>
      <c r="N6023" s="315">
        <f t="shared" si="1864"/>
        <v>0</v>
      </c>
      <c r="O6023" s="424">
        <f t="shared" si="1865"/>
        <v>0</v>
      </c>
      <c r="P6023" s="244"/>
      <c r="Q6023" s="771"/>
      <c r="R6023" s="775"/>
      <c r="S6023" s="775"/>
      <c r="T6023" s="775"/>
      <c r="U6023" s="775"/>
      <c r="V6023" s="775"/>
      <c r="W6023" s="819"/>
      <c r="X6023" s="313">
        <f t="shared" si="1862"/>
        <v>0</v>
      </c>
    </row>
    <row r="6024" spans="2:24" ht="18.75">
      <c r="B6024" s="143"/>
      <c r="C6024" s="161">
        <v>558</v>
      </c>
      <c r="D6024" s="457" t="s">
        <v>1704</v>
      </c>
      <c r="E6024" s="812"/>
      <c r="F6024" s="700">
        <v>0</v>
      </c>
      <c r="G6024" s="700">
        <v>0</v>
      </c>
      <c r="H6024" s="700">
        <v>0</v>
      </c>
      <c r="I6024" s="476">
        <f t="shared" si="1863"/>
        <v>0</v>
      </c>
      <c r="J6024" s="243" t="str">
        <f t="shared" si="1861"/>
        <v/>
      </c>
      <c r="K6024" s="244"/>
      <c r="L6024" s="423"/>
      <c r="M6024" s="252"/>
      <c r="N6024" s="315">
        <f t="shared" si="1864"/>
        <v>0</v>
      </c>
      <c r="O6024" s="424">
        <f t="shared" si="1865"/>
        <v>0</v>
      </c>
      <c r="P6024" s="244"/>
      <c r="Q6024" s="771"/>
      <c r="R6024" s="775"/>
      <c r="S6024" s="775"/>
      <c r="T6024" s="775"/>
      <c r="U6024" s="775"/>
      <c r="V6024" s="775"/>
      <c r="W6024" s="819"/>
      <c r="X6024" s="313">
        <f t="shared" si="1862"/>
        <v>0</v>
      </c>
    </row>
    <row r="6025" spans="2:24" ht="18.75">
      <c r="B6025" s="143"/>
      <c r="C6025" s="161">
        <v>560</v>
      </c>
      <c r="D6025" s="458" t="s">
        <v>212</v>
      </c>
      <c r="E6025" s="812"/>
      <c r="F6025" s="449"/>
      <c r="G6025" s="245">
        <v>33200</v>
      </c>
      <c r="H6025" s="245"/>
      <c r="I6025" s="476">
        <f t="shared" si="1863"/>
        <v>33200</v>
      </c>
      <c r="J6025" s="243">
        <f t="shared" si="1861"/>
        <v>1</v>
      </c>
      <c r="K6025" s="244"/>
      <c r="L6025" s="423"/>
      <c r="M6025" s="252">
        <v>33200</v>
      </c>
      <c r="N6025" s="315">
        <f t="shared" si="1864"/>
        <v>33200</v>
      </c>
      <c r="O6025" s="424">
        <f t="shared" si="1865"/>
        <v>0</v>
      </c>
      <c r="P6025" s="244"/>
      <c r="Q6025" s="771"/>
      <c r="R6025" s="775"/>
      <c r="S6025" s="775"/>
      <c r="T6025" s="775"/>
      <c r="U6025" s="775"/>
      <c r="V6025" s="775"/>
      <c r="W6025" s="819"/>
      <c r="X6025" s="313">
        <f t="shared" si="1862"/>
        <v>0</v>
      </c>
    </row>
    <row r="6026" spans="2:24" ht="18.75">
      <c r="B6026" s="143"/>
      <c r="C6026" s="161">
        <v>580</v>
      </c>
      <c r="D6026" s="457" t="s">
        <v>213</v>
      </c>
      <c r="E6026" s="812"/>
      <c r="F6026" s="449"/>
      <c r="G6026" s="245">
        <v>18500</v>
      </c>
      <c r="H6026" s="245"/>
      <c r="I6026" s="476">
        <f t="shared" si="1863"/>
        <v>18500</v>
      </c>
      <c r="J6026" s="243">
        <f t="shared" si="1861"/>
        <v>1</v>
      </c>
      <c r="K6026" s="244"/>
      <c r="L6026" s="423"/>
      <c r="M6026" s="252">
        <v>18500</v>
      </c>
      <c r="N6026" s="315">
        <f t="shared" si="1864"/>
        <v>18500</v>
      </c>
      <c r="O6026" s="424">
        <f t="shared" si="1865"/>
        <v>0</v>
      </c>
      <c r="P6026" s="244"/>
      <c r="Q6026" s="771"/>
      <c r="R6026" s="775"/>
      <c r="S6026" s="775"/>
      <c r="T6026" s="775"/>
      <c r="U6026" s="775"/>
      <c r="V6026" s="775"/>
      <c r="W6026" s="819"/>
      <c r="X6026" s="313">
        <f t="shared" si="1862"/>
        <v>0</v>
      </c>
    </row>
    <row r="6027" spans="2:24" ht="18.75">
      <c r="B6027" s="143"/>
      <c r="C6027" s="161">
        <v>588</v>
      </c>
      <c r="D6027" s="457" t="s">
        <v>1709</v>
      </c>
      <c r="E6027" s="812"/>
      <c r="F6027" s="700">
        <v>0</v>
      </c>
      <c r="G6027" s="700">
        <v>0</v>
      </c>
      <c r="H6027" s="700">
        <v>0</v>
      </c>
      <c r="I6027" s="476">
        <f t="shared" si="1863"/>
        <v>0</v>
      </c>
      <c r="J6027" s="243" t="str">
        <f t="shared" si="1861"/>
        <v/>
      </c>
      <c r="K6027" s="244"/>
      <c r="L6027" s="423"/>
      <c r="M6027" s="252"/>
      <c r="N6027" s="315">
        <f t="shared" si="1864"/>
        <v>0</v>
      </c>
      <c r="O6027" s="424">
        <f t="shared" si="1865"/>
        <v>0</v>
      </c>
      <c r="P6027" s="244"/>
      <c r="Q6027" s="771"/>
      <c r="R6027" s="775"/>
      <c r="S6027" s="775"/>
      <c r="T6027" s="775"/>
      <c r="U6027" s="775"/>
      <c r="V6027" s="775"/>
      <c r="W6027" s="819"/>
      <c r="X6027" s="313">
        <f t="shared" si="1862"/>
        <v>0</v>
      </c>
    </row>
    <row r="6028" spans="2:24" ht="31.5">
      <c r="B6028" s="143"/>
      <c r="C6028" s="162">
        <v>590</v>
      </c>
      <c r="D6028" s="459" t="s">
        <v>214</v>
      </c>
      <c r="E6028" s="812"/>
      <c r="F6028" s="449"/>
      <c r="G6028" s="245"/>
      <c r="H6028" s="245"/>
      <c r="I6028" s="476">
        <f t="shared" si="1863"/>
        <v>0</v>
      </c>
      <c r="J6028" s="243" t="str">
        <f t="shared" si="1861"/>
        <v/>
      </c>
      <c r="K6028" s="244"/>
      <c r="L6028" s="423"/>
      <c r="M6028" s="252"/>
      <c r="N6028" s="315">
        <f t="shared" si="1864"/>
        <v>0</v>
      </c>
      <c r="O6028" s="424">
        <f t="shared" si="1865"/>
        <v>0</v>
      </c>
      <c r="P6028" s="244"/>
      <c r="Q6028" s="771"/>
      <c r="R6028" s="775"/>
      <c r="S6028" s="775"/>
      <c r="T6028" s="775"/>
      <c r="U6028" s="775"/>
      <c r="V6028" s="775"/>
      <c r="W6028" s="819"/>
      <c r="X6028" s="313">
        <f t="shared" si="1862"/>
        <v>0</v>
      </c>
    </row>
    <row r="6029" spans="2:24" ht="18.75">
      <c r="B6029" s="794">
        <v>800</v>
      </c>
      <c r="C6029" s="960" t="s">
        <v>1079</v>
      </c>
      <c r="D6029" s="960"/>
      <c r="E6029" s="795"/>
      <c r="F6029" s="798"/>
      <c r="G6029" s="799"/>
      <c r="H6029" s="799"/>
      <c r="I6029" s="800">
        <f t="shared" si="1863"/>
        <v>0</v>
      </c>
      <c r="J6029" s="243" t="str">
        <f t="shared" si="1861"/>
        <v/>
      </c>
      <c r="K6029" s="244"/>
      <c r="L6029" s="428"/>
      <c r="M6029" s="254"/>
      <c r="N6029" s="315">
        <f t="shared" si="1864"/>
        <v>0</v>
      </c>
      <c r="O6029" s="424">
        <f t="shared" si="1865"/>
        <v>0</v>
      </c>
      <c r="P6029" s="244"/>
      <c r="Q6029" s="773"/>
      <c r="R6029" s="774"/>
      <c r="S6029" s="775"/>
      <c r="T6029" s="775"/>
      <c r="U6029" s="774"/>
      <c r="V6029" s="775"/>
      <c r="W6029" s="819"/>
      <c r="X6029" s="313">
        <f t="shared" si="1862"/>
        <v>0</v>
      </c>
    </row>
    <row r="6030" spans="2:24" ht="18.75">
      <c r="B6030" s="794">
        <v>1000</v>
      </c>
      <c r="C6030" s="962" t="s">
        <v>216</v>
      </c>
      <c r="D6030" s="962"/>
      <c r="E6030" s="795"/>
      <c r="F6030" s="796">
        <f>SUM(F6031:F6047)</f>
        <v>0</v>
      </c>
      <c r="G6030" s="797">
        <f>SUM(G6031:G6047)</f>
        <v>615000</v>
      </c>
      <c r="H6030" s="797">
        <f>SUM(H6031:H6047)</f>
        <v>0</v>
      </c>
      <c r="I6030" s="797">
        <f>SUM(I6031:I6047)</f>
        <v>615000</v>
      </c>
      <c r="J6030" s="243">
        <f t="shared" si="1861"/>
        <v>1</v>
      </c>
      <c r="K6030" s="244"/>
      <c r="L6030" s="316">
        <f>SUM(L6031:L6047)</f>
        <v>0</v>
      </c>
      <c r="M6030" s="317">
        <f>SUM(M6031:M6047)</f>
        <v>615000</v>
      </c>
      <c r="N6030" s="425">
        <f>SUM(N6031:N6047)</f>
        <v>615000</v>
      </c>
      <c r="O6030" s="426">
        <f>SUM(O6031:O6047)</f>
        <v>0</v>
      </c>
      <c r="P6030" s="244"/>
      <c r="Q6030" s="316">
        <f t="shared" ref="Q6030:W6030" si="1866">SUM(Q6031:Q6047)</f>
        <v>0</v>
      </c>
      <c r="R6030" s="317">
        <f t="shared" si="1866"/>
        <v>615000</v>
      </c>
      <c r="S6030" s="317">
        <f t="shared" si="1866"/>
        <v>615000</v>
      </c>
      <c r="T6030" s="317">
        <f t="shared" si="1866"/>
        <v>0</v>
      </c>
      <c r="U6030" s="317">
        <f t="shared" si="1866"/>
        <v>0</v>
      </c>
      <c r="V6030" s="317">
        <f t="shared" si="1866"/>
        <v>0</v>
      </c>
      <c r="W6030" s="426">
        <f t="shared" si="1866"/>
        <v>0</v>
      </c>
      <c r="X6030" s="313">
        <f t="shared" si="1862"/>
        <v>0</v>
      </c>
    </row>
    <row r="6031" spans="2:24" ht="18.75">
      <c r="B6031" s="136"/>
      <c r="C6031" s="144">
        <v>1011</v>
      </c>
      <c r="D6031" s="163" t="s">
        <v>217</v>
      </c>
      <c r="E6031" s="812"/>
      <c r="F6031" s="449"/>
      <c r="G6031" s="245"/>
      <c r="H6031" s="245"/>
      <c r="I6031" s="476">
        <f t="shared" ref="I6031:I6047" si="1867">F6031+G6031+H6031</f>
        <v>0</v>
      </c>
      <c r="J6031" s="243" t="str">
        <f t="shared" si="1861"/>
        <v/>
      </c>
      <c r="K6031" s="244"/>
      <c r="L6031" s="423"/>
      <c r="M6031" s="252"/>
      <c r="N6031" s="315">
        <f t="shared" ref="N6031:N6047" si="1868">I6031</f>
        <v>0</v>
      </c>
      <c r="O6031" s="424">
        <f t="shared" ref="O6031:O6047" si="1869">L6031+M6031-N6031</f>
        <v>0</v>
      </c>
      <c r="P6031" s="244"/>
      <c r="Q6031" s="423"/>
      <c r="R6031" s="252"/>
      <c r="S6031" s="429">
        <f t="shared" ref="S6031:S6038" si="1870">+IF(+(L6031+M6031)&gt;=I6031,+M6031,+(+I6031-L6031))</f>
        <v>0</v>
      </c>
      <c r="T6031" s="315">
        <f t="shared" ref="T6031:T6038" si="1871">Q6031+R6031-S6031</f>
        <v>0</v>
      </c>
      <c r="U6031" s="252"/>
      <c r="V6031" s="252"/>
      <c r="W6031" s="253"/>
      <c r="X6031" s="313">
        <f t="shared" si="1862"/>
        <v>0</v>
      </c>
    </row>
    <row r="6032" spans="2:24" ht="18.75">
      <c r="B6032" s="136"/>
      <c r="C6032" s="137">
        <v>1012</v>
      </c>
      <c r="D6032" s="145" t="s">
        <v>218</v>
      </c>
      <c r="E6032" s="812"/>
      <c r="F6032" s="449"/>
      <c r="G6032" s="245"/>
      <c r="H6032" s="245"/>
      <c r="I6032" s="476">
        <f t="shared" si="1867"/>
        <v>0</v>
      </c>
      <c r="J6032" s="243" t="str">
        <f t="shared" si="1861"/>
        <v/>
      </c>
      <c r="K6032" s="244"/>
      <c r="L6032" s="423"/>
      <c r="M6032" s="252"/>
      <c r="N6032" s="315">
        <f t="shared" si="1868"/>
        <v>0</v>
      </c>
      <c r="O6032" s="424">
        <f t="shared" si="1869"/>
        <v>0</v>
      </c>
      <c r="P6032" s="244"/>
      <c r="Q6032" s="423"/>
      <c r="R6032" s="252"/>
      <c r="S6032" s="429">
        <f t="shared" si="1870"/>
        <v>0</v>
      </c>
      <c r="T6032" s="315">
        <f t="shared" si="1871"/>
        <v>0</v>
      </c>
      <c r="U6032" s="252"/>
      <c r="V6032" s="252"/>
      <c r="W6032" s="253"/>
      <c r="X6032" s="313">
        <f t="shared" si="1862"/>
        <v>0</v>
      </c>
    </row>
    <row r="6033" spans="2:24" ht="18.75">
      <c r="B6033" s="136"/>
      <c r="C6033" s="137">
        <v>1013</v>
      </c>
      <c r="D6033" s="145" t="s">
        <v>219</v>
      </c>
      <c r="E6033" s="812"/>
      <c r="F6033" s="449"/>
      <c r="G6033" s="245"/>
      <c r="H6033" s="245"/>
      <c r="I6033" s="476">
        <f t="shared" si="1867"/>
        <v>0</v>
      </c>
      <c r="J6033" s="243" t="str">
        <f t="shared" si="1861"/>
        <v/>
      </c>
      <c r="K6033" s="244"/>
      <c r="L6033" s="423"/>
      <c r="M6033" s="252"/>
      <c r="N6033" s="315">
        <f t="shared" si="1868"/>
        <v>0</v>
      </c>
      <c r="O6033" s="424">
        <f t="shared" si="1869"/>
        <v>0</v>
      </c>
      <c r="P6033" s="244"/>
      <c r="Q6033" s="423"/>
      <c r="R6033" s="252"/>
      <c r="S6033" s="429">
        <f t="shared" si="1870"/>
        <v>0</v>
      </c>
      <c r="T6033" s="315">
        <f t="shared" si="1871"/>
        <v>0</v>
      </c>
      <c r="U6033" s="252"/>
      <c r="V6033" s="252"/>
      <c r="W6033" s="253"/>
      <c r="X6033" s="313">
        <f t="shared" si="1862"/>
        <v>0</v>
      </c>
    </row>
    <row r="6034" spans="2:24" ht="18.75">
      <c r="B6034" s="136"/>
      <c r="C6034" s="137">
        <v>1014</v>
      </c>
      <c r="D6034" s="145" t="s">
        <v>220</v>
      </c>
      <c r="E6034" s="812"/>
      <c r="F6034" s="449"/>
      <c r="G6034" s="245"/>
      <c r="H6034" s="245"/>
      <c r="I6034" s="476">
        <f t="shared" si="1867"/>
        <v>0</v>
      </c>
      <c r="J6034" s="243" t="str">
        <f t="shared" si="1861"/>
        <v/>
      </c>
      <c r="K6034" s="244"/>
      <c r="L6034" s="423"/>
      <c r="M6034" s="252"/>
      <c r="N6034" s="315">
        <f t="shared" si="1868"/>
        <v>0</v>
      </c>
      <c r="O6034" s="424">
        <f t="shared" si="1869"/>
        <v>0</v>
      </c>
      <c r="P6034" s="244"/>
      <c r="Q6034" s="423"/>
      <c r="R6034" s="252"/>
      <c r="S6034" s="429">
        <f t="shared" si="1870"/>
        <v>0</v>
      </c>
      <c r="T6034" s="315">
        <f t="shared" si="1871"/>
        <v>0</v>
      </c>
      <c r="U6034" s="252"/>
      <c r="V6034" s="252"/>
      <c r="W6034" s="253"/>
      <c r="X6034" s="313">
        <f t="shared" si="1862"/>
        <v>0</v>
      </c>
    </row>
    <row r="6035" spans="2:24" ht="18.75">
      <c r="B6035" s="136"/>
      <c r="C6035" s="137">
        <v>1015</v>
      </c>
      <c r="D6035" s="145" t="s">
        <v>221</v>
      </c>
      <c r="E6035" s="812"/>
      <c r="F6035" s="449"/>
      <c r="G6035" s="245">
        <v>100000</v>
      </c>
      <c r="H6035" s="245"/>
      <c r="I6035" s="476">
        <f t="shared" si="1867"/>
        <v>100000</v>
      </c>
      <c r="J6035" s="243">
        <f t="shared" si="1861"/>
        <v>1</v>
      </c>
      <c r="K6035" s="244"/>
      <c r="L6035" s="423"/>
      <c r="M6035" s="252">
        <v>100000</v>
      </c>
      <c r="N6035" s="315">
        <f t="shared" si="1868"/>
        <v>100000</v>
      </c>
      <c r="O6035" s="424">
        <f t="shared" si="1869"/>
        <v>0</v>
      </c>
      <c r="P6035" s="244"/>
      <c r="Q6035" s="423"/>
      <c r="R6035" s="252">
        <v>100000</v>
      </c>
      <c r="S6035" s="429">
        <f t="shared" si="1870"/>
        <v>100000</v>
      </c>
      <c r="T6035" s="315">
        <f t="shared" si="1871"/>
        <v>0</v>
      </c>
      <c r="U6035" s="252"/>
      <c r="V6035" s="252"/>
      <c r="W6035" s="253"/>
      <c r="X6035" s="313">
        <f t="shared" si="1862"/>
        <v>0</v>
      </c>
    </row>
    <row r="6036" spans="2:24" ht="18.75">
      <c r="B6036" s="136"/>
      <c r="C6036" s="137">
        <v>1016</v>
      </c>
      <c r="D6036" s="145" t="s">
        <v>222</v>
      </c>
      <c r="E6036" s="812"/>
      <c r="F6036" s="449"/>
      <c r="G6036" s="245">
        <v>85000</v>
      </c>
      <c r="H6036" s="245"/>
      <c r="I6036" s="476">
        <f t="shared" si="1867"/>
        <v>85000</v>
      </c>
      <c r="J6036" s="243">
        <f t="shared" si="1861"/>
        <v>1</v>
      </c>
      <c r="K6036" s="244"/>
      <c r="L6036" s="423"/>
      <c r="M6036" s="252">
        <v>85000</v>
      </c>
      <c r="N6036" s="315">
        <f t="shared" si="1868"/>
        <v>85000</v>
      </c>
      <c r="O6036" s="424">
        <f t="shared" si="1869"/>
        <v>0</v>
      </c>
      <c r="P6036" s="244"/>
      <c r="Q6036" s="423"/>
      <c r="R6036" s="252">
        <v>85000</v>
      </c>
      <c r="S6036" s="429">
        <f t="shared" si="1870"/>
        <v>85000</v>
      </c>
      <c r="T6036" s="315">
        <f t="shared" si="1871"/>
        <v>0</v>
      </c>
      <c r="U6036" s="252"/>
      <c r="V6036" s="252"/>
      <c r="W6036" s="253"/>
      <c r="X6036" s="313">
        <f t="shared" si="1862"/>
        <v>0</v>
      </c>
    </row>
    <row r="6037" spans="2:24" ht="18.75">
      <c r="B6037" s="140"/>
      <c r="C6037" s="164">
        <v>1020</v>
      </c>
      <c r="D6037" s="165" t="s">
        <v>223</v>
      </c>
      <c r="E6037" s="812"/>
      <c r="F6037" s="449"/>
      <c r="G6037" s="245">
        <v>260000</v>
      </c>
      <c r="H6037" s="245"/>
      <c r="I6037" s="476">
        <f t="shared" si="1867"/>
        <v>260000</v>
      </c>
      <c r="J6037" s="243">
        <f t="shared" si="1861"/>
        <v>1</v>
      </c>
      <c r="K6037" s="244"/>
      <c r="L6037" s="423"/>
      <c r="M6037" s="252">
        <v>260000</v>
      </c>
      <c r="N6037" s="315">
        <f t="shared" si="1868"/>
        <v>260000</v>
      </c>
      <c r="O6037" s="424">
        <f t="shared" si="1869"/>
        <v>0</v>
      </c>
      <c r="P6037" s="244"/>
      <c r="Q6037" s="423"/>
      <c r="R6037" s="252">
        <v>260000</v>
      </c>
      <c r="S6037" s="429">
        <f t="shared" si="1870"/>
        <v>260000</v>
      </c>
      <c r="T6037" s="315">
        <f t="shared" si="1871"/>
        <v>0</v>
      </c>
      <c r="U6037" s="252"/>
      <c r="V6037" s="252"/>
      <c r="W6037" s="253"/>
      <c r="X6037" s="313">
        <f t="shared" si="1862"/>
        <v>0</v>
      </c>
    </row>
    <row r="6038" spans="2:24" ht="18.75">
      <c r="B6038" s="136"/>
      <c r="C6038" s="137">
        <v>1030</v>
      </c>
      <c r="D6038" s="145" t="s">
        <v>224</v>
      </c>
      <c r="E6038" s="812"/>
      <c r="F6038" s="449"/>
      <c r="G6038" s="245">
        <v>170000</v>
      </c>
      <c r="H6038" s="245"/>
      <c r="I6038" s="476">
        <f t="shared" si="1867"/>
        <v>170000</v>
      </c>
      <c r="J6038" s="243">
        <f t="shared" si="1861"/>
        <v>1</v>
      </c>
      <c r="K6038" s="244"/>
      <c r="L6038" s="423"/>
      <c r="M6038" s="252">
        <v>170000</v>
      </c>
      <c r="N6038" s="315">
        <f t="shared" si="1868"/>
        <v>170000</v>
      </c>
      <c r="O6038" s="424">
        <f t="shared" si="1869"/>
        <v>0</v>
      </c>
      <c r="P6038" s="244"/>
      <c r="Q6038" s="423"/>
      <c r="R6038" s="252">
        <v>170000</v>
      </c>
      <c r="S6038" s="429">
        <f t="shared" si="1870"/>
        <v>170000</v>
      </c>
      <c r="T6038" s="315">
        <f t="shared" si="1871"/>
        <v>0</v>
      </c>
      <c r="U6038" s="252"/>
      <c r="V6038" s="252"/>
      <c r="W6038" s="253"/>
      <c r="X6038" s="313">
        <f t="shared" si="1862"/>
        <v>0</v>
      </c>
    </row>
    <row r="6039" spans="2:24" ht="18.75">
      <c r="B6039" s="136"/>
      <c r="C6039" s="164">
        <v>1051</v>
      </c>
      <c r="D6039" s="167" t="s">
        <v>225</v>
      </c>
      <c r="E6039" s="812"/>
      <c r="F6039" s="449"/>
      <c r="G6039" s="245"/>
      <c r="H6039" s="245"/>
      <c r="I6039" s="476">
        <f t="shared" si="1867"/>
        <v>0</v>
      </c>
      <c r="J6039" s="243" t="str">
        <f t="shared" si="1861"/>
        <v/>
      </c>
      <c r="K6039" s="244"/>
      <c r="L6039" s="423"/>
      <c r="M6039" s="252"/>
      <c r="N6039" s="315">
        <f t="shared" si="1868"/>
        <v>0</v>
      </c>
      <c r="O6039" s="424">
        <f t="shared" si="1869"/>
        <v>0</v>
      </c>
      <c r="P6039" s="244"/>
      <c r="Q6039" s="771"/>
      <c r="R6039" s="775"/>
      <c r="S6039" s="775"/>
      <c r="T6039" s="775"/>
      <c r="U6039" s="775"/>
      <c r="V6039" s="775"/>
      <c r="W6039" s="819"/>
      <c r="X6039" s="313">
        <f t="shared" si="1862"/>
        <v>0</v>
      </c>
    </row>
    <row r="6040" spans="2:24" ht="18.75">
      <c r="B6040" s="136"/>
      <c r="C6040" s="137">
        <v>1052</v>
      </c>
      <c r="D6040" s="145" t="s">
        <v>226</v>
      </c>
      <c r="E6040" s="812"/>
      <c r="F6040" s="449"/>
      <c r="G6040" s="245"/>
      <c r="H6040" s="245"/>
      <c r="I6040" s="476">
        <f t="shared" si="1867"/>
        <v>0</v>
      </c>
      <c r="J6040" s="243" t="str">
        <f t="shared" si="1861"/>
        <v/>
      </c>
      <c r="K6040" s="244"/>
      <c r="L6040" s="423"/>
      <c r="M6040" s="252"/>
      <c r="N6040" s="315">
        <f t="shared" si="1868"/>
        <v>0</v>
      </c>
      <c r="O6040" s="424">
        <f t="shared" si="1869"/>
        <v>0</v>
      </c>
      <c r="P6040" s="244"/>
      <c r="Q6040" s="771"/>
      <c r="R6040" s="775"/>
      <c r="S6040" s="775"/>
      <c r="T6040" s="775"/>
      <c r="U6040" s="775"/>
      <c r="V6040" s="775"/>
      <c r="W6040" s="819"/>
      <c r="X6040" s="313">
        <f t="shared" si="1862"/>
        <v>0</v>
      </c>
    </row>
    <row r="6041" spans="2:24" ht="18.75">
      <c r="B6041" s="136"/>
      <c r="C6041" s="168">
        <v>1053</v>
      </c>
      <c r="D6041" s="169" t="s">
        <v>1710</v>
      </c>
      <c r="E6041" s="812"/>
      <c r="F6041" s="449"/>
      <c r="G6041" s="245"/>
      <c r="H6041" s="245"/>
      <c r="I6041" s="476">
        <f t="shared" si="1867"/>
        <v>0</v>
      </c>
      <c r="J6041" s="243" t="str">
        <f t="shared" si="1861"/>
        <v/>
      </c>
      <c r="K6041" s="244"/>
      <c r="L6041" s="423"/>
      <c r="M6041" s="252"/>
      <c r="N6041" s="315">
        <f t="shared" si="1868"/>
        <v>0</v>
      </c>
      <c r="O6041" s="424">
        <f t="shared" si="1869"/>
        <v>0</v>
      </c>
      <c r="P6041" s="244"/>
      <c r="Q6041" s="771"/>
      <c r="R6041" s="775"/>
      <c r="S6041" s="775"/>
      <c r="T6041" s="775"/>
      <c r="U6041" s="775"/>
      <c r="V6041" s="775"/>
      <c r="W6041" s="819"/>
      <c r="X6041" s="313">
        <f t="shared" si="1862"/>
        <v>0</v>
      </c>
    </row>
    <row r="6042" spans="2:24" ht="18.75">
      <c r="B6042" s="136"/>
      <c r="C6042" s="137">
        <v>1062</v>
      </c>
      <c r="D6042" s="139" t="s">
        <v>227</v>
      </c>
      <c r="E6042" s="812"/>
      <c r="F6042" s="449"/>
      <c r="G6042" s="245"/>
      <c r="H6042" s="245"/>
      <c r="I6042" s="476">
        <f t="shared" si="1867"/>
        <v>0</v>
      </c>
      <c r="J6042" s="243" t="str">
        <f t="shared" si="1861"/>
        <v/>
      </c>
      <c r="K6042" s="244"/>
      <c r="L6042" s="423"/>
      <c r="M6042" s="252"/>
      <c r="N6042" s="315">
        <f t="shared" si="1868"/>
        <v>0</v>
      </c>
      <c r="O6042" s="424">
        <f t="shared" si="1869"/>
        <v>0</v>
      </c>
      <c r="P6042" s="244"/>
      <c r="Q6042" s="423"/>
      <c r="R6042" s="252"/>
      <c r="S6042" s="429">
        <f>+IF(+(L6042+M6042)&gt;=I6042,+M6042,+(+I6042-L6042))</f>
        <v>0</v>
      </c>
      <c r="T6042" s="315">
        <f>Q6042+R6042-S6042</f>
        <v>0</v>
      </c>
      <c r="U6042" s="252"/>
      <c r="V6042" s="252"/>
      <c r="W6042" s="253"/>
      <c r="X6042" s="313">
        <f t="shared" si="1862"/>
        <v>0</v>
      </c>
    </row>
    <row r="6043" spans="2:24" ht="18.75">
      <c r="B6043" s="136"/>
      <c r="C6043" s="137">
        <v>1063</v>
      </c>
      <c r="D6043" s="139" t="s">
        <v>228</v>
      </c>
      <c r="E6043" s="812"/>
      <c r="F6043" s="449"/>
      <c r="G6043" s="245"/>
      <c r="H6043" s="245"/>
      <c r="I6043" s="476">
        <f t="shared" si="1867"/>
        <v>0</v>
      </c>
      <c r="J6043" s="243" t="str">
        <f t="shared" si="1861"/>
        <v/>
      </c>
      <c r="K6043" s="244"/>
      <c r="L6043" s="423"/>
      <c r="M6043" s="252"/>
      <c r="N6043" s="315">
        <f t="shared" si="1868"/>
        <v>0</v>
      </c>
      <c r="O6043" s="424">
        <f t="shared" si="1869"/>
        <v>0</v>
      </c>
      <c r="P6043" s="244"/>
      <c r="Q6043" s="771"/>
      <c r="R6043" s="775"/>
      <c r="S6043" s="775"/>
      <c r="T6043" s="775"/>
      <c r="U6043" s="775"/>
      <c r="V6043" s="775"/>
      <c r="W6043" s="819"/>
      <c r="X6043" s="313">
        <f t="shared" si="1862"/>
        <v>0</v>
      </c>
    </row>
    <row r="6044" spans="2:24" ht="18.75">
      <c r="B6044" s="136"/>
      <c r="C6044" s="168">
        <v>1069</v>
      </c>
      <c r="D6044" s="170" t="s">
        <v>229</v>
      </c>
      <c r="E6044" s="812"/>
      <c r="F6044" s="449"/>
      <c r="G6044" s="245"/>
      <c r="H6044" s="245"/>
      <c r="I6044" s="476">
        <f t="shared" si="1867"/>
        <v>0</v>
      </c>
      <c r="J6044" s="243" t="str">
        <f t="shared" ref="J6044:J6075" si="1872">(IF($E6044&lt;&gt;0,$J$2,IF($I6044&lt;&gt;0,$J$2,"")))</f>
        <v/>
      </c>
      <c r="K6044" s="244"/>
      <c r="L6044" s="423"/>
      <c r="M6044" s="252"/>
      <c r="N6044" s="315">
        <f t="shared" si="1868"/>
        <v>0</v>
      </c>
      <c r="O6044" s="424">
        <f t="shared" si="1869"/>
        <v>0</v>
      </c>
      <c r="P6044" s="244"/>
      <c r="Q6044" s="423"/>
      <c r="R6044" s="252"/>
      <c r="S6044" s="429">
        <f>+IF(+(L6044+M6044)&gt;=I6044,+M6044,+(+I6044-L6044))</f>
        <v>0</v>
      </c>
      <c r="T6044" s="315">
        <f>Q6044+R6044-S6044</f>
        <v>0</v>
      </c>
      <c r="U6044" s="252"/>
      <c r="V6044" s="252"/>
      <c r="W6044" s="253"/>
      <c r="X6044" s="313">
        <f t="shared" ref="X6044:X6075" si="1873">T6044-U6044-V6044-W6044</f>
        <v>0</v>
      </c>
    </row>
    <row r="6045" spans="2:24" ht="31.5">
      <c r="B6045" s="140"/>
      <c r="C6045" s="137">
        <v>1091</v>
      </c>
      <c r="D6045" s="145" t="s">
        <v>230</v>
      </c>
      <c r="E6045" s="812"/>
      <c r="F6045" s="449"/>
      <c r="G6045" s="245"/>
      <c r="H6045" s="245"/>
      <c r="I6045" s="476">
        <f t="shared" si="1867"/>
        <v>0</v>
      </c>
      <c r="J6045" s="243" t="str">
        <f t="shared" si="1872"/>
        <v/>
      </c>
      <c r="K6045" s="244"/>
      <c r="L6045" s="423"/>
      <c r="M6045" s="252"/>
      <c r="N6045" s="315">
        <f t="shared" si="1868"/>
        <v>0</v>
      </c>
      <c r="O6045" s="424">
        <f t="shared" si="1869"/>
        <v>0</v>
      </c>
      <c r="P6045" s="244"/>
      <c r="Q6045" s="423"/>
      <c r="R6045" s="252"/>
      <c r="S6045" s="429">
        <f>+IF(+(L6045+M6045)&gt;=I6045,+M6045,+(+I6045-L6045))</f>
        <v>0</v>
      </c>
      <c r="T6045" s="315">
        <f>Q6045+R6045-S6045</f>
        <v>0</v>
      </c>
      <c r="U6045" s="252"/>
      <c r="V6045" s="252"/>
      <c r="W6045" s="253"/>
      <c r="X6045" s="313">
        <f t="shared" si="1873"/>
        <v>0</v>
      </c>
    </row>
    <row r="6046" spans="2:24" ht="18.75">
      <c r="B6046" s="136"/>
      <c r="C6046" s="137">
        <v>1092</v>
      </c>
      <c r="D6046" s="145" t="s">
        <v>359</v>
      </c>
      <c r="E6046" s="812"/>
      <c r="F6046" s="449"/>
      <c r="G6046" s="245"/>
      <c r="H6046" s="245"/>
      <c r="I6046" s="476">
        <f t="shared" si="1867"/>
        <v>0</v>
      </c>
      <c r="J6046" s="243" t="str">
        <f t="shared" si="1872"/>
        <v/>
      </c>
      <c r="K6046" s="244"/>
      <c r="L6046" s="423"/>
      <c r="M6046" s="252"/>
      <c r="N6046" s="315">
        <f t="shared" si="1868"/>
        <v>0</v>
      </c>
      <c r="O6046" s="424">
        <f t="shared" si="1869"/>
        <v>0</v>
      </c>
      <c r="P6046" s="244"/>
      <c r="Q6046" s="771"/>
      <c r="R6046" s="775"/>
      <c r="S6046" s="775"/>
      <c r="T6046" s="775"/>
      <c r="U6046" s="775"/>
      <c r="V6046" s="775"/>
      <c r="W6046" s="819"/>
      <c r="X6046" s="313">
        <f t="shared" si="1873"/>
        <v>0</v>
      </c>
    </row>
    <row r="6047" spans="2:24" ht="18.75">
      <c r="B6047" s="136"/>
      <c r="C6047" s="142">
        <v>1098</v>
      </c>
      <c r="D6047" s="146" t="s">
        <v>231</v>
      </c>
      <c r="E6047" s="812"/>
      <c r="F6047" s="449"/>
      <c r="G6047" s="245"/>
      <c r="H6047" s="245"/>
      <c r="I6047" s="476">
        <f t="shared" si="1867"/>
        <v>0</v>
      </c>
      <c r="J6047" s="243" t="str">
        <f t="shared" si="1872"/>
        <v/>
      </c>
      <c r="K6047" s="244"/>
      <c r="L6047" s="423"/>
      <c r="M6047" s="252"/>
      <c r="N6047" s="315">
        <f t="shared" si="1868"/>
        <v>0</v>
      </c>
      <c r="O6047" s="424">
        <f t="shared" si="1869"/>
        <v>0</v>
      </c>
      <c r="P6047" s="244"/>
      <c r="Q6047" s="423"/>
      <c r="R6047" s="252"/>
      <c r="S6047" s="429">
        <f>+IF(+(L6047+M6047)&gt;=I6047,+M6047,+(+I6047-L6047))</f>
        <v>0</v>
      </c>
      <c r="T6047" s="315">
        <f>Q6047+R6047-S6047</f>
        <v>0</v>
      </c>
      <c r="U6047" s="252"/>
      <c r="V6047" s="252"/>
      <c r="W6047" s="253"/>
      <c r="X6047" s="313">
        <f t="shared" si="1873"/>
        <v>0</v>
      </c>
    </row>
    <row r="6048" spans="2:24" ht="18.75">
      <c r="B6048" s="794">
        <v>1900</v>
      </c>
      <c r="C6048" s="958" t="s">
        <v>293</v>
      </c>
      <c r="D6048" s="958"/>
      <c r="E6048" s="795"/>
      <c r="F6048" s="796">
        <f>SUM(F6049:F6051)</f>
        <v>0</v>
      </c>
      <c r="G6048" s="797">
        <f>SUM(G6049:G6051)</f>
        <v>0</v>
      </c>
      <c r="H6048" s="797">
        <f>SUM(H6049:H6051)</f>
        <v>0</v>
      </c>
      <c r="I6048" s="797">
        <f>SUM(I6049:I6051)</f>
        <v>0</v>
      </c>
      <c r="J6048" s="243" t="str">
        <f t="shared" si="1872"/>
        <v/>
      </c>
      <c r="K6048" s="244"/>
      <c r="L6048" s="316">
        <f>SUM(L6049:L6051)</f>
        <v>0</v>
      </c>
      <c r="M6048" s="317">
        <f>SUM(M6049:M6051)</f>
        <v>0</v>
      </c>
      <c r="N6048" s="425">
        <f>SUM(N6049:N6051)</f>
        <v>0</v>
      </c>
      <c r="O6048" s="426">
        <f>SUM(O6049:O6051)</f>
        <v>0</v>
      </c>
      <c r="P6048" s="244"/>
      <c r="Q6048" s="773"/>
      <c r="R6048" s="774"/>
      <c r="S6048" s="774"/>
      <c r="T6048" s="774"/>
      <c r="U6048" s="774"/>
      <c r="V6048" s="774"/>
      <c r="W6048" s="820"/>
      <c r="X6048" s="313">
        <f t="shared" si="1873"/>
        <v>0</v>
      </c>
    </row>
    <row r="6049" spans="2:24" ht="18.75">
      <c r="B6049" s="136"/>
      <c r="C6049" s="144">
        <v>1901</v>
      </c>
      <c r="D6049" s="138" t="s">
        <v>294</v>
      </c>
      <c r="E6049" s="812"/>
      <c r="F6049" s="449"/>
      <c r="G6049" s="245"/>
      <c r="H6049" s="245"/>
      <c r="I6049" s="476">
        <f>F6049+G6049+H6049</f>
        <v>0</v>
      </c>
      <c r="J6049" s="243" t="str">
        <f t="shared" si="1872"/>
        <v/>
      </c>
      <c r="K6049" s="244"/>
      <c r="L6049" s="423"/>
      <c r="M6049" s="252"/>
      <c r="N6049" s="315">
        <f>I6049</f>
        <v>0</v>
      </c>
      <c r="O6049" s="424">
        <f>L6049+M6049-N6049</f>
        <v>0</v>
      </c>
      <c r="P6049" s="244"/>
      <c r="Q6049" s="771"/>
      <c r="R6049" s="775"/>
      <c r="S6049" s="775"/>
      <c r="T6049" s="775"/>
      <c r="U6049" s="775"/>
      <c r="V6049" s="775"/>
      <c r="W6049" s="819"/>
      <c r="X6049" s="313">
        <f t="shared" si="1873"/>
        <v>0</v>
      </c>
    </row>
    <row r="6050" spans="2:24" ht="18.75">
      <c r="B6050" s="136"/>
      <c r="C6050" s="137">
        <v>1981</v>
      </c>
      <c r="D6050" s="139" t="s">
        <v>295</v>
      </c>
      <c r="E6050" s="812"/>
      <c r="F6050" s="449"/>
      <c r="G6050" s="245"/>
      <c r="H6050" s="245"/>
      <c r="I6050" s="476">
        <f>F6050+G6050+H6050</f>
        <v>0</v>
      </c>
      <c r="J6050" s="243" t="str">
        <f t="shared" si="1872"/>
        <v/>
      </c>
      <c r="K6050" s="244"/>
      <c r="L6050" s="423"/>
      <c r="M6050" s="252"/>
      <c r="N6050" s="315">
        <f>I6050</f>
        <v>0</v>
      </c>
      <c r="O6050" s="424">
        <f>L6050+M6050-N6050</f>
        <v>0</v>
      </c>
      <c r="P6050" s="244"/>
      <c r="Q6050" s="771"/>
      <c r="R6050" s="775"/>
      <c r="S6050" s="775"/>
      <c r="T6050" s="775"/>
      <c r="U6050" s="775"/>
      <c r="V6050" s="775"/>
      <c r="W6050" s="819"/>
      <c r="X6050" s="313">
        <f t="shared" si="1873"/>
        <v>0</v>
      </c>
    </row>
    <row r="6051" spans="2:24" ht="18.75">
      <c r="B6051" s="136"/>
      <c r="C6051" s="142">
        <v>1991</v>
      </c>
      <c r="D6051" s="141" t="s">
        <v>296</v>
      </c>
      <c r="E6051" s="812"/>
      <c r="F6051" s="449"/>
      <c r="G6051" s="245"/>
      <c r="H6051" s="245"/>
      <c r="I6051" s="476">
        <f>F6051+G6051+H6051</f>
        <v>0</v>
      </c>
      <c r="J6051" s="243" t="str">
        <f t="shared" si="1872"/>
        <v/>
      </c>
      <c r="K6051" s="244"/>
      <c r="L6051" s="423"/>
      <c r="M6051" s="252"/>
      <c r="N6051" s="315">
        <f>I6051</f>
        <v>0</v>
      </c>
      <c r="O6051" s="424">
        <f>L6051+M6051-N6051</f>
        <v>0</v>
      </c>
      <c r="P6051" s="244"/>
      <c r="Q6051" s="771"/>
      <c r="R6051" s="775"/>
      <c r="S6051" s="775"/>
      <c r="T6051" s="775"/>
      <c r="U6051" s="775"/>
      <c r="V6051" s="775"/>
      <c r="W6051" s="819"/>
      <c r="X6051" s="313">
        <f t="shared" si="1873"/>
        <v>0</v>
      </c>
    </row>
    <row r="6052" spans="2:24" ht="18.75">
      <c r="B6052" s="794">
        <v>2100</v>
      </c>
      <c r="C6052" s="958" t="s">
        <v>1088</v>
      </c>
      <c r="D6052" s="958"/>
      <c r="E6052" s="795"/>
      <c r="F6052" s="796">
        <f>SUM(F6053:F6057)</f>
        <v>0</v>
      </c>
      <c r="G6052" s="797">
        <f>SUM(G6053:G6057)</f>
        <v>0</v>
      </c>
      <c r="H6052" s="797">
        <f>SUM(H6053:H6057)</f>
        <v>0</v>
      </c>
      <c r="I6052" s="797">
        <f>SUM(I6053:I6057)</f>
        <v>0</v>
      </c>
      <c r="J6052" s="243" t="str">
        <f t="shared" si="1872"/>
        <v/>
      </c>
      <c r="K6052" s="244"/>
      <c r="L6052" s="316">
        <f>SUM(L6053:L6057)</f>
        <v>0</v>
      </c>
      <c r="M6052" s="317">
        <f>SUM(M6053:M6057)</f>
        <v>0</v>
      </c>
      <c r="N6052" s="425">
        <f>SUM(N6053:N6057)</f>
        <v>0</v>
      </c>
      <c r="O6052" s="426">
        <f>SUM(O6053:O6057)</f>
        <v>0</v>
      </c>
      <c r="P6052" s="244"/>
      <c r="Q6052" s="773"/>
      <c r="R6052" s="774"/>
      <c r="S6052" s="774"/>
      <c r="T6052" s="774"/>
      <c r="U6052" s="774"/>
      <c r="V6052" s="774"/>
      <c r="W6052" s="820"/>
      <c r="X6052" s="313">
        <f t="shared" si="1873"/>
        <v>0</v>
      </c>
    </row>
    <row r="6053" spans="2:24" ht="18.75">
      <c r="B6053" s="136"/>
      <c r="C6053" s="144">
        <v>2110</v>
      </c>
      <c r="D6053" s="147" t="s">
        <v>232</v>
      </c>
      <c r="E6053" s="812"/>
      <c r="F6053" s="449"/>
      <c r="G6053" s="245"/>
      <c r="H6053" s="245"/>
      <c r="I6053" s="476">
        <f>F6053+G6053+H6053</f>
        <v>0</v>
      </c>
      <c r="J6053" s="243" t="str">
        <f t="shared" si="1872"/>
        <v/>
      </c>
      <c r="K6053" s="244"/>
      <c r="L6053" s="423"/>
      <c r="M6053" s="252"/>
      <c r="N6053" s="315">
        <f>I6053</f>
        <v>0</v>
      </c>
      <c r="O6053" s="424">
        <f>L6053+M6053-N6053</f>
        <v>0</v>
      </c>
      <c r="P6053" s="244"/>
      <c r="Q6053" s="771"/>
      <c r="R6053" s="775"/>
      <c r="S6053" s="775"/>
      <c r="T6053" s="775"/>
      <c r="U6053" s="775"/>
      <c r="V6053" s="775"/>
      <c r="W6053" s="819"/>
      <c r="X6053" s="313">
        <f t="shared" si="1873"/>
        <v>0</v>
      </c>
    </row>
    <row r="6054" spans="2:24" ht="18.75">
      <c r="B6054" s="171"/>
      <c r="C6054" s="137">
        <v>2120</v>
      </c>
      <c r="D6054" s="159" t="s">
        <v>233</v>
      </c>
      <c r="E6054" s="812"/>
      <c r="F6054" s="449"/>
      <c r="G6054" s="245"/>
      <c r="H6054" s="245"/>
      <c r="I6054" s="476">
        <f>F6054+G6054+H6054</f>
        <v>0</v>
      </c>
      <c r="J6054" s="243" t="str">
        <f t="shared" si="1872"/>
        <v/>
      </c>
      <c r="K6054" s="244"/>
      <c r="L6054" s="423"/>
      <c r="M6054" s="252"/>
      <c r="N6054" s="315">
        <f>I6054</f>
        <v>0</v>
      </c>
      <c r="O6054" s="424">
        <f>L6054+M6054-N6054</f>
        <v>0</v>
      </c>
      <c r="P6054" s="244"/>
      <c r="Q6054" s="771"/>
      <c r="R6054" s="775"/>
      <c r="S6054" s="775"/>
      <c r="T6054" s="775"/>
      <c r="U6054" s="775"/>
      <c r="V6054" s="775"/>
      <c r="W6054" s="819"/>
      <c r="X6054" s="313">
        <f t="shared" si="1873"/>
        <v>0</v>
      </c>
    </row>
    <row r="6055" spans="2:24" ht="18.75">
      <c r="B6055" s="171"/>
      <c r="C6055" s="137">
        <v>2125</v>
      </c>
      <c r="D6055" s="156" t="s">
        <v>1080</v>
      </c>
      <c r="E6055" s="812"/>
      <c r="F6055" s="700">
        <v>0</v>
      </c>
      <c r="G6055" s="700">
        <v>0</v>
      </c>
      <c r="H6055" s="700">
        <v>0</v>
      </c>
      <c r="I6055" s="476">
        <f>F6055+G6055+H6055</f>
        <v>0</v>
      </c>
      <c r="J6055" s="243" t="str">
        <f t="shared" si="1872"/>
        <v/>
      </c>
      <c r="K6055" s="244"/>
      <c r="L6055" s="423"/>
      <c r="M6055" s="252"/>
      <c r="N6055" s="315">
        <f>I6055</f>
        <v>0</v>
      </c>
      <c r="O6055" s="424">
        <f>L6055+M6055-N6055</f>
        <v>0</v>
      </c>
      <c r="P6055" s="244"/>
      <c r="Q6055" s="771"/>
      <c r="R6055" s="775"/>
      <c r="S6055" s="775"/>
      <c r="T6055" s="775"/>
      <c r="U6055" s="775"/>
      <c r="V6055" s="775"/>
      <c r="W6055" s="819"/>
      <c r="X6055" s="313">
        <f t="shared" si="1873"/>
        <v>0</v>
      </c>
    </row>
    <row r="6056" spans="2:24" ht="18.75">
      <c r="B6056" s="143"/>
      <c r="C6056" s="137">
        <v>2140</v>
      </c>
      <c r="D6056" s="159" t="s">
        <v>235</v>
      </c>
      <c r="E6056" s="812"/>
      <c r="F6056" s="700">
        <v>0</v>
      </c>
      <c r="G6056" s="700">
        <v>0</v>
      </c>
      <c r="H6056" s="700">
        <v>0</v>
      </c>
      <c r="I6056" s="476">
        <f>F6056+G6056+H6056</f>
        <v>0</v>
      </c>
      <c r="J6056" s="243" t="str">
        <f t="shared" si="1872"/>
        <v/>
      </c>
      <c r="K6056" s="244"/>
      <c r="L6056" s="423"/>
      <c r="M6056" s="252"/>
      <c r="N6056" s="315">
        <f>I6056</f>
        <v>0</v>
      </c>
      <c r="O6056" s="424">
        <f>L6056+M6056-N6056</f>
        <v>0</v>
      </c>
      <c r="P6056" s="244"/>
      <c r="Q6056" s="771"/>
      <c r="R6056" s="775"/>
      <c r="S6056" s="775"/>
      <c r="T6056" s="775"/>
      <c r="U6056" s="775"/>
      <c r="V6056" s="775"/>
      <c r="W6056" s="819"/>
      <c r="X6056" s="313">
        <f t="shared" si="1873"/>
        <v>0</v>
      </c>
    </row>
    <row r="6057" spans="2:24" ht="18.75">
      <c r="B6057" s="136"/>
      <c r="C6057" s="142">
        <v>2190</v>
      </c>
      <c r="D6057" s="512" t="s">
        <v>236</v>
      </c>
      <c r="E6057" s="812"/>
      <c r="F6057" s="449"/>
      <c r="G6057" s="245"/>
      <c r="H6057" s="245"/>
      <c r="I6057" s="476">
        <f>F6057+G6057+H6057</f>
        <v>0</v>
      </c>
      <c r="J6057" s="243" t="str">
        <f t="shared" si="1872"/>
        <v/>
      </c>
      <c r="K6057" s="244"/>
      <c r="L6057" s="423"/>
      <c r="M6057" s="252"/>
      <c r="N6057" s="315">
        <f>I6057</f>
        <v>0</v>
      </c>
      <c r="O6057" s="424">
        <f>L6057+M6057-N6057</f>
        <v>0</v>
      </c>
      <c r="P6057" s="244"/>
      <c r="Q6057" s="771"/>
      <c r="R6057" s="775"/>
      <c r="S6057" s="775"/>
      <c r="T6057" s="775"/>
      <c r="U6057" s="775"/>
      <c r="V6057" s="775"/>
      <c r="W6057" s="819"/>
      <c r="X6057" s="313">
        <f t="shared" si="1873"/>
        <v>0</v>
      </c>
    </row>
    <row r="6058" spans="2:24" ht="18.75">
      <c r="B6058" s="794">
        <v>2200</v>
      </c>
      <c r="C6058" s="958" t="s">
        <v>237</v>
      </c>
      <c r="D6058" s="958"/>
      <c r="E6058" s="795"/>
      <c r="F6058" s="796">
        <f>SUM(F6059:F6060)</f>
        <v>0</v>
      </c>
      <c r="G6058" s="797">
        <f>SUM(G6059:G6060)</f>
        <v>0</v>
      </c>
      <c r="H6058" s="797">
        <f>SUM(H6059:H6060)</f>
        <v>0</v>
      </c>
      <c r="I6058" s="797">
        <f>SUM(I6059:I6060)</f>
        <v>0</v>
      </c>
      <c r="J6058" s="243" t="str">
        <f t="shared" si="1872"/>
        <v/>
      </c>
      <c r="K6058" s="244"/>
      <c r="L6058" s="316">
        <f>SUM(L6059:L6060)</f>
        <v>0</v>
      </c>
      <c r="M6058" s="317">
        <f>SUM(M6059:M6060)</f>
        <v>0</v>
      </c>
      <c r="N6058" s="425">
        <f>SUM(N6059:N6060)</f>
        <v>0</v>
      </c>
      <c r="O6058" s="426">
        <f>SUM(O6059:O6060)</f>
        <v>0</v>
      </c>
      <c r="P6058" s="244"/>
      <c r="Q6058" s="773"/>
      <c r="R6058" s="774"/>
      <c r="S6058" s="774"/>
      <c r="T6058" s="774"/>
      <c r="U6058" s="774"/>
      <c r="V6058" s="774"/>
      <c r="W6058" s="820"/>
      <c r="X6058" s="313">
        <f t="shared" si="1873"/>
        <v>0</v>
      </c>
    </row>
    <row r="6059" spans="2:24" ht="18.75">
      <c r="B6059" s="136"/>
      <c r="C6059" s="137">
        <v>2221</v>
      </c>
      <c r="D6059" s="139" t="s">
        <v>1461</v>
      </c>
      <c r="E6059" s="812"/>
      <c r="F6059" s="449"/>
      <c r="G6059" s="245"/>
      <c r="H6059" s="245"/>
      <c r="I6059" s="476">
        <f t="shared" ref="I6059:I6064" si="1874">F6059+G6059+H6059</f>
        <v>0</v>
      </c>
      <c r="J6059" s="243" t="str">
        <f t="shared" si="1872"/>
        <v/>
      </c>
      <c r="K6059" s="244"/>
      <c r="L6059" s="423"/>
      <c r="M6059" s="252"/>
      <c r="N6059" s="315">
        <f t="shared" ref="N6059:N6064" si="1875">I6059</f>
        <v>0</v>
      </c>
      <c r="O6059" s="424">
        <f t="shared" ref="O6059:O6064" si="1876">L6059+M6059-N6059</f>
        <v>0</v>
      </c>
      <c r="P6059" s="244"/>
      <c r="Q6059" s="771"/>
      <c r="R6059" s="775"/>
      <c r="S6059" s="775"/>
      <c r="T6059" s="775"/>
      <c r="U6059" s="775"/>
      <c r="V6059" s="775"/>
      <c r="W6059" s="819"/>
      <c r="X6059" s="313">
        <f t="shared" si="1873"/>
        <v>0</v>
      </c>
    </row>
    <row r="6060" spans="2:24" ht="18.75">
      <c r="B6060" s="136"/>
      <c r="C6060" s="142">
        <v>2224</v>
      </c>
      <c r="D6060" s="141" t="s">
        <v>238</v>
      </c>
      <c r="E6060" s="812"/>
      <c r="F6060" s="449"/>
      <c r="G6060" s="245"/>
      <c r="H6060" s="245"/>
      <c r="I6060" s="476">
        <f t="shared" si="1874"/>
        <v>0</v>
      </c>
      <c r="J6060" s="243" t="str">
        <f t="shared" si="1872"/>
        <v/>
      </c>
      <c r="K6060" s="244"/>
      <c r="L6060" s="423"/>
      <c r="M6060" s="252"/>
      <c r="N6060" s="315">
        <f t="shared" si="1875"/>
        <v>0</v>
      </c>
      <c r="O6060" s="424">
        <f t="shared" si="1876"/>
        <v>0</v>
      </c>
      <c r="P6060" s="244"/>
      <c r="Q6060" s="771"/>
      <c r="R6060" s="775"/>
      <c r="S6060" s="775"/>
      <c r="T6060" s="775"/>
      <c r="U6060" s="775"/>
      <c r="V6060" s="775"/>
      <c r="W6060" s="819"/>
      <c r="X6060" s="313">
        <f t="shared" si="1873"/>
        <v>0</v>
      </c>
    </row>
    <row r="6061" spans="2:24" ht="18.75">
      <c r="B6061" s="794">
        <v>2500</v>
      </c>
      <c r="C6061" s="963" t="s">
        <v>239</v>
      </c>
      <c r="D6061" s="963"/>
      <c r="E6061" s="795"/>
      <c r="F6061" s="798"/>
      <c r="G6061" s="799"/>
      <c r="H6061" s="799"/>
      <c r="I6061" s="800">
        <f t="shared" si="1874"/>
        <v>0</v>
      </c>
      <c r="J6061" s="243" t="str">
        <f t="shared" si="1872"/>
        <v/>
      </c>
      <c r="K6061" s="244"/>
      <c r="L6061" s="428"/>
      <c r="M6061" s="254"/>
      <c r="N6061" s="315">
        <f t="shared" si="1875"/>
        <v>0</v>
      </c>
      <c r="O6061" s="424">
        <f t="shared" si="1876"/>
        <v>0</v>
      </c>
      <c r="P6061" s="244"/>
      <c r="Q6061" s="773"/>
      <c r="R6061" s="774"/>
      <c r="S6061" s="775"/>
      <c r="T6061" s="775"/>
      <c r="U6061" s="774"/>
      <c r="V6061" s="775"/>
      <c r="W6061" s="819"/>
      <c r="X6061" s="313">
        <f t="shared" si="1873"/>
        <v>0</v>
      </c>
    </row>
    <row r="6062" spans="2:24" ht="18.75">
      <c r="B6062" s="794">
        <v>2600</v>
      </c>
      <c r="C6062" s="969" t="s">
        <v>240</v>
      </c>
      <c r="D6062" s="979"/>
      <c r="E6062" s="795"/>
      <c r="F6062" s="798"/>
      <c r="G6062" s="799"/>
      <c r="H6062" s="799"/>
      <c r="I6062" s="800">
        <f t="shared" si="1874"/>
        <v>0</v>
      </c>
      <c r="J6062" s="243" t="str">
        <f t="shared" si="1872"/>
        <v/>
      </c>
      <c r="K6062" s="244"/>
      <c r="L6062" s="428"/>
      <c r="M6062" s="254"/>
      <c r="N6062" s="315">
        <f t="shared" si="1875"/>
        <v>0</v>
      </c>
      <c r="O6062" s="424">
        <f t="shared" si="1876"/>
        <v>0</v>
      </c>
      <c r="P6062" s="244"/>
      <c r="Q6062" s="773"/>
      <c r="R6062" s="774"/>
      <c r="S6062" s="775"/>
      <c r="T6062" s="775"/>
      <c r="U6062" s="774"/>
      <c r="V6062" s="775"/>
      <c r="W6062" s="819"/>
      <c r="X6062" s="313">
        <f t="shared" si="1873"/>
        <v>0</v>
      </c>
    </row>
    <row r="6063" spans="2:24" ht="18.75">
      <c r="B6063" s="794">
        <v>2700</v>
      </c>
      <c r="C6063" s="969" t="s">
        <v>241</v>
      </c>
      <c r="D6063" s="979"/>
      <c r="E6063" s="795"/>
      <c r="F6063" s="798"/>
      <c r="G6063" s="799"/>
      <c r="H6063" s="799"/>
      <c r="I6063" s="800">
        <f t="shared" si="1874"/>
        <v>0</v>
      </c>
      <c r="J6063" s="243" t="str">
        <f t="shared" si="1872"/>
        <v/>
      </c>
      <c r="K6063" s="244"/>
      <c r="L6063" s="428"/>
      <c r="M6063" s="254"/>
      <c r="N6063" s="315">
        <f t="shared" si="1875"/>
        <v>0</v>
      </c>
      <c r="O6063" s="424">
        <f t="shared" si="1876"/>
        <v>0</v>
      </c>
      <c r="P6063" s="244"/>
      <c r="Q6063" s="773"/>
      <c r="R6063" s="774"/>
      <c r="S6063" s="775"/>
      <c r="T6063" s="775"/>
      <c r="U6063" s="774"/>
      <c r="V6063" s="775"/>
      <c r="W6063" s="819"/>
      <c r="X6063" s="313">
        <f t="shared" si="1873"/>
        <v>0</v>
      </c>
    </row>
    <row r="6064" spans="2:24" ht="18.75">
      <c r="B6064" s="794">
        <v>2800</v>
      </c>
      <c r="C6064" s="969" t="s">
        <v>1711</v>
      </c>
      <c r="D6064" s="979"/>
      <c r="E6064" s="795"/>
      <c r="F6064" s="798"/>
      <c r="G6064" s="799"/>
      <c r="H6064" s="799"/>
      <c r="I6064" s="800">
        <f t="shared" si="1874"/>
        <v>0</v>
      </c>
      <c r="J6064" s="243" t="str">
        <f t="shared" si="1872"/>
        <v/>
      </c>
      <c r="K6064" s="244"/>
      <c r="L6064" s="428"/>
      <c r="M6064" s="254"/>
      <c r="N6064" s="315">
        <f t="shared" si="1875"/>
        <v>0</v>
      </c>
      <c r="O6064" s="424">
        <f t="shared" si="1876"/>
        <v>0</v>
      </c>
      <c r="P6064" s="244"/>
      <c r="Q6064" s="773"/>
      <c r="R6064" s="774"/>
      <c r="S6064" s="775"/>
      <c r="T6064" s="775"/>
      <c r="U6064" s="774"/>
      <c r="V6064" s="775"/>
      <c r="W6064" s="819"/>
      <c r="X6064" s="313">
        <f t="shared" si="1873"/>
        <v>0</v>
      </c>
    </row>
    <row r="6065" spans="2:24" ht="18.75">
      <c r="B6065" s="794">
        <v>2900</v>
      </c>
      <c r="C6065" s="966" t="s">
        <v>242</v>
      </c>
      <c r="D6065" s="983"/>
      <c r="E6065" s="795"/>
      <c r="F6065" s="796">
        <f>SUM(F6066:F6073)</f>
        <v>0</v>
      </c>
      <c r="G6065" s="797">
        <f>SUM(G6066:G6073)</f>
        <v>0</v>
      </c>
      <c r="H6065" s="797">
        <f>SUM(H6066:H6073)</f>
        <v>0</v>
      </c>
      <c r="I6065" s="797">
        <f>SUM(I6066:I6073)</f>
        <v>0</v>
      </c>
      <c r="J6065" s="243" t="str">
        <f t="shared" si="1872"/>
        <v/>
      </c>
      <c r="K6065" s="244"/>
      <c r="L6065" s="316">
        <f>SUM(L6066:L6073)</f>
        <v>0</v>
      </c>
      <c r="M6065" s="317">
        <f>SUM(M6066:M6073)</f>
        <v>0</v>
      </c>
      <c r="N6065" s="425">
        <f>SUM(N6066:N6073)</f>
        <v>0</v>
      </c>
      <c r="O6065" s="426">
        <f>SUM(O6066:O6073)</f>
        <v>0</v>
      </c>
      <c r="P6065" s="244"/>
      <c r="Q6065" s="773"/>
      <c r="R6065" s="774"/>
      <c r="S6065" s="774"/>
      <c r="T6065" s="774"/>
      <c r="U6065" s="774"/>
      <c r="V6065" s="774"/>
      <c r="W6065" s="820"/>
      <c r="X6065" s="313">
        <f t="shared" si="1873"/>
        <v>0</v>
      </c>
    </row>
    <row r="6066" spans="2:24" ht="18.75">
      <c r="B6066" s="172"/>
      <c r="C6066" s="144">
        <v>2910</v>
      </c>
      <c r="D6066" s="319" t="s">
        <v>1751</v>
      </c>
      <c r="E6066" s="812"/>
      <c r="F6066" s="449"/>
      <c r="G6066" s="245"/>
      <c r="H6066" s="245"/>
      <c r="I6066" s="476">
        <f t="shared" ref="I6066:I6073" si="1877">F6066+G6066+H6066</f>
        <v>0</v>
      </c>
      <c r="J6066" s="243" t="str">
        <f t="shared" si="1872"/>
        <v/>
      </c>
      <c r="K6066" s="244"/>
      <c r="L6066" s="423"/>
      <c r="M6066" s="252"/>
      <c r="N6066" s="315">
        <f t="shared" ref="N6066:N6073" si="1878">I6066</f>
        <v>0</v>
      </c>
      <c r="O6066" s="424">
        <f t="shared" ref="O6066:O6073" si="1879">L6066+M6066-N6066</f>
        <v>0</v>
      </c>
      <c r="P6066" s="244"/>
      <c r="Q6066" s="771"/>
      <c r="R6066" s="775"/>
      <c r="S6066" s="775"/>
      <c r="T6066" s="775"/>
      <c r="U6066" s="775"/>
      <c r="V6066" s="775"/>
      <c r="W6066" s="819"/>
      <c r="X6066" s="313">
        <f t="shared" si="1873"/>
        <v>0</v>
      </c>
    </row>
    <row r="6067" spans="2:24" ht="18.75">
      <c r="B6067" s="172"/>
      <c r="C6067" s="144">
        <v>2920</v>
      </c>
      <c r="D6067" s="319" t="s">
        <v>243</v>
      </c>
      <c r="E6067" s="812"/>
      <c r="F6067" s="449"/>
      <c r="G6067" s="245"/>
      <c r="H6067" s="245"/>
      <c r="I6067" s="476">
        <f t="shared" si="1877"/>
        <v>0</v>
      </c>
      <c r="J6067" s="243" t="str">
        <f t="shared" si="1872"/>
        <v/>
      </c>
      <c r="K6067" s="244"/>
      <c r="L6067" s="423"/>
      <c r="M6067" s="252"/>
      <c r="N6067" s="315">
        <f t="shared" si="1878"/>
        <v>0</v>
      </c>
      <c r="O6067" s="424">
        <f t="shared" si="1879"/>
        <v>0</v>
      </c>
      <c r="P6067" s="244"/>
      <c r="Q6067" s="771"/>
      <c r="R6067" s="775"/>
      <c r="S6067" s="775"/>
      <c r="T6067" s="775"/>
      <c r="U6067" s="775"/>
      <c r="V6067" s="775"/>
      <c r="W6067" s="819"/>
      <c r="X6067" s="313">
        <f t="shared" si="1873"/>
        <v>0</v>
      </c>
    </row>
    <row r="6068" spans="2:24" ht="31.5">
      <c r="B6068" s="172"/>
      <c r="C6068" s="168">
        <v>2969</v>
      </c>
      <c r="D6068" s="320" t="s">
        <v>244</v>
      </c>
      <c r="E6068" s="812"/>
      <c r="F6068" s="449"/>
      <c r="G6068" s="245"/>
      <c r="H6068" s="245"/>
      <c r="I6068" s="476">
        <f t="shared" si="1877"/>
        <v>0</v>
      </c>
      <c r="J6068" s="243" t="str">
        <f t="shared" si="1872"/>
        <v/>
      </c>
      <c r="K6068" s="244"/>
      <c r="L6068" s="423"/>
      <c r="M6068" s="252"/>
      <c r="N6068" s="315">
        <f t="shared" si="1878"/>
        <v>0</v>
      </c>
      <c r="O6068" s="424">
        <f t="shared" si="1879"/>
        <v>0</v>
      </c>
      <c r="P6068" s="244"/>
      <c r="Q6068" s="771"/>
      <c r="R6068" s="775"/>
      <c r="S6068" s="775"/>
      <c r="T6068" s="775"/>
      <c r="U6068" s="775"/>
      <c r="V6068" s="775"/>
      <c r="W6068" s="819"/>
      <c r="X6068" s="313">
        <f t="shared" si="1873"/>
        <v>0</v>
      </c>
    </row>
    <row r="6069" spans="2:24" ht="31.5">
      <c r="B6069" s="172"/>
      <c r="C6069" s="168">
        <v>2970</v>
      </c>
      <c r="D6069" s="320" t="s">
        <v>245</v>
      </c>
      <c r="E6069" s="812"/>
      <c r="F6069" s="449"/>
      <c r="G6069" s="245"/>
      <c r="H6069" s="245"/>
      <c r="I6069" s="476">
        <f t="shared" si="1877"/>
        <v>0</v>
      </c>
      <c r="J6069" s="243" t="str">
        <f t="shared" si="1872"/>
        <v/>
      </c>
      <c r="K6069" s="244"/>
      <c r="L6069" s="423"/>
      <c r="M6069" s="252"/>
      <c r="N6069" s="315">
        <f t="shared" si="1878"/>
        <v>0</v>
      </c>
      <c r="O6069" s="424">
        <f t="shared" si="1879"/>
        <v>0</v>
      </c>
      <c r="P6069" s="244"/>
      <c r="Q6069" s="771"/>
      <c r="R6069" s="775"/>
      <c r="S6069" s="775"/>
      <c r="T6069" s="775"/>
      <c r="U6069" s="775"/>
      <c r="V6069" s="775"/>
      <c r="W6069" s="819"/>
      <c r="X6069" s="313">
        <f t="shared" si="1873"/>
        <v>0</v>
      </c>
    </row>
    <row r="6070" spans="2:24" ht="18.75">
      <c r="B6070" s="172"/>
      <c r="C6070" s="166">
        <v>2989</v>
      </c>
      <c r="D6070" s="321" t="s">
        <v>246</v>
      </c>
      <c r="E6070" s="812"/>
      <c r="F6070" s="449"/>
      <c r="G6070" s="245"/>
      <c r="H6070" s="245"/>
      <c r="I6070" s="476">
        <f t="shared" si="1877"/>
        <v>0</v>
      </c>
      <c r="J6070" s="243" t="str">
        <f t="shared" si="1872"/>
        <v/>
      </c>
      <c r="K6070" s="244"/>
      <c r="L6070" s="423"/>
      <c r="M6070" s="252"/>
      <c r="N6070" s="315">
        <f t="shared" si="1878"/>
        <v>0</v>
      </c>
      <c r="O6070" s="424">
        <f t="shared" si="1879"/>
        <v>0</v>
      </c>
      <c r="P6070" s="244"/>
      <c r="Q6070" s="771"/>
      <c r="R6070" s="775"/>
      <c r="S6070" s="775"/>
      <c r="T6070" s="775"/>
      <c r="U6070" s="775"/>
      <c r="V6070" s="775"/>
      <c r="W6070" s="819"/>
      <c r="X6070" s="313">
        <f t="shared" si="1873"/>
        <v>0</v>
      </c>
    </row>
    <row r="6071" spans="2:24" ht="31.5">
      <c r="B6071" s="136"/>
      <c r="C6071" s="137">
        <v>2990</v>
      </c>
      <c r="D6071" s="322" t="s">
        <v>1732</v>
      </c>
      <c r="E6071" s="812"/>
      <c r="F6071" s="449"/>
      <c r="G6071" s="245"/>
      <c r="H6071" s="245"/>
      <c r="I6071" s="476">
        <f t="shared" si="1877"/>
        <v>0</v>
      </c>
      <c r="J6071" s="243" t="str">
        <f t="shared" si="1872"/>
        <v/>
      </c>
      <c r="K6071" s="244"/>
      <c r="L6071" s="423"/>
      <c r="M6071" s="252"/>
      <c r="N6071" s="315">
        <f t="shared" si="1878"/>
        <v>0</v>
      </c>
      <c r="O6071" s="424">
        <f t="shared" si="1879"/>
        <v>0</v>
      </c>
      <c r="P6071" s="244"/>
      <c r="Q6071" s="771"/>
      <c r="R6071" s="775"/>
      <c r="S6071" s="775"/>
      <c r="T6071" s="775"/>
      <c r="U6071" s="775"/>
      <c r="V6071" s="775"/>
      <c r="W6071" s="819"/>
      <c r="X6071" s="313">
        <f t="shared" si="1873"/>
        <v>0</v>
      </c>
    </row>
    <row r="6072" spans="2:24" ht="18.75">
      <c r="B6072" s="136"/>
      <c r="C6072" s="137">
        <v>2991</v>
      </c>
      <c r="D6072" s="322" t="s">
        <v>247</v>
      </c>
      <c r="E6072" s="812"/>
      <c r="F6072" s="449"/>
      <c r="G6072" s="245"/>
      <c r="H6072" s="245"/>
      <c r="I6072" s="476">
        <f t="shared" si="1877"/>
        <v>0</v>
      </c>
      <c r="J6072" s="243" t="str">
        <f t="shared" si="1872"/>
        <v/>
      </c>
      <c r="K6072" s="244"/>
      <c r="L6072" s="423"/>
      <c r="M6072" s="252"/>
      <c r="N6072" s="315">
        <f t="shared" si="1878"/>
        <v>0</v>
      </c>
      <c r="O6072" s="424">
        <f t="shared" si="1879"/>
        <v>0</v>
      </c>
      <c r="P6072" s="244"/>
      <c r="Q6072" s="771"/>
      <c r="R6072" s="775"/>
      <c r="S6072" s="775"/>
      <c r="T6072" s="775"/>
      <c r="U6072" s="775"/>
      <c r="V6072" s="775"/>
      <c r="W6072" s="819"/>
      <c r="X6072" s="313">
        <f t="shared" si="1873"/>
        <v>0</v>
      </c>
    </row>
    <row r="6073" spans="2:24" ht="18.75">
      <c r="B6073" s="136"/>
      <c r="C6073" s="142">
        <v>2992</v>
      </c>
      <c r="D6073" s="154" t="s">
        <v>248</v>
      </c>
      <c r="E6073" s="812"/>
      <c r="F6073" s="449"/>
      <c r="G6073" s="245"/>
      <c r="H6073" s="245"/>
      <c r="I6073" s="476">
        <f t="shared" si="1877"/>
        <v>0</v>
      </c>
      <c r="J6073" s="243" t="str">
        <f t="shared" si="1872"/>
        <v/>
      </c>
      <c r="K6073" s="244"/>
      <c r="L6073" s="423"/>
      <c r="M6073" s="252"/>
      <c r="N6073" s="315">
        <f t="shared" si="1878"/>
        <v>0</v>
      </c>
      <c r="O6073" s="424">
        <f t="shared" si="1879"/>
        <v>0</v>
      </c>
      <c r="P6073" s="244"/>
      <c r="Q6073" s="771"/>
      <c r="R6073" s="775"/>
      <c r="S6073" s="775"/>
      <c r="T6073" s="775"/>
      <c r="U6073" s="775"/>
      <c r="V6073" s="775"/>
      <c r="W6073" s="819"/>
      <c r="X6073" s="313">
        <f t="shared" si="1873"/>
        <v>0</v>
      </c>
    </row>
    <row r="6074" spans="2:24" ht="18.75">
      <c r="B6074" s="794">
        <v>3300</v>
      </c>
      <c r="C6074" s="966" t="s">
        <v>1773</v>
      </c>
      <c r="D6074" s="966"/>
      <c r="E6074" s="795"/>
      <c r="F6074" s="781">
        <v>0</v>
      </c>
      <c r="G6074" s="781">
        <v>0</v>
      </c>
      <c r="H6074" s="781">
        <v>0</v>
      </c>
      <c r="I6074" s="797">
        <f>SUM(I6075:I6079)</f>
        <v>0</v>
      </c>
      <c r="J6074" s="243" t="str">
        <f t="shared" si="1872"/>
        <v/>
      </c>
      <c r="K6074" s="244"/>
      <c r="L6074" s="773"/>
      <c r="M6074" s="774"/>
      <c r="N6074" s="774"/>
      <c r="O6074" s="820"/>
      <c r="P6074" s="244"/>
      <c r="Q6074" s="773"/>
      <c r="R6074" s="774"/>
      <c r="S6074" s="774"/>
      <c r="T6074" s="774"/>
      <c r="U6074" s="774"/>
      <c r="V6074" s="774"/>
      <c r="W6074" s="820"/>
      <c r="X6074" s="313">
        <f t="shared" si="1873"/>
        <v>0</v>
      </c>
    </row>
    <row r="6075" spans="2:24" ht="18.75">
      <c r="B6075" s="143"/>
      <c r="C6075" s="144">
        <v>3301</v>
      </c>
      <c r="D6075" s="460" t="s">
        <v>249</v>
      </c>
      <c r="E6075" s="812"/>
      <c r="F6075" s="700">
        <v>0</v>
      </c>
      <c r="G6075" s="700">
        <v>0</v>
      </c>
      <c r="H6075" s="700">
        <v>0</v>
      </c>
      <c r="I6075" s="476">
        <f t="shared" ref="I6075:I6082" si="1880">F6075+G6075+H6075</f>
        <v>0</v>
      </c>
      <c r="J6075" s="243" t="str">
        <f t="shared" si="1872"/>
        <v/>
      </c>
      <c r="K6075" s="244"/>
      <c r="L6075" s="771"/>
      <c r="M6075" s="775"/>
      <c r="N6075" s="775"/>
      <c r="O6075" s="819"/>
      <c r="P6075" s="244"/>
      <c r="Q6075" s="771"/>
      <c r="R6075" s="775"/>
      <c r="S6075" s="775"/>
      <c r="T6075" s="775"/>
      <c r="U6075" s="775"/>
      <c r="V6075" s="775"/>
      <c r="W6075" s="819"/>
      <c r="X6075" s="313">
        <f t="shared" si="1873"/>
        <v>0</v>
      </c>
    </row>
    <row r="6076" spans="2:24" ht="18.75">
      <c r="B6076" s="143"/>
      <c r="C6076" s="168">
        <v>3302</v>
      </c>
      <c r="D6076" s="461" t="s">
        <v>1081</v>
      </c>
      <c r="E6076" s="812"/>
      <c r="F6076" s="700">
        <v>0</v>
      </c>
      <c r="G6076" s="700">
        <v>0</v>
      </c>
      <c r="H6076" s="700">
        <v>0</v>
      </c>
      <c r="I6076" s="476">
        <f t="shared" si="1880"/>
        <v>0</v>
      </c>
      <c r="J6076" s="243" t="str">
        <f t="shared" ref="J6076:J6107" si="1881">(IF($E6076&lt;&gt;0,$J$2,IF($I6076&lt;&gt;0,$J$2,"")))</f>
        <v/>
      </c>
      <c r="K6076" s="244"/>
      <c r="L6076" s="771"/>
      <c r="M6076" s="775"/>
      <c r="N6076" s="775"/>
      <c r="O6076" s="819"/>
      <c r="P6076" s="244"/>
      <c r="Q6076" s="771"/>
      <c r="R6076" s="775"/>
      <c r="S6076" s="775"/>
      <c r="T6076" s="775"/>
      <c r="U6076" s="775"/>
      <c r="V6076" s="775"/>
      <c r="W6076" s="819"/>
      <c r="X6076" s="313">
        <f t="shared" ref="X6076:X6107" si="1882">T6076-U6076-V6076-W6076</f>
        <v>0</v>
      </c>
    </row>
    <row r="6077" spans="2:24" ht="18.75">
      <c r="B6077" s="143"/>
      <c r="C6077" s="168">
        <v>3303</v>
      </c>
      <c r="D6077" s="461" t="s">
        <v>251</v>
      </c>
      <c r="E6077" s="812"/>
      <c r="F6077" s="700">
        <v>0</v>
      </c>
      <c r="G6077" s="700">
        <v>0</v>
      </c>
      <c r="H6077" s="700">
        <v>0</v>
      </c>
      <c r="I6077" s="476">
        <f t="shared" si="1880"/>
        <v>0</v>
      </c>
      <c r="J6077" s="243" t="str">
        <f t="shared" si="1881"/>
        <v/>
      </c>
      <c r="K6077" s="244"/>
      <c r="L6077" s="771"/>
      <c r="M6077" s="775"/>
      <c r="N6077" s="775"/>
      <c r="O6077" s="819"/>
      <c r="P6077" s="244"/>
      <c r="Q6077" s="771"/>
      <c r="R6077" s="775"/>
      <c r="S6077" s="775"/>
      <c r="T6077" s="775"/>
      <c r="U6077" s="775"/>
      <c r="V6077" s="775"/>
      <c r="W6077" s="819"/>
      <c r="X6077" s="313">
        <f t="shared" si="1882"/>
        <v>0</v>
      </c>
    </row>
    <row r="6078" spans="2:24" ht="18.75">
      <c r="B6078" s="143"/>
      <c r="C6078" s="166">
        <v>3304</v>
      </c>
      <c r="D6078" s="462" t="s">
        <v>252</v>
      </c>
      <c r="E6078" s="812"/>
      <c r="F6078" s="700">
        <v>0</v>
      </c>
      <c r="G6078" s="700">
        <v>0</v>
      </c>
      <c r="H6078" s="700">
        <v>0</v>
      </c>
      <c r="I6078" s="476">
        <f t="shared" si="1880"/>
        <v>0</v>
      </c>
      <c r="J6078" s="243" t="str">
        <f t="shared" si="1881"/>
        <v/>
      </c>
      <c r="K6078" s="244"/>
      <c r="L6078" s="771"/>
      <c r="M6078" s="775"/>
      <c r="N6078" s="775"/>
      <c r="O6078" s="819"/>
      <c r="P6078" s="244"/>
      <c r="Q6078" s="771"/>
      <c r="R6078" s="775"/>
      <c r="S6078" s="775"/>
      <c r="T6078" s="775"/>
      <c r="U6078" s="775"/>
      <c r="V6078" s="775"/>
      <c r="W6078" s="819"/>
      <c r="X6078" s="313">
        <f t="shared" si="1882"/>
        <v>0</v>
      </c>
    </row>
    <row r="6079" spans="2:24" ht="31.5">
      <c r="B6079" s="143"/>
      <c r="C6079" s="142">
        <v>3306</v>
      </c>
      <c r="D6079" s="463" t="s">
        <v>1712</v>
      </c>
      <c r="E6079" s="812"/>
      <c r="F6079" s="700">
        <v>0</v>
      </c>
      <c r="G6079" s="700">
        <v>0</v>
      </c>
      <c r="H6079" s="700">
        <v>0</v>
      </c>
      <c r="I6079" s="476">
        <f t="shared" si="1880"/>
        <v>0</v>
      </c>
      <c r="J6079" s="243" t="str">
        <f t="shared" si="1881"/>
        <v/>
      </c>
      <c r="K6079" s="244"/>
      <c r="L6079" s="771"/>
      <c r="M6079" s="775"/>
      <c r="N6079" s="775"/>
      <c r="O6079" s="819"/>
      <c r="P6079" s="244"/>
      <c r="Q6079" s="771"/>
      <c r="R6079" s="775"/>
      <c r="S6079" s="775"/>
      <c r="T6079" s="775"/>
      <c r="U6079" s="775"/>
      <c r="V6079" s="775"/>
      <c r="W6079" s="819"/>
      <c r="X6079" s="313">
        <f t="shared" si="1882"/>
        <v>0</v>
      </c>
    </row>
    <row r="6080" spans="2:24" ht="18.75">
      <c r="B6080" s="794">
        <v>3900</v>
      </c>
      <c r="C6080" s="963" t="s">
        <v>253</v>
      </c>
      <c r="D6080" s="967"/>
      <c r="E6080" s="795"/>
      <c r="F6080" s="781">
        <v>0</v>
      </c>
      <c r="G6080" s="781">
        <v>0</v>
      </c>
      <c r="H6080" s="781">
        <v>0</v>
      </c>
      <c r="I6080" s="800">
        <f t="shared" si="1880"/>
        <v>0</v>
      </c>
      <c r="J6080" s="243" t="str">
        <f t="shared" si="1881"/>
        <v/>
      </c>
      <c r="K6080" s="244"/>
      <c r="L6080" s="428"/>
      <c r="M6080" s="254"/>
      <c r="N6080" s="317">
        <f>I6080</f>
        <v>0</v>
      </c>
      <c r="O6080" s="424">
        <f>L6080+M6080-N6080</f>
        <v>0</v>
      </c>
      <c r="P6080" s="244"/>
      <c r="Q6080" s="428"/>
      <c r="R6080" s="254"/>
      <c r="S6080" s="429">
        <f>+IF(+(L6080+M6080)&gt;=I6080,+M6080,+(+I6080-L6080))</f>
        <v>0</v>
      </c>
      <c r="T6080" s="315">
        <f>Q6080+R6080-S6080</f>
        <v>0</v>
      </c>
      <c r="U6080" s="254"/>
      <c r="V6080" s="254"/>
      <c r="W6080" s="253"/>
      <c r="X6080" s="313">
        <f t="shared" si="1882"/>
        <v>0</v>
      </c>
    </row>
    <row r="6081" spans="2:24" ht="18.75">
      <c r="B6081" s="794">
        <v>4000</v>
      </c>
      <c r="C6081" s="968" t="s">
        <v>254</v>
      </c>
      <c r="D6081" s="968"/>
      <c r="E6081" s="795"/>
      <c r="F6081" s="798"/>
      <c r="G6081" s="799"/>
      <c r="H6081" s="799"/>
      <c r="I6081" s="800">
        <f t="shared" si="1880"/>
        <v>0</v>
      </c>
      <c r="J6081" s="243" t="str">
        <f t="shared" si="1881"/>
        <v/>
      </c>
      <c r="K6081" s="244"/>
      <c r="L6081" s="428"/>
      <c r="M6081" s="254"/>
      <c r="N6081" s="317">
        <f>I6081</f>
        <v>0</v>
      </c>
      <c r="O6081" s="424">
        <f>L6081+M6081-N6081</f>
        <v>0</v>
      </c>
      <c r="P6081" s="244"/>
      <c r="Q6081" s="773"/>
      <c r="R6081" s="774"/>
      <c r="S6081" s="774"/>
      <c r="T6081" s="775"/>
      <c r="U6081" s="774"/>
      <c r="V6081" s="774"/>
      <c r="W6081" s="819"/>
      <c r="X6081" s="313">
        <f t="shared" si="1882"/>
        <v>0</v>
      </c>
    </row>
    <row r="6082" spans="2:24" ht="18.75">
      <c r="B6082" s="794">
        <v>4100</v>
      </c>
      <c r="C6082" s="968" t="s">
        <v>255</v>
      </c>
      <c r="D6082" s="968"/>
      <c r="E6082" s="795"/>
      <c r="F6082" s="781">
        <v>0</v>
      </c>
      <c r="G6082" s="781">
        <v>0</v>
      </c>
      <c r="H6082" s="781">
        <v>0</v>
      </c>
      <c r="I6082" s="800">
        <f t="shared" si="1880"/>
        <v>0</v>
      </c>
      <c r="J6082" s="243" t="str">
        <f t="shared" si="1881"/>
        <v/>
      </c>
      <c r="K6082" s="244"/>
      <c r="L6082" s="773"/>
      <c r="M6082" s="774"/>
      <c r="N6082" s="774"/>
      <c r="O6082" s="820"/>
      <c r="P6082" s="244"/>
      <c r="Q6082" s="773"/>
      <c r="R6082" s="774"/>
      <c r="S6082" s="774"/>
      <c r="T6082" s="774"/>
      <c r="U6082" s="774"/>
      <c r="V6082" s="774"/>
      <c r="W6082" s="820"/>
      <c r="X6082" s="313">
        <f t="shared" si="1882"/>
        <v>0</v>
      </c>
    </row>
    <row r="6083" spans="2:24" ht="18.75">
      <c r="B6083" s="794">
        <v>4200</v>
      </c>
      <c r="C6083" s="966" t="s">
        <v>256</v>
      </c>
      <c r="D6083" s="983"/>
      <c r="E6083" s="795"/>
      <c r="F6083" s="796">
        <f>SUM(F6084:F6089)</f>
        <v>0</v>
      </c>
      <c r="G6083" s="797">
        <f>SUM(G6084:G6089)</f>
        <v>0</v>
      </c>
      <c r="H6083" s="797">
        <f>SUM(H6084:H6089)</f>
        <v>0</v>
      </c>
      <c r="I6083" s="797">
        <f>SUM(I6084:I6089)</f>
        <v>0</v>
      </c>
      <c r="J6083" s="243" t="str">
        <f t="shared" si="1881"/>
        <v/>
      </c>
      <c r="K6083" s="244"/>
      <c r="L6083" s="316">
        <f>SUM(L6084:L6089)</f>
        <v>0</v>
      </c>
      <c r="M6083" s="317">
        <f>SUM(M6084:M6089)</f>
        <v>0</v>
      </c>
      <c r="N6083" s="425">
        <f>SUM(N6084:N6089)</f>
        <v>0</v>
      </c>
      <c r="O6083" s="426">
        <f>SUM(O6084:O6089)</f>
        <v>0</v>
      </c>
      <c r="P6083" s="244"/>
      <c r="Q6083" s="316">
        <f t="shared" ref="Q6083:W6083" si="1883">SUM(Q6084:Q6089)</f>
        <v>0</v>
      </c>
      <c r="R6083" s="317">
        <f t="shared" si="1883"/>
        <v>0</v>
      </c>
      <c r="S6083" s="317">
        <f t="shared" si="1883"/>
        <v>0</v>
      </c>
      <c r="T6083" s="317">
        <f t="shared" si="1883"/>
        <v>0</v>
      </c>
      <c r="U6083" s="317">
        <f t="shared" si="1883"/>
        <v>0</v>
      </c>
      <c r="V6083" s="317">
        <f t="shared" si="1883"/>
        <v>0</v>
      </c>
      <c r="W6083" s="426">
        <f t="shared" si="1883"/>
        <v>0</v>
      </c>
      <c r="X6083" s="313">
        <f t="shared" si="1882"/>
        <v>0</v>
      </c>
    </row>
    <row r="6084" spans="2:24" ht="18.75">
      <c r="B6084" s="173"/>
      <c r="C6084" s="144">
        <v>4201</v>
      </c>
      <c r="D6084" s="138" t="s">
        <v>257</v>
      </c>
      <c r="E6084" s="812"/>
      <c r="F6084" s="449"/>
      <c r="G6084" s="245"/>
      <c r="H6084" s="245"/>
      <c r="I6084" s="476">
        <f t="shared" ref="I6084:I6089" si="1884">F6084+G6084+H6084</f>
        <v>0</v>
      </c>
      <c r="J6084" s="243" t="str">
        <f t="shared" si="1881"/>
        <v/>
      </c>
      <c r="K6084" s="244"/>
      <c r="L6084" s="423"/>
      <c r="M6084" s="252"/>
      <c r="N6084" s="315">
        <f t="shared" ref="N6084:N6089" si="1885">I6084</f>
        <v>0</v>
      </c>
      <c r="O6084" s="424">
        <f t="shared" ref="O6084:O6089" si="1886">L6084+M6084-N6084</f>
        <v>0</v>
      </c>
      <c r="P6084" s="244"/>
      <c r="Q6084" s="423"/>
      <c r="R6084" s="252"/>
      <c r="S6084" s="429">
        <f t="shared" ref="S6084:S6089" si="1887">+IF(+(L6084+M6084)&gt;=I6084,+M6084,+(+I6084-L6084))</f>
        <v>0</v>
      </c>
      <c r="T6084" s="315">
        <f t="shared" ref="T6084:T6089" si="1888">Q6084+R6084-S6084</f>
        <v>0</v>
      </c>
      <c r="U6084" s="252"/>
      <c r="V6084" s="252"/>
      <c r="W6084" s="253"/>
      <c r="X6084" s="313">
        <f t="shared" si="1882"/>
        <v>0</v>
      </c>
    </row>
    <row r="6085" spans="2:24" ht="18.75">
      <c r="B6085" s="173"/>
      <c r="C6085" s="137">
        <v>4202</v>
      </c>
      <c r="D6085" s="139" t="s">
        <v>258</v>
      </c>
      <c r="E6085" s="812"/>
      <c r="F6085" s="449"/>
      <c r="G6085" s="245"/>
      <c r="H6085" s="245"/>
      <c r="I6085" s="476">
        <f t="shared" si="1884"/>
        <v>0</v>
      </c>
      <c r="J6085" s="243" t="str">
        <f t="shared" si="1881"/>
        <v/>
      </c>
      <c r="K6085" s="244"/>
      <c r="L6085" s="423"/>
      <c r="M6085" s="252"/>
      <c r="N6085" s="315">
        <f t="shared" si="1885"/>
        <v>0</v>
      </c>
      <c r="O6085" s="424">
        <f t="shared" si="1886"/>
        <v>0</v>
      </c>
      <c r="P6085" s="244"/>
      <c r="Q6085" s="423"/>
      <c r="R6085" s="252"/>
      <c r="S6085" s="429">
        <f t="shared" si="1887"/>
        <v>0</v>
      </c>
      <c r="T6085" s="315">
        <f t="shared" si="1888"/>
        <v>0</v>
      </c>
      <c r="U6085" s="252"/>
      <c r="V6085" s="252"/>
      <c r="W6085" s="253"/>
      <c r="X6085" s="313">
        <f t="shared" si="1882"/>
        <v>0</v>
      </c>
    </row>
    <row r="6086" spans="2:24" ht="18.75">
      <c r="B6086" s="173"/>
      <c r="C6086" s="137">
        <v>4214</v>
      </c>
      <c r="D6086" s="139" t="s">
        <v>259</v>
      </c>
      <c r="E6086" s="812"/>
      <c r="F6086" s="449"/>
      <c r="G6086" s="245"/>
      <c r="H6086" s="245"/>
      <c r="I6086" s="476">
        <f t="shared" si="1884"/>
        <v>0</v>
      </c>
      <c r="J6086" s="243" t="str">
        <f t="shared" si="1881"/>
        <v/>
      </c>
      <c r="K6086" s="244"/>
      <c r="L6086" s="423"/>
      <c r="M6086" s="252"/>
      <c r="N6086" s="315">
        <f t="shared" si="1885"/>
        <v>0</v>
      </c>
      <c r="O6086" s="424">
        <f t="shared" si="1886"/>
        <v>0</v>
      </c>
      <c r="P6086" s="244"/>
      <c r="Q6086" s="423"/>
      <c r="R6086" s="252"/>
      <c r="S6086" s="429">
        <f t="shared" si="1887"/>
        <v>0</v>
      </c>
      <c r="T6086" s="315">
        <f t="shared" si="1888"/>
        <v>0</v>
      </c>
      <c r="U6086" s="252"/>
      <c r="V6086" s="252"/>
      <c r="W6086" s="253"/>
      <c r="X6086" s="313">
        <f t="shared" si="1882"/>
        <v>0</v>
      </c>
    </row>
    <row r="6087" spans="2:24" ht="18.75">
      <c r="B6087" s="173"/>
      <c r="C6087" s="137">
        <v>4217</v>
      </c>
      <c r="D6087" s="139" t="s">
        <v>260</v>
      </c>
      <c r="E6087" s="812"/>
      <c r="F6087" s="449"/>
      <c r="G6087" s="245"/>
      <c r="H6087" s="245"/>
      <c r="I6087" s="476">
        <f t="shared" si="1884"/>
        <v>0</v>
      </c>
      <c r="J6087" s="243" t="str">
        <f t="shared" si="1881"/>
        <v/>
      </c>
      <c r="K6087" s="244"/>
      <c r="L6087" s="423"/>
      <c r="M6087" s="252"/>
      <c r="N6087" s="315">
        <f t="shared" si="1885"/>
        <v>0</v>
      </c>
      <c r="O6087" s="424">
        <f t="shared" si="1886"/>
        <v>0</v>
      </c>
      <c r="P6087" s="244"/>
      <c r="Q6087" s="423"/>
      <c r="R6087" s="252"/>
      <c r="S6087" s="429">
        <f t="shared" si="1887"/>
        <v>0</v>
      </c>
      <c r="T6087" s="315">
        <f t="shared" si="1888"/>
        <v>0</v>
      </c>
      <c r="U6087" s="252"/>
      <c r="V6087" s="252"/>
      <c r="W6087" s="253"/>
      <c r="X6087" s="313">
        <f t="shared" si="1882"/>
        <v>0</v>
      </c>
    </row>
    <row r="6088" spans="2:24" ht="18.75">
      <c r="B6088" s="173"/>
      <c r="C6088" s="137">
        <v>4218</v>
      </c>
      <c r="D6088" s="145" t="s">
        <v>261</v>
      </c>
      <c r="E6088" s="812"/>
      <c r="F6088" s="449"/>
      <c r="G6088" s="245"/>
      <c r="H6088" s="245"/>
      <c r="I6088" s="476">
        <f t="shared" si="1884"/>
        <v>0</v>
      </c>
      <c r="J6088" s="243" t="str">
        <f t="shared" si="1881"/>
        <v/>
      </c>
      <c r="K6088" s="244"/>
      <c r="L6088" s="423"/>
      <c r="M6088" s="252"/>
      <c r="N6088" s="315">
        <f t="shared" si="1885"/>
        <v>0</v>
      </c>
      <c r="O6088" s="424">
        <f t="shared" si="1886"/>
        <v>0</v>
      </c>
      <c r="P6088" s="244"/>
      <c r="Q6088" s="423"/>
      <c r="R6088" s="252"/>
      <c r="S6088" s="429">
        <f t="shared" si="1887"/>
        <v>0</v>
      </c>
      <c r="T6088" s="315">
        <f t="shared" si="1888"/>
        <v>0</v>
      </c>
      <c r="U6088" s="252"/>
      <c r="V6088" s="252"/>
      <c r="W6088" s="253"/>
      <c r="X6088" s="313">
        <f t="shared" si="1882"/>
        <v>0</v>
      </c>
    </row>
    <row r="6089" spans="2:24" ht="18.75">
      <c r="B6089" s="173"/>
      <c r="C6089" s="137">
        <v>4219</v>
      </c>
      <c r="D6089" s="156" t="s">
        <v>262</v>
      </c>
      <c r="E6089" s="812"/>
      <c r="F6089" s="449"/>
      <c r="G6089" s="245"/>
      <c r="H6089" s="245"/>
      <c r="I6089" s="476">
        <f t="shared" si="1884"/>
        <v>0</v>
      </c>
      <c r="J6089" s="243" t="str">
        <f t="shared" si="1881"/>
        <v/>
      </c>
      <c r="K6089" s="244"/>
      <c r="L6089" s="423"/>
      <c r="M6089" s="252"/>
      <c r="N6089" s="315">
        <f t="shared" si="1885"/>
        <v>0</v>
      </c>
      <c r="O6089" s="424">
        <f t="shared" si="1886"/>
        <v>0</v>
      </c>
      <c r="P6089" s="244"/>
      <c r="Q6089" s="423"/>
      <c r="R6089" s="252"/>
      <c r="S6089" s="429">
        <f t="shared" si="1887"/>
        <v>0</v>
      </c>
      <c r="T6089" s="315">
        <f t="shared" si="1888"/>
        <v>0</v>
      </c>
      <c r="U6089" s="252"/>
      <c r="V6089" s="252"/>
      <c r="W6089" s="253"/>
      <c r="X6089" s="313">
        <f t="shared" si="1882"/>
        <v>0</v>
      </c>
    </row>
    <row r="6090" spans="2:24" ht="18.75">
      <c r="B6090" s="794">
        <v>4300</v>
      </c>
      <c r="C6090" s="958" t="s">
        <v>1713</v>
      </c>
      <c r="D6090" s="958"/>
      <c r="E6090" s="795"/>
      <c r="F6090" s="796">
        <f>SUM(F6091:F6093)</f>
        <v>0</v>
      </c>
      <c r="G6090" s="797">
        <f>SUM(G6091:G6093)</f>
        <v>0</v>
      </c>
      <c r="H6090" s="797">
        <f>SUM(H6091:H6093)</f>
        <v>0</v>
      </c>
      <c r="I6090" s="797">
        <f>SUM(I6091:I6093)</f>
        <v>0</v>
      </c>
      <c r="J6090" s="243" t="str">
        <f t="shared" si="1881"/>
        <v/>
      </c>
      <c r="K6090" s="244"/>
      <c r="L6090" s="316">
        <f>SUM(L6091:L6093)</f>
        <v>0</v>
      </c>
      <c r="M6090" s="317">
        <f>SUM(M6091:M6093)</f>
        <v>0</v>
      </c>
      <c r="N6090" s="425">
        <f>SUM(N6091:N6093)</f>
        <v>0</v>
      </c>
      <c r="O6090" s="426">
        <f>SUM(O6091:O6093)</f>
        <v>0</v>
      </c>
      <c r="P6090" s="244"/>
      <c r="Q6090" s="316">
        <f t="shared" ref="Q6090:W6090" si="1889">SUM(Q6091:Q6093)</f>
        <v>0</v>
      </c>
      <c r="R6090" s="317">
        <f t="shared" si="1889"/>
        <v>0</v>
      </c>
      <c r="S6090" s="317">
        <f t="shared" si="1889"/>
        <v>0</v>
      </c>
      <c r="T6090" s="317">
        <f t="shared" si="1889"/>
        <v>0</v>
      </c>
      <c r="U6090" s="317">
        <f t="shared" si="1889"/>
        <v>0</v>
      </c>
      <c r="V6090" s="317">
        <f t="shared" si="1889"/>
        <v>0</v>
      </c>
      <c r="W6090" s="426">
        <f t="shared" si="1889"/>
        <v>0</v>
      </c>
      <c r="X6090" s="313">
        <f t="shared" si="1882"/>
        <v>0</v>
      </c>
    </row>
    <row r="6091" spans="2:24" ht="18.75">
      <c r="B6091" s="173"/>
      <c r="C6091" s="144">
        <v>4301</v>
      </c>
      <c r="D6091" s="163" t="s">
        <v>263</v>
      </c>
      <c r="E6091" s="812"/>
      <c r="F6091" s="449"/>
      <c r="G6091" s="245"/>
      <c r="H6091" s="245"/>
      <c r="I6091" s="476">
        <f t="shared" ref="I6091:I6096" si="1890">F6091+G6091+H6091</f>
        <v>0</v>
      </c>
      <c r="J6091" s="243" t="str">
        <f t="shared" si="1881"/>
        <v/>
      </c>
      <c r="K6091" s="244"/>
      <c r="L6091" s="423"/>
      <c r="M6091" s="252"/>
      <c r="N6091" s="315">
        <f t="shared" ref="N6091:N6096" si="1891">I6091</f>
        <v>0</v>
      </c>
      <c r="O6091" s="424">
        <f t="shared" ref="O6091:O6096" si="1892">L6091+M6091-N6091</f>
        <v>0</v>
      </c>
      <c r="P6091" s="244"/>
      <c r="Q6091" s="423"/>
      <c r="R6091" s="252"/>
      <c r="S6091" s="429">
        <f t="shared" ref="S6091:S6096" si="1893">+IF(+(L6091+M6091)&gt;=I6091,+M6091,+(+I6091-L6091))</f>
        <v>0</v>
      </c>
      <c r="T6091" s="315">
        <f t="shared" ref="T6091:T6096" si="1894">Q6091+R6091-S6091</f>
        <v>0</v>
      </c>
      <c r="U6091" s="252"/>
      <c r="V6091" s="252"/>
      <c r="W6091" s="253"/>
      <c r="X6091" s="313">
        <f t="shared" si="1882"/>
        <v>0</v>
      </c>
    </row>
    <row r="6092" spans="2:24" ht="18.75">
      <c r="B6092" s="173"/>
      <c r="C6092" s="137">
        <v>4302</v>
      </c>
      <c r="D6092" s="139" t="s">
        <v>1082</v>
      </c>
      <c r="E6092" s="812"/>
      <c r="F6092" s="449"/>
      <c r="G6092" s="245"/>
      <c r="H6092" s="245"/>
      <c r="I6092" s="476">
        <f t="shared" si="1890"/>
        <v>0</v>
      </c>
      <c r="J6092" s="243" t="str">
        <f t="shared" si="1881"/>
        <v/>
      </c>
      <c r="K6092" s="244"/>
      <c r="L6092" s="423"/>
      <c r="M6092" s="252"/>
      <c r="N6092" s="315">
        <f t="shared" si="1891"/>
        <v>0</v>
      </c>
      <c r="O6092" s="424">
        <f t="shared" si="1892"/>
        <v>0</v>
      </c>
      <c r="P6092" s="244"/>
      <c r="Q6092" s="423"/>
      <c r="R6092" s="252"/>
      <c r="S6092" s="429">
        <f t="shared" si="1893"/>
        <v>0</v>
      </c>
      <c r="T6092" s="315">
        <f t="shared" si="1894"/>
        <v>0</v>
      </c>
      <c r="U6092" s="252"/>
      <c r="V6092" s="252"/>
      <c r="W6092" s="253"/>
      <c r="X6092" s="313">
        <f t="shared" si="1882"/>
        <v>0</v>
      </c>
    </row>
    <row r="6093" spans="2:24" ht="18.75">
      <c r="B6093" s="173"/>
      <c r="C6093" s="142">
        <v>4309</v>
      </c>
      <c r="D6093" s="148" t="s">
        <v>265</v>
      </c>
      <c r="E6093" s="812"/>
      <c r="F6093" s="449"/>
      <c r="G6093" s="245"/>
      <c r="H6093" s="245"/>
      <c r="I6093" s="476">
        <f t="shared" si="1890"/>
        <v>0</v>
      </c>
      <c r="J6093" s="243" t="str">
        <f t="shared" si="1881"/>
        <v/>
      </c>
      <c r="K6093" s="244"/>
      <c r="L6093" s="423"/>
      <c r="M6093" s="252"/>
      <c r="N6093" s="315">
        <f t="shared" si="1891"/>
        <v>0</v>
      </c>
      <c r="O6093" s="424">
        <f t="shared" si="1892"/>
        <v>0</v>
      </c>
      <c r="P6093" s="244"/>
      <c r="Q6093" s="423"/>
      <c r="R6093" s="252"/>
      <c r="S6093" s="429">
        <f t="shared" si="1893"/>
        <v>0</v>
      </c>
      <c r="T6093" s="315">
        <f t="shared" si="1894"/>
        <v>0</v>
      </c>
      <c r="U6093" s="252"/>
      <c r="V6093" s="252"/>
      <c r="W6093" s="253"/>
      <c r="X6093" s="313">
        <f t="shared" si="1882"/>
        <v>0</v>
      </c>
    </row>
    <row r="6094" spans="2:24" ht="18.75">
      <c r="B6094" s="794">
        <v>4400</v>
      </c>
      <c r="C6094" s="963" t="s">
        <v>1714</v>
      </c>
      <c r="D6094" s="963"/>
      <c r="E6094" s="795"/>
      <c r="F6094" s="798"/>
      <c r="G6094" s="799"/>
      <c r="H6094" s="799"/>
      <c r="I6094" s="800">
        <f t="shared" si="1890"/>
        <v>0</v>
      </c>
      <c r="J6094" s="243" t="str">
        <f t="shared" si="1881"/>
        <v/>
      </c>
      <c r="K6094" s="244"/>
      <c r="L6094" s="428"/>
      <c r="M6094" s="254"/>
      <c r="N6094" s="317">
        <f t="shared" si="1891"/>
        <v>0</v>
      </c>
      <c r="O6094" s="424">
        <f t="shared" si="1892"/>
        <v>0</v>
      </c>
      <c r="P6094" s="244"/>
      <c r="Q6094" s="428"/>
      <c r="R6094" s="254"/>
      <c r="S6094" s="429">
        <f t="shared" si="1893"/>
        <v>0</v>
      </c>
      <c r="T6094" s="315">
        <f t="shared" si="1894"/>
        <v>0</v>
      </c>
      <c r="U6094" s="254"/>
      <c r="V6094" s="254"/>
      <c r="W6094" s="253"/>
      <c r="X6094" s="313">
        <f t="shared" si="1882"/>
        <v>0</v>
      </c>
    </row>
    <row r="6095" spans="2:24" ht="18.75">
      <c r="B6095" s="794">
        <v>4500</v>
      </c>
      <c r="C6095" s="968" t="s">
        <v>1715</v>
      </c>
      <c r="D6095" s="968"/>
      <c r="E6095" s="795"/>
      <c r="F6095" s="798"/>
      <c r="G6095" s="799"/>
      <c r="H6095" s="799"/>
      <c r="I6095" s="800">
        <f t="shared" si="1890"/>
        <v>0</v>
      </c>
      <c r="J6095" s="243" t="str">
        <f t="shared" si="1881"/>
        <v/>
      </c>
      <c r="K6095" s="244"/>
      <c r="L6095" s="428"/>
      <c r="M6095" s="254"/>
      <c r="N6095" s="317">
        <f t="shared" si="1891"/>
        <v>0</v>
      </c>
      <c r="O6095" s="424">
        <f t="shared" si="1892"/>
        <v>0</v>
      </c>
      <c r="P6095" s="244"/>
      <c r="Q6095" s="428"/>
      <c r="R6095" s="254"/>
      <c r="S6095" s="429">
        <f t="shared" si="1893"/>
        <v>0</v>
      </c>
      <c r="T6095" s="315">
        <f t="shared" si="1894"/>
        <v>0</v>
      </c>
      <c r="U6095" s="254"/>
      <c r="V6095" s="254"/>
      <c r="W6095" s="253"/>
      <c r="X6095" s="313">
        <f t="shared" si="1882"/>
        <v>0</v>
      </c>
    </row>
    <row r="6096" spans="2:24" ht="18.75">
      <c r="B6096" s="794">
        <v>4600</v>
      </c>
      <c r="C6096" s="969" t="s">
        <v>266</v>
      </c>
      <c r="D6096" s="970"/>
      <c r="E6096" s="795"/>
      <c r="F6096" s="798"/>
      <c r="G6096" s="799"/>
      <c r="H6096" s="799"/>
      <c r="I6096" s="800">
        <f t="shared" si="1890"/>
        <v>0</v>
      </c>
      <c r="J6096" s="243" t="str">
        <f t="shared" si="1881"/>
        <v/>
      </c>
      <c r="K6096" s="244"/>
      <c r="L6096" s="428"/>
      <c r="M6096" s="254"/>
      <c r="N6096" s="317">
        <f t="shared" si="1891"/>
        <v>0</v>
      </c>
      <c r="O6096" s="424">
        <f t="shared" si="1892"/>
        <v>0</v>
      </c>
      <c r="P6096" s="244"/>
      <c r="Q6096" s="428"/>
      <c r="R6096" s="254"/>
      <c r="S6096" s="429">
        <f t="shared" si="1893"/>
        <v>0</v>
      </c>
      <c r="T6096" s="315">
        <f t="shared" si="1894"/>
        <v>0</v>
      </c>
      <c r="U6096" s="254"/>
      <c r="V6096" s="254"/>
      <c r="W6096" s="253"/>
      <c r="X6096" s="313">
        <f t="shared" si="1882"/>
        <v>0</v>
      </c>
    </row>
    <row r="6097" spans="2:24" ht="18.75">
      <c r="B6097" s="794">
        <v>4900</v>
      </c>
      <c r="C6097" s="966" t="s">
        <v>297</v>
      </c>
      <c r="D6097" s="966"/>
      <c r="E6097" s="795"/>
      <c r="F6097" s="796">
        <f>+F6098+F6099</f>
        <v>0</v>
      </c>
      <c r="G6097" s="797">
        <f>+G6098+G6099</f>
        <v>0</v>
      </c>
      <c r="H6097" s="797">
        <f>+H6098+H6099</f>
        <v>0</v>
      </c>
      <c r="I6097" s="797">
        <f>+I6098+I6099</f>
        <v>0</v>
      </c>
      <c r="J6097" s="243" t="str">
        <f t="shared" si="1881"/>
        <v/>
      </c>
      <c r="K6097" s="244"/>
      <c r="L6097" s="773"/>
      <c r="M6097" s="774"/>
      <c r="N6097" s="774"/>
      <c r="O6097" s="820"/>
      <c r="P6097" s="244"/>
      <c r="Q6097" s="773"/>
      <c r="R6097" s="774"/>
      <c r="S6097" s="774"/>
      <c r="T6097" s="774"/>
      <c r="U6097" s="774"/>
      <c r="V6097" s="774"/>
      <c r="W6097" s="820"/>
      <c r="X6097" s="313">
        <f t="shared" si="1882"/>
        <v>0</v>
      </c>
    </row>
    <row r="6098" spans="2:24" ht="18.75">
      <c r="B6098" s="173"/>
      <c r="C6098" s="144">
        <v>4901</v>
      </c>
      <c r="D6098" s="174" t="s">
        <v>298</v>
      </c>
      <c r="E6098" s="812"/>
      <c r="F6098" s="449"/>
      <c r="G6098" s="245"/>
      <c r="H6098" s="245"/>
      <c r="I6098" s="476">
        <f>F6098+G6098+H6098</f>
        <v>0</v>
      </c>
      <c r="J6098" s="243" t="str">
        <f t="shared" si="1881"/>
        <v/>
      </c>
      <c r="K6098" s="244"/>
      <c r="L6098" s="771"/>
      <c r="M6098" s="775"/>
      <c r="N6098" s="775"/>
      <c r="O6098" s="819"/>
      <c r="P6098" s="244"/>
      <c r="Q6098" s="771"/>
      <c r="R6098" s="775"/>
      <c r="S6098" s="775"/>
      <c r="T6098" s="775"/>
      <c r="U6098" s="775"/>
      <c r="V6098" s="775"/>
      <c r="W6098" s="819"/>
      <c r="X6098" s="313">
        <f t="shared" si="1882"/>
        <v>0</v>
      </c>
    </row>
    <row r="6099" spans="2:24" ht="18.75">
      <c r="B6099" s="173"/>
      <c r="C6099" s="142">
        <v>4902</v>
      </c>
      <c r="D6099" s="148" t="s">
        <v>299</v>
      </c>
      <c r="E6099" s="812"/>
      <c r="F6099" s="449"/>
      <c r="G6099" s="245"/>
      <c r="H6099" s="245"/>
      <c r="I6099" s="476">
        <f>F6099+G6099+H6099</f>
        <v>0</v>
      </c>
      <c r="J6099" s="243" t="str">
        <f t="shared" si="1881"/>
        <v/>
      </c>
      <c r="K6099" s="244"/>
      <c r="L6099" s="771"/>
      <c r="M6099" s="775"/>
      <c r="N6099" s="775"/>
      <c r="O6099" s="819"/>
      <c r="P6099" s="244"/>
      <c r="Q6099" s="771"/>
      <c r="R6099" s="775"/>
      <c r="S6099" s="775"/>
      <c r="T6099" s="775"/>
      <c r="U6099" s="775"/>
      <c r="V6099" s="775"/>
      <c r="W6099" s="819"/>
      <c r="X6099" s="313">
        <f t="shared" si="1882"/>
        <v>0</v>
      </c>
    </row>
    <row r="6100" spans="2:24" ht="18.75">
      <c r="B6100" s="801">
        <v>5100</v>
      </c>
      <c r="C6100" s="980" t="s">
        <v>267</v>
      </c>
      <c r="D6100" s="980"/>
      <c r="E6100" s="802"/>
      <c r="F6100" s="803"/>
      <c r="G6100" s="804"/>
      <c r="H6100" s="804"/>
      <c r="I6100" s="800">
        <f>F6100+G6100+H6100</f>
        <v>0</v>
      </c>
      <c r="J6100" s="243" t="str">
        <f t="shared" si="1881"/>
        <v/>
      </c>
      <c r="K6100" s="244"/>
      <c r="L6100" s="430"/>
      <c r="M6100" s="431"/>
      <c r="N6100" s="327">
        <f>I6100</f>
        <v>0</v>
      </c>
      <c r="O6100" s="424">
        <f>L6100+M6100-N6100</f>
        <v>0</v>
      </c>
      <c r="P6100" s="244"/>
      <c r="Q6100" s="430"/>
      <c r="R6100" s="431"/>
      <c r="S6100" s="429">
        <f>+IF(+(L6100+M6100)&gt;=I6100,+M6100,+(+I6100-L6100))</f>
        <v>0</v>
      </c>
      <c r="T6100" s="315">
        <f>Q6100+R6100-S6100</f>
        <v>0</v>
      </c>
      <c r="U6100" s="431"/>
      <c r="V6100" s="431"/>
      <c r="W6100" s="253"/>
      <c r="X6100" s="313">
        <f t="shared" si="1882"/>
        <v>0</v>
      </c>
    </row>
    <row r="6101" spans="2:24" ht="18.75">
      <c r="B6101" s="801">
        <v>5200</v>
      </c>
      <c r="C6101" s="965" t="s">
        <v>268</v>
      </c>
      <c r="D6101" s="965"/>
      <c r="E6101" s="802"/>
      <c r="F6101" s="805">
        <f>SUM(F6102:F6108)</f>
        <v>0</v>
      </c>
      <c r="G6101" s="806">
        <f>SUM(G6102:G6108)</f>
        <v>240000</v>
      </c>
      <c r="H6101" s="806">
        <f>SUM(H6102:H6108)</f>
        <v>0</v>
      </c>
      <c r="I6101" s="806">
        <f>SUM(I6102:I6108)</f>
        <v>240000</v>
      </c>
      <c r="J6101" s="243">
        <f t="shared" si="1881"/>
        <v>1</v>
      </c>
      <c r="K6101" s="244"/>
      <c r="L6101" s="326">
        <f>SUM(L6102:L6108)</f>
        <v>0</v>
      </c>
      <c r="M6101" s="327">
        <f>SUM(M6102:M6108)</f>
        <v>240000</v>
      </c>
      <c r="N6101" s="432">
        <f>SUM(N6102:N6108)</f>
        <v>240000</v>
      </c>
      <c r="O6101" s="433">
        <f>SUM(O6102:O6108)</f>
        <v>0</v>
      </c>
      <c r="P6101" s="244"/>
      <c r="Q6101" s="326">
        <f t="shared" ref="Q6101:W6101" si="1895">SUM(Q6102:Q6108)</f>
        <v>0</v>
      </c>
      <c r="R6101" s="327">
        <f t="shared" si="1895"/>
        <v>240000</v>
      </c>
      <c r="S6101" s="327">
        <f t="shared" si="1895"/>
        <v>240000</v>
      </c>
      <c r="T6101" s="327">
        <f t="shared" si="1895"/>
        <v>0</v>
      </c>
      <c r="U6101" s="327">
        <f t="shared" si="1895"/>
        <v>0</v>
      </c>
      <c r="V6101" s="327">
        <f t="shared" si="1895"/>
        <v>0</v>
      </c>
      <c r="W6101" s="433">
        <f t="shared" si="1895"/>
        <v>0</v>
      </c>
      <c r="X6101" s="313">
        <f t="shared" si="1882"/>
        <v>0</v>
      </c>
    </row>
    <row r="6102" spans="2:24" ht="18.75">
      <c r="B6102" s="175"/>
      <c r="C6102" s="176">
        <v>5201</v>
      </c>
      <c r="D6102" s="177" t="s">
        <v>269</v>
      </c>
      <c r="E6102" s="813"/>
      <c r="F6102" s="473"/>
      <c r="G6102" s="434"/>
      <c r="H6102" s="434"/>
      <c r="I6102" s="476">
        <f t="shared" ref="I6102:I6108" si="1896">F6102+G6102+H6102</f>
        <v>0</v>
      </c>
      <c r="J6102" s="243" t="str">
        <f t="shared" si="1881"/>
        <v/>
      </c>
      <c r="K6102" s="244"/>
      <c r="L6102" s="435"/>
      <c r="M6102" s="436"/>
      <c r="N6102" s="330">
        <f t="shared" ref="N6102:N6108" si="1897">I6102</f>
        <v>0</v>
      </c>
      <c r="O6102" s="424">
        <f t="shared" ref="O6102:O6108" si="1898">L6102+M6102-N6102</f>
        <v>0</v>
      </c>
      <c r="P6102" s="244"/>
      <c r="Q6102" s="435"/>
      <c r="R6102" s="436"/>
      <c r="S6102" s="429">
        <f t="shared" ref="S6102:S6108" si="1899">+IF(+(L6102+M6102)&gt;=I6102,+M6102,+(+I6102-L6102))</f>
        <v>0</v>
      </c>
      <c r="T6102" s="315">
        <f t="shared" ref="T6102:T6108" si="1900">Q6102+R6102-S6102</f>
        <v>0</v>
      </c>
      <c r="U6102" s="436"/>
      <c r="V6102" s="436"/>
      <c r="W6102" s="253"/>
      <c r="X6102" s="313">
        <f t="shared" si="1882"/>
        <v>0</v>
      </c>
    </row>
    <row r="6103" spans="2:24" ht="18.75">
      <c r="B6103" s="175"/>
      <c r="C6103" s="178">
        <v>5202</v>
      </c>
      <c r="D6103" s="179" t="s">
        <v>270</v>
      </c>
      <c r="E6103" s="813"/>
      <c r="F6103" s="473"/>
      <c r="G6103" s="434"/>
      <c r="H6103" s="434"/>
      <c r="I6103" s="476">
        <f t="shared" si="1896"/>
        <v>0</v>
      </c>
      <c r="J6103" s="243" t="str">
        <f t="shared" si="1881"/>
        <v/>
      </c>
      <c r="K6103" s="244"/>
      <c r="L6103" s="435"/>
      <c r="M6103" s="436"/>
      <c r="N6103" s="330">
        <f t="shared" si="1897"/>
        <v>0</v>
      </c>
      <c r="O6103" s="424">
        <f t="shared" si="1898"/>
        <v>0</v>
      </c>
      <c r="P6103" s="244"/>
      <c r="Q6103" s="435"/>
      <c r="R6103" s="436"/>
      <c r="S6103" s="429">
        <f t="shared" si="1899"/>
        <v>0</v>
      </c>
      <c r="T6103" s="315">
        <f t="shared" si="1900"/>
        <v>0</v>
      </c>
      <c r="U6103" s="436"/>
      <c r="V6103" s="436"/>
      <c r="W6103" s="253"/>
      <c r="X6103" s="313">
        <f t="shared" si="1882"/>
        <v>0</v>
      </c>
    </row>
    <row r="6104" spans="2:24" ht="18.75">
      <c r="B6104" s="175"/>
      <c r="C6104" s="178">
        <v>5203</v>
      </c>
      <c r="D6104" s="179" t="s">
        <v>938</v>
      </c>
      <c r="E6104" s="813"/>
      <c r="F6104" s="473"/>
      <c r="G6104" s="434"/>
      <c r="H6104" s="434"/>
      <c r="I6104" s="476">
        <f t="shared" si="1896"/>
        <v>0</v>
      </c>
      <c r="J6104" s="243" t="str">
        <f t="shared" si="1881"/>
        <v/>
      </c>
      <c r="K6104" s="244"/>
      <c r="L6104" s="435"/>
      <c r="M6104" s="436"/>
      <c r="N6104" s="330">
        <f t="shared" si="1897"/>
        <v>0</v>
      </c>
      <c r="O6104" s="424">
        <f t="shared" si="1898"/>
        <v>0</v>
      </c>
      <c r="P6104" s="244"/>
      <c r="Q6104" s="435"/>
      <c r="R6104" s="436"/>
      <c r="S6104" s="429">
        <f t="shared" si="1899"/>
        <v>0</v>
      </c>
      <c r="T6104" s="315">
        <f t="shared" si="1900"/>
        <v>0</v>
      </c>
      <c r="U6104" s="436"/>
      <c r="V6104" s="436"/>
      <c r="W6104" s="253"/>
      <c r="X6104" s="313">
        <f t="shared" si="1882"/>
        <v>0</v>
      </c>
    </row>
    <row r="6105" spans="2:24" ht="18.75">
      <c r="B6105" s="175"/>
      <c r="C6105" s="178">
        <v>5204</v>
      </c>
      <c r="D6105" s="179" t="s">
        <v>939</v>
      </c>
      <c r="E6105" s="813"/>
      <c r="F6105" s="473"/>
      <c r="G6105" s="434">
        <v>240000</v>
      </c>
      <c r="H6105" s="434"/>
      <c r="I6105" s="476">
        <f t="shared" si="1896"/>
        <v>240000</v>
      </c>
      <c r="J6105" s="243">
        <f t="shared" si="1881"/>
        <v>1</v>
      </c>
      <c r="K6105" s="244"/>
      <c r="L6105" s="435"/>
      <c r="M6105" s="436">
        <v>240000</v>
      </c>
      <c r="N6105" s="330">
        <f t="shared" si="1897"/>
        <v>240000</v>
      </c>
      <c r="O6105" s="424">
        <f t="shared" si="1898"/>
        <v>0</v>
      </c>
      <c r="P6105" s="244"/>
      <c r="Q6105" s="435"/>
      <c r="R6105" s="436">
        <v>240000</v>
      </c>
      <c r="S6105" s="429">
        <f t="shared" si="1899"/>
        <v>240000</v>
      </c>
      <c r="T6105" s="315">
        <f t="shared" si="1900"/>
        <v>0</v>
      </c>
      <c r="U6105" s="436"/>
      <c r="V6105" s="436"/>
      <c r="W6105" s="253"/>
      <c r="X6105" s="313">
        <f t="shared" si="1882"/>
        <v>0</v>
      </c>
    </row>
    <row r="6106" spans="2:24" ht="18.75">
      <c r="B6106" s="175"/>
      <c r="C6106" s="178">
        <v>5205</v>
      </c>
      <c r="D6106" s="179" t="s">
        <v>940</v>
      </c>
      <c r="E6106" s="813"/>
      <c r="F6106" s="473"/>
      <c r="G6106" s="434"/>
      <c r="H6106" s="434"/>
      <c r="I6106" s="476">
        <f t="shared" si="1896"/>
        <v>0</v>
      </c>
      <c r="J6106" s="243" t="str">
        <f t="shared" si="1881"/>
        <v/>
      </c>
      <c r="K6106" s="244"/>
      <c r="L6106" s="435"/>
      <c r="M6106" s="436"/>
      <c r="N6106" s="330">
        <f t="shared" si="1897"/>
        <v>0</v>
      </c>
      <c r="O6106" s="424">
        <f t="shared" si="1898"/>
        <v>0</v>
      </c>
      <c r="P6106" s="244"/>
      <c r="Q6106" s="435"/>
      <c r="R6106" s="436"/>
      <c r="S6106" s="429">
        <f t="shared" si="1899"/>
        <v>0</v>
      </c>
      <c r="T6106" s="315">
        <f t="shared" si="1900"/>
        <v>0</v>
      </c>
      <c r="U6106" s="436"/>
      <c r="V6106" s="436"/>
      <c r="W6106" s="253"/>
      <c r="X6106" s="313">
        <f t="shared" si="1882"/>
        <v>0</v>
      </c>
    </row>
    <row r="6107" spans="2:24" ht="18.75">
      <c r="B6107" s="175"/>
      <c r="C6107" s="178">
        <v>5206</v>
      </c>
      <c r="D6107" s="179" t="s">
        <v>941</v>
      </c>
      <c r="E6107" s="813"/>
      <c r="F6107" s="473"/>
      <c r="G6107" s="434"/>
      <c r="H6107" s="434"/>
      <c r="I6107" s="476">
        <f t="shared" si="1896"/>
        <v>0</v>
      </c>
      <c r="J6107" s="243" t="str">
        <f t="shared" si="1881"/>
        <v/>
      </c>
      <c r="K6107" s="244"/>
      <c r="L6107" s="435"/>
      <c r="M6107" s="436"/>
      <c r="N6107" s="330">
        <f t="shared" si="1897"/>
        <v>0</v>
      </c>
      <c r="O6107" s="424">
        <f t="shared" si="1898"/>
        <v>0</v>
      </c>
      <c r="P6107" s="244"/>
      <c r="Q6107" s="435"/>
      <c r="R6107" s="436"/>
      <c r="S6107" s="429">
        <f t="shared" si="1899"/>
        <v>0</v>
      </c>
      <c r="T6107" s="315">
        <f t="shared" si="1900"/>
        <v>0</v>
      </c>
      <c r="U6107" s="436"/>
      <c r="V6107" s="436"/>
      <c r="W6107" s="253"/>
      <c r="X6107" s="313">
        <f t="shared" si="1882"/>
        <v>0</v>
      </c>
    </row>
    <row r="6108" spans="2:24" ht="18.75">
      <c r="B6108" s="175"/>
      <c r="C6108" s="180">
        <v>5219</v>
      </c>
      <c r="D6108" s="181" t="s">
        <v>942</v>
      </c>
      <c r="E6108" s="813"/>
      <c r="F6108" s="473"/>
      <c r="G6108" s="434"/>
      <c r="H6108" s="434"/>
      <c r="I6108" s="476">
        <f t="shared" si="1896"/>
        <v>0</v>
      </c>
      <c r="J6108" s="243" t="str">
        <f t="shared" ref="J6108:J6127" si="1901">(IF($E6108&lt;&gt;0,$J$2,IF($I6108&lt;&gt;0,$J$2,"")))</f>
        <v/>
      </c>
      <c r="K6108" s="244"/>
      <c r="L6108" s="435"/>
      <c r="M6108" s="436"/>
      <c r="N6108" s="330">
        <f t="shared" si="1897"/>
        <v>0</v>
      </c>
      <c r="O6108" s="424">
        <f t="shared" si="1898"/>
        <v>0</v>
      </c>
      <c r="P6108" s="244"/>
      <c r="Q6108" s="435"/>
      <c r="R6108" s="436"/>
      <c r="S6108" s="429">
        <f t="shared" si="1899"/>
        <v>0</v>
      </c>
      <c r="T6108" s="315">
        <f t="shared" si="1900"/>
        <v>0</v>
      </c>
      <c r="U6108" s="436"/>
      <c r="V6108" s="436"/>
      <c r="W6108" s="253"/>
      <c r="X6108" s="313">
        <f t="shared" ref="X6108:X6121" si="1902">T6108-U6108-V6108-W6108</f>
        <v>0</v>
      </c>
    </row>
    <row r="6109" spans="2:24" ht="18.75">
      <c r="B6109" s="801">
        <v>5300</v>
      </c>
      <c r="C6109" s="971" t="s">
        <v>943</v>
      </c>
      <c r="D6109" s="971"/>
      <c r="E6109" s="802"/>
      <c r="F6109" s="805">
        <f>SUM(F6110:F6111)</f>
        <v>0</v>
      </c>
      <c r="G6109" s="806">
        <f>SUM(G6110:G6111)</f>
        <v>0</v>
      </c>
      <c r="H6109" s="806">
        <f>SUM(H6110:H6111)</f>
        <v>0</v>
      </c>
      <c r="I6109" s="806">
        <f>SUM(I6110:I6111)</f>
        <v>0</v>
      </c>
      <c r="J6109" s="243" t="str">
        <f t="shared" si="1901"/>
        <v/>
      </c>
      <c r="K6109" s="244"/>
      <c r="L6109" s="326">
        <f>SUM(L6110:L6111)</f>
        <v>0</v>
      </c>
      <c r="M6109" s="327">
        <f>SUM(M6110:M6111)</f>
        <v>0</v>
      </c>
      <c r="N6109" s="432">
        <f>SUM(N6110:N6111)</f>
        <v>0</v>
      </c>
      <c r="O6109" s="433">
        <f>SUM(O6110:O6111)</f>
        <v>0</v>
      </c>
      <c r="P6109" s="244"/>
      <c r="Q6109" s="326">
        <f t="shared" ref="Q6109:W6109" si="1903">SUM(Q6110:Q6111)</f>
        <v>0</v>
      </c>
      <c r="R6109" s="327">
        <f t="shared" si="1903"/>
        <v>0</v>
      </c>
      <c r="S6109" s="327">
        <f t="shared" si="1903"/>
        <v>0</v>
      </c>
      <c r="T6109" s="327">
        <f t="shared" si="1903"/>
        <v>0</v>
      </c>
      <c r="U6109" s="327">
        <f t="shared" si="1903"/>
        <v>0</v>
      </c>
      <c r="V6109" s="327">
        <f t="shared" si="1903"/>
        <v>0</v>
      </c>
      <c r="W6109" s="433">
        <f t="shared" si="1903"/>
        <v>0</v>
      </c>
      <c r="X6109" s="313">
        <f t="shared" si="1902"/>
        <v>0</v>
      </c>
    </row>
    <row r="6110" spans="2:24" ht="18.75">
      <c r="B6110" s="175"/>
      <c r="C6110" s="176">
        <v>5301</v>
      </c>
      <c r="D6110" s="177" t="s">
        <v>1462</v>
      </c>
      <c r="E6110" s="813"/>
      <c r="F6110" s="473"/>
      <c r="G6110" s="434"/>
      <c r="H6110" s="434"/>
      <c r="I6110" s="476">
        <f>F6110+G6110+H6110</f>
        <v>0</v>
      </c>
      <c r="J6110" s="243" t="str">
        <f t="shared" si="1901"/>
        <v/>
      </c>
      <c r="K6110" s="244"/>
      <c r="L6110" s="435"/>
      <c r="M6110" s="436"/>
      <c r="N6110" s="330">
        <f>I6110</f>
        <v>0</v>
      </c>
      <c r="O6110" s="424">
        <f>L6110+M6110-N6110</f>
        <v>0</v>
      </c>
      <c r="P6110" s="244"/>
      <c r="Q6110" s="435"/>
      <c r="R6110" s="436"/>
      <c r="S6110" s="429">
        <f>+IF(+(L6110+M6110)&gt;=I6110,+M6110,+(+I6110-L6110))</f>
        <v>0</v>
      </c>
      <c r="T6110" s="315">
        <f>Q6110+R6110-S6110</f>
        <v>0</v>
      </c>
      <c r="U6110" s="436"/>
      <c r="V6110" s="436"/>
      <c r="W6110" s="253"/>
      <c r="X6110" s="313">
        <f t="shared" si="1902"/>
        <v>0</v>
      </c>
    </row>
    <row r="6111" spans="2:24" ht="18.75">
      <c r="B6111" s="175"/>
      <c r="C6111" s="180">
        <v>5309</v>
      </c>
      <c r="D6111" s="181" t="s">
        <v>944</v>
      </c>
      <c r="E6111" s="813"/>
      <c r="F6111" s="473"/>
      <c r="G6111" s="434"/>
      <c r="H6111" s="434"/>
      <c r="I6111" s="476">
        <f>F6111+G6111+H6111</f>
        <v>0</v>
      </c>
      <c r="J6111" s="243" t="str">
        <f t="shared" si="1901"/>
        <v/>
      </c>
      <c r="K6111" s="244"/>
      <c r="L6111" s="435"/>
      <c r="M6111" s="436"/>
      <c r="N6111" s="330">
        <f>I6111</f>
        <v>0</v>
      </c>
      <c r="O6111" s="424">
        <f>L6111+M6111-N6111</f>
        <v>0</v>
      </c>
      <c r="P6111" s="244"/>
      <c r="Q6111" s="435"/>
      <c r="R6111" s="436"/>
      <c r="S6111" s="429">
        <f>+IF(+(L6111+M6111)&gt;=I6111,+M6111,+(+I6111-L6111))</f>
        <v>0</v>
      </c>
      <c r="T6111" s="315">
        <f>Q6111+R6111-S6111</f>
        <v>0</v>
      </c>
      <c r="U6111" s="436"/>
      <c r="V6111" s="436"/>
      <c r="W6111" s="253"/>
      <c r="X6111" s="313">
        <f t="shared" si="1902"/>
        <v>0</v>
      </c>
    </row>
    <row r="6112" spans="2:24" ht="18.75">
      <c r="B6112" s="801">
        <v>5400</v>
      </c>
      <c r="C6112" s="980" t="s">
        <v>1031</v>
      </c>
      <c r="D6112" s="980"/>
      <c r="E6112" s="802"/>
      <c r="F6112" s="803"/>
      <c r="G6112" s="804"/>
      <c r="H6112" s="804"/>
      <c r="I6112" s="800">
        <f>F6112+G6112+H6112</f>
        <v>0</v>
      </c>
      <c r="J6112" s="243" t="str">
        <f t="shared" si="1901"/>
        <v/>
      </c>
      <c r="K6112" s="244"/>
      <c r="L6112" s="430"/>
      <c r="M6112" s="431"/>
      <c r="N6112" s="327">
        <f>I6112</f>
        <v>0</v>
      </c>
      <c r="O6112" s="424">
        <f>L6112+M6112-N6112</f>
        <v>0</v>
      </c>
      <c r="P6112" s="244"/>
      <c r="Q6112" s="430"/>
      <c r="R6112" s="431"/>
      <c r="S6112" s="429">
        <f>+IF(+(L6112+M6112)&gt;=I6112,+M6112,+(+I6112-L6112))</f>
        <v>0</v>
      </c>
      <c r="T6112" s="315">
        <f>Q6112+R6112-S6112</f>
        <v>0</v>
      </c>
      <c r="U6112" s="431"/>
      <c r="V6112" s="431"/>
      <c r="W6112" s="253"/>
      <c r="X6112" s="313">
        <f t="shared" si="1902"/>
        <v>0</v>
      </c>
    </row>
    <row r="6113" spans="2:24" ht="18.75">
      <c r="B6113" s="794">
        <v>5500</v>
      </c>
      <c r="C6113" s="966" t="s">
        <v>1032</v>
      </c>
      <c r="D6113" s="966"/>
      <c r="E6113" s="795"/>
      <c r="F6113" s="796">
        <f>SUM(F6114:F6117)</f>
        <v>0</v>
      </c>
      <c r="G6113" s="797">
        <f>SUM(G6114:G6117)</f>
        <v>0</v>
      </c>
      <c r="H6113" s="797">
        <f>SUM(H6114:H6117)</f>
        <v>0</v>
      </c>
      <c r="I6113" s="797">
        <f>SUM(I6114:I6117)</f>
        <v>0</v>
      </c>
      <c r="J6113" s="243" t="str">
        <f t="shared" si="1901"/>
        <v/>
      </c>
      <c r="K6113" s="244"/>
      <c r="L6113" s="316">
        <f>SUM(L6114:L6117)</f>
        <v>0</v>
      </c>
      <c r="M6113" s="317">
        <f>SUM(M6114:M6117)</f>
        <v>0</v>
      </c>
      <c r="N6113" s="425">
        <f>SUM(N6114:N6117)</f>
        <v>0</v>
      </c>
      <c r="O6113" s="426">
        <f>SUM(O6114:O6117)</f>
        <v>0</v>
      </c>
      <c r="P6113" s="244"/>
      <c r="Q6113" s="316">
        <f t="shared" ref="Q6113:W6113" si="1904">SUM(Q6114:Q6117)</f>
        <v>0</v>
      </c>
      <c r="R6113" s="317">
        <f t="shared" si="1904"/>
        <v>0</v>
      </c>
      <c r="S6113" s="317">
        <f t="shared" si="1904"/>
        <v>0</v>
      </c>
      <c r="T6113" s="317">
        <f t="shared" si="1904"/>
        <v>0</v>
      </c>
      <c r="U6113" s="317">
        <f t="shared" si="1904"/>
        <v>0</v>
      </c>
      <c r="V6113" s="317">
        <f t="shared" si="1904"/>
        <v>0</v>
      </c>
      <c r="W6113" s="426">
        <f t="shared" si="1904"/>
        <v>0</v>
      </c>
      <c r="X6113" s="313">
        <f t="shared" si="1902"/>
        <v>0</v>
      </c>
    </row>
    <row r="6114" spans="2:24" ht="18.75">
      <c r="B6114" s="173"/>
      <c r="C6114" s="144">
        <v>5501</v>
      </c>
      <c r="D6114" s="163" t="s">
        <v>1033</v>
      </c>
      <c r="E6114" s="812"/>
      <c r="F6114" s="449"/>
      <c r="G6114" s="245"/>
      <c r="H6114" s="245"/>
      <c r="I6114" s="476">
        <f>F6114+G6114+H6114</f>
        <v>0</v>
      </c>
      <c r="J6114" s="243" t="str">
        <f t="shared" si="1901"/>
        <v/>
      </c>
      <c r="K6114" s="244"/>
      <c r="L6114" s="423"/>
      <c r="M6114" s="252"/>
      <c r="N6114" s="315">
        <f>I6114</f>
        <v>0</v>
      </c>
      <c r="O6114" s="424">
        <f>L6114+M6114-N6114</f>
        <v>0</v>
      </c>
      <c r="P6114" s="244"/>
      <c r="Q6114" s="423"/>
      <c r="R6114" s="252"/>
      <c r="S6114" s="429">
        <f>+IF(+(L6114+M6114)&gt;=I6114,+M6114,+(+I6114-L6114))</f>
        <v>0</v>
      </c>
      <c r="T6114" s="315">
        <f>Q6114+R6114-S6114</f>
        <v>0</v>
      </c>
      <c r="U6114" s="252"/>
      <c r="V6114" s="252"/>
      <c r="W6114" s="253"/>
      <c r="X6114" s="313">
        <f t="shared" si="1902"/>
        <v>0</v>
      </c>
    </row>
    <row r="6115" spans="2:24" ht="18.75">
      <c r="B6115" s="173"/>
      <c r="C6115" s="137">
        <v>5502</v>
      </c>
      <c r="D6115" s="145" t="s">
        <v>1034</v>
      </c>
      <c r="E6115" s="812"/>
      <c r="F6115" s="449"/>
      <c r="G6115" s="245"/>
      <c r="H6115" s="245"/>
      <c r="I6115" s="476">
        <f>F6115+G6115+H6115</f>
        <v>0</v>
      </c>
      <c r="J6115" s="243" t="str">
        <f t="shared" si="1901"/>
        <v/>
      </c>
      <c r="K6115" s="244"/>
      <c r="L6115" s="423"/>
      <c r="M6115" s="252"/>
      <c r="N6115" s="315">
        <f>I6115</f>
        <v>0</v>
      </c>
      <c r="O6115" s="424">
        <f>L6115+M6115-N6115</f>
        <v>0</v>
      </c>
      <c r="P6115" s="244"/>
      <c r="Q6115" s="423"/>
      <c r="R6115" s="252"/>
      <c r="S6115" s="429">
        <f>+IF(+(L6115+M6115)&gt;=I6115,+M6115,+(+I6115-L6115))</f>
        <v>0</v>
      </c>
      <c r="T6115" s="315">
        <f>Q6115+R6115-S6115</f>
        <v>0</v>
      </c>
      <c r="U6115" s="252"/>
      <c r="V6115" s="252"/>
      <c r="W6115" s="253"/>
      <c r="X6115" s="313">
        <f t="shared" si="1902"/>
        <v>0</v>
      </c>
    </row>
    <row r="6116" spans="2:24" ht="18.75">
      <c r="B6116" s="173"/>
      <c r="C6116" s="137">
        <v>5503</v>
      </c>
      <c r="D6116" s="139" t="s">
        <v>1035</v>
      </c>
      <c r="E6116" s="812"/>
      <c r="F6116" s="449"/>
      <c r="G6116" s="245"/>
      <c r="H6116" s="245"/>
      <c r="I6116" s="476">
        <f>F6116+G6116+H6116</f>
        <v>0</v>
      </c>
      <c r="J6116" s="243" t="str">
        <f t="shared" si="1901"/>
        <v/>
      </c>
      <c r="K6116" s="244"/>
      <c r="L6116" s="423"/>
      <c r="M6116" s="252"/>
      <c r="N6116" s="315">
        <f>I6116</f>
        <v>0</v>
      </c>
      <c r="O6116" s="424">
        <f>L6116+M6116-N6116</f>
        <v>0</v>
      </c>
      <c r="P6116" s="244"/>
      <c r="Q6116" s="423"/>
      <c r="R6116" s="252"/>
      <c r="S6116" s="429">
        <f>+IF(+(L6116+M6116)&gt;=I6116,+M6116,+(+I6116-L6116))</f>
        <v>0</v>
      </c>
      <c r="T6116" s="315">
        <f>Q6116+R6116-S6116</f>
        <v>0</v>
      </c>
      <c r="U6116" s="252"/>
      <c r="V6116" s="252"/>
      <c r="W6116" s="253"/>
      <c r="X6116" s="313">
        <f t="shared" si="1902"/>
        <v>0</v>
      </c>
    </row>
    <row r="6117" spans="2:24" ht="18.75">
      <c r="B6117" s="173"/>
      <c r="C6117" s="137">
        <v>5504</v>
      </c>
      <c r="D6117" s="145" t="s">
        <v>1036</v>
      </c>
      <c r="E6117" s="812"/>
      <c r="F6117" s="449"/>
      <c r="G6117" s="245"/>
      <c r="H6117" s="245"/>
      <c r="I6117" s="476">
        <f>F6117+G6117+H6117</f>
        <v>0</v>
      </c>
      <c r="J6117" s="243" t="str">
        <f t="shared" si="1901"/>
        <v/>
      </c>
      <c r="K6117" s="244"/>
      <c r="L6117" s="423"/>
      <c r="M6117" s="252"/>
      <c r="N6117" s="315">
        <f>I6117</f>
        <v>0</v>
      </c>
      <c r="O6117" s="424">
        <f>L6117+M6117-N6117</f>
        <v>0</v>
      </c>
      <c r="P6117" s="244"/>
      <c r="Q6117" s="423"/>
      <c r="R6117" s="252"/>
      <c r="S6117" s="429">
        <f>+IF(+(L6117+M6117)&gt;=I6117,+M6117,+(+I6117-L6117))</f>
        <v>0</v>
      </c>
      <c r="T6117" s="315">
        <f>Q6117+R6117-S6117</f>
        <v>0</v>
      </c>
      <c r="U6117" s="252"/>
      <c r="V6117" s="252"/>
      <c r="W6117" s="253"/>
      <c r="X6117" s="313">
        <f t="shared" si="1902"/>
        <v>0</v>
      </c>
    </row>
    <row r="6118" spans="2:24" ht="18.75">
      <c r="B6118" s="794">
        <v>5700</v>
      </c>
      <c r="C6118" s="981" t="s">
        <v>1037</v>
      </c>
      <c r="D6118" s="982"/>
      <c r="E6118" s="802"/>
      <c r="F6118" s="781">
        <v>0</v>
      </c>
      <c r="G6118" s="781">
        <v>0</v>
      </c>
      <c r="H6118" s="781">
        <v>0</v>
      </c>
      <c r="I6118" s="806">
        <f>SUM(I6119:I6121)</f>
        <v>0</v>
      </c>
      <c r="J6118" s="243" t="str">
        <f t="shared" si="1901"/>
        <v/>
      </c>
      <c r="K6118" s="244"/>
      <c r="L6118" s="326">
        <f>SUM(L6119:L6121)</f>
        <v>0</v>
      </c>
      <c r="M6118" s="327">
        <f>SUM(M6119:M6121)</f>
        <v>0</v>
      </c>
      <c r="N6118" s="432">
        <f>SUM(N6119:N6120)</f>
        <v>0</v>
      </c>
      <c r="O6118" s="433">
        <f>SUM(O6119:O6121)</f>
        <v>0</v>
      </c>
      <c r="P6118" s="244"/>
      <c r="Q6118" s="326">
        <f>SUM(Q6119:Q6121)</f>
        <v>0</v>
      </c>
      <c r="R6118" s="327">
        <f>SUM(R6119:R6121)</f>
        <v>0</v>
      </c>
      <c r="S6118" s="327">
        <f>SUM(S6119:S6121)</f>
        <v>0</v>
      </c>
      <c r="T6118" s="327">
        <f>SUM(T6119:T6121)</f>
        <v>0</v>
      </c>
      <c r="U6118" s="327">
        <f>SUM(U6119:U6121)</f>
        <v>0</v>
      </c>
      <c r="V6118" s="327">
        <f>SUM(V6119:V6120)</f>
        <v>0</v>
      </c>
      <c r="W6118" s="433">
        <f>SUM(W6119:W6121)</f>
        <v>0</v>
      </c>
      <c r="X6118" s="313">
        <f t="shared" si="1902"/>
        <v>0</v>
      </c>
    </row>
    <row r="6119" spans="2:24" ht="18.75">
      <c r="B6119" s="175"/>
      <c r="C6119" s="176">
        <v>5701</v>
      </c>
      <c r="D6119" s="177" t="s">
        <v>1038</v>
      </c>
      <c r="E6119" s="813"/>
      <c r="F6119" s="700">
        <v>0</v>
      </c>
      <c r="G6119" s="700">
        <v>0</v>
      </c>
      <c r="H6119" s="700">
        <v>0</v>
      </c>
      <c r="I6119" s="476">
        <f>F6119+G6119+H6119</f>
        <v>0</v>
      </c>
      <c r="J6119" s="243" t="str">
        <f t="shared" si="1901"/>
        <v/>
      </c>
      <c r="K6119" s="244"/>
      <c r="L6119" s="435"/>
      <c r="M6119" s="436"/>
      <c r="N6119" s="330">
        <f>I6119</f>
        <v>0</v>
      </c>
      <c r="O6119" s="424">
        <f>L6119+M6119-N6119</f>
        <v>0</v>
      </c>
      <c r="P6119" s="244"/>
      <c r="Q6119" s="435"/>
      <c r="R6119" s="436"/>
      <c r="S6119" s="429">
        <f>+IF(+(L6119+M6119)&gt;=I6119,+M6119,+(+I6119-L6119))</f>
        <v>0</v>
      </c>
      <c r="T6119" s="315">
        <f>Q6119+R6119-S6119</f>
        <v>0</v>
      </c>
      <c r="U6119" s="436"/>
      <c r="V6119" s="436"/>
      <c r="W6119" s="253"/>
      <c r="X6119" s="313">
        <f t="shared" si="1902"/>
        <v>0</v>
      </c>
    </row>
    <row r="6120" spans="2:24" ht="18.75">
      <c r="B6120" s="175"/>
      <c r="C6120" s="180">
        <v>5702</v>
      </c>
      <c r="D6120" s="181" t="s">
        <v>1039</v>
      </c>
      <c r="E6120" s="813"/>
      <c r="F6120" s="700">
        <v>0</v>
      </c>
      <c r="G6120" s="700">
        <v>0</v>
      </c>
      <c r="H6120" s="700">
        <v>0</v>
      </c>
      <c r="I6120" s="476">
        <f>F6120+G6120+H6120</f>
        <v>0</v>
      </c>
      <c r="J6120" s="243" t="str">
        <f t="shared" si="1901"/>
        <v/>
      </c>
      <c r="K6120" s="244"/>
      <c r="L6120" s="435"/>
      <c r="M6120" s="436"/>
      <c r="N6120" s="330">
        <f>I6120</f>
        <v>0</v>
      </c>
      <c r="O6120" s="424">
        <f>L6120+M6120-N6120</f>
        <v>0</v>
      </c>
      <c r="P6120" s="244"/>
      <c r="Q6120" s="435"/>
      <c r="R6120" s="436"/>
      <c r="S6120" s="429">
        <f>+IF(+(L6120+M6120)&gt;=I6120,+M6120,+(+I6120-L6120))</f>
        <v>0</v>
      </c>
      <c r="T6120" s="315">
        <f>Q6120+R6120-S6120</f>
        <v>0</v>
      </c>
      <c r="U6120" s="436"/>
      <c r="V6120" s="436"/>
      <c r="W6120" s="253"/>
      <c r="X6120" s="313">
        <f t="shared" si="1902"/>
        <v>0</v>
      </c>
    </row>
    <row r="6121" spans="2:24" ht="18.75">
      <c r="B6121" s="136"/>
      <c r="C6121" s="182">
        <v>4071</v>
      </c>
      <c r="D6121" s="464" t="s">
        <v>1040</v>
      </c>
      <c r="E6121" s="812"/>
      <c r="F6121" s="700">
        <v>0</v>
      </c>
      <c r="G6121" s="700">
        <v>0</v>
      </c>
      <c r="H6121" s="700">
        <v>0</v>
      </c>
      <c r="I6121" s="476">
        <f>F6121+G6121+H6121</f>
        <v>0</v>
      </c>
      <c r="J6121" s="243" t="str">
        <f t="shared" si="1901"/>
        <v/>
      </c>
      <c r="K6121" s="244"/>
      <c r="L6121" s="821"/>
      <c r="M6121" s="775"/>
      <c r="N6121" s="775"/>
      <c r="O6121" s="822"/>
      <c r="P6121" s="244"/>
      <c r="Q6121" s="771"/>
      <c r="R6121" s="775"/>
      <c r="S6121" s="775"/>
      <c r="T6121" s="775"/>
      <c r="U6121" s="775"/>
      <c r="V6121" s="775"/>
      <c r="W6121" s="819"/>
      <c r="X6121" s="313">
        <f t="shared" si="1902"/>
        <v>0</v>
      </c>
    </row>
    <row r="6122" spans="2:24">
      <c r="B6122" s="173"/>
      <c r="C6122" s="183"/>
      <c r="D6122" s="334"/>
      <c r="E6122" s="814"/>
      <c r="F6122" s="248"/>
      <c r="G6122" s="248"/>
      <c r="H6122" s="248"/>
      <c r="I6122" s="249"/>
      <c r="J6122" s="243" t="str">
        <f t="shared" si="1901"/>
        <v/>
      </c>
      <c r="K6122" s="244"/>
      <c r="L6122" s="437"/>
      <c r="M6122" s="438"/>
      <c r="N6122" s="323"/>
      <c r="O6122" s="324"/>
      <c r="P6122" s="244"/>
      <c r="Q6122" s="437"/>
      <c r="R6122" s="438"/>
      <c r="S6122" s="323"/>
      <c r="T6122" s="323"/>
      <c r="U6122" s="438"/>
      <c r="V6122" s="323"/>
      <c r="W6122" s="324"/>
      <c r="X6122" s="324"/>
    </row>
    <row r="6123" spans="2:24" ht="18.75">
      <c r="B6123" s="807">
        <v>98</v>
      </c>
      <c r="C6123" s="964" t="s">
        <v>1041</v>
      </c>
      <c r="D6123" s="958"/>
      <c r="E6123" s="795"/>
      <c r="F6123" s="798"/>
      <c r="G6123" s="799"/>
      <c r="H6123" s="799"/>
      <c r="I6123" s="800">
        <f>F6123+G6123+H6123</f>
        <v>0</v>
      </c>
      <c r="J6123" s="243" t="str">
        <f t="shared" si="1901"/>
        <v/>
      </c>
      <c r="K6123" s="244"/>
      <c r="L6123" s="428"/>
      <c r="M6123" s="254"/>
      <c r="N6123" s="317">
        <f>I6123</f>
        <v>0</v>
      </c>
      <c r="O6123" s="424">
        <f>L6123+M6123-N6123</f>
        <v>0</v>
      </c>
      <c r="P6123" s="244"/>
      <c r="Q6123" s="428"/>
      <c r="R6123" s="254"/>
      <c r="S6123" s="429">
        <f>+IF(+(L6123+M6123)&gt;=I6123,+M6123,+(+I6123-L6123))</f>
        <v>0</v>
      </c>
      <c r="T6123" s="315">
        <f>Q6123+R6123-S6123</f>
        <v>0</v>
      </c>
      <c r="U6123" s="254"/>
      <c r="V6123" s="254"/>
      <c r="W6123" s="253"/>
      <c r="X6123" s="313">
        <f>T6123-U6123-V6123-W6123</f>
        <v>0</v>
      </c>
    </row>
    <row r="6124" spans="2:24">
      <c r="B6124" s="184"/>
      <c r="C6124" s="335" t="s">
        <v>1042</v>
      </c>
      <c r="D6124" s="336"/>
      <c r="E6124" s="395"/>
      <c r="F6124" s="395"/>
      <c r="G6124" s="395"/>
      <c r="H6124" s="395"/>
      <c r="I6124" s="337"/>
      <c r="J6124" s="243" t="str">
        <f t="shared" si="1901"/>
        <v/>
      </c>
      <c r="K6124" s="244"/>
      <c r="L6124" s="338"/>
      <c r="M6124" s="339"/>
      <c r="N6124" s="339"/>
      <c r="O6124" s="340"/>
      <c r="P6124" s="244"/>
      <c r="Q6124" s="338"/>
      <c r="R6124" s="339"/>
      <c r="S6124" s="339"/>
      <c r="T6124" s="339"/>
      <c r="U6124" s="339"/>
      <c r="V6124" s="339"/>
      <c r="W6124" s="340"/>
      <c r="X6124" s="340"/>
    </row>
    <row r="6125" spans="2:24">
      <c r="B6125" s="184"/>
      <c r="C6125" s="341" t="s">
        <v>1043</v>
      </c>
      <c r="D6125" s="334"/>
      <c r="E6125" s="384"/>
      <c r="F6125" s="384"/>
      <c r="G6125" s="384"/>
      <c r="H6125" s="384"/>
      <c r="I6125" s="307"/>
      <c r="J6125" s="243" t="str">
        <f t="shared" si="1901"/>
        <v/>
      </c>
      <c r="K6125" s="244"/>
      <c r="L6125" s="342"/>
      <c r="M6125" s="343"/>
      <c r="N6125" s="343"/>
      <c r="O6125" s="344"/>
      <c r="P6125" s="244"/>
      <c r="Q6125" s="342"/>
      <c r="R6125" s="343"/>
      <c r="S6125" s="343"/>
      <c r="T6125" s="343"/>
      <c r="U6125" s="343"/>
      <c r="V6125" s="343"/>
      <c r="W6125" s="344"/>
      <c r="X6125" s="344"/>
    </row>
    <row r="6126" spans="2:24">
      <c r="B6126" s="185"/>
      <c r="C6126" s="345" t="s">
        <v>1716</v>
      </c>
      <c r="D6126" s="346"/>
      <c r="E6126" s="396"/>
      <c r="F6126" s="396"/>
      <c r="G6126" s="396"/>
      <c r="H6126" s="396"/>
      <c r="I6126" s="309"/>
      <c r="J6126" s="243" t="str">
        <f t="shared" si="1901"/>
        <v/>
      </c>
      <c r="K6126" s="244"/>
      <c r="L6126" s="347"/>
      <c r="M6126" s="348"/>
      <c r="N6126" s="348"/>
      <c r="O6126" s="349"/>
      <c r="P6126" s="244"/>
      <c r="Q6126" s="347"/>
      <c r="R6126" s="348"/>
      <c r="S6126" s="348"/>
      <c r="T6126" s="348"/>
      <c r="U6126" s="348"/>
      <c r="V6126" s="348"/>
      <c r="W6126" s="349"/>
      <c r="X6126" s="349"/>
    </row>
    <row r="6127" spans="2:24" ht="18.75">
      <c r="B6127" s="715"/>
      <c r="C6127" s="716" t="s">
        <v>1263</v>
      </c>
      <c r="D6127" s="717" t="s">
        <v>1044</v>
      </c>
      <c r="E6127" s="808"/>
      <c r="F6127" s="808">
        <f>SUM(F6012,F6015,F6021,F6029,F6030,F6048,F6052,F6058,F6061,F6062,F6063,F6064,F6065,F6074,F6080,F6081,F6082,F6083,F6090,F6094,F6095,F6096,F6097,F6100,F6101,F6109,F6112,F6113,F6118)+F6123</f>
        <v>0</v>
      </c>
      <c r="G6127" s="808">
        <f>SUM(G6012,G6015,G6021,G6029,G6030,G6048,G6052,G6058,G6061,G6062,G6063,G6064,G6065,G6074,G6080,G6081,G6082,G6083,G6090,G6094,G6095,G6096,G6097,G6100,G6101,G6109,G6112,G6113,G6118)+G6123</f>
        <v>1633000</v>
      </c>
      <c r="H6127" s="808">
        <f>SUM(H6012,H6015,H6021,H6029,H6030,H6048,H6052,H6058,H6061,H6062,H6063,H6064,H6065,H6074,H6080,H6081,H6082,H6083,H6090,H6094,H6095,H6096,H6097,H6100,H6101,H6109,H6112,H6113,H6118)+H6123</f>
        <v>0</v>
      </c>
      <c r="I6127" s="808">
        <f>SUM(I6012,I6015,I6021,I6029,I6030,I6048,I6052,I6058,I6061,I6062,I6063,I6064,I6065,I6074,I6080,I6081,I6082,I6083,I6090,I6094,I6095,I6096,I6097,I6100,I6101,I6109,I6112,I6113,I6118)+I6123</f>
        <v>1633000</v>
      </c>
      <c r="J6127" s="243">
        <f t="shared" si="1901"/>
        <v>1</v>
      </c>
      <c r="K6127" s="439" t="str">
        <f>LEFT(C6009,1)</f>
        <v>8</v>
      </c>
      <c r="L6127" s="276">
        <f>SUM(L6012,L6015,L6021,L6029,L6030,L6048,L6052,L6058,L6061,L6062,L6063,L6064,L6065,L6074,L6080,L6081,L6082,L6083,L6090,L6094,L6095,L6096,L6097,L6100,L6101,L6109,L6112,L6113,L6118)+L6123</f>
        <v>0</v>
      </c>
      <c r="M6127" s="276">
        <f>SUM(M6012,M6015,M6021,M6029,M6030,M6048,M6052,M6058,M6061,M6062,M6063,M6064,M6065,M6074,M6080,M6081,M6082,M6083,M6090,M6094,M6095,M6096,M6097,M6100,M6101,M6109,M6112,M6113,M6118)+M6123</f>
        <v>1633000</v>
      </c>
      <c r="N6127" s="276">
        <f>SUM(N6012,N6015,N6021,N6029,N6030,N6048,N6052,N6058,N6061,N6062,N6063,N6064,N6065,N6074,N6080,N6081,N6082,N6083,N6090,N6094,N6095,N6096,N6097,N6100,N6101,N6109,N6112,N6113,N6118)+N6123</f>
        <v>1633000</v>
      </c>
      <c r="O6127" s="276">
        <f>SUM(O6012,O6015,O6021,O6029,O6030,O6048,O6052,O6058,O6061,O6062,O6063,O6064,O6065,O6074,O6080,O6081,O6082,O6083,O6090,O6094,O6095,O6096,O6097,O6100,O6101,O6109,O6112,O6113,O6118)+O6123</f>
        <v>0</v>
      </c>
      <c r="P6127" s="222"/>
      <c r="Q6127" s="276">
        <f t="shared" ref="Q6127:W6127" si="1905">SUM(Q6012,Q6015,Q6021,Q6029,Q6030,Q6048,Q6052,Q6058,Q6061,Q6062,Q6063,Q6064,Q6065,Q6074,Q6080,Q6081,Q6082,Q6083,Q6090,Q6094,Q6095,Q6096,Q6097,Q6100,Q6101,Q6109,Q6112,Q6113,Q6118)+Q6123</f>
        <v>0</v>
      </c>
      <c r="R6127" s="276">
        <f t="shared" si="1905"/>
        <v>855000</v>
      </c>
      <c r="S6127" s="276">
        <f t="shared" si="1905"/>
        <v>855000</v>
      </c>
      <c r="T6127" s="276">
        <f t="shared" si="1905"/>
        <v>0</v>
      </c>
      <c r="U6127" s="276">
        <f t="shared" si="1905"/>
        <v>0</v>
      </c>
      <c r="V6127" s="276">
        <f t="shared" si="1905"/>
        <v>0</v>
      </c>
      <c r="W6127" s="276">
        <f t="shared" si="1905"/>
        <v>0</v>
      </c>
      <c r="X6127" s="313">
        <f>T6127-U6127-V6127-W6127</f>
        <v>0</v>
      </c>
    </row>
    <row r="6128" spans="2:24">
      <c r="B6128" s="660" t="s">
        <v>32</v>
      </c>
      <c r="C6128" s="186"/>
      <c r="I6128" s="219"/>
      <c r="J6128" s="221">
        <f>J6127</f>
        <v>1</v>
      </c>
      <c r="P6128"/>
    </row>
    <row r="6129" spans="2:24">
      <c r="B6129" s="392"/>
      <c r="C6129" s="392"/>
      <c r="D6129" s="393"/>
      <c r="E6129" s="392"/>
      <c r="F6129" s="392"/>
      <c r="G6129" s="392"/>
      <c r="H6129" s="392"/>
      <c r="I6129" s="394"/>
      <c r="J6129" s="221">
        <f>J6127</f>
        <v>1</v>
      </c>
      <c r="L6129" s="392"/>
      <c r="M6129" s="392"/>
      <c r="N6129" s="394"/>
      <c r="O6129" s="394"/>
      <c r="P6129" s="394"/>
      <c r="Q6129" s="392"/>
      <c r="R6129" s="392"/>
      <c r="S6129" s="394"/>
      <c r="T6129" s="394"/>
      <c r="U6129" s="392"/>
      <c r="V6129" s="394"/>
      <c r="W6129" s="394"/>
      <c r="X6129" s="394"/>
    </row>
    <row r="6130" spans="2:24" ht="18.75">
      <c r="B6130" s="402"/>
      <c r="C6130" s="402"/>
      <c r="D6130" s="402"/>
      <c r="E6130" s="402"/>
      <c r="F6130" s="402"/>
      <c r="G6130" s="402"/>
      <c r="H6130" s="402"/>
      <c r="I6130" s="484"/>
      <c r="J6130" s="440">
        <f>(IF(E6127&lt;&gt;0,$G$2,IF(I6127&lt;&gt;0,$G$2,"")))</f>
        <v>0</v>
      </c>
    </row>
    <row r="6131" spans="2:24" ht="18.75">
      <c r="B6131" s="402"/>
      <c r="C6131" s="402"/>
      <c r="D6131" s="474"/>
      <c r="E6131" s="402"/>
      <c r="F6131" s="402"/>
      <c r="G6131" s="402"/>
      <c r="H6131" s="402"/>
      <c r="I6131" s="484"/>
      <c r="J6131" s="440" t="str">
        <f>(IF(E6128&lt;&gt;0,$G$2,IF(I6128&lt;&gt;0,$G$2,"")))</f>
        <v/>
      </c>
    </row>
    <row r="6132" spans="2:24">
      <c r="E6132" s="278"/>
      <c r="F6132" s="278"/>
      <c r="G6132" s="278"/>
      <c r="H6132" s="278"/>
      <c r="I6132" s="282"/>
      <c r="J6132" s="221">
        <f>(IF($E6265&lt;&gt;0,$J$2,IF($I6265&lt;&gt;0,$J$2,"")))</f>
        <v>1</v>
      </c>
      <c r="L6132" s="278"/>
      <c r="M6132" s="278"/>
      <c r="N6132" s="282"/>
      <c r="O6132" s="282"/>
      <c r="P6132" s="282"/>
      <c r="Q6132" s="278"/>
      <c r="R6132" s="278"/>
      <c r="S6132" s="282"/>
      <c r="T6132" s="282"/>
      <c r="U6132" s="278"/>
      <c r="V6132" s="282"/>
      <c r="W6132" s="282"/>
    </row>
    <row r="6133" spans="2:24">
      <c r="C6133" s="227"/>
      <c r="D6133" s="228"/>
      <c r="E6133" s="278"/>
      <c r="F6133" s="278"/>
      <c r="G6133" s="278"/>
      <c r="H6133" s="278"/>
      <c r="I6133" s="282"/>
      <c r="J6133" s="221">
        <f>(IF($E6265&lt;&gt;0,$J$2,IF($I6265&lt;&gt;0,$J$2,"")))</f>
        <v>1</v>
      </c>
      <c r="L6133" s="278"/>
      <c r="M6133" s="278"/>
      <c r="N6133" s="282"/>
      <c r="O6133" s="282"/>
      <c r="P6133" s="282"/>
      <c r="Q6133" s="278"/>
      <c r="R6133" s="278"/>
      <c r="S6133" s="282"/>
      <c r="T6133" s="282"/>
      <c r="U6133" s="278"/>
      <c r="V6133" s="282"/>
      <c r="W6133" s="282"/>
    </row>
    <row r="6134" spans="2:24">
      <c r="B6134" s="896" t="str">
        <f>$B$7</f>
        <v>БЮДЖЕТ - НАЧАЛЕН ПЛАН
ПО ПЪЛНА ЕДИННА БЮДЖЕТНА КЛАСИФИКАЦИЯ</v>
      </c>
      <c r="C6134" s="897"/>
      <c r="D6134" s="897"/>
      <c r="E6134" s="278"/>
      <c r="F6134" s="278"/>
      <c r="G6134" s="278"/>
      <c r="H6134" s="278"/>
      <c r="I6134" s="282"/>
      <c r="J6134" s="221">
        <f>(IF($E6265&lt;&gt;0,$J$2,IF($I6265&lt;&gt;0,$J$2,"")))</f>
        <v>1</v>
      </c>
      <c r="L6134" s="278"/>
      <c r="M6134" s="278"/>
      <c r="N6134" s="282"/>
      <c r="O6134" s="282"/>
      <c r="P6134" s="282"/>
      <c r="Q6134" s="278"/>
      <c r="R6134" s="278"/>
      <c r="S6134" s="282"/>
      <c r="T6134" s="282"/>
      <c r="U6134" s="278"/>
      <c r="V6134" s="282"/>
      <c r="W6134" s="282"/>
    </row>
    <row r="6135" spans="2:24">
      <c r="C6135" s="227"/>
      <c r="D6135" s="228"/>
      <c r="E6135" s="279" t="s">
        <v>1684</v>
      </c>
      <c r="F6135" s="279" t="s">
        <v>1550</v>
      </c>
      <c r="G6135" s="278"/>
      <c r="H6135" s="278"/>
      <c r="I6135" s="282"/>
      <c r="J6135" s="221">
        <f>(IF($E6265&lt;&gt;0,$J$2,IF($I6265&lt;&gt;0,$J$2,"")))</f>
        <v>1</v>
      </c>
      <c r="L6135" s="278"/>
      <c r="M6135" s="278"/>
      <c r="N6135" s="282"/>
      <c r="O6135" s="282"/>
      <c r="P6135" s="282"/>
      <c r="Q6135" s="278"/>
      <c r="R6135" s="278"/>
      <c r="S6135" s="282"/>
      <c r="T6135" s="282"/>
      <c r="U6135" s="278"/>
      <c r="V6135" s="282"/>
      <c r="W6135" s="282"/>
    </row>
    <row r="6136" spans="2:24" ht="18.75">
      <c r="B6136" s="898" t="str">
        <f>$B$9</f>
        <v>Несебър</v>
      </c>
      <c r="C6136" s="899"/>
      <c r="D6136" s="900"/>
      <c r="E6136" s="686">
        <f>$E$9</f>
        <v>43831</v>
      </c>
      <c r="F6136" s="687">
        <f>$F$9</f>
        <v>44196</v>
      </c>
      <c r="G6136" s="278"/>
      <c r="H6136" s="278"/>
      <c r="I6136" s="282"/>
      <c r="J6136" s="221">
        <f>(IF($E6265&lt;&gt;0,$J$2,IF($I6265&lt;&gt;0,$J$2,"")))</f>
        <v>1</v>
      </c>
      <c r="L6136" s="278"/>
      <c r="M6136" s="278"/>
      <c r="N6136" s="282"/>
      <c r="O6136" s="282"/>
      <c r="P6136" s="282"/>
      <c r="Q6136" s="278"/>
      <c r="R6136" s="278"/>
      <c r="S6136" s="282"/>
      <c r="T6136" s="282"/>
      <c r="U6136" s="278"/>
      <c r="V6136" s="282"/>
      <c r="W6136" s="282"/>
    </row>
    <row r="6137" spans="2:24">
      <c r="B6137" s="230" t="str">
        <f>$B$10</f>
        <v>(наименование на разпоредителя с бюджет)</v>
      </c>
      <c r="E6137" s="278"/>
      <c r="F6137" s="280">
        <f>$F$10</f>
        <v>0</v>
      </c>
      <c r="G6137" s="278"/>
      <c r="H6137" s="278"/>
      <c r="I6137" s="282"/>
      <c r="J6137" s="221">
        <f>(IF($E6265&lt;&gt;0,$J$2,IF($I6265&lt;&gt;0,$J$2,"")))</f>
        <v>1</v>
      </c>
      <c r="L6137" s="278"/>
      <c r="M6137" s="278"/>
      <c r="N6137" s="282"/>
      <c r="O6137" s="282"/>
      <c r="P6137" s="282"/>
      <c r="Q6137" s="278"/>
      <c r="R6137" s="278"/>
      <c r="S6137" s="282"/>
      <c r="T6137" s="282"/>
      <c r="U6137" s="278"/>
      <c r="V6137" s="282"/>
      <c r="W6137" s="282"/>
    </row>
    <row r="6138" spans="2:24">
      <c r="B6138" s="230"/>
      <c r="E6138" s="281"/>
      <c r="F6138" s="278"/>
      <c r="G6138" s="278"/>
      <c r="H6138" s="278"/>
      <c r="I6138" s="282"/>
      <c r="J6138" s="221">
        <f>(IF($E6265&lt;&gt;0,$J$2,IF($I6265&lt;&gt;0,$J$2,"")))</f>
        <v>1</v>
      </c>
      <c r="L6138" s="278"/>
      <c r="M6138" s="278"/>
      <c r="N6138" s="282"/>
      <c r="O6138" s="282"/>
      <c r="P6138" s="282"/>
      <c r="Q6138" s="278"/>
      <c r="R6138" s="278"/>
      <c r="S6138" s="282"/>
      <c r="T6138" s="282"/>
      <c r="U6138" s="278"/>
      <c r="V6138" s="282"/>
      <c r="W6138" s="282"/>
    </row>
    <row r="6139" spans="2:24" ht="19.5">
      <c r="B6139" s="901" t="str">
        <f>$B$12</f>
        <v>Несебър</v>
      </c>
      <c r="C6139" s="902"/>
      <c r="D6139" s="903"/>
      <c r="E6139" s="229" t="s">
        <v>1685</v>
      </c>
      <c r="F6139" s="688" t="str">
        <f>$F$12</f>
        <v>5206</v>
      </c>
      <c r="G6139" s="278"/>
      <c r="H6139" s="278"/>
      <c r="I6139" s="282"/>
      <c r="J6139" s="221">
        <f>(IF($E6265&lt;&gt;0,$J$2,IF($I6265&lt;&gt;0,$J$2,"")))</f>
        <v>1</v>
      </c>
      <c r="L6139" s="278"/>
      <c r="M6139" s="278"/>
      <c r="N6139" s="282"/>
      <c r="O6139" s="282"/>
      <c r="P6139" s="282"/>
      <c r="Q6139" s="278"/>
      <c r="R6139" s="278"/>
      <c r="S6139" s="282"/>
      <c r="T6139" s="282"/>
      <c r="U6139" s="278"/>
      <c r="V6139" s="282"/>
      <c r="W6139" s="282"/>
    </row>
    <row r="6140" spans="2:24">
      <c r="B6140" s="689" t="str">
        <f>$B$13</f>
        <v>(наименование на първостепенния разпоредител с бюджет)</v>
      </c>
      <c r="E6140" s="281" t="s">
        <v>1686</v>
      </c>
      <c r="F6140" s="278"/>
      <c r="G6140" s="278"/>
      <c r="H6140" s="278"/>
      <c r="I6140" s="282"/>
      <c r="J6140" s="221">
        <f>(IF($E6265&lt;&gt;0,$J$2,IF($I6265&lt;&gt;0,$J$2,"")))</f>
        <v>1</v>
      </c>
      <c r="L6140" s="278"/>
      <c r="M6140" s="278"/>
      <c r="N6140" s="282"/>
      <c r="O6140" s="282"/>
      <c r="P6140" s="282"/>
      <c r="Q6140" s="278"/>
      <c r="R6140" s="278"/>
      <c r="S6140" s="282"/>
      <c r="T6140" s="282"/>
      <c r="U6140" s="278"/>
      <c r="V6140" s="282"/>
      <c r="W6140" s="282"/>
    </row>
    <row r="6141" spans="2:24" ht="18.75">
      <c r="B6141" s="230"/>
      <c r="D6141" s="441"/>
      <c r="E6141" s="277"/>
      <c r="F6141" s="277"/>
      <c r="G6141" s="277"/>
      <c r="H6141" s="277"/>
      <c r="I6141" s="384"/>
      <c r="J6141" s="221">
        <f>(IF($E6265&lt;&gt;0,$J$2,IF($I6265&lt;&gt;0,$J$2,"")))</f>
        <v>1</v>
      </c>
      <c r="L6141" s="278"/>
      <c r="M6141" s="278"/>
      <c r="N6141" s="282"/>
      <c r="O6141" s="282"/>
      <c r="P6141" s="282"/>
      <c r="Q6141" s="278"/>
      <c r="R6141" s="278"/>
      <c r="S6141" s="282"/>
      <c r="T6141" s="282"/>
      <c r="U6141" s="278"/>
      <c r="V6141" s="282"/>
      <c r="W6141" s="282"/>
    </row>
    <row r="6142" spans="2:24">
      <c r="C6142" s="227"/>
      <c r="D6142" s="228"/>
      <c r="E6142" s="278"/>
      <c r="F6142" s="281"/>
      <c r="G6142" s="281"/>
      <c r="H6142" s="281"/>
      <c r="I6142" s="284" t="s">
        <v>1687</v>
      </c>
      <c r="J6142" s="221">
        <f>(IF($E6265&lt;&gt;0,$J$2,IF($I6265&lt;&gt;0,$J$2,"")))</f>
        <v>1</v>
      </c>
      <c r="L6142" s="283" t="s">
        <v>93</v>
      </c>
      <c r="M6142" s="278"/>
      <c r="N6142" s="282"/>
      <c r="O6142" s="284" t="s">
        <v>1687</v>
      </c>
      <c r="P6142" s="282"/>
      <c r="Q6142" s="283" t="s">
        <v>94</v>
      </c>
      <c r="R6142" s="278"/>
      <c r="S6142" s="282"/>
      <c r="T6142" s="284" t="s">
        <v>1687</v>
      </c>
      <c r="U6142" s="278"/>
      <c r="V6142" s="282"/>
      <c r="W6142" s="284" t="s">
        <v>1687</v>
      </c>
    </row>
    <row r="6143" spans="2:24" ht="18.75">
      <c r="B6143" s="782"/>
      <c r="C6143" s="783"/>
      <c r="D6143" s="784" t="s">
        <v>1075</v>
      </c>
      <c r="E6143" s="785"/>
      <c r="F6143" s="973" t="s">
        <v>1486</v>
      </c>
      <c r="G6143" s="974"/>
      <c r="H6143" s="975"/>
      <c r="I6143" s="976"/>
      <c r="J6143" s="221">
        <f>(IF($E6265&lt;&gt;0,$J$2,IF($I6265&lt;&gt;0,$J$2,"")))</f>
        <v>1</v>
      </c>
      <c r="L6143" s="920" t="s">
        <v>1804</v>
      </c>
      <c r="M6143" s="920" t="s">
        <v>1805</v>
      </c>
      <c r="N6143" s="922" t="s">
        <v>1806</v>
      </c>
      <c r="O6143" s="922" t="s">
        <v>95</v>
      </c>
      <c r="P6143" s="222"/>
      <c r="Q6143" s="922" t="s">
        <v>1807</v>
      </c>
      <c r="R6143" s="922" t="s">
        <v>1808</v>
      </c>
      <c r="S6143" s="922" t="s">
        <v>1776</v>
      </c>
      <c r="T6143" s="922" t="s">
        <v>96</v>
      </c>
      <c r="U6143" s="409" t="s">
        <v>97</v>
      </c>
      <c r="V6143" s="410"/>
      <c r="W6143" s="411"/>
      <c r="X6143" s="291"/>
    </row>
    <row r="6144" spans="2:24" ht="31.5">
      <c r="B6144" s="786" t="s">
        <v>1601</v>
      </c>
      <c r="C6144" s="787" t="s">
        <v>1688</v>
      </c>
      <c r="D6144" s="788" t="s">
        <v>1076</v>
      </c>
      <c r="E6144" s="789"/>
      <c r="F6144" s="713" t="s">
        <v>1487</v>
      </c>
      <c r="G6144" s="713" t="s">
        <v>1488</v>
      </c>
      <c r="H6144" s="713" t="s">
        <v>1485</v>
      </c>
      <c r="I6144" s="713" t="s">
        <v>1069</v>
      </c>
      <c r="J6144" s="221">
        <f>(IF($E6265&lt;&gt;0,$J$2,IF($I6265&lt;&gt;0,$J$2,"")))</f>
        <v>1</v>
      </c>
      <c r="L6144" s="961"/>
      <c r="M6144" s="972"/>
      <c r="N6144" s="961"/>
      <c r="O6144" s="972"/>
      <c r="P6144" s="222"/>
      <c r="Q6144" s="957"/>
      <c r="R6144" s="957"/>
      <c r="S6144" s="957"/>
      <c r="T6144" s="957"/>
      <c r="U6144" s="412">
        <v>2020</v>
      </c>
      <c r="V6144" s="412">
        <v>2021</v>
      </c>
      <c r="W6144" s="412" t="s">
        <v>1809</v>
      </c>
      <c r="X6144" s="413" t="s">
        <v>98</v>
      </c>
    </row>
    <row r="6145" spans="2:24" ht="18.75">
      <c r="B6145" s="612"/>
      <c r="C6145" s="397"/>
      <c r="D6145" s="295" t="s">
        <v>1265</v>
      </c>
      <c r="E6145" s="809"/>
      <c r="F6145" s="296"/>
      <c r="G6145" s="296"/>
      <c r="H6145" s="296"/>
      <c r="I6145" s="483"/>
      <c r="J6145" s="221">
        <f>(IF($E6265&lt;&gt;0,$J$2,IF($I6265&lt;&gt;0,$J$2,"")))</f>
        <v>1</v>
      </c>
      <c r="L6145" s="297" t="s">
        <v>99</v>
      </c>
      <c r="M6145" s="297" t="s">
        <v>100</v>
      </c>
      <c r="N6145" s="298" t="s">
        <v>101</v>
      </c>
      <c r="O6145" s="298" t="s">
        <v>102</v>
      </c>
      <c r="P6145" s="222"/>
      <c r="Q6145" s="610" t="s">
        <v>103</v>
      </c>
      <c r="R6145" s="610" t="s">
        <v>104</v>
      </c>
      <c r="S6145" s="610" t="s">
        <v>105</v>
      </c>
      <c r="T6145" s="610" t="s">
        <v>106</v>
      </c>
      <c r="U6145" s="610" t="s">
        <v>1046</v>
      </c>
      <c r="V6145" s="610" t="s">
        <v>1047</v>
      </c>
      <c r="W6145" s="610" t="s">
        <v>1048</v>
      </c>
      <c r="X6145" s="414" t="s">
        <v>1049</v>
      </c>
    </row>
    <row r="6146" spans="2:24" ht="131.25">
      <c r="B6146" s="236"/>
      <c r="C6146" s="617" t="e">
        <f>VLOOKUP(D6146,OP_LIST2,2,FALSE)</f>
        <v>#N/A</v>
      </c>
      <c r="D6146" s="618" t="s">
        <v>958</v>
      </c>
      <c r="E6146" s="810"/>
      <c r="F6146" s="368"/>
      <c r="G6146" s="368"/>
      <c r="H6146" s="368"/>
      <c r="I6146" s="303"/>
      <c r="J6146" s="221">
        <f>(IF($E6265&lt;&gt;0,$J$2,IF($I6265&lt;&gt;0,$J$2,"")))</f>
        <v>1</v>
      </c>
      <c r="L6146" s="415" t="s">
        <v>1050</v>
      </c>
      <c r="M6146" s="415" t="s">
        <v>1050</v>
      </c>
      <c r="N6146" s="415" t="s">
        <v>1051</v>
      </c>
      <c r="O6146" s="415" t="s">
        <v>1052</v>
      </c>
      <c r="P6146" s="222"/>
      <c r="Q6146" s="415" t="s">
        <v>1050</v>
      </c>
      <c r="R6146" s="415" t="s">
        <v>1050</v>
      </c>
      <c r="S6146" s="415" t="s">
        <v>1077</v>
      </c>
      <c r="T6146" s="415" t="s">
        <v>1054</v>
      </c>
      <c r="U6146" s="415" t="s">
        <v>1050</v>
      </c>
      <c r="V6146" s="415" t="s">
        <v>1050</v>
      </c>
      <c r="W6146" s="415" t="s">
        <v>1050</v>
      </c>
      <c r="X6146" s="306" t="s">
        <v>1055</v>
      </c>
    </row>
    <row r="6147" spans="2:24" ht="18.75">
      <c r="B6147" s="616"/>
      <c r="C6147" s="619">
        <f>VLOOKUP(D6148,EBK_DEIN2,2,FALSE)</f>
        <v>8878</v>
      </c>
      <c r="D6147" s="611" t="s">
        <v>1465</v>
      </c>
      <c r="E6147" s="811"/>
      <c r="F6147" s="368"/>
      <c r="G6147" s="368"/>
      <c r="H6147" s="368"/>
      <c r="I6147" s="303"/>
      <c r="J6147" s="221">
        <f>(IF($E6265&lt;&gt;0,$J$2,IF($I6265&lt;&gt;0,$J$2,"")))</f>
        <v>1</v>
      </c>
      <c r="L6147" s="416"/>
      <c r="M6147" s="416"/>
      <c r="N6147" s="344"/>
      <c r="O6147" s="417"/>
      <c r="P6147" s="222"/>
      <c r="Q6147" s="416"/>
      <c r="R6147" s="416"/>
      <c r="S6147" s="344"/>
      <c r="T6147" s="417"/>
      <c r="U6147" s="416"/>
      <c r="V6147" s="344"/>
      <c r="W6147" s="417"/>
      <c r="X6147" s="418"/>
    </row>
    <row r="6148" spans="2:24" ht="18.75">
      <c r="B6148" s="419"/>
      <c r="C6148" s="238"/>
      <c r="D6148" s="523" t="s">
        <v>950</v>
      </c>
      <c r="E6148" s="811"/>
      <c r="F6148" s="368"/>
      <c r="G6148" s="368"/>
      <c r="H6148" s="368"/>
      <c r="I6148" s="303"/>
      <c r="J6148" s="221">
        <f>(IF($E6265&lt;&gt;0,$J$2,IF($I6265&lt;&gt;0,$J$2,"")))</f>
        <v>1</v>
      </c>
      <c r="L6148" s="416"/>
      <c r="M6148" s="416"/>
      <c r="N6148" s="344"/>
      <c r="O6148" s="420">
        <f>SUMIF(O6151:O6152,"&lt;0")+SUMIF(O6154:O6158,"&lt;0")+SUMIF(O6160:O6167,"&lt;0")+SUMIF(O6169:O6185,"&lt;0")+SUMIF(O6191:O6195,"&lt;0")+SUMIF(O6197:O6202,"&lt;0")+SUMIF(O6205:O6211,"&lt;0")+SUMIF(O6218:O6219,"&lt;0")+SUMIF(O6222:O6227,"&lt;0")+SUMIF(O6229:O6234,"&lt;0")+SUMIF(O6238,"&lt;0")+SUMIF(O6240:O6246,"&lt;0")+SUMIF(O6248:O6250,"&lt;0")+SUMIF(O6252:O6255,"&lt;0")+SUMIF(O6257:O6258,"&lt;0")+SUMIF(O6261,"&lt;0")</f>
        <v>0</v>
      </c>
      <c r="P6148" s="222"/>
      <c r="Q6148" s="416"/>
      <c r="R6148" s="416"/>
      <c r="S6148" s="344"/>
      <c r="T6148" s="420">
        <f>SUMIF(T6151:T6152,"&lt;0")+SUMIF(T6154:T6158,"&lt;0")+SUMIF(T6160:T6167,"&lt;0")+SUMIF(T6169:T6185,"&lt;0")+SUMIF(T6191:T6195,"&lt;0")+SUMIF(T6197:T6202,"&lt;0")+SUMIF(T6205:T6211,"&lt;0")+SUMIF(T6218:T6219,"&lt;0")+SUMIF(T6222:T6227,"&lt;0")+SUMIF(T6229:T6234,"&lt;0")+SUMIF(T6238,"&lt;0")+SUMIF(T6240:T6246,"&lt;0")+SUMIF(T6248:T6250,"&lt;0")+SUMIF(T6252:T6255,"&lt;0")+SUMIF(T6257:T6258,"&lt;0")+SUMIF(T6261,"&lt;0")</f>
        <v>0</v>
      </c>
      <c r="U6148" s="416"/>
      <c r="V6148" s="344"/>
      <c r="W6148" s="417"/>
      <c r="X6148" s="308"/>
    </row>
    <row r="6149" spans="2:24" ht="18.75">
      <c r="B6149" s="354"/>
      <c r="C6149" s="238"/>
      <c r="D6149" s="292" t="s">
        <v>1078</v>
      </c>
      <c r="E6149" s="811"/>
      <c r="F6149" s="368"/>
      <c r="G6149" s="368"/>
      <c r="H6149" s="368"/>
      <c r="I6149" s="303"/>
      <c r="J6149" s="221">
        <f>(IF($E6265&lt;&gt;0,$J$2,IF($I6265&lt;&gt;0,$J$2,"")))</f>
        <v>1</v>
      </c>
      <c r="L6149" s="416"/>
      <c r="M6149" s="416"/>
      <c r="N6149" s="344"/>
      <c r="O6149" s="417"/>
      <c r="P6149" s="222"/>
      <c r="Q6149" s="416"/>
      <c r="R6149" s="416"/>
      <c r="S6149" s="344"/>
      <c r="T6149" s="417"/>
      <c r="U6149" s="416"/>
      <c r="V6149" s="344"/>
      <c r="W6149" s="417"/>
      <c r="X6149" s="310"/>
    </row>
    <row r="6150" spans="2:24" ht="18.75">
      <c r="B6150" s="790">
        <v>100</v>
      </c>
      <c r="C6150" s="977" t="s">
        <v>1266</v>
      </c>
      <c r="D6150" s="978"/>
      <c r="E6150" s="791"/>
      <c r="F6150" s="792">
        <f>SUM(F6151:F6152)</f>
        <v>0</v>
      </c>
      <c r="G6150" s="793">
        <f>SUM(G6151:G6152)</f>
        <v>75000</v>
      </c>
      <c r="H6150" s="793">
        <f>SUM(H6151:H6152)</f>
        <v>0</v>
      </c>
      <c r="I6150" s="793">
        <f>SUM(I6151:I6152)</f>
        <v>75000</v>
      </c>
      <c r="J6150" s="243">
        <f t="shared" ref="J6150:J6181" si="1906">(IF($E6150&lt;&gt;0,$J$2,IF($I6150&lt;&gt;0,$J$2,"")))</f>
        <v>1</v>
      </c>
      <c r="K6150" s="244"/>
      <c r="L6150" s="311">
        <f>SUM(L6151:L6152)</f>
        <v>0</v>
      </c>
      <c r="M6150" s="312">
        <f>SUM(M6151:M6152)</f>
        <v>75000</v>
      </c>
      <c r="N6150" s="421">
        <f>SUM(N6151:N6152)</f>
        <v>75000</v>
      </c>
      <c r="O6150" s="422">
        <f>SUM(O6151:O6152)</f>
        <v>0</v>
      </c>
      <c r="P6150" s="244"/>
      <c r="Q6150" s="815"/>
      <c r="R6150" s="816"/>
      <c r="S6150" s="817"/>
      <c r="T6150" s="816"/>
      <c r="U6150" s="816"/>
      <c r="V6150" s="816"/>
      <c r="W6150" s="818"/>
      <c r="X6150" s="313">
        <f t="shared" ref="X6150:X6181" si="1907">T6150-U6150-V6150-W6150</f>
        <v>0</v>
      </c>
    </row>
    <row r="6151" spans="2:24" ht="18.75">
      <c r="B6151" s="140"/>
      <c r="C6151" s="144">
        <v>101</v>
      </c>
      <c r="D6151" s="138" t="s">
        <v>1267</v>
      </c>
      <c r="E6151" s="812"/>
      <c r="F6151" s="449"/>
      <c r="G6151" s="245">
        <v>75000</v>
      </c>
      <c r="H6151" s="245"/>
      <c r="I6151" s="476">
        <f>F6151+G6151+H6151</f>
        <v>75000</v>
      </c>
      <c r="J6151" s="243">
        <f t="shared" si="1906"/>
        <v>1</v>
      </c>
      <c r="K6151" s="244"/>
      <c r="L6151" s="423"/>
      <c r="M6151" s="252">
        <v>75000</v>
      </c>
      <c r="N6151" s="315">
        <f>I6151</f>
        <v>75000</v>
      </c>
      <c r="O6151" s="424">
        <f>L6151+M6151-N6151</f>
        <v>0</v>
      </c>
      <c r="P6151" s="244"/>
      <c r="Q6151" s="771"/>
      <c r="R6151" s="775"/>
      <c r="S6151" s="775"/>
      <c r="T6151" s="775"/>
      <c r="U6151" s="775"/>
      <c r="V6151" s="775"/>
      <c r="W6151" s="819"/>
      <c r="X6151" s="313">
        <f t="shared" si="1907"/>
        <v>0</v>
      </c>
    </row>
    <row r="6152" spans="2:24" ht="18.75">
      <c r="B6152" s="140"/>
      <c r="C6152" s="137">
        <v>102</v>
      </c>
      <c r="D6152" s="139" t="s">
        <v>1268</v>
      </c>
      <c r="E6152" s="812"/>
      <c r="F6152" s="449"/>
      <c r="G6152" s="245"/>
      <c r="H6152" s="245"/>
      <c r="I6152" s="476">
        <f>F6152+G6152+H6152</f>
        <v>0</v>
      </c>
      <c r="J6152" s="243" t="str">
        <f t="shared" si="1906"/>
        <v/>
      </c>
      <c r="K6152" s="244"/>
      <c r="L6152" s="423"/>
      <c r="M6152" s="252"/>
      <c r="N6152" s="315">
        <f>I6152</f>
        <v>0</v>
      </c>
      <c r="O6152" s="424">
        <f>L6152+M6152-N6152</f>
        <v>0</v>
      </c>
      <c r="P6152" s="244"/>
      <c r="Q6152" s="771"/>
      <c r="R6152" s="775"/>
      <c r="S6152" s="775"/>
      <c r="T6152" s="775"/>
      <c r="U6152" s="775"/>
      <c r="V6152" s="775"/>
      <c r="W6152" s="819"/>
      <c r="X6152" s="313">
        <f t="shared" si="1907"/>
        <v>0</v>
      </c>
    </row>
    <row r="6153" spans="2:24" ht="18.75">
      <c r="B6153" s="794">
        <v>200</v>
      </c>
      <c r="C6153" s="959" t="s">
        <v>1269</v>
      </c>
      <c r="D6153" s="959"/>
      <c r="E6153" s="795"/>
      <c r="F6153" s="796">
        <f>SUM(F6154:F6158)</f>
        <v>0</v>
      </c>
      <c r="G6153" s="797">
        <f>SUM(G6154:G6158)</f>
        <v>2000</v>
      </c>
      <c r="H6153" s="797">
        <f>SUM(H6154:H6158)</f>
        <v>0</v>
      </c>
      <c r="I6153" s="797">
        <f>SUM(I6154:I6158)</f>
        <v>2000</v>
      </c>
      <c r="J6153" s="243">
        <f t="shared" si="1906"/>
        <v>1</v>
      </c>
      <c r="K6153" s="244"/>
      <c r="L6153" s="316">
        <f>SUM(L6154:L6158)</f>
        <v>0</v>
      </c>
      <c r="M6153" s="317">
        <f>SUM(M6154:M6158)</f>
        <v>2000</v>
      </c>
      <c r="N6153" s="425">
        <f>SUM(N6154:N6158)</f>
        <v>2000</v>
      </c>
      <c r="O6153" s="426">
        <f>SUM(O6154:O6158)</f>
        <v>0</v>
      </c>
      <c r="P6153" s="244"/>
      <c r="Q6153" s="773"/>
      <c r="R6153" s="774"/>
      <c r="S6153" s="774"/>
      <c r="T6153" s="774"/>
      <c r="U6153" s="774"/>
      <c r="V6153" s="774"/>
      <c r="W6153" s="820"/>
      <c r="X6153" s="313">
        <f t="shared" si="1907"/>
        <v>0</v>
      </c>
    </row>
    <row r="6154" spans="2:24" ht="18.75">
      <c r="B6154" s="143"/>
      <c r="C6154" s="144">
        <v>201</v>
      </c>
      <c r="D6154" s="138" t="s">
        <v>1270</v>
      </c>
      <c r="E6154" s="812"/>
      <c r="F6154" s="449"/>
      <c r="G6154" s="245"/>
      <c r="H6154" s="245"/>
      <c r="I6154" s="476">
        <f>F6154+G6154+H6154</f>
        <v>0</v>
      </c>
      <c r="J6154" s="243" t="str">
        <f t="shared" si="1906"/>
        <v/>
      </c>
      <c r="K6154" s="244"/>
      <c r="L6154" s="423"/>
      <c r="M6154" s="252"/>
      <c r="N6154" s="315">
        <f>I6154</f>
        <v>0</v>
      </c>
      <c r="O6154" s="424">
        <f>L6154+M6154-N6154</f>
        <v>0</v>
      </c>
      <c r="P6154" s="244"/>
      <c r="Q6154" s="771"/>
      <c r="R6154" s="775"/>
      <c r="S6154" s="775"/>
      <c r="T6154" s="775"/>
      <c r="U6154" s="775"/>
      <c r="V6154" s="775"/>
      <c r="W6154" s="819"/>
      <c r="X6154" s="313">
        <f t="shared" si="1907"/>
        <v>0</v>
      </c>
    </row>
    <row r="6155" spans="2:24" ht="18.75">
      <c r="B6155" s="136"/>
      <c r="C6155" s="137">
        <v>202</v>
      </c>
      <c r="D6155" s="145" t="s">
        <v>1271</v>
      </c>
      <c r="E6155" s="812"/>
      <c r="F6155" s="449"/>
      <c r="G6155" s="245"/>
      <c r="H6155" s="245"/>
      <c r="I6155" s="476">
        <f>F6155+G6155+H6155</f>
        <v>0</v>
      </c>
      <c r="J6155" s="243" t="str">
        <f t="shared" si="1906"/>
        <v/>
      </c>
      <c r="K6155" s="244"/>
      <c r="L6155" s="423"/>
      <c r="M6155" s="252"/>
      <c r="N6155" s="315">
        <f>I6155</f>
        <v>0</v>
      </c>
      <c r="O6155" s="424">
        <f>L6155+M6155-N6155</f>
        <v>0</v>
      </c>
      <c r="P6155" s="244"/>
      <c r="Q6155" s="771"/>
      <c r="R6155" s="775"/>
      <c r="S6155" s="775"/>
      <c r="T6155" s="775"/>
      <c r="U6155" s="775"/>
      <c r="V6155" s="775"/>
      <c r="W6155" s="819"/>
      <c r="X6155" s="313">
        <f t="shared" si="1907"/>
        <v>0</v>
      </c>
    </row>
    <row r="6156" spans="2:24" ht="31.5">
      <c r="B6156" s="152"/>
      <c r="C6156" s="137">
        <v>205</v>
      </c>
      <c r="D6156" s="145" t="s">
        <v>915</v>
      </c>
      <c r="E6156" s="812"/>
      <c r="F6156" s="449"/>
      <c r="G6156" s="245">
        <v>2000</v>
      </c>
      <c r="H6156" s="245"/>
      <c r="I6156" s="476">
        <f>F6156+G6156+H6156</f>
        <v>2000</v>
      </c>
      <c r="J6156" s="243">
        <f t="shared" si="1906"/>
        <v>1</v>
      </c>
      <c r="K6156" s="244"/>
      <c r="L6156" s="423"/>
      <c r="M6156" s="252">
        <v>2000</v>
      </c>
      <c r="N6156" s="315">
        <f>I6156</f>
        <v>2000</v>
      </c>
      <c r="O6156" s="424">
        <f>L6156+M6156-N6156</f>
        <v>0</v>
      </c>
      <c r="P6156" s="244"/>
      <c r="Q6156" s="771"/>
      <c r="R6156" s="775"/>
      <c r="S6156" s="775"/>
      <c r="T6156" s="775"/>
      <c r="U6156" s="775"/>
      <c r="V6156" s="775"/>
      <c r="W6156" s="819"/>
      <c r="X6156" s="313">
        <f t="shared" si="1907"/>
        <v>0</v>
      </c>
    </row>
    <row r="6157" spans="2:24" ht="18.75">
      <c r="B6157" s="152"/>
      <c r="C6157" s="137">
        <v>208</v>
      </c>
      <c r="D6157" s="159" t="s">
        <v>916</v>
      </c>
      <c r="E6157" s="812"/>
      <c r="F6157" s="449"/>
      <c r="G6157" s="245"/>
      <c r="H6157" s="245"/>
      <c r="I6157" s="476">
        <f>F6157+G6157+H6157</f>
        <v>0</v>
      </c>
      <c r="J6157" s="243" t="str">
        <f t="shared" si="1906"/>
        <v/>
      </c>
      <c r="K6157" s="244"/>
      <c r="L6157" s="423"/>
      <c r="M6157" s="252"/>
      <c r="N6157" s="315">
        <f>I6157</f>
        <v>0</v>
      </c>
      <c r="O6157" s="424">
        <f>L6157+M6157-N6157</f>
        <v>0</v>
      </c>
      <c r="P6157" s="244"/>
      <c r="Q6157" s="771"/>
      <c r="R6157" s="775"/>
      <c r="S6157" s="775"/>
      <c r="T6157" s="775"/>
      <c r="U6157" s="775"/>
      <c r="V6157" s="775"/>
      <c r="W6157" s="819"/>
      <c r="X6157" s="313">
        <f t="shared" si="1907"/>
        <v>0</v>
      </c>
    </row>
    <row r="6158" spans="2:24" ht="18.75">
      <c r="B6158" s="143"/>
      <c r="C6158" s="142">
        <v>209</v>
      </c>
      <c r="D6158" s="148" t="s">
        <v>917</v>
      </c>
      <c r="E6158" s="812"/>
      <c r="F6158" s="449"/>
      <c r="G6158" s="245"/>
      <c r="H6158" s="245"/>
      <c r="I6158" s="476">
        <f>F6158+G6158+H6158</f>
        <v>0</v>
      </c>
      <c r="J6158" s="243" t="str">
        <f t="shared" si="1906"/>
        <v/>
      </c>
      <c r="K6158" s="244"/>
      <c r="L6158" s="423"/>
      <c r="M6158" s="252"/>
      <c r="N6158" s="315">
        <f>I6158</f>
        <v>0</v>
      </c>
      <c r="O6158" s="424">
        <f>L6158+M6158-N6158</f>
        <v>0</v>
      </c>
      <c r="P6158" s="244"/>
      <c r="Q6158" s="771"/>
      <c r="R6158" s="775"/>
      <c r="S6158" s="775"/>
      <c r="T6158" s="775"/>
      <c r="U6158" s="775"/>
      <c r="V6158" s="775"/>
      <c r="W6158" s="819"/>
      <c r="X6158" s="313">
        <f t="shared" si="1907"/>
        <v>0</v>
      </c>
    </row>
    <row r="6159" spans="2:24" ht="18.75">
      <c r="B6159" s="794">
        <v>500</v>
      </c>
      <c r="C6159" s="960" t="s">
        <v>209</v>
      </c>
      <c r="D6159" s="960"/>
      <c r="E6159" s="795"/>
      <c r="F6159" s="796">
        <f>SUM(F6160:F6166)</f>
        <v>0</v>
      </c>
      <c r="G6159" s="797">
        <f>SUM(G6160:G6166)</f>
        <v>14200</v>
      </c>
      <c r="H6159" s="797">
        <f>SUM(H6160:H6166)</f>
        <v>0</v>
      </c>
      <c r="I6159" s="797">
        <f>SUM(I6160:I6166)</f>
        <v>14200</v>
      </c>
      <c r="J6159" s="243">
        <f t="shared" si="1906"/>
        <v>1</v>
      </c>
      <c r="K6159" s="244"/>
      <c r="L6159" s="316">
        <f>SUM(L6160:L6166)</f>
        <v>0</v>
      </c>
      <c r="M6159" s="317">
        <f>SUM(M6160:M6166)</f>
        <v>14200</v>
      </c>
      <c r="N6159" s="425">
        <f>SUM(N6160:N6166)</f>
        <v>14200</v>
      </c>
      <c r="O6159" s="426">
        <f>SUM(O6160:O6166)</f>
        <v>0</v>
      </c>
      <c r="P6159" s="244"/>
      <c r="Q6159" s="773"/>
      <c r="R6159" s="774"/>
      <c r="S6159" s="775"/>
      <c r="T6159" s="774"/>
      <c r="U6159" s="774"/>
      <c r="V6159" s="774"/>
      <c r="W6159" s="820"/>
      <c r="X6159" s="313">
        <f t="shared" si="1907"/>
        <v>0</v>
      </c>
    </row>
    <row r="6160" spans="2:24" ht="18.75">
      <c r="B6160" s="143"/>
      <c r="C6160" s="160">
        <v>551</v>
      </c>
      <c r="D6160" s="456" t="s">
        <v>210</v>
      </c>
      <c r="E6160" s="812"/>
      <c r="F6160" s="449"/>
      <c r="G6160" s="245">
        <v>9000</v>
      </c>
      <c r="H6160" s="245"/>
      <c r="I6160" s="476">
        <f t="shared" ref="I6160:I6167" si="1908">F6160+G6160+H6160</f>
        <v>9000</v>
      </c>
      <c r="J6160" s="243">
        <f t="shared" si="1906"/>
        <v>1</v>
      </c>
      <c r="K6160" s="244"/>
      <c r="L6160" s="423"/>
      <c r="M6160" s="252">
        <v>9000</v>
      </c>
      <c r="N6160" s="315">
        <f t="shared" ref="N6160:N6167" si="1909">I6160</f>
        <v>9000</v>
      </c>
      <c r="O6160" s="424">
        <f t="shared" ref="O6160:O6167" si="1910">L6160+M6160-N6160</f>
        <v>0</v>
      </c>
      <c r="P6160" s="244"/>
      <c r="Q6160" s="771"/>
      <c r="R6160" s="775"/>
      <c r="S6160" s="775"/>
      <c r="T6160" s="775"/>
      <c r="U6160" s="775"/>
      <c r="V6160" s="775"/>
      <c r="W6160" s="819"/>
      <c r="X6160" s="313">
        <f t="shared" si="1907"/>
        <v>0</v>
      </c>
    </row>
    <row r="6161" spans="2:24" ht="18.75">
      <c r="B6161" s="143"/>
      <c r="C6161" s="161">
        <v>552</v>
      </c>
      <c r="D6161" s="457" t="s">
        <v>211</v>
      </c>
      <c r="E6161" s="812"/>
      <c r="F6161" s="449"/>
      <c r="G6161" s="245"/>
      <c r="H6161" s="245"/>
      <c r="I6161" s="476">
        <f t="shared" si="1908"/>
        <v>0</v>
      </c>
      <c r="J6161" s="243" t="str">
        <f t="shared" si="1906"/>
        <v/>
      </c>
      <c r="K6161" s="244"/>
      <c r="L6161" s="423"/>
      <c r="M6161" s="252"/>
      <c r="N6161" s="315">
        <f t="shared" si="1909"/>
        <v>0</v>
      </c>
      <c r="O6161" s="424">
        <f t="shared" si="1910"/>
        <v>0</v>
      </c>
      <c r="P6161" s="244"/>
      <c r="Q6161" s="771"/>
      <c r="R6161" s="775"/>
      <c r="S6161" s="775"/>
      <c r="T6161" s="775"/>
      <c r="U6161" s="775"/>
      <c r="V6161" s="775"/>
      <c r="W6161" s="819"/>
      <c r="X6161" s="313">
        <f t="shared" si="1907"/>
        <v>0</v>
      </c>
    </row>
    <row r="6162" spans="2:24" ht="18.75">
      <c r="B6162" s="143"/>
      <c r="C6162" s="161">
        <v>558</v>
      </c>
      <c r="D6162" s="457" t="s">
        <v>1704</v>
      </c>
      <c r="E6162" s="812"/>
      <c r="F6162" s="700">
        <v>0</v>
      </c>
      <c r="G6162" s="700">
        <v>0</v>
      </c>
      <c r="H6162" s="700">
        <v>0</v>
      </c>
      <c r="I6162" s="476">
        <f t="shared" si="1908"/>
        <v>0</v>
      </c>
      <c r="J6162" s="243" t="str">
        <f t="shared" si="1906"/>
        <v/>
      </c>
      <c r="K6162" s="244"/>
      <c r="L6162" s="423"/>
      <c r="M6162" s="252"/>
      <c r="N6162" s="315">
        <f t="shared" si="1909"/>
        <v>0</v>
      </c>
      <c r="O6162" s="424">
        <f t="shared" si="1910"/>
        <v>0</v>
      </c>
      <c r="P6162" s="244"/>
      <c r="Q6162" s="771"/>
      <c r="R6162" s="775"/>
      <c r="S6162" s="775"/>
      <c r="T6162" s="775"/>
      <c r="U6162" s="775"/>
      <c r="V6162" s="775"/>
      <c r="W6162" s="819"/>
      <c r="X6162" s="313">
        <f t="shared" si="1907"/>
        <v>0</v>
      </c>
    </row>
    <row r="6163" spans="2:24" ht="18.75">
      <c r="B6163" s="143"/>
      <c r="C6163" s="161">
        <v>560</v>
      </c>
      <c r="D6163" s="458" t="s">
        <v>212</v>
      </c>
      <c r="E6163" s="812"/>
      <c r="F6163" s="449"/>
      <c r="G6163" s="245">
        <v>4000</v>
      </c>
      <c r="H6163" s="245"/>
      <c r="I6163" s="476">
        <f t="shared" si="1908"/>
        <v>4000</v>
      </c>
      <c r="J6163" s="243">
        <f t="shared" si="1906"/>
        <v>1</v>
      </c>
      <c r="K6163" s="244"/>
      <c r="L6163" s="423"/>
      <c r="M6163" s="252">
        <v>4000</v>
      </c>
      <c r="N6163" s="315">
        <f t="shared" si="1909"/>
        <v>4000</v>
      </c>
      <c r="O6163" s="424">
        <f t="shared" si="1910"/>
        <v>0</v>
      </c>
      <c r="P6163" s="244"/>
      <c r="Q6163" s="771"/>
      <c r="R6163" s="775"/>
      <c r="S6163" s="775"/>
      <c r="T6163" s="775"/>
      <c r="U6163" s="775"/>
      <c r="V6163" s="775"/>
      <c r="W6163" s="819"/>
      <c r="X6163" s="313">
        <f t="shared" si="1907"/>
        <v>0</v>
      </c>
    </row>
    <row r="6164" spans="2:24" ht="18.75">
      <c r="B6164" s="143"/>
      <c r="C6164" s="161">
        <v>580</v>
      </c>
      <c r="D6164" s="457" t="s">
        <v>213</v>
      </c>
      <c r="E6164" s="812"/>
      <c r="F6164" s="449"/>
      <c r="G6164" s="245">
        <v>1200</v>
      </c>
      <c r="H6164" s="245"/>
      <c r="I6164" s="476">
        <f t="shared" si="1908"/>
        <v>1200</v>
      </c>
      <c r="J6164" s="243">
        <f t="shared" si="1906"/>
        <v>1</v>
      </c>
      <c r="K6164" s="244"/>
      <c r="L6164" s="423"/>
      <c r="M6164" s="252">
        <v>1200</v>
      </c>
      <c r="N6164" s="315">
        <f t="shared" si="1909"/>
        <v>1200</v>
      </c>
      <c r="O6164" s="424">
        <f t="shared" si="1910"/>
        <v>0</v>
      </c>
      <c r="P6164" s="244"/>
      <c r="Q6164" s="771"/>
      <c r="R6164" s="775"/>
      <c r="S6164" s="775"/>
      <c r="T6164" s="775"/>
      <c r="U6164" s="775"/>
      <c r="V6164" s="775"/>
      <c r="W6164" s="819"/>
      <c r="X6164" s="313">
        <f t="shared" si="1907"/>
        <v>0</v>
      </c>
    </row>
    <row r="6165" spans="2:24" ht="18.75">
      <c r="B6165" s="143"/>
      <c r="C6165" s="161">
        <v>588</v>
      </c>
      <c r="D6165" s="457" t="s">
        <v>1709</v>
      </c>
      <c r="E6165" s="812"/>
      <c r="F6165" s="700">
        <v>0</v>
      </c>
      <c r="G6165" s="700">
        <v>0</v>
      </c>
      <c r="H6165" s="700">
        <v>0</v>
      </c>
      <c r="I6165" s="476">
        <f t="shared" si="1908"/>
        <v>0</v>
      </c>
      <c r="J6165" s="243" t="str">
        <f t="shared" si="1906"/>
        <v/>
      </c>
      <c r="K6165" s="244"/>
      <c r="L6165" s="423"/>
      <c r="M6165" s="252"/>
      <c r="N6165" s="315">
        <f t="shared" si="1909"/>
        <v>0</v>
      </c>
      <c r="O6165" s="424">
        <f t="shared" si="1910"/>
        <v>0</v>
      </c>
      <c r="P6165" s="244"/>
      <c r="Q6165" s="771"/>
      <c r="R6165" s="775"/>
      <c r="S6165" s="775"/>
      <c r="T6165" s="775"/>
      <c r="U6165" s="775"/>
      <c r="V6165" s="775"/>
      <c r="W6165" s="819"/>
      <c r="X6165" s="313">
        <f t="shared" si="1907"/>
        <v>0</v>
      </c>
    </row>
    <row r="6166" spans="2:24" ht="31.5">
      <c r="B6166" s="143"/>
      <c r="C6166" s="162">
        <v>590</v>
      </c>
      <c r="D6166" s="459" t="s">
        <v>214</v>
      </c>
      <c r="E6166" s="812"/>
      <c r="F6166" s="449"/>
      <c r="G6166" s="245"/>
      <c r="H6166" s="245"/>
      <c r="I6166" s="476">
        <f t="shared" si="1908"/>
        <v>0</v>
      </c>
      <c r="J6166" s="243" t="str">
        <f t="shared" si="1906"/>
        <v/>
      </c>
      <c r="K6166" s="244"/>
      <c r="L6166" s="423"/>
      <c r="M6166" s="252"/>
      <c r="N6166" s="315">
        <f t="shared" si="1909"/>
        <v>0</v>
      </c>
      <c r="O6166" s="424">
        <f t="shared" si="1910"/>
        <v>0</v>
      </c>
      <c r="P6166" s="244"/>
      <c r="Q6166" s="771"/>
      <c r="R6166" s="775"/>
      <c r="S6166" s="775"/>
      <c r="T6166" s="775"/>
      <c r="U6166" s="775"/>
      <c r="V6166" s="775"/>
      <c r="W6166" s="819"/>
      <c r="X6166" s="313">
        <f t="shared" si="1907"/>
        <v>0</v>
      </c>
    </row>
    <row r="6167" spans="2:24" ht="18.75">
      <c r="B6167" s="794">
        <v>800</v>
      </c>
      <c r="C6167" s="960" t="s">
        <v>1079</v>
      </c>
      <c r="D6167" s="960"/>
      <c r="E6167" s="795"/>
      <c r="F6167" s="798"/>
      <c r="G6167" s="799"/>
      <c r="H6167" s="799"/>
      <c r="I6167" s="800">
        <f t="shared" si="1908"/>
        <v>0</v>
      </c>
      <c r="J6167" s="243" t="str">
        <f t="shared" si="1906"/>
        <v/>
      </c>
      <c r="K6167" s="244"/>
      <c r="L6167" s="428"/>
      <c r="M6167" s="254"/>
      <c r="N6167" s="315">
        <f t="shared" si="1909"/>
        <v>0</v>
      </c>
      <c r="O6167" s="424">
        <f t="shared" si="1910"/>
        <v>0</v>
      </c>
      <c r="P6167" s="244"/>
      <c r="Q6167" s="773"/>
      <c r="R6167" s="774"/>
      <c r="S6167" s="775"/>
      <c r="T6167" s="775"/>
      <c r="U6167" s="774"/>
      <c r="V6167" s="775"/>
      <c r="W6167" s="819"/>
      <c r="X6167" s="313">
        <f t="shared" si="1907"/>
        <v>0</v>
      </c>
    </row>
    <row r="6168" spans="2:24" ht="18.75">
      <c r="B6168" s="794">
        <v>1000</v>
      </c>
      <c r="C6168" s="962" t="s">
        <v>216</v>
      </c>
      <c r="D6168" s="962"/>
      <c r="E6168" s="795"/>
      <c r="F6168" s="796">
        <f>SUM(F6169:F6185)</f>
        <v>0</v>
      </c>
      <c r="G6168" s="797">
        <f>SUM(G6169:G6185)</f>
        <v>53500</v>
      </c>
      <c r="H6168" s="797">
        <f>SUM(H6169:H6185)</f>
        <v>0</v>
      </c>
      <c r="I6168" s="797">
        <f>SUM(I6169:I6185)</f>
        <v>53500</v>
      </c>
      <c r="J6168" s="243">
        <f t="shared" si="1906"/>
        <v>1</v>
      </c>
      <c r="K6168" s="244"/>
      <c r="L6168" s="316">
        <f>SUM(L6169:L6185)</f>
        <v>0</v>
      </c>
      <c r="M6168" s="317">
        <f>SUM(M6169:M6185)</f>
        <v>53500</v>
      </c>
      <c r="N6168" s="425">
        <f>SUM(N6169:N6185)</f>
        <v>53500</v>
      </c>
      <c r="O6168" s="426">
        <f>SUM(O6169:O6185)</f>
        <v>0</v>
      </c>
      <c r="P6168" s="244"/>
      <c r="Q6168" s="316">
        <f t="shared" ref="Q6168:W6168" si="1911">SUM(Q6169:Q6185)</f>
        <v>0</v>
      </c>
      <c r="R6168" s="317">
        <f t="shared" si="1911"/>
        <v>53000</v>
      </c>
      <c r="S6168" s="317">
        <f t="shared" si="1911"/>
        <v>53000</v>
      </c>
      <c r="T6168" s="317">
        <f t="shared" si="1911"/>
        <v>0</v>
      </c>
      <c r="U6168" s="317">
        <f t="shared" si="1911"/>
        <v>0</v>
      </c>
      <c r="V6168" s="317">
        <f t="shared" si="1911"/>
        <v>0</v>
      </c>
      <c r="W6168" s="426">
        <f t="shared" si="1911"/>
        <v>0</v>
      </c>
      <c r="X6168" s="313">
        <f t="shared" si="1907"/>
        <v>0</v>
      </c>
    </row>
    <row r="6169" spans="2:24" ht="18.75">
      <c r="B6169" s="136"/>
      <c r="C6169" s="144">
        <v>1011</v>
      </c>
      <c r="D6169" s="163" t="s">
        <v>217</v>
      </c>
      <c r="E6169" s="812"/>
      <c r="F6169" s="449"/>
      <c r="G6169" s="245">
        <v>25000</v>
      </c>
      <c r="H6169" s="245"/>
      <c r="I6169" s="476">
        <f t="shared" ref="I6169:I6185" si="1912">F6169+G6169+H6169</f>
        <v>25000</v>
      </c>
      <c r="J6169" s="243">
        <f t="shared" si="1906"/>
        <v>1</v>
      </c>
      <c r="K6169" s="244"/>
      <c r="L6169" s="423"/>
      <c r="M6169" s="252">
        <v>25000</v>
      </c>
      <c r="N6169" s="315">
        <f t="shared" ref="N6169:N6185" si="1913">I6169</f>
        <v>25000</v>
      </c>
      <c r="O6169" s="424">
        <f t="shared" ref="O6169:O6185" si="1914">L6169+M6169-N6169</f>
        <v>0</v>
      </c>
      <c r="P6169" s="244"/>
      <c r="Q6169" s="423"/>
      <c r="R6169" s="252">
        <v>25000</v>
      </c>
      <c r="S6169" s="429">
        <f t="shared" ref="S6169:S6176" si="1915">+IF(+(L6169+M6169)&gt;=I6169,+M6169,+(+I6169-L6169))</f>
        <v>25000</v>
      </c>
      <c r="T6169" s="315">
        <f t="shared" ref="T6169:T6176" si="1916">Q6169+R6169-S6169</f>
        <v>0</v>
      </c>
      <c r="U6169" s="252"/>
      <c r="V6169" s="252"/>
      <c r="W6169" s="253"/>
      <c r="X6169" s="313">
        <f t="shared" si="1907"/>
        <v>0</v>
      </c>
    </row>
    <row r="6170" spans="2:24" ht="18.75">
      <c r="B6170" s="136"/>
      <c r="C6170" s="137">
        <v>1012</v>
      </c>
      <c r="D6170" s="145" t="s">
        <v>218</v>
      </c>
      <c r="E6170" s="812"/>
      <c r="F6170" s="449"/>
      <c r="G6170" s="245">
        <v>15000</v>
      </c>
      <c r="H6170" s="245"/>
      <c r="I6170" s="476">
        <f t="shared" si="1912"/>
        <v>15000</v>
      </c>
      <c r="J6170" s="243">
        <f t="shared" si="1906"/>
        <v>1</v>
      </c>
      <c r="K6170" s="244"/>
      <c r="L6170" s="423"/>
      <c r="M6170" s="252">
        <v>15000</v>
      </c>
      <c r="N6170" s="315">
        <f t="shared" si="1913"/>
        <v>15000</v>
      </c>
      <c r="O6170" s="424">
        <f t="shared" si="1914"/>
        <v>0</v>
      </c>
      <c r="P6170" s="244"/>
      <c r="Q6170" s="423"/>
      <c r="R6170" s="252">
        <v>15000</v>
      </c>
      <c r="S6170" s="429">
        <f t="shared" si="1915"/>
        <v>15000</v>
      </c>
      <c r="T6170" s="315">
        <f t="shared" si="1916"/>
        <v>0</v>
      </c>
      <c r="U6170" s="252"/>
      <c r="V6170" s="252"/>
      <c r="W6170" s="253"/>
      <c r="X6170" s="313">
        <f t="shared" si="1907"/>
        <v>0</v>
      </c>
    </row>
    <row r="6171" spans="2:24" ht="18.75">
      <c r="B6171" s="136"/>
      <c r="C6171" s="137">
        <v>1013</v>
      </c>
      <c r="D6171" s="145" t="s">
        <v>219</v>
      </c>
      <c r="E6171" s="812"/>
      <c r="F6171" s="449"/>
      <c r="G6171" s="245"/>
      <c r="H6171" s="245"/>
      <c r="I6171" s="476">
        <f t="shared" si="1912"/>
        <v>0</v>
      </c>
      <c r="J6171" s="243" t="str">
        <f t="shared" si="1906"/>
        <v/>
      </c>
      <c r="K6171" s="244"/>
      <c r="L6171" s="423"/>
      <c r="M6171" s="252"/>
      <c r="N6171" s="315">
        <f t="shared" si="1913"/>
        <v>0</v>
      </c>
      <c r="O6171" s="424">
        <f t="shared" si="1914"/>
        <v>0</v>
      </c>
      <c r="P6171" s="244"/>
      <c r="Q6171" s="423"/>
      <c r="R6171" s="252"/>
      <c r="S6171" s="429">
        <f t="shared" si="1915"/>
        <v>0</v>
      </c>
      <c r="T6171" s="315">
        <f t="shared" si="1916"/>
        <v>0</v>
      </c>
      <c r="U6171" s="252"/>
      <c r="V6171" s="252"/>
      <c r="W6171" s="253"/>
      <c r="X6171" s="313">
        <f t="shared" si="1907"/>
        <v>0</v>
      </c>
    </row>
    <row r="6172" spans="2:24" ht="18.75">
      <c r="B6172" s="136"/>
      <c r="C6172" s="137">
        <v>1014</v>
      </c>
      <c r="D6172" s="145" t="s">
        <v>220</v>
      </c>
      <c r="E6172" s="812"/>
      <c r="F6172" s="449"/>
      <c r="G6172" s="245"/>
      <c r="H6172" s="245"/>
      <c r="I6172" s="476">
        <f t="shared" si="1912"/>
        <v>0</v>
      </c>
      <c r="J6172" s="243" t="str">
        <f t="shared" si="1906"/>
        <v/>
      </c>
      <c r="K6172" s="244"/>
      <c r="L6172" s="423"/>
      <c r="M6172" s="252"/>
      <c r="N6172" s="315">
        <f t="shared" si="1913"/>
        <v>0</v>
      </c>
      <c r="O6172" s="424">
        <f t="shared" si="1914"/>
        <v>0</v>
      </c>
      <c r="P6172" s="244"/>
      <c r="Q6172" s="423"/>
      <c r="R6172" s="252"/>
      <c r="S6172" s="429">
        <f t="shared" si="1915"/>
        <v>0</v>
      </c>
      <c r="T6172" s="315">
        <f t="shared" si="1916"/>
        <v>0</v>
      </c>
      <c r="U6172" s="252"/>
      <c r="V6172" s="252"/>
      <c r="W6172" s="253"/>
      <c r="X6172" s="313">
        <f t="shared" si="1907"/>
        <v>0</v>
      </c>
    </row>
    <row r="6173" spans="2:24" ht="18.75">
      <c r="B6173" s="136"/>
      <c r="C6173" s="137">
        <v>1015</v>
      </c>
      <c r="D6173" s="145" t="s">
        <v>221</v>
      </c>
      <c r="E6173" s="812"/>
      <c r="F6173" s="449"/>
      <c r="G6173" s="245">
        <v>2000</v>
      </c>
      <c r="H6173" s="245"/>
      <c r="I6173" s="476">
        <f t="shared" si="1912"/>
        <v>2000</v>
      </c>
      <c r="J6173" s="243">
        <f t="shared" si="1906"/>
        <v>1</v>
      </c>
      <c r="K6173" s="244"/>
      <c r="L6173" s="423"/>
      <c r="M6173" s="252">
        <v>2000</v>
      </c>
      <c r="N6173" s="315">
        <f t="shared" si="1913"/>
        <v>2000</v>
      </c>
      <c r="O6173" s="424">
        <f t="shared" si="1914"/>
        <v>0</v>
      </c>
      <c r="P6173" s="244"/>
      <c r="Q6173" s="423"/>
      <c r="R6173" s="252">
        <v>2000</v>
      </c>
      <c r="S6173" s="429">
        <f t="shared" si="1915"/>
        <v>2000</v>
      </c>
      <c r="T6173" s="315">
        <f t="shared" si="1916"/>
        <v>0</v>
      </c>
      <c r="U6173" s="252"/>
      <c r="V6173" s="252"/>
      <c r="W6173" s="253"/>
      <c r="X6173" s="313">
        <f t="shared" si="1907"/>
        <v>0</v>
      </c>
    </row>
    <row r="6174" spans="2:24" ht="18.75">
      <c r="B6174" s="136"/>
      <c r="C6174" s="137">
        <v>1016</v>
      </c>
      <c r="D6174" s="145" t="s">
        <v>222</v>
      </c>
      <c r="E6174" s="812"/>
      <c r="F6174" s="449"/>
      <c r="G6174" s="245">
        <v>6000</v>
      </c>
      <c r="H6174" s="245"/>
      <c r="I6174" s="476">
        <f t="shared" si="1912"/>
        <v>6000</v>
      </c>
      <c r="J6174" s="243">
        <f t="shared" si="1906"/>
        <v>1</v>
      </c>
      <c r="K6174" s="244"/>
      <c r="L6174" s="423"/>
      <c r="M6174" s="252">
        <v>6000</v>
      </c>
      <c r="N6174" s="315">
        <f t="shared" si="1913"/>
        <v>6000</v>
      </c>
      <c r="O6174" s="424">
        <f t="shared" si="1914"/>
        <v>0</v>
      </c>
      <c r="P6174" s="244"/>
      <c r="Q6174" s="423"/>
      <c r="R6174" s="252">
        <v>6000</v>
      </c>
      <c r="S6174" s="429">
        <f t="shared" si="1915"/>
        <v>6000</v>
      </c>
      <c r="T6174" s="315">
        <f t="shared" si="1916"/>
        <v>0</v>
      </c>
      <c r="U6174" s="252"/>
      <c r="V6174" s="252"/>
      <c r="W6174" s="253"/>
      <c r="X6174" s="313">
        <f t="shared" si="1907"/>
        <v>0</v>
      </c>
    </row>
    <row r="6175" spans="2:24" ht="18.75">
      <c r="B6175" s="140"/>
      <c r="C6175" s="164">
        <v>1020</v>
      </c>
      <c r="D6175" s="165" t="s">
        <v>223</v>
      </c>
      <c r="E6175" s="812"/>
      <c r="F6175" s="449"/>
      <c r="G6175" s="245">
        <v>5000</v>
      </c>
      <c r="H6175" s="245"/>
      <c r="I6175" s="476">
        <f t="shared" si="1912"/>
        <v>5000</v>
      </c>
      <c r="J6175" s="243">
        <f t="shared" si="1906"/>
        <v>1</v>
      </c>
      <c r="K6175" s="244"/>
      <c r="L6175" s="423"/>
      <c r="M6175" s="252">
        <v>5000</v>
      </c>
      <c r="N6175" s="315">
        <f t="shared" si="1913"/>
        <v>5000</v>
      </c>
      <c r="O6175" s="424">
        <f t="shared" si="1914"/>
        <v>0</v>
      </c>
      <c r="P6175" s="244"/>
      <c r="Q6175" s="423"/>
      <c r="R6175" s="252">
        <v>5000</v>
      </c>
      <c r="S6175" s="429">
        <f t="shared" si="1915"/>
        <v>5000</v>
      </c>
      <c r="T6175" s="315">
        <f t="shared" si="1916"/>
        <v>0</v>
      </c>
      <c r="U6175" s="252"/>
      <c r="V6175" s="252"/>
      <c r="W6175" s="253"/>
      <c r="X6175" s="313">
        <f t="shared" si="1907"/>
        <v>0</v>
      </c>
    </row>
    <row r="6176" spans="2:24" ht="18.75">
      <c r="B6176" s="136"/>
      <c r="C6176" s="137">
        <v>1030</v>
      </c>
      <c r="D6176" s="145" t="s">
        <v>224</v>
      </c>
      <c r="E6176" s="812"/>
      <c r="F6176" s="449"/>
      <c r="G6176" s="245"/>
      <c r="H6176" s="245"/>
      <c r="I6176" s="476">
        <f t="shared" si="1912"/>
        <v>0</v>
      </c>
      <c r="J6176" s="243" t="str">
        <f t="shared" si="1906"/>
        <v/>
      </c>
      <c r="K6176" s="244"/>
      <c r="L6176" s="423"/>
      <c r="M6176" s="252"/>
      <c r="N6176" s="315">
        <f t="shared" si="1913"/>
        <v>0</v>
      </c>
      <c r="O6176" s="424">
        <f t="shared" si="1914"/>
        <v>0</v>
      </c>
      <c r="P6176" s="244"/>
      <c r="Q6176" s="423"/>
      <c r="R6176" s="252"/>
      <c r="S6176" s="429">
        <f t="shared" si="1915"/>
        <v>0</v>
      </c>
      <c r="T6176" s="315">
        <f t="shared" si="1916"/>
        <v>0</v>
      </c>
      <c r="U6176" s="252"/>
      <c r="V6176" s="252"/>
      <c r="W6176" s="253"/>
      <c r="X6176" s="313">
        <f t="shared" si="1907"/>
        <v>0</v>
      </c>
    </row>
    <row r="6177" spans="2:24" ht="18.75">
      <c r="B6177" s="136"/>
      <c r="C6177" s="164">
        <v>1051</v>
      </c>
      <c r="D6177" s="167" t="s">
        <v>225</v>
      </c>
      <c r="E6177" s="812"/>
      <c r="F6177" s="449"/>
      <c r="G6177" s="245">
        <v>500</v>
      </c>
      <c r="H6177" s="245"/>
      <c r="I6177" s="476">
        <f t="shared" si="1912"/>
        <v>500</v>
      </c>
      <c r="J6177" s="243">
        <f t="shared" si="1906"/>
        <v>1</v>
      </c>
      <c r="K6177" s="244"/>
      <c r="L6177" s="423"/>
      <c r="M6177" s="252">
        <v>500</v>
      </c>
      <c r="N6177" s="315">
        <f t="shared" si="1913"/>
        <v>500</v>
      </c>
      <c r="O6177" s="424">
        <f t="shared" si="1914"/>
        <v>0</v>
      </c>
      <c r="P6177" s="244"/>
      <c r="Q6177" s="771"/>
      <c r="R6177" s="775"/>
      <c r="S6177" s="775"/>
      <c r="T6177" s="775"/>
      <c r="U6177" s="775"/>
      <c r="V6177" s="775"/>
      <c r="W6177" s="819"/>
      <c r="X6177" s="313">
        <f t="shared" si="1907"/>
        <v>0</v>
      </c>
    </row>
    <row r="6178" spans="2:24" ht="18.75">
      <c r="B6178" s="136"/>
      <c r="C6178" s="137">
        <v>1052</v>
      </c>
      <c r="D6178" s="145" t="s">
        <v>226</v>
      </c>
      <c r="E6178" s="812"/>
      <c r="F6178" s="449"/>
      <c r="G6178" s="245"/>
      <c r="H6178" s="245"/>
      <c r="I6178" s="476">
        <f t="shared" si="1912"/>
        <v>0</v>
      </c>
      <c r="J6178" s="243" t="str">
        <f t="shared" si="1906"/>
        <v/>
      </c>
      <c r="K6178" s="244"/>
      <c r="L6178" s="423"/>
      <c r="M6178" s="252"/>
      <c r="N6178" s="315">
        <f t="shared" si="1913"/>
        <v>0</v>
      </c>
      <c r="O6178" s="424">
        <f t="shared" si="1914"/>
        <v>0</v>
      </c>
      <c r="P6178" s="244"/>
      <c r="Q6178" s="771"/>
      <c r="R6178" s="775"/>
      <c r="S6178" s="775"/>
      <c r="T6178" s="775"/>
      <c r="U6178" s="775"/>
      <c r="V6178" s="775"/>
      <c r="W6178" s="819"/>
      <c r="X6178" s="313">
        <f t="shared" si="1907"/>
        <v>0</v>
      </c>
    </row>
    <row r="6179" spans="2:24" ht="18.75">
      <c r="B6179" s="136"/>
      <c r="C6179" s="168">
        <v>1053</v>
      </c>
      <c r="D6179" s="169" t="s">
        <v>1710</v>
      </c>
      <c r="E6179" s="812"/>
      <c r="F6179" s="449"/>
      <c r="G6179" s="245"/>
      <c r="H6179" s="245"/>
      <c r="I6179" s="476">
        <f t="shared" si="1912"/>
        <v>0</v>
      </c>
      <c r="J6179" s="243" t="str">
        <f t="shared" si="1906"/>
        <v/>
      </c>
      <c r="K6179" s="244"/>
      <c r="L6179" s="423"/>
      <c r="M6179" s="252"/>
      <c r="N6179" s="315">
        <f t="shared" si="1913"/>
        <v>0</v>
      </c>
      <c r="O6179" s="424">
        <f t="shared" si="1914"/>
        <v>0</v>
      </c>
      <c r="P6179" s="244"/>
      <c r="Q6179" s="771"/>
      <c r="R6179" s="775"/>
      <c r="S6179" s="775"/>
      <c r="T6179" s="775"/>
      <c r="U6179" s="775"/>
      <c r="V6179" s="775"/>
      <c r="W6179" s="819"/>
      <c r="X6179" s="313">
        <f t="shared" si="1907"/>
        <v>0</v>
      </c>
    </row>
    <row r="6180" spans="2:24" ht="18.75">
      <c r="B6180" s="136"/>
      <c r="C6180" s="137">
        <v>1062</v>
      </c>
      <c r="D6180" s="139" t="s">
        <v>227</v>
      </c>
      <c r="E6180" s="812"/>
      <c r="F6180" s="449"/>
      <c r="G6180" s="245"/>
      <c r="H6180" s="245"/>
      <c r="I6180" s="476">
        <f t="shared" si="1912"/>
        <v>0</v>
      </c>
      <c r="J6180" s="243" t="str">
        <f t="shared" si="1906"/>
        <v/>
      </c>
      <c r="K6180" s="244"/>
      <c r="L6180" s="423"/>
      <c r="M6180" s="252"/>
      <c r="N6180" s="315">
        <f t="shared" si="1913"/>
        <v>0</v>
      </c>
      <c r="O6180" s="424">
        <f t="shared" si="1914"/>
        <v>0</v>
      </c>
      <c r="P6180" s="244"/>
      <c r="Q6180" s="423"/>
      <c r="R6180" s="252"/>
      <c r="S6180" s="429">
        <f>+IF(+(L6180+M6180)&gt;=I6180,+M6180,+(+I6180-L6180))</f>
        <v>0</v>
      </c>
      <c r="T6180" s="315">
        <f>Q6180+R6180-S6180</f>
        <v>0</v>
      </c>
      <c r="U6180" s="252"/>
      <c r="V6180" s="252"/>
      <c r="W6180" s="253"/>
      <c r="X6180" s="313">
        <f t="shared" si="1907"/>
        <v>0</v>
      </c>
    </row>
    <row r="6181" spans="2:24" ht="18.75">
      <c r="B6181" s="136"/>
      <c r="C6181" s="137">
        <v>1063</v>
      </c>
      <c r="D6181" s="139" t="s">
        <v>228</v>
      </c>
      <c r="E6181" s="812"/>
      <c r="F6181" s="449"/>
      <c r="G6181" s="245"/>
      <c r="H6181" s="245"/>
      <c r="I6181" s="476">
        <f t="shared" si="1912"/>
        <v>0</v>
      </c>
      <c r="J6181" s="243" t="str">
        <f t="shared" si="1906"/>
        <v/>
      </c>
      <c r="K6181" s="244"/>
      <c r="L6181" s="423"/>
      <c r="M6181" s="252"/>
      <c r="N6181" s="315">
        <f t="shared" si="1913"/>
        <v>0</v>
      </c>
      <c r="O6181" s="424">
        <f t="shared" si="1914"/>
        <v>0</v>
      </c>
      <c r="P6181" s="244"/>
      <c r="Q6181" s="771"/>
      <c r="R6181" s="775"/>
      <c r="S6181" s="775"/>
      <c r="T6181" s="775"/>
      <c r="U6181" s="775"/>
      <c r="V6181" s="775"/>
      <c r="W6181" s="819"/>
      <c r="X6181" s="313">
        <f t="shared" si="1907"/>
        <v>0</v>
      </c>
    </row>
    <row r="6182" spans="2:24" ht="18.75">
      <c r="B6182" s="136"/>
      <c r="C6182" s="168">
        <v>1069</v>
      </c>
      <c r="D6182" s="170" t="s">
        <v>229</v>
      </c>
      <c r="E6182" s="812"/>
      <c r="F6182" s="449"/>
      <c r="G6182" s="245"/>
      <c r="H6182" s="245"/>
      <c r="I6182" s="476">
        <f t="shared" si="1912"/>
        <v>0</v>
      </c>
      <c r="J6182" s="243" t="str">
        <f t="shared" ref="J6182:J6213" si="1917">(IF($E6182&lt;&gt;0,$J$2,IF($I6182&lt;&gt;0,$J$2,"")))</f>
        <v/>
      </c>
      <c r="K6182" s="244"/>
      <c r="L6182" s="423"/>
      <c r="M6182" s="252"/>
      <c r="N6182" s="315">
        <f t="shared" si="1913"/>
        <v>0</v>
      </c>
      <c r="O6182" s="424">
        <f t="shared" si="1914"/>
        <v>0</v>
      </c>
      <c r="P6182" s="244"/>
      <c r="Q6182" s="423"/>
      <c r="R6182" s="252"/>
      <c r="S6182" s="429">
        <f>+IF(+(L6182+M6182)&gt;=I6182,+M6182,+(+I6182-L6182))</f>
        <v>0</v>
      </c>
      <c r="T6182" s="315">
        <f>Q6182+R6182-S6182</f>
        <v>0</v>
      </c>
      <c r="U6182" s="252"/>
      <c r="V6182" s="252"/>
      <c r="W6182" s="253"/>
      <c r="X6182" s="313">
        <f t="shared" ref="X6182:X6213" si="1918">T6182-U6182-V6182-W6182</f>
        <v>0</v>
      </c>
    </row>
    <row r="6183" spans="2:24" ht="31.5">
      <c r="B6183" s="140"/>
      <c r="C6183" s="137">
        <v>1091</v>
      </c>
      <c r="D6183" s="145" t="s">
        <v>230</v>
      </c>
      <c r="E6183" s="812"/>
      <c r="F6183" s="449"/>
      <c r="G6183" s="245"/>
      <c r="H6183" s="245"/>
      <c r="I6183" s="476">
        <f t="shared" si="1912"/>
        <v>0</v>
      </c>
      <c r="J6183" s="243" t="str">
        <f t="shared" si="1917"/>
        <v/>
      </c>
      <c r="K6183" s="244"/>
      <c r="L6183" s="423"/>
      <c r="M6183" s="252"/>
      <c r="N6183" s="315">
        <f t="shared" si="1913"/>
        <v>0</v>
      </c>
      <c r="O6183" s="424">
        <f t="shared" si="1914"/>
        <v>0</v>
      </c>
      <c r="P6183" s="244"/>
      <c r="Q6183" s="423"/>
      <c r="R6183" s="252"/>
      <c r="S6183" s="429">
        <f>+IF(+(L6183+M6183)&gt;=I6183,+M6183,+(+I6183-L6183))</f>
        <v>0</v>
      </c>
      <c r="T6183" s="315">
        <f>Q6183+R6183-S6183</f>
        <v>0</v>
      </c>
      <c r="U6183" s="252"/>
      <c r="V6183" s="252"/>
      <c r="W6183" s="253"/>
      <c r="X6183" s="313">
        <f t="shared" si="1918"/>
        <v>0</v>
      </c>
    </row>
    <row r="6184" spans="2:24" ht="18.75">
      <c r="B6184" s="136"/>
      <c r="C6184" s="137">
        <v>1092</v>
      </c>
      <c r="D6184" s="145" t="s">
        <v>359</v>
      </c>
      <c r="E6184" s="812"/>
      <c r="F6184" s="449"/>
      <c r="G6184" s="245"/>
      <c r="H6184" s="245"/>
      <c r="I6184" s="476">
        <f t="shared" si="1912"/>
        <v>0</v>
      </c>
      <c r="J6184" s="243" t="str">
        <f t="shared" si="1917"/>
        <v/>
      </c>
      <c r="K6184" s="244"/>
      <c r="L6184" s="423"/>
      <c r="M6184" s="252"/>
      <c r="N6184" s="315">
        <f t="shared" si="1913"/>
        <v>0</v>
      </c>
      <c r="O6184" s="424">
        <f t="shared" si="1914"/>
        <v>0</v>
      </c>
      <c r="P6184" s="244"/>
      <c r="Q6184" s="771"/>
      <c r="R6184" s="775"/>
      <c r="S6184" s="775"/>
      <c r="T6184" s="775"/>
      <c r="U6184" s="775"/>
      <c r="V6184" s="775"/>
      <c r="W6184" s="819"/>
      <c r="X6184" s="313">
        <f t="shared" si="1918"/>
        <v>0</v>
      </c>
    </row>
    <row r="6185" spans="2:24" ht="18.75">
      <c r="B6185" s="136"/>
      <c r="C6185" s="142">
        <v>1098</v>
      </c>
      <c r="D6185" s="146" t="s">
        <v>231</v>
      </c>
      <c r="E6185" s="812"/>
      <c r="F6185" s="449"/>
      <c r="G6185" s="245"/>
      <c r="H6185" s="245"/>
      <c r="I6185" s="476">
        <f t="shared" si="1912"/>
        <v>0</v>
      </c>
      <c r="J6185" s="243" t="str">
        <f t="shared" si="1917"/>
        <v/>
      </c>
      <c r="K6185" s="244"/>
      <c r="L6185" s="423"/>
      <c r="M6185" s="252"/>
      <c r="N6185" s="315">
        <f t="shared" si="1913"/>
        <v>0</v>
      </c>
      <c r="O6185" s="424">
        <f t="shared" si="1914"/>
        <v>0</v>
      </c>
      <c r="P6185" s="244"/>
      <c r="Q6185" s="423"/>
      <c r="R6185" s="252"/>
      <c r="S6185" s="429">
        <f>+IF(+(L6185+M6185)&gt;=I6185,+M6185,+(+I6185-L6185))</f>
        <v>0</v>
      </c>
      <c r="T6185" s="315">
        <f>Q6185+R6185-S6185</f>
        <v>0</v>
      </c>
      <c r="U6185" s="252"/>
      <c r="V6185" s="252"/>
      <c r="W6185" s="253"/>
      <c r="X6185" s="313">
        <f t="shared" si="1918"/>
        <v>0</v>
      </c>
    </row>
    <row r="6186" spans="2:24" ht="18.75">
      <c r="B6186" s="794">
        <v>1900</v>
      </c>
      <c r="C6186" s="958" t="s">
        <v>293</v>
      </c>
      <c r="D6186" s="958"/>
      <c r="E6186" s="795"/>
      <c r="F6186" s="796">
        <f>SUM(F6187:F6189)</f>
        <v>0</v>
      </c>
      <c r="G6186" s="797">
        <f>SUM(G6187:G6189)</f>
        <v>0</v>
      </c>
      <c r="H6186" s="797">
        <f>SUM(H6187:H6189)</f>
        <v>0</v>
      </c>
      <c r="I6186" s="797">
        <f>SUM(I6187:I6189)</f>
        <v>0</v>
      </c>
      <c r="J6186" s="243" t="str">
        <f t="shared" si="1917"/>
        <v/>
      </c>
      <c r="K6186" s="244"/>
      <c r="L6186" s="316">
        <f>SUM(L6187:L6189)</f>
        <v>0</v>
      </c>
      <c r="M6186" s="317">
        <f>SUM(M6187:M6189)</f>
        <v>0</v>
      </c>
      <c r="N6186" s="425">
        <f>SUM(N6187:N6189)</f>
        <v>0</v>
      </c>
      <c r="O6186" s="426">
        <f>SUM(O6187:O6189)</f>
        <v>0</v>
      </c>
      <c r="P6186" s="244"/>
      <c r="Q6186" s="773"/>
      <c r="R6186" s="774"/>
      <c r="S6186" s="774"/>
      <c r="T6186" s="774"/>
      <c r="U6186" s="774"/>
      <c r="V6186" s="774"/>
      <c r="W6186" s="820"/>
      <c r="X6186" s="313">
        <f t="shared" si="1918"/>
        <v>0</v>
      </c>
    </row>
    <row r="6187" spans="2:24" ht="18.75">
      <c r="B6187" s="136"/>
      <c r="C6187" s="144">
        <v>1901</v>
      </c>
      <c r="D6187" s="138" t="s">
        <v>294</v>
      </c>
      <c r="E6187" s="812"/>
      <c r="F6187" s="449"/>
      <c r="G6187" s="245"/>
      <c r="H6187" s="245"/>
      <c r="I6187" s="476">
        <f>F6187+G6187+H6187</f>
        <v>0</v>
      </c>
      <c r="J6187" s="243" t="str">
        <f t="shared" si="1917"/>
        <v/>
      </c>
      <c r="K6187" s="244"/>
      <c r="L6187" s="423"/>
      <c r="M6187" s="252"/>
      <c r="N6187" s="315">
        <f>I6187</f>
        <v>0</v>
      </c>
      <c r="O6187" s="424">
        <f>L6187+M6187-N6187</f>
        <v>0</v>
      </c>
      <c r="P6187" s="244"/>
      <c r="Q6187" s="771"/>
      <c r="R6187" s="775"/>
      <c r="S6187" s="775"/>
      <c r="T6187" s="775"/>
      <c r="U6187" s="775"/>
      <c r="V6187" s="775"/>
      <c r="W6187" s="819"/>
      <c r="X6187" s="313">
        <f t="shared" si="1918"/>
        <v>0</v>
      </c>
    </row>
    <row r="6188" spans="2:24" ht="18.75">
      <c r="B6188" s="136"/>
      <c r="C6188" s="137">
        <v>1981</v>
      </c>
      <c r="D6188" s="139" t="s">
        <v>295</v>
      </c>
      <c r="E6188" s="812"/>
      <c r="F6188" s="449"/>
      <c r="G6188" s="245"/>
      <c r="H6188" s="245"/>
      <c r="I6188" s="476">
        <f>F6188+G6188+H6188</f>
        <v>0</v>
      </c>
      <c r="J6188" s="243" t="str">
        <f t="shared" si="1917"/>
        <v/>
      </c>
      <c r="K6188" s="244"/>
      <c r="L6188" s="423"/>
      <c r="M6188" s="252"/>
      <c r="N6188" s="315">
        <f>I6188</f>
        <v>0</v>
      </c>
      <c r="O6188" s="424">
        <f>L6188+M6188-N6188</f>
        <v>0</v>
      </c>
      <c r="P6188" s="244"/>
      <c r="Q6188" s="771"/>
      <c r="R6188" s="775"/>
      <c r="S6188" s="775"/>
      <c r="T6188" s="775"/>
      <c r="U6188" s="775"/>
      <c r="V6188" s="775"/>
      <c r="W6188" s="819"/>
      <c r="X6188" s="313">
        <f t="shared" si="1918"/>
        <v>0</v>
      </c>
    </row>
    <row r="6189" spans="2:24" ht="18.75">
      <c r="B6189" s="136"/>
      <c r="C6189" s="142">
        <v>1991</v>
      </c>
      <c r="D6189" s="141" t="s">
        <v>296</v>
      </c>
      <c r="E6189" s="812"/>
      <c r="F6189" s="449"/>
      <c r="G6189" s="245"/>
      <c r="H6189" s="245"/>
      <c r="I6189" s="476">
        <f>F6189+G6189+H6189</f>
        <v>0</v>
      </c>
      <c r="J6189" s="243" t="str">
        <f t="shared" si="1917"/>
        <v/>
      </c>
      <c r="K6189" s="244"/>
      <c r="L6189" s="423"/>
      <c r="M6189" s="252"/>
      <c r="N6189" s="315">
        <f>I6189</f>
        <v>0</v>
      </c>
      <c r="O6189" s="424">
        <f>L6189+M6189-N6189</f>
        <v>0</v>
      </c>
      <c r="P6189" s="244"/>
      <c r="Q6189" s="771"/>
      <c r="R6189" s="775"/>
      <c r="S6189" s="775"/>
      <c r="T6189" s="775"/>
      <c r="U6189" s="775"/>
      <c r="V6189" s="775"/>
      <c r="W6189" s="819"/>
      <c r="X6189" s="313">
        <f t="shared" si="1918"/>
        <v>0</v>
      </c>
    </row>
    <row r="6190" spans="2:24" ht="18.75">
      <c r="B6190" s="794">
        <v>2100</v>
      </c>
      <c r="C6190" s="958" t="s">
        <v>1088</v>
      </c>
      <c r="D6190" s="958"/>
      <c r="E6190" s="795"/>
      <c r="F6190" s="796">
        <f>SUM(F6191:F6195)</f>
        <v>0</v>
      </c>
      <c r="G6190" s="797">
        <f>SUM(G6191:G6195)</f>
        <v>0</v>
      </c>
      <c r="H6190" s="797">
        <f>SUM(H6191:H6195)</f>
        <v>0</v>
      </c>
      <c r="I6190" s="797">
        <f>SUM(I6191:I6195)</f>
        <v>0</v>
      </c>
      <c r="J6190" s="243" t="str">
        <f t="shared" si="1917"/>
        <v/>
      </c>
      <c r="K6190" s="244"/>
      <c r="L6190" s="316">
        <f>SUM(L6191:L6195)</f>
        <v>0</v>
      </c>
      <c r="M6190" s="317">
        <f>SUM(M6191:M6195)</f>
        <v>0</v>
      </c>
      <c r="N6190" s="425">
        <f>SUM(N6191:N6195)</f>
        <v>0</v>
      </c>
      <c r="O6190" s="426">
        <f>SUM(O6191:O6195)</f>
        <v>0</v>
      </c>
      <c r="P6190" s="244"/>
      <c r="Q6190" s="773"/>
      <c r="R6190" s="774"/>
      <c r="S6190" s="774"/>
      <c r="T6190" s="774"/>
      <c r="U6190" s="774"/>
      <c r="V6190" s="774"/>
      <c r="W6190" s="820"/>
      <c r="X6190" s="313">
        <f t="shared" si="1918"/>
        <v>0</v>
      </c>
    </row>
    <row r="6191" spans="2:24" ht="18.75">
      <c r="B6191" s="136"/>
      <c r="C6191" s="144">
        <v>2110</v>
      </c>
      <c r="D6191" s="147" t="s">
        <v>232</v>
      </c>
      <c r="E6191" s="812"/>
      <c r="F6191" s="449"/>
      <c r="G6191" s="245"/>
      <c r="H6191" s="245"/>
      <c r="I6191" s="476">
        <f>F6191+G6191+H6191</f>
        <v>0</v>
      </c>
      <c r="J6191" s="243" t="str">
        <f t="shared" si="1917"/>
        <v/>
      </c>
      <c r="K6191" s="244"/>
      <c r="L6191" s="423"/>
      <c r="M6191" s="252"/>
      <c r="N6191" s="315">
        <f>I6191</f>
        <v>0</v>
      </c>
      <c r="O6191" s="424">
        <f>L6191+M6191-N6191</f>
        <v>0</v>
      </c>
      <c r="P6191" s="244"/>
      <c r="Q6191" s="771"/>
      <c r="R6191" s="775"/>
      <c r="S6191" s="775"/>
      <c r="T6191" s="775"/>
      <c r="U6191" s="775"/>
      <c r="V6191" s="775"/>
      <c r="W6191" s="819"/>
      <c r="X6191" s="313">
        <f t="shared" si="1918"/>
        <v>0</v>
      </c>
    </row>
    <row r="6192" spans="2:24" ht="18.75">
      <c r="B6192" s="171"/>
      <c r="C6192" s="137">
        <v>2120</v>
      </c>
      <c r="D6192" s="159" t="s">
        <v>233</v>
      </c>
      <c r="E6192" s="812"/>
      <c r="F6192" s="449"/>
      <c r="G6192" s="245"/>
      <c r="H6192" s="245"/>
      <c r="I6192" s="476">
        <f>F6192+G6192+H6192</f>
        <v>0</v>
      </c>
      <c r="J6192" s="243" t="str">
        <f t="shared" si="1917"/>
        <v/>
      </c>
      <c r="K6192" s="244"/>
      <c r="L6192" s="423"/>
      <c r="M6192" s="252"/>
      <c r="N6192" s="315">
        <f>I6192</f>
        <v>0</v>
      </c>
      <c r="O6192" s="424">
        <f>L6192+M6192-N6192</f>
        <v>0</v>
      </c>
      <c r="P6192" s="244"/>
      <c r="Q6192" s="771"/>
      <c r="R6192" s="775"/>
      <c r="S6192" s="775"/>
      <c r="T6192" s="775"/>
      <c r="U6192" s="775"/>
      <c r="V6192" s="775"/>
      <c r="W6192" s="819"/>
      <c r="X6192" s="313">
        <f t="shared" si="1918"/>
        <v>0</v>
      </c>
    </row>
    <row r="6193" spans="2:24" ht="18.75">
      <c r="B6193" s="171"/>
      <c r="C6193" s="137">
        <v>2125</v>
      </c>
      <c r="D6193" s="156" t="s">
        <v>1080</v>
      </c>
      <c r="E6193" s="812"/>
      <c r="F6193" s="700">
        <v>0</v>
      </c>
      <c r="G6193" s="700">
        <v>0</v>
      </c>
      <c r="H6193" s="700">
        <v>0</v>
      </c>
      <c r="I6193" s="476">
        <f>F6193+G6193+H6193</f>
        <v>0</v>
      </c>
      <c r="J6193" s="243" t="str">
        <f t="shared" si="1917"/>
        <v/>
      </c>
      <c r="K6193" s="244"/>
      <c r="L6193" s="423"/>
      <c r="M6193" s="252"/>
      <c r="N6193" s="315">
        <f>I6193</f>
        <v>0</v>
      </c>
      <c r="O6193" s="424">
        <f>L6193+M6193-N6193</f>
        <v>0</v>
      </c>
      <c r="P6193" s="244"/>
      <c r="Q6193" s="771"/>
      <c r="R6193" s="775"/>
      <c r="S6193" s="775"/>
      <c r="T6193" s="775"/>
      <c r="U6193" s="775"/>
      <c r="V6193" s="775"/>
      <c r="W6193" s="819"/>
      <c r="X6193" s="313">
        <f t="shared" si="1918"/>
        <v>0</v>
      </c>
    </row>
    <row r="6194" spans="2:24" ht="18.75">
      <c r="B6194" s="143"/>
      <c r="C6194" s="137">
        <v>2140</v>
      </c>
      <c r="D6194" s="159" t="s">
        <v>235</v>
      </c>
      <c r="E6194" s="812"/>
      <c r="F6194" s="700">
        <v>0</v>
      </c>
      <c r="G6194" s="700">
        <v>0</v>
      </c>
      <c r="H6194" s="700">
        <v>0</v>
      </c>
      <c r="I6194" s="476">
        <f>F6194+G6194+H6194</f>
        <v>0</v>
      </c>
      <c r="J6194" s="243" t="str">
        <f t="shared" si="1917"/>
        <v/>
      </c>
      <c r="K6194" s="244"/>
      <c r="L6194" s="423"/>
      <c r="M6194" s="252"/>
      <c r="N6194" s="315">
        <f>I6194</f>
        <v>0</v>
      </c>
      <c r="O6194" s="424">
        <f>L6194+M6194-N6194</f>
        <v>0</v>
      </c>
      <c r="P6194" s="244"/>
      <c r="Q6194" s="771"/>
      <c r="R6194" s="775"/>
      <c r="S6194" s="775"/>
      <c r="T6194" s="775"/>
      <c r="U6194" s="775"/>
      <c r="V6194" s="775"/>
      <c r="W6194" s="819"/>
      <c r="X6194" s="313">
        <f t="shared" si="1918"/>
        <v>0</v>
      </c>
    </row>
    <row r="6195" spans="2:24" ht="18.75">
      <c r="B6195" s="136"/>
      <c r="C6195" s="142">
        <v>2190</v>
      </c>
      <c r="D6195" s="512" t="s">
        <v>236</v>
      </c>
      <c r="E6195" s="812"/>
      <c r="F6195" s="449"/>
      <c r="G6195" s="245"/>
      <c r="H6195" s="245"/>
      <c r="I6195" s="476">
        <f>F6195+G6195+H6195</f>
        <v>0</v>
      </c>
      <c r="J6195" s="243" t="str">
        <f t="shared" si="1917"/>
        <v/>
      </c>
      <c r="K6195" s="244"/>
      <c r="L6195" s="423"/>
      <c r="M6195" s="252"/>
      <c r="N6195" s="315">
        <f>I6195</f>
        <v>0</v>
      </c>
      <c r="O6195" s="424">
        <f>L6195+M6195-N6195</f>
        <v>0</v>
      </c>
      <c r="P6195" s="244"/>
      <c r="Q6195" s="771"/>
      <c r="R6195" s="775"/>
      <c r="S6195" s="775"/>
      <c r="T6195" s="775"/>
      <c r="U6195" s="775"/>
      <c r="V6195" s="775"/>
      <c r="W6195" s="819"/>
      <c r="X6195" s="313">
        <f t="shared" si="1918"/>
        <v>0</v>
      </c>
    </row>
    <row r="6196" spans="2:24" ht="18.75">
      <c r="B6196" s="794">
        <v>2200</v>
      </c>
      <c r="C6196" s="958" t="s">
        <v>237</v>
      </c>
      <c r="D6196" s="958"/>
      <c r="E6196" s="795"/>
      <c r="F6196" s="796">
        <f>SUM(F6197:F6198)</f>
        <v>0</v>
      </c>
      <c r="G6196" s="797">
        <f>SUM(G6197:G6198)</f>
        <v>0</v>
      </c>
      <c r="H6196" s="797">
        <f>SUM(H6197:H6198)</f>
        <v>0</v>
      </c>
      <c r="I6196" s="797">
        <f>SUM(I6197:I6198)</f>
        <v>0</v>
      </c>
      <c r="J6196" s="243" t="str">
        <f t="shared" si="1917"/>
        <v/>
      </c>
      <c r="K6196" s="244"/>
      <c r="L6196" s="316">
        <f>SUM(L6197:L6198)</f>
        <v>0</v>
      </c>
      <c r="M6196" s="317">
        <f>SUM(M6197:M6198)</f>
        <v>0</v>
      </c>
      <c r="N6196" s="425">
        <f>SUM(N6197:N6198)</f>
        <v>0</v>
      </c>
      <c r="O6196" s="426">
        <f>SUM(O6197:O6198)</f>
        <v>0</v>
      </c>
      <c r="P6196" s="244"/>
      <c r="Q6196" s="773"/>
      <c r="R6196" s="774"/>
      <c r="S6196" s="774"/>
      <c r="T6196" s="774"/>
      <c r="U6196" s="774"/>
      <c r="V6196" s="774"/>
      <c r="W6196" s="820"/>
      <c r="X6196" s="313">
        <f t="shared" si="1918"/>
        <v>0</v>
      </c>
    </row>
    <row r="6197" spans="2:24" ht="18.75">
      <c r="B6197" s="136"/>
      <c r="C6197" s="137">
        <v>2221</v>
      </c>
      <c r="D6197" s="139" t="s">
        <v>1461</v>
      </c>
      <c r="E6197" s="812"/>
      <c r="F6197" s="449"/>
      <c r="G6197" s="245"/>
      <c r="H6197" s="245"/>
      <c r="I6197" s="476">
        <f t="shared" ref="I6197:I6202" si="1919">F6197+G6197+H6197</f>
        <v>0</v>
      </c>
      <c r="J6197" s="243" t="str">
        <f t="shared" si="1917"/>
        <v/>
      </c>
      <c r="K6197" s="244"/>
      <c r="L6197" s="423"/>
      <c r="M6197" s="252"/>
      <c r="N6197" s="315">
        <f t="shared" ref="N6197:N6202" si="1920">I6197</f>
        <v>0</v>
      </c>
      <c r="O6197" s="424">
        <f t="shared" ref="O6197:O6202" si="1921">L6197+M6197-N6197</f>
        <v>0</v>
      </c>
      <c r="P6197" s="244"/>
      <c r="Q6197" s="771"/>
      <c r="R6197" s="775"/>
      <c r="S6197" s="775"/>
      <c r="T6197" s="775"/>
      <c r="U6197" s="775"/>
      <c r="V6197" s="775"/>
      <c r="W6197" s="819"/>
      <c r="X6197" s="313">
        <f t="shared" si="1918"/>
        <v>0</v>
      </c>
    </row>
    <row r="6198" spans="2:24" ht="18.75">
      <c r="B6198" s="136"/>
      <c r="C6198" s="142">
        <v>2224</v>
      </c>
      <c r="D6198" s="141" t="s">
        <v>238</v>
      </c>
      <c r="E6198" s="812"/>
      <c r="F6198" s="449"/>
      <c r="G6198" s="245"/>
      <c r="H6198" s="245"/>
      <c r="I6198" s="476">
        <f t="shared" si="1919"/>
        <v>0</v>
      </c>
      <c r="J6198" s="243" t="str">
        <f t="shared" si="1917"/>
        <v/>
      </c>
      <c r="K6198" s="244"/>
      <c r="L6198" s="423"/>
      <c r="M6198" s="252"/>
      <c r="N6198" s="315">
        <f t="shared" si="1920"/>
        <v>0</v>
      </c>
      <c r="O6198" s="424">
        <f t="shared" si="1921"/>
        <v>0</v>
      </c>
      <c r="P6198" s="244"/>
      <c r="Q6198" s="771"/>
      <c r="R6198" s="775"/>
      <c r="S6198" s="775"/>
      <c r="T6198" s="775"/>
      <c r="U6198" s="775"/>
      <c r="V6198" s="775"/>
      <c r="W6198" s="819"/>
      <c r="X6198" s="313">
        <f t="shared" si="1918"/>
        <v>0</v>
      </c>
    </row>
    <row r="6199" spans="2:24" ht="18.75">
      <c r="B6199" s="794">
        <v>2500</v>
      </c>
      <c r="C6199" s="963" t="s">
        <v>239</v>
      </c>
      <c r="D6199" s="963"/>
      <c r="E6199" s="795"/>
      <c r="F6199" s="798"/>
      <c r="G6199" s="799"/>
      <c r="H6199" s="799"/>
      <c r="I6199" s="800">
        <f t="shared" si="1919"/>
        <v>0</v>
      </c>
      <c r="J6199" s="243" t="str">
        <f t="shared" si="1917"/>
        <v/>
      </c>
      <c r="K6199" s="244"/>
      <c r="L6199" s="428"/>
      <c r="M6199" s="254"/>
      <c r="N6199" s="315">
        <f t="shared" si="1920"/>
        <v>0</v>
      </c>
      <c r="O6199" s="424">
        <f t="shared" si="1921"/>
        <v>0</v>
      </c>
      <c r="P6199" s="244"/>
      <c r="Q6199" s="773"/>
      <c r="R6199" s="774"/>
      <c r="S6199" s="775"/>
      <c r="T6199" s="775"/>
      <c r="U6199" s="774"/>
      <c r="V6199" s="775"/>
      <c r="W6199" s="819"/>
      <c r="X6199" s="313">
        <f t="shared" si="1918"/>
        <v>0</v>
      </c>
    </row>
    <row r="6200" spans="2:24" ht="18.75">
      <c r="B6200" s="794">
        <v>2600</v>
      </c>
      <c r="C6200" s="969" t="s">
        <v>240</v>
      </c>
      <c r="D6200" s="979"/>
      <c r="E6200" s="795"/>
      <c r="F6200" s="798"/>
      <c r="G6200" s="799"/>
      <c r="H6200" s="799"/>
      <c r="I6200" s="800">
        <f t="shared" si="1919"/>
        <v>0</v>
      </c>
      <c r="J6200" s="243" t="str">
        <f t="shared" si="1917"/>
        <v/>
      </c>
      <c r="K6200" s="244"/>
      <c r="L6200" s="428"/>
      <c r="M6200" s="254"/>
      <c r="N6200" s="315">
        <f t="shared" si="1920"/>
        <v>0</v>
      </c>
      <c r="O6200" s="424">
        <f t="shared" si="1921"/>
        <v>0</v>
      </c>
      <c r="P6200" s="244"/>
      <c r="Q6200" s="773"/>
      <c r="R6200" s="774"/>
      <c r="S6200" s="775"/>
      <c r="T6200" s="775"/>
      <c r="U6200" s="774"/>
      <c r="V6200" s="775"/>
      <c r="W6200" s="819"/>
      <c r="X6200" s="313">
        <f t="shared" si="1918"/>
        <v>0</v>
      </c>
    </row>
    <row r="6201" spans="2:24" ht="18.75">
      <c r="B6201" s="794">
        <v>2700</v>
      </c>
      <c r="C6201" s="969" t="s">
        <v>241</v>
      </c>
      <c r="D6201" s="979"/>
      <c r="E6201" s="795"/>
      <c r="F6201" s="798"/>
      <c r="G6201" s="799"/>
      <c r="H6201" s="799"/>
      <c r="I6201" s="800">
        <f t="shared" si="1919"/>
        <v>0</v>
      </c>
      <c r="J6201" s="243" t="str">
        <f t="shared" si="1917"/>
        <v/>
      </c>
      <c r="K6201" s="244"/>
      <c r="L6201" s="428"/>
      <c r="M6201" s="254"/>
      <c r="N6201" s="315">
        <f t="shared" si="1920"/>
        <v>0</v>
      </c>
      <c r="O6201" s="424">
        <f t="shared" si="1921"/>
        <v>0</v>
      </c>
      <c r="P6201" s="244"/>
      <c r="Q6201" s="773"/>
      <c r="R6201" s="774"/>
      <c r="S6201" s="775"/>
      <c r="T6201" s="775"/>
      <c r="U6201" s="774"/>
      <c r="V6201" s="775"/>
      <c r="W6201" s="819"/>
      <c r="X6201" s="313">
        <f t="shared" si="1918"/>
        <v>0</v>
      </c>
    </row>
    <row r="6202" spans="2:24" ht="18.75">
      <c r="B6202" s="794">
        <v>2800</v>
      </c>
      <c r="C6202" s="969" t="s">
        <v>1711</v>
      </c>
      <c r="D6202" s="979"/>
      <c r="E6202" s="795"/>
      <c r="F6202" s="798"/>
      <c r="G6202" s="799"/>
      <c r="H6202" s="799"/>
      <c r="I6202" s="800">
        <f t="shared" si="1919"/>
        <v>0</v>
      </c>
      <c r="J6202" s="243" t="str">
        <f t="shared" si="1917"/>
        <v/>
      </c>
      <c r="K6202" s="244"/>
      <c r="L6202" s="428"/>
      <c r="M6202" s="254"/>
      <c r="N6202" s="315">
        <f t="shared" si="1920"/>
        <v>0</v>
      </c>
      <c r="O6202" s="424">
        <f t="shared" si="1921"/>
        <v>0</v>
      </c>
      <c r="P6202" s="244"/>
      <c r="Q6202" s="773"/>
      <c r="R6202" s="774"/>
      <c r="S6202" s="775"/>
      <c r="T6202" s="775"/>
      <c r="U6202" s="774"/>
      <c r="V6202" s="775"/>
      <c r="W6202" s="819"/>
      <c r="X6202" s="313">
        <f t="shared" si="1918"/>
        <v>0</v>
      </c>
    </row>
    <row r="6203" spans="2:24" ht="18.75">
      <c r="B6203" s="794">
        <v>2900</v>
      </c>
      <c r="C6203" s="966" t="s">
        <v>242</v>
      </c>
      <c r="D6203" s="983"/>
      <c r="E6203" s="795"/>
      <c r="F6203" s="796">
        <f>SUM(F6204:F6211)</f>
        <v>0</v>
      </c>
      <c r="G6203" s="797">
        <f>SUM(G6204:G6211)</f>
        <v>0</v>
      </c>
      <c r="H6203" s="797">
        <f>SUM(H6204:H6211)</f>
        <v>0</v>
      </c>
      <c r="I6203" s="797">
        <f>SUM(I6204:I6211)</f>
        <v>0</v>
      </c>
      <c r="J6203" s="243" t="str">
        <f t="shared" si="1917"/>
        <v/>
      </c>
      <c r="K6203" s="244"/>
      <c r="L6203" s="316">
        <f>SUM(L6204:L6211)</f>
        <v>0</v>
      </c>
      <c r="M6203" s="317">
        <f>SUM(M6204:M6211)</f>
        <v>0</v>
      </c>
      <c r="N6203" s="425">
        <f>SUM(N6204:N6211)</f>
        <v>0</v>
      </c>
      <c r="O6203" s="426">
        <f>SUM(O6204:O6211)</f>
        <v>0</v>
      </c>
      <c r="P6203" s="244"/>
      <c r="Q6203" s="773"/>
      <c r="R6203" s="774"/>
      <c r="S6203" s="774"/>
      <c r="T6203" s="774"/>
      <c r="U6203" s="774"/>
      <c r="V6203" s="774"/>
      <c r="W6203" s="820"/>
      <c r="X6203" s="313">
        <f t="shared" si="1918"/>
        <v>0</v>
      </c>
    </row>
    <row r="6204" spans="2:24" ht="18.75">
      <c r="B6204" s="172"/>
      <c r="C6204" s="144">
        <v>2910</v>
      </c>
      <c r="D6204" s="319" t="s">
        <v>1751</v>
      </c>
      <c r="E6204" s="812"/>
      <c r="F6204" s="449"/>
      <c r="G6204" s="245"/>
      <c r="H6204" s="245"/>
      <c r="I6204" s="476">
        <f t="shared" ref="I6204:I6211" si="1922">F6204+G6204+H6204</f>
        <v>0</v>
      </c>
      <c r="J6204" s="243" t="str">
        <f t="shared" si="1917"/>
        <v/>
      </c>
      <c r="K6204" s="244"/>
      <c r="L6204" s="423"/>
      <c r="M6204" s="252"/>
      <c r="N6204" s="315">
        <f t="shared" ref="N6204:N6211" si="1923">I6204</f>
        <v>0</v>
      </c>
      <c r="O6204" s="424">
        <f t="shared" ref="O6204:O6211" si="1924">L6204+M6204-N6204</f>
        <v>0</v>
      </c>
      <c r="P6204" s="244"/>
      <c r="Q6204" s="771"/>
      <c r="R6204" s="775"/>
      <c r="S6204" s="775"/>
      <c r="T6204" s="775"/>
      <c r="U6204" s="775"/>
      <c r="V6204" s="775"/>
      <c r="W6204" s="819"/>
      <c r="X6204" s="313">
        <f t="shared" si="1918"/>
        <v>0</v>
      </c>
    </row>
    <row r="6205" spans="2:24" ht="18.75">
      <c r="B6205" s="172"/>
      <c r="C6205" s="144">
        <v>2920</v>
      </c>
      <c r="D6205" s="319" t="s">
        <v>243</v>
      </c>
      <c r="E6205" s="812"/>
      <c r="F6205" s="449"/>
      <c r="G6205" s="245"/>
      <c r="H6205" s="245"/>
      <c r="I6205" s="476">
        <f t="shared" si="1922"/>
        <v>0</v>
      </c>
      <c r="J6205" s="243" t="str">
        <f t="shared" si="1917"/>
        <v/>
      </c>
      <c r="K6205" s="244"/>
      <c r="L6205" s="423"/>
      <c r="M6205" s="252"/>
      <c r="N6205" s="315">
        <f t="shared" si="1923"/>
        <v>0</v>
      </c>
      <c r="O6205" s="424">
        <f t="shared" si="1924"/>
        <v>0</v>
      </c>
      <c r="P6205" s="244"/>
      <c r="Q6205" s="771"/>
      <c r="R6205" s="775"/>
      <c r="S6205" s="775"/>
      <c r="T6205" s="775"/>
      <c r="U6205" s="775"/>
      <c r="V6205" s="775"/>
      <c r="W6205" s="819"/>
      <c r="X6205" s="313">
        <f t="shared" si="1918"/>
        <v>0</v>
      </c>
    </row>
    <row r="6206" spans="2:24" ht="31.5">
      <c r="B6206" s="172"/>
      <c r="C6206" s="168">
        <v>2969</v>
      </c>
      <c r="D6206" s="320" t="s">
        <v>244</v>
      </c>
      <c r="E6206" s="812"/>
      <c r="F6206" s="449"/>
      <c r="G6206" s="245"/>
      <c r="H6206" s="245"/>
      <c r="I6206" s="476">
        <f t="shared" si="1922"/>
        <v>0</v>
      </c>
      <c r="J6206" s="243" t="str">
        <f t="shared" si="1917"/>
        <v/>
      </c>
      <c r="K6206" s="244"/>
      <c r="L6206" s="423"/>
      <c r="M6206" s="252"/>
      <c r="N6206" s="315">
        <f t="shared" si="1923"/>
        <v>0</v>
      </c>
      <c r="O6206" s="424">
        <f t="shared" si="1924"/>
        <v>0</v>
      </c>
      <c r="P6206" s="244"/>
      <c r="Q6206" s="771"/>
      <c r="R6206" s="775"/>
      <c r="S6206" s="775"/>
      <c r="T6206" s="775"/>
      <c r="U6206" s="775"/>
      <c r="V6206" s="775"/>
      <c r="W6206" s="819"/>
      <c r="X6206" s="313">
        <f t="shared" si="1918"/>
        <v>0</v>
      </c>
    </row>
    <row r="6207" spans="2:24" ht="31.5">
      <c r="B6207" s="172"/>
      <c r="C6207" s="168">
        <v>2970</v>
      </c>
      <c r="D6207" s="320" t="s">
        <v>245</v>
      </c>
      <c r="E6207" s="812"/>
      <c r="F6207" s="449"/>
      <c r="G6207" s="245"/>
      <c r="H6207" s="245"/>
      <c r="I6207" s="476">
        <f t="shared" si="1922"/>
        <v>0</v>
      </c>
      <c r="J6207" s="243" t="str">
        <f t="shared" si="1917"/>
        <v/>
      </c>
      <c r="K6207" s="244"/>
      <c r="L6207" s="423"/>
      <c r="M6207" s="252"/>
      <c r="N6207" s="315">
        <f t="shared" si="1923"/>
        <v>0</v>
      </c>
      <c r="O6207" s="424">
        <f t="shared" si="1924"/>
        <v>0</v>
      </c>
      <c r="P6207" s="244"/>
      <c r="Q6207" s="771"/>
      <c r="R6207" s="775"/>
      <c r="S6207" s="775"/>
      <c r="T6207" s="775"/>
      <c r="U6207" s="775"/>
      <c r="V6207" s="775"/>
      <c r="W6207" s="819"/>
      <c r="X6207" s="313">
        <f t="shared" si="1918"/>
        <v>0</v>
      </c>
    </row>
    <row r="6208" spans="2:24" ht="18.75">
      <c r="B6208" s="172"/>
      <c r="C6208" s="166">
        <v>2989</v>
      </c>
      <c r="D6208" s="321" t="s">
        <v>246</v>
      </c>
      <c r="E6208" s="812"/>
      <c r="F6208" s="449"/>
      <c r="G6208" s="245"/>
      <c r="H6208" s="245"/>
      <c r="I6208" s="476">
        <f t="shared" si="1922"/>
        <v>0</v>
      </c>
      <c r="J6208" s="243" t="str">
        <f t="shared" si="1917"/>
        <v/>
      </c>
      <c r="K6208" s="244"/>
      <c r="L6208" s="423"/>
      <c r="M6208" s="252"/>
      <c r="N6208" s="315">
        <f t="shared" si="1923"/>
        <v>0</v>
      </c>
      <c r="O6208" s="424">
        <f t="shared" si="1924"/>
        <v>0</v>
      </c>
      <c r="P6208" s="244"/>
      <c r="Q6208" s="771"/>
      <c r="R6208" s="775"/>
      <c r="S6208" s="775"/>
      <c r="T6208" s="775"/>
      <c r="U6208" s="775"/>
      <c r="V6208" s="775"/>
      <c r="W6208" s="819"/>
      <c r="X6208" s="313">
        <f t="shared" si="1918"/>
        <v>0</v>
      </c>
    </row>
    <row r="6209" spans="2:24" ht="31.5">
      <c r="B6209" s="136"/>
      <c r="C6209" s="137">
        <v>2990</v>
      </c>
      <c r="D6209" s="322" t="s">
        <v>1732</v>
      </c>
      <c r="E6209" s="812"/>
      <c r="F6209" s="449"/>
      <c r="G6209" s="245"/>
      <c r="H6209" s="245"/>
      <c r="I6209" s="476">
        <f t="shared" si="1922"/>
        <v>0</v>
      </c>
      <c r="J6209" s="243" t="str">
        <f t="shared" si="1917"/>
        <v/>
      </c>
      <c r="K6209" s="244"/>
      <c r="L6209" s="423"/>
      <c r="M6209" s="252"/>
      <c r="N6209" s="315">
        <f t="shared" si="1923"/>
        <v>0</v>
      </c>
      <c r="O6209" s="424">
        <f t="shared" si="1924"/>
        <v>0</v>
      </c>
      <c r="P6209" s="244"/>
      <c r="Q6209" s="771"/>
      <c r="R6209" s="775"/>
      <c r="S6209" s="775"/>
      <c r="T6209" s="775"/>
      <c r="U6209" s="775"/>
      <c r="V6209" s="775"/>
      <c r="W6209" s="819"/>
      <c r="X6209" s="313">
        <f t="shared" si="1918"/>
        <v>0</v>
      </c>
    </row>
    <row r="6210" spans="2:24" ht="18.75">
      <c r="B6210" s="136"/>
      <c r="C6210" s="137">
        <v>2991</v>
      </c>
      <c r="D6210" s="322" t="s">
        <v>247</v>
      </c>
      <c r="E6210" s="812"/>
      <c r="F6210" s="449"/>
      <c r="G6210" s="245"/>
      <c r="H6210" s="245"/>
      <c r="I6210" s="476">
        <f t="shared" si="1922"/>
        <v>0</v>
      </c>
      <c r="J6210" s="243" t="str">
        <f t="shared" si="1917"/>
        <v/>
      </c>
      <c r="K6210" s="244"/>
      <c r="L6210" s="423"/>
      <c r="M6210" s="252"/>
      <c r="N6210" s="315">
        <f t="shared" si="1923"/>
        <v>0</v>
      </c>
      <c r="O6210" s="424">
        <f t="shared" si="1924"/>
        <v>0</v>
      </c>
      <c r="P6210" s="244"/>
      <c r="Q6210" s="771"/>
      <c r="R6210" s="775"/>
      <c r="S6210" s="775"/>
      <c r="T6210" s="775"/>
      <c r="U6210" s="775"/>
      <c r="V6210" s="775"/>
      <c r="W6210" s="819"/>
      <c r="X6210" s="313">
        <f t="shared" si="1918"/>
        <v>0</v>
      </c>
    </row>
    <row r="6211" spans="2:24" ht="18.75">
      <c r="B6211" s="136"/>
      <c r="C6211" s="142">
        <v>2992</v>
      </c>
      <c r="D6211" s="154" t="s">
        <v>248</v>
      </c>
      <c r="E6211" s="812"/>
      <c r="F6211" s="449"/>
      <c r="G6211" s="245"/>
      <c r="H6211" s="245"/>
      <c r="I6211" s="476">
        <f t="shared" si="1922"/>
        <v>0</v>
      </c>
      <c r="J6211" s="243" t="str">
        <f t="shared" si="1917"/>
        <v/>
      </c>
      <c r="K6211" s="244"/>
      <c r="L6211" s="423"/>
      <c r="M6211" s="252"/>
      <c r="N6211" s="315">
        <f t="shared" si="1923"/>
        <v>0</v>
      </c>
      <c r="O6211" s="424">
        <f t="shared" si="1924"/>
        <v>0</v>
      </c>
      <c r="P6211" s="244"/>
      <c r="Q6211" s="771"/>
      <c r="R6211" s="775"/>
      <c r="S6211" s="775"/>
      <c r="T6211" s="775"/>
      <c r="U6211" s="775"/>
      <c r="V6211" s="775"/>
      <c r="W6211" s="819"/>
      <c r="X6211" s="313">
        <f t="shared" si="1918"/>
        <v>0</v>
      </c>
    </row>
    <row r="6212" spans="2:24" ht="18.75">
      <c r="B6212" s="794">
        <v>3300</v>
      </c>
      <c r="C6212" s="966" t="s">
        <v>1773</v>
      </c>
      <c r="D6212" s="966"/>
      <c r="E6212" s="795"/>
      <c r="F6212" s="781">
        <v>0</v>
      </c>
      <c r="G6212" s="781">
        <v>0</v>
      </c>
      <c r="H6212" s="781">
        <v>0</v>
      </c>
      <c r="I6212" s="797">
        <f>SUM(I6213:I6217)</f>
        <v>0</v>
      </c>
      <c r="J6212" s="243" t="str">
        <f t="shared" si="1917"/>
        <v/>
      </c>
      <c r="K6212" s="244"/>
      <c r="L6212" s="773"/>
      <c r="M6212" s="774"/>
      <c r="N6212" s="774"/>
      <c r="O6212" s="820"/>
      <c r="P6212" s="244"/>
      <c r="Q6212" s="773"/>
      <c r="R6212" s="774"/>
      <c r="S6212" s="774"/>
      <c r="T6212" s="774"/>
      <c r="U6212" s="774"/>
      <c r="V6212" s="774"/>
      <c r="W6212" s="820"/>
      <c r="X6212" s="313">
        <f t="shared" si="1918"/>
        <v>0</v>
      </c>
    </row>
    <row r="6213" spans="2:24" ht="18.75">
      <c r="B6213" s="143"/>
      <c r="C6213" s="144">
        <v>3301</v>
      </c>
      <c r="D6213" s="460" t="s">
        <v>249</v>
      </c>
      <c r="E6213" s="812"/>
      <c r="F6213" s="700">
        <v>0</v>
      </c>
      <c r="G6213" s="700">
        <v>0</v>
      </c>
      <c r="H6213" s="700">
        <v>0</v>
      </c>
      <c r="I6213" s="476">
        <f t="shared" ref="I6213:I6220" si="1925">F6213+G6213+H6213</f>
        <v>0</v>
      </c>
      <c r="J6213" s="243" t="str">
        <f t="shared" si="1917"/>
        <v/>
      </c>
      <c r="K6213" s="244"/>
      <c r="L6213" s="771"/>
      <c r="M6213" s="775"/>
      <c r="N6213" s="775"/>
      <c r="O6213" s="819"/>
      <c r="P6213" s="244"/>
      <c r="Q6213" s="771"/>
      <c r="R6213" s="775"/>
      <c r="S6213" s="775"/>
      <c r="T6213" s="775"/>
      <c r="U6213" s="775"/>
      <c r="V6213" s="775"/>
      <c r="W6213" s="819"/>
      <c r="X6213" s="313">
        <f t="shared" si="1918"/>
        <v>0</v>
      </c>
    </row>
    <row r="6214" spans="2:24" ht="18.75">
      <c r="B6214" s="143"/>
      <c r="C6214" s="168">
        <v>3302</v>
      </c>
      <c r="D6214" s="461" t="s">
        <v>1081</v>
      </c>
      <c r="E6214" s="812"/>
      <c r="F6214" s="700">
        <v>0</v>
      </c>
      <c r="G6214" s="700">
        <v>0</v>
      </c>
      <c r="H6214" s="700">
        <v>0</v>
      </c>
      <c r="I6214" s="476">
        <f t="shared" si="1925"/>
        <v>0</v>
      </c>
      <c r="J6214" s="243" t="str">
        <f t="shared" ref="J6214:J6245" si="1926">(IF($E6214&lt;&gt;0,$J$2,IF($I6214&lt;&gt;0,$J$2,"")))</f>
        <v/>
      </c>
      <c r="K6214" s="244"/>
      <c r="L6214" s="771"/>
      <c r="M6214" s="775"/>
      <c r="N6214" s="775"/>
      <c r="O6214" s="819"/>
      <c r="P6214" s="244"/>
      <c r="Q6214" s="771"/>
      <c r="R6214" s="775"/>
      <c r="S6214" s="775"/>
      <c r="T6214" s="775"/>
      <c r="U6214" s="775"/>
      <c r="V6214" s="775"/>
      <c r="W6214" s="819"/>
      <c r="X6214" s="313">
        <f t="shared" ref="X6214:X6245" si="1927">T6214-U6214-V6214-W6214</f>
        <v>0</v>
      </c>
    </row>
    <row r="6215" spans="2:24" ht="18.75">
      <c r="B6215" s="143"/>
      <c r="C6215" s="168">
        <v>3303</v>
      </c>
      <c r="D6215" s="461" t="s">
        <v>251</v>
      </c>
      <c r="E6215" s="812"/>
      <c r="F6215" s="700">
        <v>0</v>
      </c>
      <c r="G6215" s="700">
        <v>0</v>
      </c>
      <c r="H6215" s="700">
        <v>0</v>
      </c>
      <c r="I6215" s="476">
        <f t="shared" si="1925"/>
        <v>0</v>
      </c>
      <c r="J6215" s="243" t="str">
        <f t="shared" si="1926"/>
        <v/>
      </c>
      <c r="K6215" s="244"/>
      <c r="L6215" s="771"/>
      <c r="M6215" s="775"/>
      <c r="N6215" s="775"/>
      <c r="O6215" s="819"/>
      <c r="P6215" s="244"/>
      <c r="Q6215" s="771"/>
      <c r="R6215" s="775"/>
      <c r="S6215" s="775"/>
      <c r="T6215" s="775"/>
      <c r="U6215" s="775"/>
      <c r="V6215" s="775"/>
      <c r="W6215" s="819"/>
      <c r="X6215" s="313">
        <f t="shared" si="1927"/>
        <v>0</v>
      </c>
    </row>
    <row r="6216" spans="2:24" ht="18.75">
      <c r="B6216" s="143"/>
      <c r="C6216" s="166">
        <v>3304</v>
      </c>
      <c r="D6216" s="462" t="s">
        <v>252</v>
      </c>
      <c r="E6216" s="812"/>
      <c r="F6216" s="700">
        <v>0</v>
      </c>
      <c r="G6216" s="700">
        <v>0</v>
      </c>
      <c r="H6216" s="700">
        <v>0</v>
      </c>
      <c r="I6216" s="476">
        <f t="shared" si="1925"/>
        <v>0</v>
      </c>
      <c r="J6216" s="243" t="str">
        <f t="shared" si="1926"/>
        <v/>
      </c>
      <c r="K6216" s="244"/>
      <c r="L6216" s="771"/>
      <c r="M6216" s="775"/>
      <c r="N6216" s="775"/>
      <c r="O6216" s="819"/>
      <c r="P6216" s="244"/>
      <c r="Q6216" s="771"/>
      <c r="R6216" s="775"/>
      <c r="S6216" s="775"/>
      <c r="T6216" s="775"/>
      <c r="U6216" s="775"/>
      <c r="V6216" s="775"/>
      <c r="W6216" s="819"/>
      <c r="X6216" s="313">
        <f t="shared" si="1927"/>
        <v>0</v>
      </c>
    </row>
    <row r="6217" spans="2:24" ht="31.5">
      <c r="B6217" s="143"/>
      <c r="C6217" s="142">
        <v>3306</v>
      </c>
      <c r="D6217" s="463" t="s">
        <v>1712</v>
      </c>
      <c r="E6217" s="812"/>
      <c r="F6217" s="700">
        <v>0</v>
      </c>
      <c r="G6217" s="700">
        <v>0</v>
      </c>
      <c r="H6217" s="700">
        <v>0</v>
      </c>
      <c r="I6217" s="476">
        <f t="shared" si="1925"/>
        <v>0</v>
      </c>
      <c r="J6217" s="243" t="str">
        <f t="shared" si="1926"/>
        <v/>
      </c>
      <c r="K6217" s="244"/>
      <c r="L6217" s="771"/>
      <c r="M6217" s="775"/>
      <c r="N6217" s="775"/>
      <c r="O6217" s="819"/>
      <c r="P6217" s="244"/>
      <c r="Q6217" s="771"/>
      <c r="R6217" s="775"/>
      <c r="S6217" s="775"/>
      <c r="T6217" s="775"/>
      <c r="U6217" s="775"/>
      <c r="V6217" s="775"/>
      <c r="W6217" s="819"/>
      <c r="X6217" s="313">
        <f t="shared" si="1927"/>
        <v>0</v>
      </c>
    </row>
    <row r="6218" spans="2:24" ht="18.75">
      <c r="B6218" s="794">
        <v>3900</v>
      </c>
      <c r="C6218" s="963" t="s">
        <v>253</v>
      </c>
      <c r="D6218" s="967"/>
      <c r="E6218" s="795"/>
      <c r="F6218" s="781">
        <v>0</v>
      </c>
      <c r="G6218" s="781">
        <v>0</v>
      </c>
      <c r="H6218" s="781">
        <v>0</v>
      </c>
      <c r="I6218" s="800">
        <f t="shared" si="1925"/>
        <v>0</v>
      </c>
      <c r="J6218" s="243" t="str">
        <f t="shared" si="1926"/>
        <v/>
      </c>
      <c r="K6218" s="244"/>
      <c r="L6218" s="428"/>
      <c r="M6218" s="254"/>
      <c r="N6218" s="317">
        <f>I6218</f>
        <v>0</v>
      </c>
      <c r="O6218" s="424">
        <f>L6218+M6218-N6218</f>
        <v>0</v>
      </c>
      <c r="P6218" s="244"/>
      <c r="Q6218" s="428"/>
      <c r="R6218" s="254"/>
      <c r="S6218" s="429">
        <f>+IF(+(L6218+M6218)&gt;=I6218,+M6218,+(+I6218-L6218))</f>
        <v>0</v>
      </c>
      <c r="T6218" s="315">
        <f>Q6218+R6218-S6218</f>
        <v>0</v>
      </c>
      <c r="U6218" s="254"/>
      <c r="V6218" s="254"/>
      <c r="W6218" s="253"/>
      <c r="X6218" s="313">
        <f t="shared" si="1927"/>
        <v>0</v>
      </c>
    </row>
    <row r="6219" spans="2:24" ht="18.75">
      <c r="B6219" s="794">
        <v>4000</v>
      </c>
      <c r="C6219" s="968" t="s">
        <v>254</v>
      </c>
      <c r="D6219" s="968"/>
      <c r="E6219" s="795"/>
      <c r="F6219" s="798"/>
      <c r="G6219" s="799"/>
      <c r="H6219" s="799"/>
      <c r="I6219" s="800">
        <f t="shared" si="1925"/>
        <v>0</v>
      </c>
      <c r="J6219" s="243" t="str">
        <f t="shared" si="1926"/>
        <v/>
      </c>
      <c r="K6219" s="244"/>
      <c r="L6219" s="428"/>
      <c r="M6219" s="254"/>
      <c r="N6219" s="317">
        <f>I6219</f>
        <v>0</v>
      </c>
      <c r="O6219" s="424">
        <f>L6219+M6219-N6219</f>
        <v>0</v>
      </c>
      <c r="P6219" s="244"/>
      <c r="Q6219" s="773"/>
      <c r="R6219" s="774"/>
      <c r="S6219" s="774"/>
      <c r="T6219" s="775"/>
      <c r="U6219" s="774"/>
      <c r="V6219" s="774"/>
      <c r="W6219" s="819"/>
      <c r="X6219" s="313">
        <f t="shared" si="1927"/>
        <v>0</v>
      </c>
    </row>
    <row r="6220" spans="2:24" ht="18.75">
      <c r="B6220" s="794">
        <v>4100</v>
      </c>
      <c r="C6220" s="968" t="s">
        <v>255</v>
      </c>
      <c r="D6220" s="968"/>
      <c r="E6220" s="795"/>
      <c r="F6220" s="781">
        <v>0</v>
      </c>
      <c r="G6220" s="781">
        <v>0</v>
      </c>
      <c r="H6220" s="781">
        <v>0</v>
      </c>
      <c r="I6220" s="800">
        <f t="shared" si="1925"/>
        <v>0</v>
      </c>
      <c r="J6220" s="243" t="str">
        <f t="shared" si="1926"/>
        <v/>
      </c>
      <c r="K6220" s="244"/>
      <c r="L6220" s="773"/>
      <c r="M6220" s="774"/>
      <c r="N6220" s="774"/>
      <c r="O6220" s="820"/>
      <c r="P6220" s="244"/>
      <c r="Q6220" s="773"/>
      <c r="R6220" s="774"/>
      <c r="S6220" s="774"/>
      <c r="T6220" s="774"/>
      <c r="U6220" s="774"/>
      <c r="V6220" s="774"/>
      <c r="W6220" s="820"/>
      <c r="X6220" s="313">
        <f t="shared" si="1927"/>
        <v>0</v>
      </c>
    </row>
    <row r="6221" spans="2:24" ht="18.75">
      <c r="B6221" s="794">
        <v>4200</v>
      </c>
      <c r="C6221" s="966" t="s">
        <v>256</v>
      </c>
      <c r="D6221" s="983"/>
      <c r="E6221" s="795"/>
      <c r="F6221" s="796">
        <f>SUM(F6222:F6227)</f>
        <v>0</v>
      </c>
      <c r="G6221" s="797">
        <f>SUM(G6222:G6227)</f>
        <v>0</v>
      </c>
      <c r="H6221" s="797">
        <f>SUM(H6222:H6227)</f>
        <v>0</v>
      </c>
      <c r="I6221" s="797">
        <f>SUM(I6222:I6227)</f>
        <v>0</v>
      </c>
      <c r="J6221" s="243" t="str">
        <f t="shared" si="1926"/>
        <v/>
      </c>
      <c r="K6221" s="244"/>
      <c r="L6221" s="316">
        <f>SUM(L6222:L6227)</f>
        <v>0</v>
      </c>
      <c r="M6221" s="317">
        <f>SUM(M6222:M6227)</f>
        <v>0</v>
      </c>
      <c r="N6221" s="425">
        <f>SUM(N6222:N6227)</f>
        <v>0</v>
      </c>
      <c r="O6221" s="426">
        <f>SUM(O6222:O6227)</f>
        <v>0</v>
      </c>
      <c r="P6221" s="244"/>
      <c r="Q6221" s="316">
        <f t="shared" ref="Q6221:W6221" si="1928">SUM(Q6222:Q6227)</f>
        <v>0</v>
      </c>
      <c r="R6221" s="317">
        <f t="shared" si="1928"/>
        <v>0</v>
      </c>
      <c r="S6221" s="317">
        <f t="shared" si="1928"/>
        <v>0</v>
      </c>
      <c r="T6221" s="317">
        <f t="shared" si="1928"/>
        <v>0</v>
      </c>
      <c r="U6221" s="317">
        <f t="shared" si="1928"/>
        <v>0</v>
      </c>
      <c r="V6221" s="317">
        <f t="shared" si="1928"/>
        <v>0</v>
      </c>
      <c r="W6221" s="426">
        <f t="shared" si="1928"/>
        <v>0</v>
      </c>
      <c r="X6221" s="313">
        <f t="shared" si="1927"/>
        <v>0</v>
      </c>
    </row>
    <row r="6222" spans="2:24" ht="18.75">
      <c r="B6222" s="173"/>
      <c r="C6222" s="144">
        <v>4201</v>
      </c>
      <c r="D6222" s="138" t="s">
        <v>257</v>
      </c>
      <c r="E6222" s="812"/>
      <c r="F6222" s="449"/>
      <c r="G6222" s="245"/>
      <c r="H6222" s="245"/>
      <c r="I6222" s="476">
        <f t="shared" ref="I6222:I6227" si="1929">F6222+G6222+H6222</f>
        <v>0</v>
      </c>
      <c r="J6222" s="243" t="str">
        <f t="shared" si="1926"/>
        <v/>
      </c>
      <c r="K6222" s="244"/>
      <c r="L6222" s="423"/>
      <c r="M6222" s="252"/>
      <c r="N6222" s="315">
        <f t="shared" ref="N6222:N6227" si="1930">I6222</f>
        <v>0</v>
      </c>
      <c r="O6222" s="424">
        <f t="shared" ref="O6222:O6227" si="1931">L6222+M6222-N6222</f>
        <v>0</v>
      </c>
      <c r="P6222" s="244"/>
      <c r="Q6222" s="423"/>
      <c r="R6222" s="252"/>
      <c r="S6222" s="429">
        <f t="shared" ref="S6222:S6227" si="1932">+IF(+(L6222+M6222)&gt;=I6222,+M6222,+(+I6222-L6222))</f>
        <v>0</v>
      </c>
      <c r="T6222" s="315">
        <f t="shared" ref="T6222:T6227" si="1933">Q6222+R6222-S6222</f>
        <v>0</v>
      </c>
      <c r="U6222" s="252"/>
      <c r="V6222" s="252"/>
      <c r="W6222" s="253"/>
      <c r="X6222" s="313">
        <f t="shared" si="1927"/>
        <v>0</v>
      </c>
    </row>
    <row r="6223" spans="2:24" ht="18.75">
      <c r="B6223" s="173"/>
      <c r="C6223" s="137">
        <v>4202</v>
      </c>
      <c r="D6223" s="139" t="s">
        <v>258</v>
      </c>
      <c r="E6223" s="812"/>
      <c r="F6223" s="449"/>
      <c r="G6223" s="245"/>
      <c r="H6223" s="245"/>
      <c r="I6223" s="476">
        <f t="shared" si="1929"/>
        <v>0</v>
      </c>
      <c r="J6223" s="243" t="str">
        <f t="shared" si="1926"/>
        <v/>
      </c>
      <c r="K6223" s="244"/>
      <c r="L6223" s="423"/>
      <c r="M6223" s="252"/>
      <c r="N6223" s="315">
        <f t="shared" si="1930"/>
        <v>0</v>
      </c>
      <c r="O6223" s="424">
        <f t="shared" si="1931"/>
        <v>0</v>
      </c>
      <c r="P6223" s="244"/>
      <c r="Q6223" s="423"/>
      <c r="R6223" s="252"/>
      <c r="S6223" s="429">
        <f t="shared" si="1932"/>
        <v>0</v>
      </c>
      <c r="T6223" s="315">
        <f t="shared" si="1933"/>
        <v>0</v>
      </c>
      <c r="U6223" s="252"/>
      <c r="V6223" s="252"/>
      <c r="W6223" s="253"/>
      <c r="X6223" s="313">
        <f t="shared" si="1927"/>
        <v>0</v>
      </c>
    </row>
    <row r="6224" spans="2:24" ht="18.75">
      <c r="B6224" s="173"/>
      <c r="C6224" s="137">
        <v>4214</v>
      </c>
      <c r="D6224" s="139" t="s">
        <v>259</v>
      </c>
      <c r="E6224" s="812"/>
      <c r="F6224" s="449"/>
      <c r="G6224" s="245"/>
      <c r="H6224" s="245"/>
      <c r="I6224" s="476">
        <f t="shared" si="1929"/>
        <v>0</v>
      </c>
      <c r="J6224" s="243" t="str">
        <f t="shared" si="1926"/>
        <v/>
      </c>
      <c r="K6224" s="244"/>
      <c r="L6224" s="423"/>
      <c r="M6224" s="252"/>
      <c r="N6224" s="315">
        <f t="shared" si="1930"/>
        <v>0</v>
      </c>
      <c r="O6224" s="424">
        <f t="shared" si="1931"/>
        <v>0</v>
      </c>
      <c r="P6224" s="244"/>
      <c r="Q6224" s="423"/>
      <c r="R6224" s="252"/>
      <c r="S6224" s="429">
        <f t="shared" si="1932"/>
        <v>0</v>
      </c>
      <c r="T6224" s="315">
        <f t="shared" si="1933"/>
        <v>0</v>
      </c>
      <c r="U6224" s="252"/>
      <c r="V6224" s="252"/>
      <c r="W6224" s="253"/>
      <c r="X6224" s="313">
        <f t="shared" si="1927"/>
        <v>0</v>
      </c>
    </row>
    <row r="6225" spans="2:24" ht="18.75">
      <c r="B6225" s="173"/>
      <c r="C6225" s="137">
        <v>4217</v>
      </c>
      <c r="D6225" s="139" t="s">
        <v>260</v>
      </c>
      <c r="E6225" s="812"/>
      <c r="F6225" s="449"/>
      <c r="G6225" s="245"/>
      <c r="H6225" s="245"/>
      <c r="I6225" s="476">
        <f t="shared" si="1929"/>
        <v>0</v>
      </c>
      <c r="J6225" s="243" t="str">
        <f t="shared" si="1926"/>
        <v/>
      </c>
      <c r="K6225" s="244"/>
      <c r="L6225" s="423"/>
      <c r="M6225" s="252"/>
      <c r="N6225" s="315">
        <f t="shared" si="1930"/>
        <v>0</v>
      </c>
      <c r="O6225" s="424">
        <f t="shared" si="1931"/>
        <v>0</v>
      </c>
      <c r="P6225" s="244"/>
      <c r="Q6225" s="423"/>
      <c r="R6225" s="252"/>
      <c r="S6225" s="429">
        <f t="shared" si="1932"/>
        <v>0</v>
      </c>
      <c r="T6225" s="315">
        <f t="shared" si="1933"/>
        <v>0</v>
      </c>
      <c r="U6225" s="252"/>
      <c r="V6225" s="252"/>
      <c r="W6225" s="253"/>
      <c r="X6225" s="313">
        <f t="shared" si="1927"/>
        <v>0</v>
      </c>
    </row>
    <row r="6226" spans="2:24" ht="18.75">
      <c r="B6226" s="173"/>
      <c r="C6226" s="137">
        <v>4218</v>
      </c>
      <c r="D6226" s="145" t="s">
        <v>261</v>
      </c>
      <c r="E6226" s="812"/>
      <c r="F6226" s="449"/>
      <c r="G6226" s="245"/>
      <c r="H6226" s="245"/>
      <c r="I6226" s="476">
        <f t="shared" si="1929"/>
        <v>0</v>
      </c>
      <c r="J6226" s="243" t="str">
        <f t="shared" si="1926"/>
        <v/>
      </c>
      <c r="K6226" s="244"/>
      <c r="L6226" s="423"/>
      <c r="M6226" s="252"/>
      <c r="N6226" s="315">
        <f t="shared" si="1930"/>
        <v>0</v>
      </c>
      <c r="O6226" s="424">
        <f t="shared" si="1931"/>
        <v>0</v>
      </c>
      <c r="P6226" s="244"/>
      <c r="Q6226" s="423"/>
      <c r="R6226" s="252"/>
      <c r="S6226" s="429">
        <f t="shared" si="1932"/>
        <v>0</v>
      </c>
      <c r="T6226" s="315">
        <f t="shared" si="1933"/>
        <v>0</v>
      </c>
      <c r="U6226" s="252"/>
      <c r="V6226" s="252"/>
      <c r="W6226" s="253"/>
      <c r="X6226" s="313">
        <f t="shared" si="1927"/>
        <v>0</v>
      </c>
    </row>
    <row r="6227" spans="2:24" ht="18.75">
      <c r="B6227" s="173"/>
      <c r="C6227" s="137">
        <v>4219</v>
      </c>
      <c r="D6227" s="156" t="s">
        <v>262</v>
      </c>
      <c r="E6227" s="812"/>
      <c r="F6227" s="449"/>
      <c r="G6227" s="245"/>
      <c r="H6227" s="245"/>
      <c r="I6227" s="476">
        <f t="shared" si="1929"/>
        <v>0</v>
      </c>
      <c r="J6227" s="243" t="str">
        <f t="shared" si="1926"/>
        <v/>
      </c>
      <c r="K6227" s="244"/>
      <c r="L6227" s="423"/>
      <c r="M6227" s="252"/>
      <c r="N6227" s="315">
        <f t="shared" si="1930"/>
        <v>0</v>
      </c>
      <c r="O6227" s="424">
        <f t="shared" si="1931"/>
        <v>0</v>
      </c>
      <c r="P6227" s="244"/>
      <c r="Q6227" s="423"/>
      <c r="R6227" s="252"/>
      <c r="S6227" s="429">
        <f t="shared" si="1932"/>
        <v>0</v>
      </c>
      <c r="T6227" s="315">
        <f t="shared" si="1933"/>
        <v>0</v>
      </c>
      <c r="U6227" s="252"/>
      <c r="V6227" s="252"/>
      <c r="W6227" s="253"/>
      <c r="X6227" s="313">
        <f t="shared" si="1927"/>
        <v>0</v>
      </c>
    </row>
    <row r="6228" spans="2:24" ht="18.75">
      <c r="B6228" s="794">
        <v>4300</v>
      </c>
      <c r="C6228" s="958" t="s">
        <v>1713</v>
      </c>
      <c r="D6228" s="958"/>
      <c r="E6228" s="795"/>
      <c r="F6228" s="796">
        <f>SUM(F6229:F6231)</f>
        <v>0</v>
      </c>
      <c r="G6228" s="797">
        <f>SUM(G6229:G6231)</f>
        <v>0</v>
      </c>
      <c r="H6228" s="797">
        <f>SUM(H6229:H6231)</f>
        <v>0</v>
      </c>
      <c r="I6228" s="797">
        <f>SUM(I6229:I6231)</f>
        <v>0</v>
      </c>
      <c r="J6228" s="243" t="str">
        <f t="shared" si="1926"/>
        <v/>
      </c>
      <c r="K6228" s="244"/>
      <c r="L6228" s="316">
        <f>SUM(L6229:L6231)</f>
        <v>0</v>
      </c>
      <c r="M6228" s="317">
        <f>SUM(M6229:M6231)</f>
        <v>0</v>
      </c>
      <c r="N6228" s="425">
        <f>SUM(N6229:N6231)</f>
        <v>0</v>
      </c>
      <c r="O6228" s="426">
        <f>SUM(O6229:O6231)</f>
        <v>0</v>
      </c>
      <c r="P6228" s="244"/>
      <c r="Q6228" s="316">
        <f t="shared" ref="Q6228:W6228" si="1934">SUM(Q6229:Q6231)</f>
        <v>0</v>
      </c>
      <c r="R6228" s="317">
        <f t="shared" si="1934"/>
        <v>0</v>
      </c>
      <c r="S6228" s="317">
        <f t="shared" si="1934"/>
        <v>0</v>
      </c>
      <c r="T6228" s="317">
        <f t="shared" si="1934"/>
        <v>0</v>
      </c>
      <c r="U6228" s="317">
        <f t="shared" si="1934"/>
        <v>0</v>
      </c>
      <c r="V6228" s="317">
        <f t="shared" si="1934"/>
        <v>0</v>
      </c>
      <c r="W6228" s="426">
        <f t="shared" si="1934"/>
        <v>0</v>
      </c>
      <c r="X6228" s="313">
        <f t="shared" si="1927"/>
        <v>0</v>
      </c>
    </row>
    <row r="6229" spans="2:24" ht="18.75">
      <c r="B6229" s="173"/>
      <c r="C6229" s="144">
        <v>4301</v>
      </c>
      <c r="D6229" s="163" t="s">
        <v>263</v>
      </c>
      <c r="E6229" s="812"/>
      <c r="F6229" s="449"/>
      <c r="G6229" s="245"/>
      <c r="H6229" s="245"/>
      <c r="I6229" s="476">
        <f t="shared" ref="I6229:I6234" si="1935">F6229+G6229+H6229</f>
        <v>0</v>
      </c>
      <c r="J6229" s="243" t="str">
        <f t="shared" si="1926"/>
        <v/>
      </c>
      <c r="K6229" s="244"/>
      <c r="L6229" s="423"/>
      <c r="M6229" s="252"/>
      <c r="N6229" s="315">
        <f t="shared" ref="N6229:N6234" si="1936">I6229</f>
        <v>0</v>
      </c>
      <c r="O6229" s="424">
        <f t="shared" ref="O6229:O6234" si="1937">L6229+M6229-N6229</f>
        <v>0</v>
      </c>
      <c r="P6229" s="244"/>
      <c r="Q6229" s="423"/>
      <c r="R6229" s="252"/>
      <c r="S6229" s="429">
        <f t="shared" ref="S6229:S6234" si="1938">+IF(+(L6229+M6229)&gt;=I6229,+M6229,+(+I6229-L6229))</f>
        <v>0</v>
      </c>
      <c r="T6229" s="315">
        <f t="shared" ref="T6229:T6234" si="1939">Q6229+R6229-S6229</f>
        <v>0</v>
      </c>
      <c r="U6229" s="252"/>
      <c r="V6229" s="252"/>
      <c r="W6229" s="253"/>
      <c r="X6229" s="313">
        <f t="shared" si="1927"/>
        <v>0</v>
      </c>
    </row>
    <row r="6230" spans="2:24" ht="18.75">
      <c r="B6230" s="173"/>
      <c r="C6230" s="137">
        <v>4302</v>
      </c>
      <c r="D6230" s="139" t="s">
        <v>1082</v>
      </c>
      <c r="E6230" s="812"/>
      <c r="F6230" s="449"/>
      <c r="G6230" s="245"/>
      <c r="H6230" s="245"/>
      <c r="I6230" s="476">
        <f t="shared" si="1935"/>
        <v>0</v>
      </c>
      <c r="J6230" s="243" t="str">
        <f t="shared" si="1926"/>
        <v/>
      </c>
      <c r="K6230" s="244"/>
      <c r="L6230" s="423"/>
      <c r="M6230" s="252"/>
      <c r="N6230" s="315">
        <f t="shared" si="1936"/>
        <v>0</v>
      </c>
      <c r="O6230" s="424">
        <f t="shared" si="1937"/>
        <v>0</v>
      </c>
      <c r="P6230" s="244"/>
      <c r="Q6230" s="423"/>
      <c r="R6230" s="252"/>
      <c r="S6230" s="429">
        <f t="shared" si="1938"/>
        <v>0</v>
      </c>
      <c r="T6230" s="315">
        <f t="shared" si="1939"/>
        <v>0</v>
      </c>
      <c r="U6230" s="252"/>
      <c r="V6230" s="252"/>
      <c r="W6230" s="253"/>
      <c r="X6230" s="313">
        <f t="shared" si="1927"/>
        <v>0</v>
      </c>
    </row>
    <row r="6231" spans="2:24" ht="18.75">
      <c r="B6231" s="173"/>
      <c r="C6231" s="142">
        <v>4309</v>
      </c>
      <c r="D6231" s="148" t="s">
        <v>265</v>
      </c>
      <c r="E6231" s="812"/>
      <c r="F6231" s="449"/>
      <c r="G6231" s="245"/>
      <c r="H6231" s="245"/>
      <c r="I6231" s="476">
        <f t="shared" si="1935"/>
        <v>0</v>
      </c>
      <c r="J6231" s="243" t="str">
        <f t="shared" si="1926"/>
        <v/>
      </c>
      <c r="K6231" s="244"/>
      <c r="L6231" s="423"/>
      <c r="M6231" s="252"/>
      <c r="N6231" s="315">
        <f t="shared" si="1936"/>
        <v>0</v>
      </c>
      <c r="O6231" s="424">
        <f t="shared" si="1937"/>
        <v>0</v>
      </c>
      <c r="P6231" s="244"/>
      <c r="Q6231" s="423"/>
      <c r="R6231" s="252"/>
      <c r="S6231" s="429">
        <f t="shared" si="1938"/>
        <v>0</v>
      </c>
      <c r="T6231" s="315">
        <f t="shared" si="1939"/>
        <v>0</v>
      </c>
      <c r="U6231" s="252"/>
      <c r="V6231" s="252"/>
      <c r="W6231" s="253"/>
      <c r="X6231" s="313">
        <f t="shared" si="1927"/>
        <v>0</v>
      </c>
    </row>
    <row r="6232" spans="2:24" ht="18.75">
      <c r="B6232" s="794">
        <v>4400</v>
      </c>
      <c r="C6232" s="963" t="s">
        <v>1714</v>
      </c>
      <c r="D6232" s="963"/>
      <c r="E6232" s="795"/>
      <c r="F6232" s="798"/>
      <c r="G6232" s="799"/>
      <c r="H6232" s="799"/>
      <c r="I6232" s="800">
        <f t="shared" si="1935"/>
        <v>0</v>
      </c>
      <c r="J6232" s="243" t="str">
        <f t="shared" si="1926"/>
        <v/>
      </c>
      <c r="K6232" s="244"/>
      <c r="L6232" s="428"/>
      <c r="M6232" s="254"/>
      <c r="N6232" s="317">
        <f t="shared" si="1936"/>
        <v>0</v>
      </c>
      <c r="O6232" s="424">
        <f t="shared" si="1937"/>
        <v>0</v>
      </c>
      <c r="P6232" s="244"/>
      <c r="Q6232" s="428"/>
      <c r="R6232" s="254"/>
      <c r="S6232" s="429">
        <f t="shared" si="1938"/>
        <v>0</v>
      </c>
      <c r="T6232" s="315">
        <f t="shared" si="1939"/>
        <v>0</v>
      </c>
      <c r="U6232" s="254"/>
      <c r="V6232" s="254"/>
      <c r="W6232" s="253"/>
      <c r="X6232" s="313">
        <f t="shared" si="1927"/>
        <v>0</v>
      </c>
    </row>
    <row r="6233" spans="2:24" ht="18.75">
      <c r="B6233" s="794">
        <v>4500</v>
      </c>
      <c r="C6233" s="968" t="s">
        <v>1715</v>
      </c>
      <c r="D6233" s="968"/>
      <c r="E6233" s="795"/>
      <c r="F6233" s="798"/>
      <c r="G6233" s="799"/>
      <c r="H6233" s="799"/>
      <c r="I6233" s="800">
        <f t="shared" si="1935"/>
        <v>0</v>
      </c>
      <c r="J6233" s="243" t="str">
        <f t="shared" si="1926"/>
        <v/>
      </c>
      <c r="K6233" s="244"/>
      <c r="L6233" s="428"/>
      <c r="M6233" s="254"/>
      <c r="N6233" s="317">
        <f t="shared" si="1936"/>
        <v>0</v>
      </c>
      <c r="O6233" s="424">
        <f t="shared" si="1937"/>
        <v>0</v>
      </c>
      <c r="P6233" s="244"/>
      <c r="Q6233" s="428"/>
      <c r="R6233" s="254"/>
      <c r="S6233" s="429">
        <f t="shared" si="1938"/>
        <v>0</v>
      </c>
      <c r="T6233" s="315">
        <f t="shared" si="1939"/>
        <v>0</v>
      </c>
      <c r="U6233" s="254"/>
      <c r="V6233" s="254"/>
      <c r="W6233" s="253"/>
      <c r="X6233" s="313">
        <f t="shared" si="1927"/>
        <v>0</v>
      </c>
    </row>
    <row r="6234" spans="2:24" ht="18.75">
      <c r="B6234" s="794">
        <v>4600</v>
      </c>
      <c r="C6234" s="969" t="s">
        <v>266</v>
      </c>
      <c r="D6234" s="970"/>
      <c r="E6234" s="795"/>
      <c r="F6234" s="798"/>
      <c r="G6234" s="799"/>
      <c r="H6234" s="799"/>
      <c r="I6234" s="800">
        <f t="shared" si="1935"/>
        <v>0</v>
      </c>
      <c r="J6234" s="243" t="str">
        <f t="shared" si="1926"/>
        <v/>
      </c>
      <c r="K6234" s="244"/>
      <c r="L6234" s="428"/>
      <c r="M6234" s="254"/>
      <c r="N6234" s="317">
        <f t="shared" si="1936"/>
        <v>0</v>
      </c>
      <c r="O6234" s="424">
        <f t="shared" si="1937"/>
        <v>0</v>
      </c>
      <c r="P6234" s="244"/>
      <c r="Q6234" s="428"/>
      <c r="R6234" s="254"/>
      <c r="S6234" s="429">
        <f t="shared" si="1938"/>
        <v>0</v>
      </c>
      <c r="T6234" s="315">
        <f t="shared" si="1939"/>
        <v>0</v>
      </c>
      <c r="U6234" s="254"/>
      <c r="V6234" s="254"/>
      <c r="W6234" s="253"/>
      <c r="X6234" s="313">
        <f t="shared" si="1927"/>
        <v>0</v>
      </c>
    </row>
    <row r="6235" spans="2:24" ht="18.75">
      <c r="B6235" s="794">
        <v>4900</v>
      </c>
      <c r="C6235" s="966" t="s">
        <v>297</v>
      </c>
      <c r="D6235" s="966"/>
      <c r="E6235" s="795"/>
      <c r="F6235" s="796">
        <f>+F6236+F6237</f>
        <v>0</v>
      </c>
      <c r="G6235" s="797">
        <f>+G6236+G6237</f>
        <v>0</v>
      </c>
      <c r="H6235" s="797">
        <f>+H6236+H6237</f>
        <v>0</v>
      </c>
      <c r="I6235" s="797">
        <f>+I6236+I6237</f>
        <v>0</v>
      </c>
      <c r="J6235" s="243" t="str">
        <f t="shared" si="1926"/>
        <v/>
      </c>
      <c r="K6235" s="244"/>
      <c r="L6235" s="773"/>
      <c r="M6235" s="774"/>
      <c r="N6235" s="774"/>
      <c r="O6235" s="820"/>
      <c r="P6235" s="244"/>
      <c r="Q6235" s="773"/>
      <c r="R6235" s="774"/>
      <c r="S6235" s="774"/>
      <c r="T6235" s="774"/>
      <c r="U6235" s="774"/>
      <c r="V6235" s="774"/>
      <c r="W6235" s="820"/>
      <c r="X6235" s="313">
        <f t="shared" si="1927"/>
        <v>0</v>
      </c>
    </row>
    <row r="6236" spans="2:24" ht="18.75">
      <c r="B6236" s="173"/>
      <c r="C6236" s="144">
        <v>4901</v>
      </c>
      <c r="D6236" s="174" t="s">
        <v>298</v>
      </c>
      <c r="E6236" s="812"/>
      <c r="F6236" s="449"/>
      <c r="G6236" s="245"/>
      <c r="H6236" s="245"/>
      <c r="I6236" s="476">
        <f>F6236+G6236+H6236</f>
        <v>0</v>
      </c>
      <c r="J6236" s="243" t="str">
        <f t="shared" si="1926"/>
        <v/>
      </c>
      <c r="K6236" s="244"/>
      <c r="L6236" s="771"/>
      <c r="M6236" s="775"/>
      <c r="N6236" s="775"/>
      <c r="O6236" s="819"/>
      <c r="P6236" s="244"/>
      <c r="Q6236" s="771"/>
      <c r="R6236" s="775"/>
      <c r="S6236" s="775"/>
      <c r="T6236" s="775"/>
      <c r="U6236" s="775"/>
      <c r="V6236" s="775"/>
      <c r="W6236" s="819"/>
      <c r="X6236" s="313">
        <f t="shared" si="1927"/>
        <v>0</v>
      </c>
    </row>
    <row r="6237" spans="2:24" ht="18.75">
      <c r="B6237" s="173"/>
      <c r="C6237" s="142">
        <v>4902</v>
      </c>
      <c r="D6237" s="148" t="s">
        <v>299</v>
      </c>
      <c r="E6237" s="812"/>
      <c r="F6237" s="449"/>
      <c r="G6237" s="245"/>
      <c r="H6237" s="245"/>
      <c r="I6237" s="476">
        <f>F6237+G6237+H6237</f>
        <v>0</v>
      </c>
      <c r="J6237" s="243" t="str">
        <f t="shared" si="1926"/>
        <v/>
      </c>
      <c r="K6237" s="244"/>
      <c r="L6237" s="771"/>
      <c r="M6237" s="775"/>
      <c r="N6237" s="775"/>
      <c r="O6237" s="819"/>
      <c r="P6237" s="244"/>
      <c r="Q6237" s="771"/>
      <c r="R6237" s="775"/>
      <c r="S6237" s="775"/>
      <c r="T6237" s="775"/>
      <c r="U6237" s="775"/>
      <c r="V6237" s="775"/>
      <c r="W6237" s="819"/>
      <c r="X6237" s="313">
        <f t="shared" si="1927"/>
        <v>0</v>
      </c>
    </row>
    <row r="6238" spans="2:24" ht="18.75">
      <c r="B6238" s="801">
        <v>5100</v>
      </c>
      <c r="C6238" s="980" t="s">
        <v>267</v>
      </c>
      <c r="D6238" s="980"/>
      <c r="E6238" s="802"/>
      <c r="F6238" s="803"/>
      <c r="G6238" s="804"/>
      <c r="H6238" s="804"/>
      <c r="I6238" s="800">
        <f>F6238+G6238+H6238</f>
        <v>0</v>
      </c>
      <c r="J6238" s="243" t="str">
        <f t="shared" si="1926"/>
        <v/>
      </c>
      <c r="K6238" s="244"/>
      <c r="L6238" s="430"/>
      <c r="M6238" s="431"/>
      <c r="N6238" s="327">
        <f>I6238</f>
        <v>0</v>
      </c>
      <c r="O6238" s="424">
        <f>L6238+M6238-N6238</f>
        <v>0</v>
      </c>
      <c r="P6238" s="244"/>
      <c r="Q6238" s="430"/>
      <c r="R6238" s="431"/>
      <c r="S6238" s="429">
        <f>+IF(+(L6238+M6238)&gt;=I6238,+M6238,+(+I6238-L6238))</f>
        <v>0</v>
      </c>
      <c r="T6238" s="315">
        <f>Q6238+R6238-S6238</f>
        <v>0</v>
      </c>
      <c r="U6238" s="431"/>
      <c r="V6238" s="431"/>
      <c r="W6238" s="253"/>
      <c r="X6238" s="313">
        <f t="shared" si="1927"/>
        <v>0</v>
      </c>
    </row>
    <row r="6239" spans="2:24" ht="18.75">
      <c r="B6239" s="801">
        <v>5200</v>
      </c>
      <c r="C6239" s="965" t="s">
        <v>268</v>
      </c>
      <c r="D6239" s="965"/>
      <c r="E6239" s="802"/>
      <c r="F6239" s="805">
        <f>SUM(F6240:F6246)</f>
        <v>0</v>
      </c>
      <c r="G6239" s="806">
        <f>SUM(G6240:G6246)</f>
        <v>0</v>
      </c>
      <c r="H6239" s="806">
        <f>SUM(H6240:H6246)</f>
        <v>0</v>
      </c>
      <c r="I6239" s="806">
        <f>SUM(I6240:I6246)</f>
        <v>0</v>
      </c>
      <c r="J6239" s="243" t="str">
        <f t="shared" si="1926"/>
        <v/>
      </c>
      <c r="K6239" s="244"/>
      <c r="L6239" s="326">
        <f>SUM(L6240:L6246)</f>
        <v>0</v>
      </c>
      <c r="M6239" s="327">
        <f>SUM(M6240:M6246)</f>
        <v>0</v>
      </c>
      <c r="N6239" s="432">
        <f>SUM(N6240:N6246)</f>
        <v>0</v>
      </c>
      <c r="O6239" s="433">
        <f>SUM(O6240:O6246)</f>
        <v>0</v>
      </c>
      <c r="P6239" s="244"/>
      <c r="Q6239" s="326">
        <f t="shared" ref="Q6239:W6239" si="1940">SUM(Q6240:Q6246)</f>
        <v>0</v>
      </c>
      <c r="R6239" s="327">
        <f t="shared" si="1940"/>
        <v>0</v>
      </c>
      <c r="S6239" s="327">
        <f t="shared" si="1940"/>
        <v>0</v>
      </c>
      <c r="T6239" s="327">
        <f t="shared" si="1940"/>
        <v>0</v>
      </c>
      <c r="U6239" s="327">
        <f t="shared" si="1940"/>
        <v>0</v>
      </c>
      <c r="V6239" s="327">
        <f t="shared" si="1940"/>
        <v>0</v>
      </c>
      <c r="W6239" s="433">
        <f t="shared" si="1940"/>
        <v>0</v>
      </c>
      <c r="X6239" s="313">
        <f t="shared" si="1927"/>
        <v>0</v>
      </c>
    </row>
    <row r="6240" spans="2:24" ht="18.75">
      <c r="B6240" s="175"/>
      <c r="C6240" s="176">
        <v>5201</v>
      </c>
      <c r="D6240" s="177" t="s">
        <v>269</v>
      </c>
      <c r="E6240" s="813"/>
      <c r="F6240" s="473"/>
      <c r="G6240" s="434"/>
      <c r="H6240" s="434"/>
      <c r="I6240" s="476">
        <f t="shared" ref="I6240:I6246" si="1941">F6240+G6240+H6240</f>
        <v>0</v>
      </c>
      <c r="J6240" s="243" t="str">
        <f t="shared" si="1926"/>
        <v/>
      </c>
      <c r="K6240" s="244"/>
      <c r="L6240" s="435"/>
      <c r="M6240" s="436"/>
      <c r="N6240" s="330">
        <f t="shared" ref="N6240:N6246" si="1942">I6240</f>
        <v>0</v>
      </c>
      <c r="O6240" s="424">
        <f t="shared" ref="O6240:O6246" si="1943">L6240+M6240-N6240</f>
        <v>0</v>
      </c>
      <c r="P6240" s="244"/>
      <c r="Q6240" s="435"/>
      <c r="R6240" s="436"/>
      <c r="S6240" s="429">
        <f t="shared" ref="S6240:S6246" si="1944">+IF(+(L6240+M6240)&gt;=I6240,+M6240,+(+I6240-L6240))</f>
        <v>0</v>
      </c>
      <c r="T6240" s="315">
        <f t="shared" ref="T6240:T6246" si="1945">Q6240+R6240-S6240</f>
        <v>0</v>
      </c>
      <c r="U6240" s="436"/>
      <c r="V6240" s="436"/>
      <c r="W6240" s="253"/>
      <c r="X6240" s="313">
        <f t="shared" si="1927"/>
        <v>0</v>
      </c>
    </row>
    <row r="6241" spans="2:24" ht="18.75">
      <c r="B6241" s="175"/>
      <c r="C6241" s="178">
        <v>5202</v>
      </c>
      <c r="D6241" s="179" t="s">
        <v>270</v>
      </c>
      <c r="E6241" s="813"/>
      <c r="F6241" s="473"/>
      <c r="G6241" s="434"/>
      <c r="H6241" s="434"/>
      <c r="I6241" s="476">
        <f t="shared" si="1941"/>
        <v>0</v>
      </c>
      <c r="J6241" s="243" t="str">
        <f t="shared" si="1926"/>
        <v/>
      </c>
      <c r="K6241" s="244"/>
      <c r="L6241" s="435"/>
      <c r="M6241" s="436"/>
      <c r="N6241" s="330">
        <f t="shared" si="1942"/>
        <v>0</v>
      </c>
      <c r="O6241" s="424">
        <f t="shared" si="1943"/>
        <v>0</v>
      </c>
      <c r="P6241" s="244"/>
      <c r="Q6241" s="435"/>
      <c r="R6241" s="436"/>
      <c r="S6241" s="429">
        <f t="shared" si="1944"/>
        <v>0</v>
      </c>
      <c r="T6241" s="315">
        <f t="shared" si="1945"/>
        <v>0</v>
      </c>
      <c r="U6241" s="436"/>
      <c r="V6241" s="436"/>
      <c r="W6241" s="253"/>
      <c r="X6241" s="313">
        <f t="shared" si="1927"/>
        <v>0</v>
      </c>
    </row>
    <row r="6242" spans="2:24" ht="18.75">
      <c r="B6242" s="175"/>
      <c r="C6242" s="178">
        <v>5203</v>
      </c>
      <c r="D6242" s="179" t="s">
        <v>938</v>
      </c>
      <c r="E6242" s="813"/>
      <c r="F6242" s="473"/>
      <c r="G6242" s="434"/>
      <c r="H6242" s="434"/>
      <c r="I6242" s="476">
        <f t="shared" si="1941"/>
        <v>0</v>
      </c>
      <c r="J6242" s="243" t="str">
        <f t="shared" si="1926"/>
        <v/>
      </c>
      <c r="K6242" s="244"/>
      <c r="L6242" s="435"/>
      <c r="M6242" s="436"/>
      <c r="N6242" s="330">
        <f t="shared" si="1942"/>
        <v>0</v>
      </c>
      <c r="O6242" s="424">
        <f t="shared" si="1943"/>
        <v>0</v>
      </c>
      <c r="P6242" s="244"/>
      <c r="Q6242" s="435"/>
      <c r="R6242" s="436"/>
      <c r="S6242" s="429">
        <f t="shared" si="1944"/>
        <v>0</v>
      </c>
      <c r="T6242" s="315">
        <f t="shared" si="1945"/>
        <v>0</v>
      </c>
      <c r="U6242" s="436"/>
      <c r="V6242" s="436"/>
      <c r="W6242" s="253"/>
      <c r="X6242" s="313">
        <f t="shared" si="1927"/>
        <v>0</v>
      </c>
    </row>
    <row r="6243" spans="2:24" ht="18.75">
      <c r="B6243" s="175"/>
      <c r="C6243" s="178">
        <v>5204</v>
      </c>
      <c r="D6243" s="179" t="s">
        <v>939</v>
      </c>
      <c r="E6243" s="813"/>
      <c r="F6243" s="473"/>
      <c r="G6243" s="434"/>
      <c r="H6243" s="434"/>
      <c r="I6243" s="476">
        <f t="shared" si="1941"/>
        <v>0</v>
      </c>
      <c r="J6243" s="243" t="str">
        <f t="shared" si="1926"/>
        <v/>
      </c>
      <c r="K6243" s="244"/>
      <c r="L6243" s="435"/>
      <c r="M6243" s="436"/>
      <c r="N6243" s="330">
        <f t="shared" si="1942"/>
        <v>0</v>
      </c>
      <c r="O6243" s="424">
        <f t="shared" si="1943"/>
        <v>0</v>
      </c>
      <c r="P6243" s="244"/>
      <c r="Q6243" s="435"/>
      <c r="R6243" s="436"/>
      <c r="S6243" s="429">
        <f t="shared" si="1944"/>
        <v>0</v>
      </c>
      <c r="T6243" s="315">
        <f t="shared" si="1945"/>
        <v>0</v>
      </c>
      <c r="U6243" s="436"/>
      <c r="V6243" s="436"/>
      <c r="W6243" s="253"/>
      <c r="X6243" s="313">
        <f t="shared" si="1927"/>
        <v>0</v>
      </c>
    </row>
    <row r="6244" spans="2:24" ht="18.75">
      <c r="B6244" s="175"/>
      <c r="C6244" s="178">
        <v>5205</v>
      </c>
      <c r="D6244" s="179" t="s">
        <v>940</v>
      </c>
      <c r="E6244" s="813"/>
      <c r="F6244" s="473"/>
      <c r="G6244" s="434"/>
      <c r="H6244" s="434"/>
      <c r="I6244" s="476">
        <f t="shared" si="1941"/>
        <v>0</v>
      </c>
      <c r="J6244" s="243" t="str">
        <f t="shared" si="1926"/>
        <v/>
      </c>
      <c r="K6244" s="244"/>
      <c r="L6244" s="435"/>
      <c r="M6244" s="436"/>
      <c r="N6244" s="330">
        <f t="shared" si="1942"/>
        <v>0</v>
      </c>
      <c r="O6244" s="424">
        <f t="shared" si="1943"/>
        <v>0</v>
      </c>
      <c r="P6244" s="244"/>
      <c r="Q6244" s="435"/>
      <c r="R6244" s="436"/>
      <c r="S6244" s="429">
        <f t="shared" si="1944"/>
        <v>0</v>
      </c>
      <c r="T6244" s="315">
        <f t="shared" si="1945"/>
        <v>0</v>
      </c>
      <c r="U6244" s="436"/>
      <c r="V6244" s="436"/>
      <c r="W6244" s="253"/>
      <c r="X6244" s="313">
        <f t="shared" si="1927"/>
        <v>0</v>
      </c>
    </row>
    <row r="6245" spans="2:24" ht="18.75">
      <c r="B6245" s="175"/>
      <c r="C6245" s="178">
        <v>5206</v>
      </c>
      <c r="D6245" s="179" t="s">
        <v>941</v>
      </c>
      <c r="E6245" s="813"/>
      <c r="F6245" s="473"/>
      <c r="G6245" s="434"/>
      <c r="H6245" s="434"/>
      <c r="I6245" s="476">
        <f t="shared" si="1941"/>
        <v>0</v>
      </c>
      <c r="J6245" s="243" t="str">
        <f t="shared" si="1926"/>
        <v/>
      </c>
      <c r="K6245" s="244"/>
      <c r="L6245" s="435"/>
      <c r="M6245" s="436"/>
      <c r="N6245" s="330">
        <f t="shared" si="1942"/>
        <v>0</v>
      </c>
      <c r="O6245" s="424">
        <f t="shared" si="1943"/>
        <v>0</v>
      </c>
      <c r="P6245" s="244"/>
      <c r="Q6245" s="435"/>
      <c r="R6245" s="436"/>
      <c r="S6245" s="429">
        <f t="shared" si="1944"/>
        <v>0</v>
      </c>
      <c r="T6245" s="315">
        <f t="shared" si="1945"/>
        <v>0</v>
      </c>
      <c r="U6245" s="436"/>
      <c r="V6245" s="436"/>
      <c r="W6245" s="253"/>
      <c r="X6245" s="313">
        <f t="shared" si="1927"/>
        <v>0</v>
      </c>
    </row>
    <row r="6246" spans="2:24" ht="18.75">
      <c r="B6246" s="175"/>
      <c r="C6246" s="180">
        <v>5219</v>
      </c>
      <c r="D6246" s="181" t="s">
        <v>942</v>
      </c>
      <c r="E6246" s="813"/>
      <c r="F6246" s="473"/>
      <c r="G6246" s="434"/>
      <c r="H6246" s="434"/>
      <c r="I6246" s="476">
        <f t="shared" si="1941"/>
        <v>0</v>
      </c>
      <c r="J6246" s="243" t="str">
        <f t="shared" ref="J6246:J6265" si="1946">(IF($E6246&lt;&gt;0,$J$2,IF($I6246&lt;&gt;0,$J$2,"")))</f>
        <v/>
      </c>
      <c r="K6246" s="244"/>
      <c r="L6246" s="435"/>
      <c r="M6246" s="436"/>
      <c r="N6246" s="330">
        <f t="shared" si="1942"/>
        <v>0</v>
      </c>
      <c r="O6246" s="424">
        <f t="shared" si="1943"/>
        <v>0</v>
      </c>
      <c r="P6246" s="244"/>
      <c r="Q6246" s="435"/>
      <c r="R6246" s="436"/>
      <c r="S6246" s="429">
        <f t="shared" si="1944"/>
        <v>0</v>
      </c>
      <c r="T6246" s="315">
        <f t="shared" si="1945"/>
        <v>0</v>
      </c>
      <c r="U6246" s="436"/>
      <c r="V6246" s="436"/>
      <c r="W6246" s="253"/>
      <c r="X6246" s="313">
        <f t="shared" ref="X6246:X6259" si="1947">T6246-U6246-V6246-W6246</f>
        <v>0</v>
      </c>
    </row>
    <row r="6247" spans="2:24" ht="18.75">
      <c r="B6247" s="801">
        <v>5300</v>
      </c>
      <c r="C6247" s="971" t="s">
        <v>943</v>
      </c>
      <c r="D6247" s="971"/>
      <c r="E6247" s="802"/>
      <c r="F6247" s="805">
        <f>SUM(F6248:F6249)</f>
        <v>0</v>
      </c>
      <c r="G6247" s="806">
        <f>SUM(G6248:G6249)</f>
        <v>0</v>
      </c>
      <c r="H6247" s="806">
        <f>SUM(H6248:H6249)</f>
        <v>0</v>
      </c>
      <c r="I6247" s="806">
        <f>SUM(I6248:I6249)</f>
        <v>0</v>
      </c>
      <c r="J6247" s="243" t="str">
        <f t="shared" si="1946"/>
        <v/>
      </c>
      <c r="K6247" s="244"/>
      <c r="L6247" s="326">
        <f>SUM(L6248:L6249)</f>
        <v>0</v>
      </c>
      <c r="M6247" s="327">
        <f>SUM(M6248:M6249)</f>
        <v>0</v>
      </c>
      <c r="N6247" s="432">
        <f>SUM(N6248:N6249)</f>
        <v>0</v>
      </c>
      <c r="O6247" s="433">
        <f>SUM(O6248:O6249)</f>
        <v>0</v>
      </c>
      <c r="P6247" s="244"/>
      <c r="Q6247" s="326">
        <f t="shared" ref="Q6247:W6247" si="1948">SUM(Q6248:Q6249)</f>
        <v>0</v>
      </c>
      <c r="R6247" s="327">
        <f t="shared" si="1948"/>
        <v>0</v>
      </c>
      <c r="S6247" s="327">
        <f t="shared" si="1948"/>
        <v>0</v>
      </c>
      <c r="T6247" s="327">
        <f t="shared" si="1948"/>
        <v>0</v>
      </c>
      <c r="U6247" s="327">
        <f t="shared" si="1948"/>
        <v>0</v>
      </c>
      <c r="V6247" s="327">
        <f t="shared" si="1948"/>
        <v>0</v>
      </c>
      <c r="W6247" s="433">
        <f t="shared" si="1948"/>
        <v>0</v>
      </c>
      <c r="X6247" s="313">
        <f t="shared" si="1947"/>
        <v>0</v>
      </c>
    </row>
    <row r="6248" spans="2:24" ht="18.75">
      <c r="B6248" s="175"/>
      <c r="C6248" s="176">
        <v>5301</v>
      </c>
      <c r="D6248" s="177" t="s">
        <v>1462</v>
      </c>
      <c r="E6248" s="813"/>
      <c r="F6248" s="473"/>
      <c r="G6248" s="434"/>
      <c r="H6248" s="434"/>
      <c r="I6248" s="476">
        <f>F6248+G6248+H6248</f>
        <v>0</v>
      </c>
      <c r="J6248" s="243" t="str">
        <f t="shared" si="1946"/>
        <v/>
      </c>
      <c r="K6248" s="244"/>
      <c r="L6248" s="435"/>
      <c r="M6248" s="436"/>
      <c r="N6248" s="330">
        <f>I6248</f>
        <v>0</v>
      </c>
      <c r="O6248" s="424">
        <f>L6248+M6248-N6248</f>
        <v>0</v>
      </c>
      <c r="P6248" s="244"/>
      <c r="Q6248" s="435"/>
      <c r="R6248" s="436"/>
      <c r="S6248" s="429">
        <f>+IF(+(L6248+M6248)&gt;=I6248,+M6248,+(+I6248-L6248))</f>
        <v>0</v>
      </c>
      <c r="T6248" s="315">
        <f>Q6248+R6248-S6248</f>
        <v>0</v>
      </c>
      <c r="U6248" s="436"/>
      <c r="V6248" s="436"/>
      <c r="W6248" s="253"/>
      <c r="X6248" s="313">
        <f t="shared" si="1947"/>
        <v>0</v>
      </c>
    </row>
    <row r="6249" spans="2:24" ht="18.75">
      <c r="B6249" s="175"/>
      <c r="C6249" s="180">
        <v>5309</v>
      </c>
      <c r="D6249" s="181" t="s">
        <v>944</v>
      </c>
      <c r="E6249" s="813"/>
      <c r="F6249" s="473"/>
      <c r="G6249" s="434"/>
      <c r="H6249" s="434"/>
      <c r="I6249" s="476">
        <f>F6249+G6249+H6249</f>
        <v>0</v>
      </c>
      <c r="J6249" s="243" t="str">
        <f t="shared" si="1946"/>
        <v/>
      </c>
      <c r="K6249" s="244"/>
      <c r="L6249" s="435"/>
      <c r="M6249" s="436"/>
      <c r="N6249" s="330">
        <f>I6249</f>
        <v>0</v>
      </c>
      <c r="O6249" s="424">
        <f>L6249+M6249-N6249</f>
        <v>0</v>
      </c>
      <c r="P6249" s="244"/>
      <c r="Q6249" s="435"/>
      <c r="R6249" s="436"/>
      <c r="S6249" s="429">
        <f>+IF(+(L6249+M6249)&gt;=I6249,+M6249,+(+I6249-L6249))</f>
        <v>0</v>
      </c>
      <c r="T6249" s="315">
        <f>Q6249+R6249-S6249</f>
        <v>0</v>
      </c>
      <c r="U6249" s="436"/>
      <c r="V6249" s="436"/>
      <c r="W6249" s="253"/>
      <c r="X6249" s="313">
        <f t="shared" si="1947"/>
        <v>0</v>
      </c>
    </row>
    <row r="6250" spans="2:24" ht="18.75">
      <c r="B6250" s="801">
        <v>5400</v>
      </c>
      <c r="C6250" s="980" t="s">
        <v>1031</v>
      </c>
      <c r="D6250" s="980"/>
      <c r="E6250" s="802"/>
      <c r="F6250" s="803"/>
      <c r="G6250" s="804"/>
      <c r="H6250" s="804"/>
      <c r="I6250" s="800">
        <f>F6250+G6250+H6250</f>
        <v>0</v>
      </c>
      <c r="J6250" s="243" t="str">
        <f t="shared" si="1946"/>
        <v/>
      </c>
      <c r="K6250" s="244"/>
      <c r="L6250" s="430"/>
      <c r="M6250" s="431"/>
      <c r="N6250" s="327">
        <f>I6250</f>
        <v>0</v>
      </c>
      <c r="O6250" s="424">
        <f>L6250+M6250-N6250</f>
        <v>0</v>
      </c>
      <c r="P6250" s="244"/>
      <c r="Q6250" s="430"/>
      <c r="R6250" s="431"/>
      <c r="S6250" s="429">
        <f>+IF(+(L6250+M6250)&gt;=I6250,+M6250,+(+I6250-L6250))</f>
        <v>0</v>
      </c>
      <c r="T6250" s="315">
        <f>Q6250+R6250-S6250</f>
        <v>0</v>
      </c>
      <c r="U6250" s="431"/>
      <c r="V6250" s="431"/>
      <c r="W6250" s="253"/>
      <c r="X6250" s="313">
        <f t="shared" si="1947"/>
        <v>0</v>
      </c>
    </row>
    <row r="6251" spans="2:24" ht="18.75">
      <c r="B6251" s="794">
        <v>5500</v>
      </c>
      <c r="C6251" s="966" t="s">
        <v>1032</v>
      </c>
      <c r="D6251" s="966"/>
      <c r="E6251" s="795"/>
      <c r="F6251" s="796">
        <f>SUM(F6252:F6255)</f>
        <v>0</v>
      </c>
      <c r="G6251" s="797">
        <f>SUM(G6252:G6255)</f>
        <v>0</v>
      </c>
      <c r="H6251" s="797">
        <f>SUM(H6252:H6255)</f>
        <v>0</v>
      </c>
      <c r="I6251" s="797">
        <f>SUM(I6252:I6255)</f>
        <v>0</v>
      </c>
      <c r="J6251" s="243" t="str">
        <f t="shared" si="1946"/>
        <v/>
      </c>
      <c r="K6251" s="244"/>
      <c r="L6251" s="316">
        <f>SUM(L6252:L6255)</f>
        <v>0</v>
      </c>
      <c r="M6251" s="317">
        <f>SUM(M6252:M6255)</f>
        <v>0</v>
      </c>
      <c r="N6251" s="425">
        <f>SUM(N6252:N6255)</f>
        <v>0</v>
      </c>
      <c r="O6251" s="426">
        <f>SUM(O6252:O6255)</f>
        <v>0</v>
      </c>
      <c r="P6251" s="244"/>
      <c r="Q6251" s="316">
        <f t="shared" ref="Q6251:W6251" si="1949">SUM(Q6252:Q6255)</f>
        <v>0</v>
      </c>
      <c r="R6251" s="317">
        <f t="shared" si="1949"/>
        <v>0</v>
      </c>
      <c r="S6251" s="317">
        <f t="shared" si="1949"/>
        <v>0</v>
      </c>
      <c r="T6251" s="317">
        <f t="shared" si="1949"/>
        <v>0</v>
      </c>
      <c r="U6251" s="317">
        <f t="shared" si="1949"/>
        <v>0</v>
      </c>
      <c r="V6251" s="317">
        <f t="shared" si="1949"/>
        <v>0</v>
      </c>
      <c r="W6251" s="426">
        <f t="shared" si="1949"/>
        <v>0</v>
      </c>
      <c r="X6251" s="313">
        <f t="shared" si="1947"/>
        <v>0</v>
      </c>
    </row>
    <row r="6252" spans="2:24" ht="18.75">
      <c r="B6252" s="173"/>
      <c r="C6252" s="144">
        <v>5501</v>
      </c>
      <c r="D6252" s="163" t="s">
        <v>1033</v>
      </c>
      <c r="E6252" s="812"/>
      <c r="F6252" s="449"/>
      <c r="G6252" s="245"/>
      <c r="H6252" s="245"/>
      <c r="I6252" s="476">
        <f>F6252+G6252+H6252</f>
        <v>0</v>
      </c>
      <c r="J6252" s="243" t="str">
        <f t="shared" si="1946"/>
        <v/>
      </c>
      <c r="K6252" s="244"/>
      <c r="L6252" s="423"/>
      <c r="M6252" s="252"/>
      <c r="N6252" s="315">
        <f>I6252</f>
        <v>0</v>
      </c>
      <c r="O6252" s="424">
        <f>L6252+M6252-N6252</f>
        <v>0</v>
      </c>
      <c r="P6252" s="244"/>
      <c r="Q6252" s="423"/>
      <c r="R6252" s="252"/>
      <c r="S6252" s="429">
        <f>+IF(+(L6252+M6252)&gt;=I6252,+M6252,+(+I6252-L6252))</f>
        <v>0</v>
      </c>
      <c r="T6252" s="315">
        <f>Q6252+R6252-S6252</f>
        <v>0</v>
      </c>
      <c r="U6252" s="252"/>
      <c r="V6252" s="252"/>
      <c r="W6252" s="253"/>
      <c r="X6252" s="313">
        <f t="shared" si="1947"/>
        <v>0</v>
      </c>
    </row>
    <row r="6253" spans="2:24" ht="18.75">
      <c r="B6253" s="173"/>
      <c r="C6253" s="137">
        <v>5502</v>
      </c>
      <c r="D6253" s="145" t="s">
        <v>1034</v>
      </c>
      <c r="E6253" s="812"/>
      <c r="F6253" s="449"/>
      <c r="G6253" s="245"/>
      <c r="H6253" s="245"/>
      <c r="I6253" s="476">
        <f>F6253+G6253+H6253</f>
        <v>0</v>
      </c>
      <c r="J6253" s="243" t="str">
        <f t="shared" si="1946"/>
        <v/>
      </c>
      <c r="K6253" s="244"/>
      <c r="L6253" s="423"/>
      <c r="M6253" s="252"/>
      <c r="N6253" s="315">
        <f>I6253</f>
        <v>0</v>
      </c>
      <c r="O6253" s="424">
        <f>L6253+M6253-N6253</f>
        <v>0</v>
      </c>
      <c r="P6253" s="244"/>
      <c r="Q6253" s="423"/>
      <c r="R6253" s="252"/>
      <c r="S6253" s="429">
        <f>+IF(+(L6253+M6253)&gt;=I6253,+M6253,+(+I6253-L6253))</f>
        <v>0</v>
      </c>
      <c r="T6253" s="315">
        <f>Q6253+R6253-S6253</f>
        <v>0</v>
      </c>
      <c r="U6253" s="252"/>
      <c r="V6253" s="252"/>
      <c r="W6253" s="253"/>
      <c r="X6253" s="313">
        <f t="shared" si="1947"/>
        <v>0</v>
      </c>
    </row>
    <row r="6254" spans="2:24" ht="18.75">
      <c r="B6254" s="173"/>
      <c r="C6254" s="137">
        <v>5503</v>
      </c>
      <c r="D6254" s="139" t="s">
        <v>1035</v>
      </c>
      <c r="E6254" s="812"/>
      <c r="F6254" s="449"/>
      <c r="G6254" s="245"/>
      <c r="H6254" s="245"/>
      <c r="I6254" s="476">
        <f>F6254+G6254+H6254</f>
        <v>0</v>
      </c>
      <c r="J6254" s="243" t="str">
        <f t="shared" si="1946"/>
        <v/>
      </c>
      <c r="K6254" s="244"/>
      <c r="L6254" s="423"/>
      <c r="M6254" s="252"/>
      <c r="N6254" s="315">
        <f>I6254</f>
        <v>0</v>
      </c>
      <c r="O6254" s="424">
        <f>L6254+M6254-N6254</f>
        <v>0</v>
      </c>
      <c r="P6254" s="244"/>
      <c r="Q6254" s="423"/>
      <c r="R6254" s="252"/>
      <c r="S6254" s="429">
        <f>+IF(+(L6254+M6254)&gt;=I6254,+M6254,+(+I6254-L6254))</f>
        <v>0</v>
      </c>
      <c r="T6254" s="315">
        <f>Q6254+R6254-S6254</f>
        <v>0</v>
      </c>
      <c r="U6254" s="252"/>
      <c r="V6254" s="252"/>
      <c r="W6254" s="253"/>
      <c r="X6254" s="313">
        <f t="shared" si="1947"/>
        <v>0</v>
      </c>
    </row>
    <row r="6255" spans="2:24" ht="18.75">
      <c r="B6255" s="173"/>
      <c r="C6255" s="137">
        <v>5504</v>
      </c>
      <c r="D6255" s="145" t="s">
        <v>1036</v>
      </c>
      <c r="E6255" s="812"/>
      <c r="F6255" s="449"/>
      <c r="G6255" s="245"/>
      <c r="H6255" s="245"/>
      <c r="I6255" s="476">
        <f>F6255+G6255+H6255</f>
        <v>0</v>
      </c>
      <c r="J6255" s="243" t="str">
        <f t="shared" si="1946"/>
        <v/>
      </c>
      <c r="K6255" s="244"/>
      <c r="L6255" s="423"/>
      <c r="M6255" s="252"/>
      <c r="N6255" s="315">
        <f>I6255</f>
        <v>0</v>
      </c>
      <c r="O6255" s="424">
        <f>L6255+M6255-N6255</f>
        <v>0</v>
      </c>
      <c r="P6255" s="244"/>
      <c r="Q6255" s="423"/>
      <c r="R6255" s="252"/>
      <c r="S6255" s="429">
        <f>+IF(+(L6255+M6255)&gt;=I6255,+M6255,+(+I6255-L6255))</f>
        <v>0</v>
      </c>
      <c r="T6255" s="315">
        <f>Q6255+R6255-S6255</f>
        <v>0</v>
      </c>
      <c r="U6255" s="252"/>
      <c r="V6255" s="252"/>
      <c r="W6255" s="253"/>
      <c r="X6255" s="313">
        <f t="shared" si="1947"/>
        <v>0</v>
      </c>
    </row>
    <row r="6256" spans="2:24" ht="18.75">
      <c r="B6256" s="794">
        <v>5700</v>
      </c>
      <c r="C6256" s="981" t="s">
        <v>1037</v>
      </c>
      <c r="D6256" s="982"/>
      <c r="E6256" s="802"/>
      <c r="F6256" s="781">
        <v>0</v>
      </c>
      <c r="G6256" s="781">
        <v>0</v>
      </c>
      <c r="H6256" s="781">
        <v>0</v>
      </c>
      <c r="I6256" s="806">
        <f>SUM(I6257:I6259)</f>
        <v>0</v>
      </c>
      <c r="J6256" s="243" t="str">
        <f t="shared" si="1946"/>
        <v/>
      </c>
      <c r="K6256" s="244"/>
      <c r="L6256" s="326">
        <f>SUM(L6257:L6259)</f>
        <v>0</v>
      </c>
      <c r="M6256" s="327">
        <f>SUM(M6257:M6259)</f>
        <v>0</v>
      </c>
      <c r="N6256" s="432">
        <f>SUM(N6257:N6258)</f>
        <v>0</v>
      </c>
      <c r="O6256" s="433">
        <f>SUM(O6257:O6259)</f>
        <v>0</v>
      </c>
      <c r="P6256" s="244"/>
      <c r="Q6256" s="326">
        <f>SUM(Q6257:Q6259)</f>
        <v>0</v>
      </c>
      <c r="R6256" s="327">
        <f>SUM(R6257:R6259)</f>
        <v>0</v>
      </c>
      <c r="S6256" s="327">
        <f>SUM(S6257:S6259)</f>
        <v>0</v>
      </c>
      <c r="T6256" s="327">
        <f>SUM(T6257:T6259)</f>
        <v>0</v>
      </c>
      <c r="U6256" s="327">
        <f>SUM(U6257:U6259)</f>
        <v>0</v>
      </c>
      <c r="V6256" s="327">
        <f>SUM(V6257:V6258)</f>
        <v>0</v>
      </c>
      <c r="W6256" s="433">
        <f>SUM(W6257:W6259)</f>
        <v>0</v>
      </c>
      <c r="X6256" s="313">
        <f t="shared" si="1947"/>
        <v>0</v>
      </c>
    </row>
    <row r="6257" spans="2:24" ht="18.75">
      <c r="B6257" s="175"/>
      <c r="C6257" s="176">
        <v>5701</v>
      </c>
      <c r="D6257" s="177" t="s">
        <v>1038</v>
      </c>
      <c r="E6257" s="813"/>
      <c r="F6257" s="700">
        <v>0</v>
      </c>
      <c r="G6257" s="700">
        <v>0</v>
      </c>
      <c r="H6257" s="700">
        <v>0</v>
      </c>
      <c r="I6257" s="476">
        <f>F6257+G6257+H6257</f>
        <v>0</v>
      </c>
      <c r="J6257" s="243" t="str">
        <f t="shared" si="1946"/>
        <v/>
      </c>
      <c r="K6257" s="244"/>
      <c r="L6257" s="435"/>
      <c r="M6257" s="436"/>
      <c r="N6257" s="330">
        <f>I6257</f>
        <v>0</v>
      </c>
      <c r="O6257" s="424">
        <f>L6257+M6257-N6257</f>
        <v>0</v>
      </c>
      <c r="P6257" s="244"/>
      <c r="Q6257" s="435"/>
      <c r="R6257" s="436"/>
      <c r="S6257" s="429">
        <f>+IF(+(L6257+M6257)&gt;=I6257,+M6257,+(+I6257-L6257))</f>
        <v>0</v>
      </c>
      <c r="T6257" s="315">
        <f>Q6257+R6257-S6257</f>
        <v>0</v>
      </c>
      <c r="U6257" s="436"/>
      <c r="V6257" s="436"/>
      <c r="W6257" s="253"/>
      <c r="X6257" s="313">
        <f t="shared" si="1947"/>
        <v>0</v>
      </c>
    </row>
    <row r="6258" spans="2:24" ht="18.75">
      <c r="B6258" s="175"/>
      <c r="C6258" s="180">
        <v>5702</v>
      </c>
      <c r="D6258" s="181" t="s">
        <v>1039</v>
      </c>
      <c r="E6258" s="813"/>
      <c r="F6258" s="700">
        <v>0</v>
      </c>
      <c r="G6258" s="700">
        <v>0</v>
      </c>
      <c r="H6258" s="700">
        <v>0</v>
      </c>
      <c r="I6258" s="476">
        <f>F6258+G6258+H6258</f>
        <v>0</v>
      </c>
      <c r="J6258" s="243" t="str">
        <f t="shared" si="1946"/>
        <v/>
      </c>
      <c r="K6258" s="244"/>
      <c r="L6258" s="435"/>
      <c r="M6258" s="436"/>
      <c r="N6258" s="330">
        <f>I6258</f>
        <v>0</v>
      </c>
      <c r="O6258" s="424">
        <f>L6258+M6258-N6258</f>
        <v>0</v>
      </c>
      <c r="P6258" s="244"/>
      <c r="Q6258" s="435"/>
      <c r="R6258" s="436"/>
      <c r="S6258" s="429">
        <f>+IF(+(L6258+M6258)&gt;=I6258,+M6258,+(+I6258-L6258))</f>
        <v>0</v>
      </c>
      <c r="T6258" s="315">
        <f>Q6258+R6258-S6258</f>
        <v>0</v>
      </c>
      <c r="U6258" s="436"/>
      <c r="V6258" s="436"/>
      <c r="W6258" s="253"/>
      <c r="X6258" s="313">
        <f t="shared" si="1947"/>
        <v>0</v>
      </c>
    </row>
    <row r="6259" spans="2:24" ht="18.75">
      <c r="B6259" s="136"/>
      <c r="C6259" s="182">
        <v>4071</v>
      </c>
      <c r="D6259" s="464" t="s">
        <v>1040</v>
      </c>
      <c r="E6259" s="812"/>
      <c r="F6259" s="700">
        <v>0</v>
      </c>
      <c r="G6259" s="700">
        <v>0</v>
      </c>
      <c r="H6259" s="700">
        <v>0</v>
      </c>
      <c r="I6259" s="476">
        <f>F6259+G6259+H6259</f>
        <v>0</v>
      </c>
      <c r="J6259" s="243" t="str">
        <f t="shared" si="1946"/>
        <v/>
      </c>
      <c r="K6259" s="244"/>
      <c r="L6259" s="821"/>
      <c r="M6259" s="775"/>
      <c r="N6259" s="775"/>
      <c r="O6259" s="822"/>
      <c r="P6259" s="244"/>
      <c r="Q6259" s="771"/>
      <c r="R6259" s="775"/>
      <c r="S6259" s="775"/>
      <c r="T6259" s="775"/>
      <c r="U6259" s="775"/>
      <c r="V6259" s="775"/>
      <c r="W6259" s="819"/>
      <c r="X6259" s="313">
        <f t="shared" si="1947"/>
        <v>0</v>
      </c>
    </row>
    <row r="6260" spans="2:24">
      <c r="B6260" s="173"/>
      <c r="C6260" s="183"/>
      <c r="D6260" s="334"/>
      <c r="E6260" s="814"/>
      <c r="F6260" s="248"/>
      <c r="G6260" s="248"/>
      <c r="H6260" s="248"/>
      <c r="I6260" s="249"/>
      <c r="J6260" s="243" t="str">
        <f t="shared" si="1946"/>
        <v/>
      </c>
      <c r="K6260" s="244"/>
      <c r="L6260" s="437"/>
      <c r="M6260" s="438"/>
      <c r="N6260" s="323"/>
      <c r="O6260" s="324"/>
      <c r="P6260" s="244"/>
      <c r="Q6260" s="437"/>
      <c r="R6260" s="438"/>
      <c r="S6260" s="323"/>
      <c r="T6260" s="323"/>
      <c r="U6260" s="438"/>
      <c r="V6260" s="323"/>
      <c r="W6260" s="324"/>
      <c r="X6260" s="324"/>
    </row>
    <row r="6261" spans="2:24" ht="18.75">
      <c r="B6261" s="807">
        <v>98</v>
      </c>
      <c r="C6261" s="964" t="s">
        <v>1041</v>
      </c>
      <c r="D6261" s="958"/>
      <c r="E6261" s="795"/>
      <c r="F6261" s="798"/>
      <c r="G6261" s="799"/>
      <c r="H6261" s="799"/>
      <c r="I6261" s="800">
        <f>F6261+G6261+H6261</f>
        <v>0</v>
      </c>
      <c r="J6261" s="243" t="str">
        <f t="shared" si="1946"/>
        <v/>
      </c>
      <c r="K6261" s="244"/>
      <c r="L6261" s="428"/>
      <c r="M6261" s="254"/>
      <c r="N6261" s="317">
        <f>I6261</f>
        <v>0</v>
      </c>
      <c r="O6261" s="424">
        <f>L6261+M6261-N6261</f>
        <v>0</v>
      </c>
      <c r="P6261" s="244"/>
      <c r="Q6261" s="428"/>
      <c r="R6261" s="254"/>
      <c r="S6261" s="429">
        <f>+IF(+(L6261+M6261)&gt;=I6261,+M6261,+(+I6261-L6261))</f>
        <v>0</v>
      </c>
      <c r="T6261" s="315">
        <f>Q6261+R6261-S6261</f>
        <v>0</v>
      </c>
      <c r="U6261" s="254"/>
      <c r="V6261" s="254"/>
      <c r="W6261" s="253"/>
      <c r="X6261" s="313">
        <f>T6261-U6261-V6261-W6261</f>
        <v>0</v>
      </c>
    </row>
    <row r="6262" spans="2:24">
      <c r="B6262" s="184"/>
      <c r="C6262" s="335" t="s">
        <v>1042</v>
      </c>
      <c r="D6262" s="336"/>
      <c r="E6262" s="395"/>
      <c r="F6262" s="395"/>
      <c r="G6262" s="395"/>
      <c r="H6262" s="395"/>
      <c r="I6262" s="337"/>
      <c r="J6262" s="243" t="str">
        <f t="shared" si="1946"/>
        <v/>
      </c>
      <c r="K6262" s="244"/>
      <c r="L6262" s="338"/>
      <c r="M6262" s="339"/>
      <c r="N6262" s="339"/>
      <c r="O6262" s="340"/>
      <c r="P6262" s="244"/>
      <c r="Q6262" s="338"/>
      <c r="R6262" s="339"/>
      <c r="S6262" s="339"/>
      <c r="T6262" s="339"/>
      <c r="U6262" s="339"/>
      <c r="V6262" s="339"/>
      <c r="W6262" s="340"/>
      <c r="X6262" s="340"/>
    </row>
    <row r="6263" spans="2:24">
      <c r="B6263" s="184"/>
      <c r="C6263" s="341" t="s">
        <v>1043</v>
      </c>
      <c r="D6263" s="334"/>
      <c r="E6263" s="384"/>
      <c r="F6263" s="384"/>
      <c r="G6263" s="384"/>
      <c r="H6263" s="384"/>
      <c r="I6263" s="307"/>
      <c r="J6263" s="243" t="str">
        <f t="shared" si="1946"/>
        <v/>
      </c>
      <c r="K6263" s="244"/>
      <c r="L6263" s="342"/>
      <c r="M6263" s="343"/>
      <c r="N6263" s="343"/>
      <c r="O6263" s="344"/>
      <c r="P6263" s="244"/>
      <c r="Q6263" s="342"/>
      <c r="R6263" s="343"/>
      <c r="S6263" s="343"/>
      <c r="T6263" s="343"/>
      <c r="U6263" s="343"/>
      <c r="V6263" s="343"/>
      <c r="W6263" s="344"/>
      <c r="X6263" s="344"/>
    </row>
    <row r="6264" spans="2:24">
      <c r="B6264" s="185"/>
      <c r="C6264" s="345" t="s">
        <v>1716</v>
      </c>
      <c r="D6264" s="346"/>
      <c r="E6264" s="396"/>
      <c r="F6264" s="396"/>
      <c r="G6264" s="396"/>
      <c r="H6264" s="396"/>
      <c r="I6264" s="309"/>
      <c r="J6264" s="243" t="str">
        <f t="shared" si="1946"/>
        <v/>
      </c>
      <c r="K6264" s="244"/>
      <c r="L6264" s="347"/>
      <c r="M6264" s="348"/>
      <c r="N6264" s="348"/>
      <c r="O6264" s="349"/>
      <c r="P6264" s="244"/>
      <c r="Q6264" s="347"/>
      <c r="R6264" s="348"/>
      <c r="S6264" s="348"/>
      <c r="T6264" s="348"/>
      <c r="U6264" s="348"/>
      <c r="V6264" s="348"/>
      <c r="W6264" s="349"/>
      <c r="X6264" s="349"/>
    </row>
    <row r="6265" spans="2:24" ht="18.75">
      <c r="B6265" s="715"/>
      <c r="C6265" s="716" t="s">
        <v>1263</v>
      </c>
      <c r="D6265" s="717" t="s">
        <v>1044</v>
      </c>
      <c r="E6265" s="808"/>
      <c r="F6265" s="808">
        <f>SUM(F6150,F6153,F6159,F6167,F6168,F6186,F6190,F6196,F6199,F6200,F6201,F6202,F6203,F6212,F6218,F6219,F6220,F6221,F6228,F6232,F6233,F6234,F6235,F6238,F6239,F6247,F6250,F6251,F6256)+F6261</f>
        <v>0</v>
      </c>
      <c r="G6265" s="808">
        <f>SUM(G6150,G6153,G6159,G6167,G6168,G6186,G6190,G6196,G6199,G6200,G6201,G6202,G6203,G6212,G6218,G6219,G6220,G6221,G6228,G6232,G6233,G6234,G6235,G6238,G6239,G6247,G6250,G6251,G6256)+G6261</f>
        <v>144700</v>
      </c>
      <c r="H6265" s="808">
        <f>SUM(H6150,H6153,H6159,H6167,H6168,H6186,H6190,H6196,H6199,H6200,H6201,H6202,H6203,H6212,H6218,H6219,H6220,H6221,H6228,H6232,H6233,H6234,H6235,H6238,H6239,H6247,H6250,H6251,H6256)+H6261</f>
        <v>0</v>
      </c>
      <c r="I6265" s="808">
        <f>SUM(I6150,I6153,I6159,I6167,I6168,I6186,I6190,I6196,I6199,I6200,I6201,I6202,I6203,I6212,I6218,I6219,I6220,I6221,I6228,I6232,I6233,I6234,I6235,I6238,I6239,I6247,I6250,I6251,I6256)+I6261</f>
        <v>144700</v>
      </c>
      <c r="J6265" s="243">
        <f t="shared" si="1946"/>
        <v>1</v>
      </c>
      <c r="K6265" s="439" t="str">
        <f>LEFT(C6147,1)</f>
        <v>8</v>
      </c>
      <c r="L6265" s="276">
        <f>SUM(L6150,L6153,L6159,L6167,L6168,L6186,L6190,L6196,L6199,L6200,L6201,L6202,L6203,L6212,L6218,L6219,L6220,L6221,L6228,L6232,L6233,L6234,L6235,L6238,L6239,L6247,L6250,L6251,L6256)+L6261</f>
        <v>0</v>
      </c>
      <c r="M6265" s="276">
        <f>SUM(M6150,M6153,M6159,M6167,M6168,M6186,M6190,M6196,M6199,M6200,M6201,M6202,M6203,M6212,M6218,M6219,M6220,M6221,M6228,M6232,M6233,M6234,M6235,M6238,M6239,M6247,M6250,M6251,M6256)+M6261</f>
        <v>144700</v>
      </c>
      <c r="N6265" s="276">
        <f>SUM(N6150,N6153,N6159,N6167,N6168,N6186,N6190,N6196,N6199,N6200,N6201,N6202,N6203,N6212,N6218,N6219,N6220,N6221,N6228,N6232,N6233,N6234,N6235,N6238,N6239,N6247,N6250,N6251,N6256)+N6261</f>
        <v>144700</v>
      </c>
      <c r="O6265" s="276">
        <f>SUM(O6150,O6153,O6159,O6167,O6168,O6186,O6190,O6196,O6199,O6200,O6201,O6202,O6203,O6212,O6218,O6219,O6220,O6221,O6228,O6232,O6233,O6234,O6235,O6238,O6239,O6247,O6250,O6251,O6256)+O6261</f>
        <v>0</v>
      </c>
      <c r="P6265" s="222"/>
      <c r="Q6265" s="276">
        <f t="shared" ref="Q6265:W6265" si="1950">SUM(Q6150,Q6153,Q6159,Q6167,Q6168,Q6186,Q6190,Q6196,Q6199,Q6200,Q6201,Q6202,Q6203,Q6212,Q6218,Q6219,Q6220,Q6221,Q6228,Q6232,Q6233,Q6234,Q6235,Q6238,Q6239,Q6247,Q6250,Q6251,Q6256)+Q6261</f>
        <v>0</v>
      </c>
      <c r="R6265" s="276">
        <f t="shared" si="1950"/>
        <v>53000</v>
      </c>
      <c r="S6265" s="276">
        <f t="shared" si="1950"/>
        <v>53000</v>
      </c>
      <c r="T6265" s="276">
        <f t="shared" si="1950"/>
        <v>0</v>
      </c>
      <c r="U6265" s="276">
        <f t="shared" si="1950"/>
        <v>0</v>
      </c>
      <c r="V6265" s="276">
        <f t="shared" si="1950"/>
        <v>0</v>
      </c>
      <c r="W6265" s="276">
        <f t="shared" si="1950"/>
        <v>0</v>
      </c>
      <c r="X6265" s="313">
        <f>T6265-U6265-V6265-W6265</f>
        <v>0</v>
      </c>
    </row>
    <row r="6266" spans="2:24">
      <c r="B6266" s="660" t="s">
        <v>32</v>
      </c>
      <c r="C6266" s="186"/>
      <c r="I6266" s="219"/>
      <c r="J6266" s="221">
        <f>J6265</f>
        <v>1</v>
      </c>
      <c r="P6266"/>
    </row>
    <row r="6267" spans="2:24">
      <c r="B6267" s="392"/>
      <c r="C6267" s="392"/>
      <c r="D6267" s="393"/>
      <c r="E6267" s="392"/>
      <c r="F6267" s="392"/>
      <c r="G6267" s="392"/>
      <c r="H6267" s="392"/>
      <c r="I6267" s="394"/>
      <c r="J6267" s="221">
        <f>J6265</f>
        <v>1</v>
      </c>
      <c r="L6267" s="392"/>
      <c r="M6267" s="392"/>
      <c r="N6267" s="394"/>
      <c r="O6267" s="394"/>
      <c r="P6267" s="394"/>
      <c r="Q6267" s="392"/>
      <c r="R6267" s="392"/>
      <c r="S6267" s="394"/>
      <c r="T6267" s="394"/>
      <c r="U6267" s="392"/>
      <c r="V6267" s="394"/>
      <c r="W6267" s="394"/>
      <c r="X6267" s="394"/>
    </row>
    <row r="6268" spans="2:24" ht="18.75">
      <c r="B6268" s="402"/>
      <c r="C6268" s="402"/>
      <c r="D6268" s="402"/>
      <c r="E6268" s="402"/>
      <c r="F6268" s="402"/>
      <c r="G6268" s="402"/>
      <c r="H6268" s="402"/>
      <c r="I6268" s="484"/>
      <c r="J6268" s="440">
        <f>(IF(E6265&lt;&gt;0,$G$2,IF(I6265&lt;&gt;0,$G$2,"")))</f>
        <v>0</v>
      </c>
    </row>
    <row r="6269" spans="2:24" ht="18.75">
      <c r="B6269" s="402"/>
      <c r="C6269" s="402"/>
      <c r="D6269" s="474"/>
      <c r="E6269" s="402"/>
      <c r="F6269" s="402"/>
      <c r="G6269" s="402"/>
      <c r="H6269" s="402"/>
      <c r="I6269" s="484"/>
      <c r="J6269" s="440" t="str">
        <f>(IF(E6266&lt;&gt;0,$G$2,IF(I6266&lt;&gt;0,$G$2,"")))</f>
        <v/>
      </c>
    </row>
    <row r="6270" spans="2:24">
      <c r="E6270" s="278"/>
      <c r="F6270" s="278"/>
      <c r="G6270" s="278"/>
      <c r="H6270" s="278"/>
      <c r="I6270" s="282"/>
      <c r="J6270" s="221">
        <f>(IF($E6403&lt;&gt;0,$J$2,IF($I6403&lt;&gt;0,$J$2,"")))</f>
        <v>1</v>
      </c>
      <c r="L6270" s="278"/>
      <c r="M6270" s="278"/>
      <c r="N6270" s="282"/>
      <c r="O6270" s="282"/>
      <c r="P6270" s="282"/>
      <c r="Q6270" s="278"/>
      <c r="R6270" s="278"/>
      <c r="S6270" s="282"/>
      <c r="T6270" s="282"/>
      <c r="U6270" s="278"/>
      <c r="V6270" s="282"/>
      <c r="W6270" s="282"/>
    </row>
    <row r="6271" spans="2:24">
      <c r="C6271" s="227"/>
      <c r="D6271" s="228"/>
      <c r="E6271" s="278"/>
      <c r="F6271" s="278"/>
      <c r="G6271" s="278"/>
      <c r="H6271" s="278"/>
      <c r="I6271" s="282"/>
      <c r="J6271" s="221">
        <f>(IF($E6403&lt;&gt;0,$J$2,IF($I6403&lt;&gt;0,$J$2,"")))</f>
        <v>1</v>
      </c>
      <c r="L6271" s="278"/>
      <c r="M6271" s="278"/>
      <c r="N6271" s="282"/>
      <c r="O6271" s="282"/>
      <c r="P6271" s="282"/>
      <c r="Q6271" s="278"/>
      <c r="R6271" s="278"/>
      <c r="S6271" s="282"/>
      <c r="T6271" s="282"/>
      <c r="U6271" s="278"/>
      <c r="V6271" s="282"/>
      <c r="W6271" s="282"/>
    </row>
    <row r="6272" spans="2:24">
      <c r="B6272" s="896" t="str">
        <f>$B$7</f>
        <v>БЮДЖЕТ - НАЧАЛЕН ПЛАН
ПО ПЪЛНА ЕДИННА БЮДЖЕТНА КЛАСИФИКАЦИЯ</v>
      </c>
      <c r="C6272" s="897"/>
      <c r="D6272" s="897"/>
      <c r="E6272" s="278"/>
      <c r="F6272" s="278"/>
      <c r="G6272" s="278"/>
      <c r="H6272" s="278"/>
      <c r="I6272" s="282"/>
      <c r="J6272" s="221">
        <f>(IF($E6403&lt;&gt;0,$J$2,IF($I6403&lt;&gt;0,$J$2,"")))</f>
        <v>1</v>
      </c>
      <c r="L6272" s="278"/>
      <c r="M6272" s="278"/>
      <c r="N6272" s="282"/>
      <c r="O6272" s="282"/>
      <c r="P6272" s="282"/>
      <c r="Q6272" s="278"/>
      <c r="R6272" s="278"/>
      <c r="S6272" s="282"/>
      <c r="T6272" s="282"/>
      <c r="U6272" s="278"/>
      <c r="V6272" s="282"/>
      <c r="W6272" s="282"/>
    </row>
    <row r="6273" spans="2:24">
      <c r="C6273" s="227"/>
      <c r="D6273" s="228"/>
      <c r="E6273" s="279" t="s">
        <v>1684</v>
      </c>
      <c r="F6273" s="279" t="s">
        <v>1550</v>
      </c>
      <c r="G6273" s="278"/>
      <c r="H6273" s="278"/>
      <c r="I6273" s="282"/>
      <c r="J6273" s="221">
        <f>(IF($E6403&lt;&gt;0,$J$2,IF($I6403&lt;&gt;0,$J$2,"")))</f>
        <v>1</v>
      </c>
      <c r="L6273" s="278"/>
      <c r="M6273" s="278"/>
      <c r="N6273" s="282"/>
      <c r="O6273" s="282"/>
      <c r="P6273" s="282"/>
      <c r="Q6273" s="278"/>
      <c r="R6273" s="278"/>
      <c r="S6273" s="282"/>
      <c r="T6273" s="282"/>
      <c r="U6273" s="278"/>
      <c r="V6273" s="282"/>
      <c r="W6273" s="282"/>
    </row>
    <row r="6274" spans="2:24" ht="18.75">
      <c r="B6274" s="898" t="str">
        <f>$B$9</f>
        <v>Несебър</v>
      </c>
      <c r="C6274" s="899"/>
      <c r="D6274" s="900"/>
      <c r="E6274" s="686">
        <f>$E$9</f>
        <v>43831</v>
      </c>
      <c r="F6274" s="687">
        <f>$F$9</f>
        <v>44196</v>
      </c>
      <c r="G6274" s="278"/>
      <c r="H6274" s="278"/>
      <c r="I6274" s="282"/>
      <c r="J6274" s="221">
        <f>(IF($E6403&lt;&gt;0,$J$2,IF($I6403&lt;&gt;0,$J$2,"")))</f>
        <v>1</v>
      </c>
      <c r="L6274" s="278"/>
      <c r="M6274" s="278"/>
      <c r="N6274" s="282"/>
      <c r="O6274" s="282"/>
      <c r="P6274" s="282"/>
      <c r="Q6274" s="278"/>
      <c r="R6274" s="278"/>
      <c r="S6274" s="282"/>
      <c r="T6274" s="282"/>
      <c r="U6274" s="278"/>
      <c r="V6274" s="282"/>
      <c r="W6274" s="282"/>
    </row>
    <row r="6275" spans="2:24">
      <c r="B6275" s="230" t="str">
        <f>$B$10</f>
        <v>(наименование на разпоредителя с бюджет)</v>
      </c>
      <c r="E6275" s="278"/>
      <c r="F6275" s="280">
        <f>$F$10</f>
        <v>0</v>
      </c>
      <c r="G6275" s="278"/>
      <c r="H6275" s="278"/>
      <c r="I6275" s="282"/>
      <c r="J6275" s="221">
        <f>(IF($E6403&lt;&gt;0,$J$2,IF($I6403&lt;&gt;0,$J$2,"")))</f>
        <v>1</v>
      </c>
      <c r="L6275" s="278"/>
      <c r="M6275" s="278"/>
      <c r="N6275" s="282"/>
      <c r="O6275" s="282"/>
      <c r="P6275" s="282"/>
      <c r="Q6275" s="278"/>
      <c r="R6275" s="278"/>
      <c r="S6275" s="282"/>
      <c r="T6275" s="282"/>
      <c r="U6275" s="278"/>
      <c r="V6275" s="282"/>
      <c r="W6275" s="282"/>
    </row>
    <row r="6276" spans="2:24">
      <c r="B6276" s="230"/>
      <c r="E6276" s="281"/>
      <c r="F6276" s="278"/>
      <c r="G6276" s="278"/>
      <c r="H6276" s="278"/>
      <c r="I6276" s="282"/>
      <c r="J6276" s="221">
        <f>(IF($E6403&lt;&gt;0,$J$2,IF($I6403&lt;&gt;0,$J$2,"")))</f>
        <v>1</v>
      </c>
      <c r="L6276" s="278"/>
      <c r="M6276" s="278"/>
      <c r="N6276" s="282"/>
      <c r="O6276" s="282"/>
      <c r="P6276" s="282"/>
      <c r="Q6276" s="278"/>
      <c r="R6276" s="278"/>
      <c r="S6276" s="282"/>
      <c r="T6276" s="282"/>
      <c r="U6276" s="278"/>
      <c r="V6276" s="282"/>
      <c r="W6276" s="282"/>
    </row>
    <row r="6277" spans="2:24" ht="19.5">
      <c r="B6277" s="901" t="str">
        <f>$B$12</f>
        <v>Несебър</v>
      </c>
      <c r="C6277" s="902"/>
      <c r="D6277" s="903"/>
      <c r="E6277" s="229" t="s">
        <v>1685</v>
      </c>
      <c r="F6277" s="688" t="str">
        <f>$F$12</f>
        <v>5206</v>
      </c>
      <c r="G6277" s="278"/>
      <c r="H6277" s="278"/>
      <c r="I6277" s="282"/>
      <c r="J6277" s="221">
        <f>(IF($E6403&lt;&gt;0,$J$2,IF($I6403&lt;&gt;0,$J$2,"")))</f>
        <v>1</v>
      </c>
      <c r="L6277" s="278"/>
      <c r="M6277" s="278"/>
      <c r="N6277" s="282"/>
      <c r="O6277" s="282"/>
      <c r="P6277" s="282"/>
      <c r="Q6277" s="278"/>
      <c r="R6277" s="278"/>
      <c r="S6277" s="282"/>
      <c r="T6277" s="282"/>
      <c r="U6277" s="278"/>
      <c r="V6277" s="282"/>
      <c r="W6277" s="282"/>
    </row>
    <row r="6278" spans="2:24">
      <c r="B6278" s="689" t="str">
        <f>$B$13</f>
        <v>(наименование на първостепенния разпоредител с бюджет)</v>
      </c>
      <c r="E6278" s="281" t="s">
        <v>1686</v>
      </c>
      <c r="F6278" s="278"/>
      <c r="G6278" s="278"/>
      <c r="H6278" s="278"/>
      <c r="I6278" s="282"/>
      <c r="J6278" s="221">
        <f>(IF($E6403&lt;&gt;0,$J$2,IF($I6403&lt;&gt;0,$J$2,"")))</f>
        <v>1</v>
      </c>
      <c r="L6278" s="278"/>
      <c r="M6278" s="278"/>
      <c r="N6278" s="282"/>
      <c r="O6278" s="282"/>
      <c r="P6278" s="282"/>
      <c r="Q6278" s="278"/>
      <c r="R6278" s="278"/>
      <c r="S6278" s="282"/>
      <c r="T6278" s="282"/>
      <c r="U6278" s="278"/>
      <c r="V6278" s="282"/>
      <c r="W6278" s="282"/>
    </row>
    <row r="6279" spans="2:24" ht="18.75">
      <c r="B6279" s="230"/>
      <c r="D6279" s="441"/>
      <c r="E6279" s="277"/>
      <c r="F6279" s="277"/>
      <c r="G6279" s="277"/>
      <c r="H6279" s="277"/>
      <c r="I6279" s="384"/>
      <c r="J6279" s="221">
        <f>(IF($E6403&lt;&gt;0,$J$2,IF($I6403&lt;&gt;0,$J$2,"")))</f>
        <v>1</v>
      </c>
      <c r="L6279" s="278"/>
      <c r="M6279" s="278"/>
      <c r="N6279" s="282"/>
      <c r="O6279" s="282"/>
      <c r="P6279" s="282"/>
      <c r="Q6279" s="278"/>
      <c r="R6279" s="278"/>
      <c r="S6279" s="282"/>
      <c r="T6279" s="282"/>
      <c r="U6279" s="278"/>
      <c r="V6279" s="282"/>
      <c r="W6279" s="282"/>
    </row>
    <row r="6280" spans="2:24">
      <c r="C6280" s="227"/>
      <c r="D6280" s="228"/>
      <c r="E6280" s="278"/>
      <c r="F6280" s="281"/>
      <c r="G6280" s="281"/>
      <c r="H6280" s="281"/>
      <c r="I6280" s="284" t="s">
        <v>1687</v>
      </c>
      <c r="J6280" s="221">
        <f>(IF($E6403&lt;&gt;0,$J$2,IF($I6403&lt;&gt;0,$J$2,"")))</f>
        <v>1</v>
      </c>
      <c r="L6280" s="283" t="s">
        <v>93</v>
      </c>
      <c r="M6280" s="278"/>
      <c r="N6280" s="282"/>
      <c r="O6280" s="284" t="s">
        <v>1687</v>
      </c>
      <c r="P6280" s="282"/>
      <c r="Q6280" s="283" t="s">
        <v>94</v>
      </c>
      <c r="R6280" s="278"/>
      <c r="S6280" s="282"/>
      <c r="T6280" s="284" t="s">
        <v>1687</v>
      </c>
      <c r="U6280" s="278"/>
      <c r="V6280" s="282"/>
      <c r="W6280" s="284" t="s">
        <v>1687</v>
      </c>
    </row>
    <row r="6281" spans="2:24" ht="18.75">
      <c r="B6281" s="782"/>
      <c r="C6281" s="783"/>
      <c r="D6281" s="784" t="s">
        <v>1075</v>
      </c>
      <c r="E6281" s="785"/>
      <c r="F6281" s="973" t="s">
        <v>1486</v>
      </c>
      <c r="G6281" s="974"/>
      <c r="H6281" s="975"/>
      <c r="I6281" s="976"/>
      <c r="J6281" s="221">
        <f>(IF($E6403&lt;&gt;0,$J$2,IF($I6403&lt;&gt;0,$J$2,"")))</f>
        <v>1</v>
      </c>
      <c r="L6281" s="920" t="s">
        <v>1804</v>
      </c>
      <c r="M6281" s="920" t="s">
        <v>1805</v>
      </c>
      <c r="N6281" s="922" t="s">
        <v>1806</v>
      </c>
      <c r="O6281" s="922" t="s">
        <v>95</v>
      </c>
      <c r="P6281" s="222"/>
      <c r="Q6281" s="922" t="s">
        <v>1807</v>
      </c>
      <c r="R6281" s="922" t="s">
        <v>1808</v>
      </c>
      <c r="S6281" s="922" t="s">
        <v>1776</v>
      </c>
      <c r="T6281" s="922" t="s">
        <v>96</v>
      </c>
      <c r="U6281" s="409" t="s">
        <v>97</v>
      </c>
      <c r="V6281" s="410"/>
      <c r="W6281" s="411"/>
      <c r="X6281" s="291"/>
    </row>
    <row r="6282" spans="2:24" ht="31.5">
      <c r="B6282" s="786" t="s">
        <v>1601</v>
      </c>
      <c r="C6282" s="787" t="s">
        <v>1688</v>
      </c>
      <c r="D6282" s="788" t="s">
        <v>1076</v>
      </c>
      <c r="E6282" s="789"/>
      <c r="F6282" s="713" t="s">
        <v>1487</v>
      </c>
      <c r="G6282" s="713" t="s">
        <v>1488</v>
      </c>
      <c r="H6282" s="713" t="s">
        <v>1485</v>
      </c>
      <c r="I6282" s="713" t="s">
        <v>1069</v>
      </c>
      <c r="J6282" s="221">
        <f>(IF($E6403&lt;&gt;0,$J$2,IF($I6403&lt;&gt;0,$J$2,"")))</f>
        <v>1</v>
      </c>
      <c r="L6282" s="961"/>
      <c r="M6282" s="972"/>
      <c r="N6282" s="961"/>
      <c r="O6282" s="972"/>
      <c r="P6282" s="222"/>
      <c r="Q6282" s="957"/>
      <c r="R6282" s="957"/>
      <c r="S6282" s="957"/>
      <c r="T6282" s="957"/>
      <c r="U6282" s="412">
        <v>2020</v>
      </c>
      <c r="V6282" s="412">
        <v>2021</v>
      </c>
      <c r="W6282" s="412" t="s">
        <v>1809</v>
      </c>
      <c r="X6282" s="413" t="s">
        <v>98</v>
      </c>
    </row>
    <row r="6283" spans="2:24" ht="18.75">
      <c r="B6283" s="612"/>
      <c r="C6283" s="397"/>
      <c r="D6283" s="295" t="s">
        <v>1265</v>
      </c>
      <c r="E6283" s="809"/>
      <c r="F6283" s="296"/>
      <c r="G6283" s="296"/>
      <c r="H6283" s="296"/>
      <c r="I6283" s="483"/>
      <c r="J6283" s="221">
        <f>(IF($E6403&lt;&gt;0,$J$2,IF($I6403&lt;&gt;0,$J$2,"")))</f>
        <v>1</v>
      </c>
      <c r="L6283" s="297" t="s">
        <v>99</v>
      </c>
      <c r="M6283" s="297" t="s">
        <v>100</v>
      </c>
      <c r="N6283" s="298" t="s">
        <v>101</v>
      </c>
      <c r="O6283" s="298" t="s">
        <v>102</v>
      </c>
      <c r="P6283" s="222"/>
      <c r="Q6283" s="610" t="s">
        <v>103</v>
      </c>
      <c r="R6283" s="610" t="s">
        <v>104</v>
      </c>
      <c r="S6283" s="610" t="s">
        <v>105</v>
      </c>
      <c r="T6283" s="610" t="s">
        <v>106</v>
      </c>
      <c r="U6283" s="610" t="s">
        <v>1046</v>
      </c>
      <c r="V6283" s="610" t="s">
        <v>1047</v>
      </c>
      <c r="W6283" s="610" t="s">
        <v>1048</v>
      </c>
      <c r="X6283" s="414" t="s">
        <v>1049</v>
      </c>
    </row>
    <row r="6284" spans="2:24" ht="131.25">
      <c r="B6284" s="236"/>
      <c r="C6284" s="617" t="e">
        <f>VLOOKUP(D6284,OP_LIST2,2,FALSE)</f>
        <v>#N/A</v>
      </c>
      <c r="D6284" s="618" t="s">
        <v>958</v>
      </c>
      <c r="E6284" s="810"/>
      <c r="F6284" s="368"/>
      <c r="G6284" s="368"/>
      <c r="H6284" s="368"/>
      <c r="I6284" s="303"/>
      <c r="J6284" s="221">
        <f>(IF($E6403&lt;&gt;0,$J$2,IF($I6403&lt;&gt;0,$J$2,"")))</f>
        <v>1</v>
      </c>
      <c r="L6284" s="415" t="s">
        <v>1050</v>
      </c>
      <c r="M6284" s="415" t="s">
        <v>1050</v>
      </c>
      <c r="N6284" s="415" t="s">
        <v>1051</v>
      </c>
      <c r="O6284" s="415" t="s">
        <v>1052</v>
      </c>
      <c r="P6284" s="222"/>
      <c r="Q6284" s="415" t="s">
        <v>1050</v>
      </c>
      <c r="R6284" s="415" t="s">
        <v>1050</v>
      </c>
      <c r="S6284" s="415" t="s">
        <v>1077</v>
      </c>
      <c r="T6284" s="415" t="s">
        <v>1054</v>
      </c>
      <c r="U6284" s="415" t="s">
        <v>1050</v>
      </c>
      <c r="V6284" s="415" t="s">
        <v>1050</v>
      </c>
      <c r="W6284" s="415" t="s">
        <v>1050</v>
      </c>
      <c r="X6284" s="306" t="s">
        <v>1055</v>
      </c>
    </row>
    <row r="6285" spans="2:24" ht="18.75">
      <c r="B6285" s="616"/>
      <c r="C6285" s="619">
        <f>VLOOKUP(D6286,EBK_DEIN2,2,FALSE)</f>
        <v>8898</v>
      </c>
      <c r="D6285" s="611" t="s">
        <v>1465</v>
      </c>
      <c r="E6285" s="811"/>
      <c r="F6285" s="368"/>
      <c r="G6285" s="368"/>
      <c r="H6285" s="368"/>
      <c r="I6285" s="303"/>
      <c r="J6285" s="221">
        <f>(IF($E6403&lt;&gt;0,$J$2,IF($I6403&lt;&gt;0,$J$2,"")))</f>
        <v>1</v>
      </c>
      <c r="L6285" s="416"/>
      <c r="M6285" s="416"/>
      <c r="N6285" s="344"/>
      <c r="O6285" s="417"/>
      <c r="P6285" s="222"/>
      <c r="Q6285" s="416"/>
      <c r="R6285" s="416"/>
      <c r="S6285" s="344"/>
      <c r="T6285" s="417"/>
      <c r="U6285" s="416"/>
      <c r="V6285" s="344"/>
      <c r="W6285" s="417"/>
      <c r="X6285" s="418"/>
    </row>
    <row r="6286" spans="2:24" ht="18.75">
      <c r="B6286" s="419"/>
      <c r="C6286" s="238"/>
      <c r="D6286" s="523" t="s">
        <v>954</v>
      </c>
      <c r="E6286" s="811"/>
      <c r="F6286" s="368"/>
      <c r="G6286" s="368"/>
      <c r="H6286" s="368"/>
      <c r="I6286" s="303"/>
      <c r="J6286" s="221">
        <f>(IF($E6403&lt;&gt;0,$J$2,IF($I6403&lt;&gt;0,$J$2,"")))</f>
        <v>1</v>
      </c>
      <c r="L6286" s="416"/>
      <c r="M6286" s="416"/>
      <c r="N6286" s="344"/>
      <c r="O6286" s="420">
        <f>SUMIF(O6289:O6290,"&lt;0")+SUMIF(O6292:O6296,"&lt;0")+SUMIF(O6298:O6305,"&lt;0")+SUMIF(O6307:O6323,"&lt;0")+SUMIF(O6329:O6333,"&lt;0")+SUMIF(O6335:O6340,"&lt;0")+SUMIF(O6343:O6349,"&lt;0")+SUMIF(O6356:O6357,"&lt;0")+SUMIF(O6360:O6365,"&lt;0")+SUMIF(O6367:O6372,"&lt;0")+SUMIF(O6376,"&lt;0")+SUMIF(O6378:O6384,"&lt;0")+SUMIF(O6386:O6388,"&lt;0")+SUMIF(O6390:O6393,"&lt;0")+SUMIF(O6395:O6396,"&lt;0")+SUMIF(O6399,"&lt;0")</f>
        <v>0</v>
      </c>
      <c r="P6286" s="222"/>
      <c r="Q6286" s="416"/>
      <c r="R6286" s="416"/>
      <c r="S6286" s="344"/>
      <c r="T6286" s="420">
        <f>SUMIF(T6289:T6290,"&lt;0")+SUMIF(T6292:T6296,"&lt;0")+SUMIF(T6298:T6305,"&lt;0")+SUMIF(T6307:T6323,"&lt;0")+SUMIF(T6329:T6333,"&lt;0")+SUMIF(T6335:T6340,"&lt;0")+SUMIF(T6343:T6349,"&lt;0")+SUMIF(T6356:T6357,"&lt;0")+SUMIF(T6360:T6365,"&lt;0")+SUMIF(T6367:T6372,"&lt;0")+SUMIF(T6376,"&lt;0")+SUMIF(T6378:T6384,"&lt;0")+SUMIF(T6386:T6388,"&lt;0")+SUMIF(T6390:T6393,"&lt;0")+SUMIF(T6395:T6396,"&lt;0")+SUMIF(T6399,"&lt;0")</f>
        <v>0</v>
      </c>
      <c r="U6286" s="416"/>
      <c r="V6286" s="344"/>
      <c r="W6286" s="417"/>
      <c r="X6286" s="308"/>
    </row>
    <row r="6287" spans="2:24" ht="18.75">
      <c r="B6287" s="354"/>
      <c r="C6287" s="238"/>
      <c r="D6287" s="292" t="s">
        <v>1078</v>
      </c>
      <c r="E6287" s="811"/>
      <c r="F6287" s="368"/>
      <c r="G6287" s="368"/>
      <c r="H6287" s="368"/>
      <c r="I6287" s="303"/>
      <c r="J6287" s="221">
        <f>(IF($E6403&lt;&gt;0,$J$2,IF($I6403&lt;&gt;0,$J$2,"")))</f>
        <v>1</v>
      </c>
      <c r="L6287" s="416"/>
      <c r="M6287" s="416"/>
      <c r="N6287" s="344"/>
      <c r="O6287" s="417"/>
      <c r="P6287" s="222"/>
      <c r="Q6287" s="416"/>
      <c r="R6287" s="416"/>
      <c r="S6287" s="344"/>
      <c r="T6287" s="417"/>
      <c r="U6287" s="416"/>
      <c r="V6287" s="344"/>
      <c r="W6287" s="417"/>
      <c r="X6287" s="310"/>
    </row>
    <row r="6288" spans="2:24" ht="18.75">
      <c r="B6288" s="790">
        <v>100</v>
      </c>
      <c r="C6288" s="977" t="s">
        <v>1266</v>
      </c>
      <c r="D6288" s="978"/>
      <c r="E6288" s="791"/>
      <c r="F6288" s="792">
        <f>SUM(F6289:F6290)</f>
        <v>0</v>
      </c>
      <c r="G6288" s="793">
        <f>SUM(G6289:G6290)</f>
        <v>1711200</v>
      </c>
      <c r="H6288" s="793">
        <f>SUM(H6289:H6290)</f>
        <v>0</v>
      </c>
      <c r="I6288" s="793">
        <f>SUM(I6289:I6290)</f>
        <v>1711200</v>
      </c>
      <c r="J6288" s="243">
        <f t="shared" ref="J6288:J6319" si="1951">(IF($E6288&lt;&gt;0,$J$2,IF($I6288&lt;&gt;0,$J$2,"")))</f>
        <v>1</v>
      </c>
      <c r="K6288" s="244"/>
      <c r="L6288" s="311">
        <f>SUM(L6289:L6290)</f>
        <v>0</v>
      </c>
      <c r="M6288" s="312">
        <f>SUM(M6289:M6290)</f>
        <v>1711200</v>
      </c>
      <c r="N6288" s="421">
        <f>SUM(N6289:N6290)</f>
        <v>1711200</v>
      </c>
      <c r="O6288" s="422">
        <f>SUM(O6289:O6290)</f>
        <v>0</v>
      </c>
      <c r="P6288" s="244"/>
      <c r="Q6288" s="815"/>
      <c r="R6288" s="816"/>
      <c r="S6288" s="817"/>
      <c r="T6288" s="816"/>
      <c r="U6288" s="816"/>
      <c r="V6288" s="816"/>
      <c r="W6288" s="818"/>
      <c r="X6288" s="313">
        <f t="shared" ref="X6288:X6319" si="1952">T6288-U6288-V6288-W6288</f>
        <v>0</v>
      </c>
    </row>
    <row r="6289" spans="2:24" ht="18.75">
      <c r="B6289" s="140"/>
      <c r="C6289" s="144">
        <v>101</v>
      </c>
      <c r="D6289" s="138" t="s">
        <v>1267</v>
      </c>
      <c r="E6289" s="812"/>
      <c r="F6289" s="449"/>
      <c r="G6289" s="245">
        <v>1711200</v>
      </c>
      <c r="H6289" s="245"/>
      <c r="I6289" s="476">
        <f>F6289+G6289+H6289</f>
        <v>1711200</v>
      </c>
      <c r="J6289" s="243">
        <f t="shared" si="1951"/>
        <v>1</v>
      </c>
      <c r="K6289" s="244"/>
      <c r="L6289" s="423"/>
      <c r="M6289" s="252">
        <v>1711200</v>
      </c>
      <c r="N6289" s="315">
        <f>I6289</f>
        <v>1711200</v>
      </c>
      <c r="O6289" s="424">
        <f>L6289+M6289-N6289</f>
        <v>0</v>
      </c>
      <c r="P6289" s="244"/>
      <c r="Q6289" s="771"/>
      <c r="R6289" s="775"/>
      <c r="S6289" s="775"/>
      <c r="T6289" s="775"/>
      <c r="U6289" s="775"/>
      <c r="V6289" s="775"/>
      <c r="W6289" s="819"/>
      <c r="X6289" s="313">
        <f t="shared" si="1952"/>
        <v>0</v>
      </c>
    </row>
    <row r="6290" spans="2:24" ht="18.75">
      <c r="B6290" s="140"/>
      <c r="C6290" s="137">
        <v>102</v>
      </c>
      <c r="D6290" s="139" t="s">
        <v>1268</v>
      </c>
      <c r="E6290" s="812"/>
      <c r="F6290" s="449"/>
      <c r="G6290" s="245"/>
      <c r="H6290" s="245"/>
      <c r="I6290" s="476">
        <f>F6290+G6290+H6290</f>
        <v>0</v>
      </c>
      <c r="J6290" s="243" t="str">
        <f t="shared" si="1951"/>
        <v/>
      </c>
      <c r="K6290" s="244"/>
      <c r="L6290" s="423"/>
      <c r="M6290" s="252"/>
      <c r="N6290" s="315">
        <f>I6290</f>
        <v>0</v>
      </c>
      <c r="O6290" s="424">
        <f>L6290+M6290-N6290</f>
        <v>0</v>
      </c>
      <c r="P6290" s="244"/>
      <c r="Q6290" s="771"/>
      <c r="R6290" s="775"/>
      <c r="S6290" s="775"/>
      <c r="T6290" s="775"/>
      <c r="U6290" s="775"/>
      <c r="V6290" s="775"/>
      <c r="W6290" s="819"/>
      <c r="X6290" s="313">
        <f t="shared" si="1952"/>
        <v>0</v>
      </c>
    </row>
    <row r="6291" spans="2:24" ht="18.75">
      <c r="B6291" s="794">
        <v>200</v>
      </c>
      <c r="C6291" s="959" t="s">
        <v>1269</v>
      </c>
      <c r="D6291" s="959"/>
      <c r="E6291" s="795"/>
      <c r="F6291" s="796">
        <f>SUM(F6292:F6296)</f>
        <v>0</v>
      </c>
      <c r="G6291" s="797">
        <f>SUM(G6292:G6296)</f>
        <v>115370</v>
      </c>
      <c r="H6291" s="797">
        <f>SUM(H6292:H6296)</f>
        <v>0</v>
      </c>
      <c r="I6291" s="797">
        <f>SUM(I6292:I6296)</f>
        <v>115370</v>
      </c>
      <c r="J6291" s="243">
        <f t="shared" si="1951"/>
        <v>1</v>
      </c>
      <c r="K6291" s="244"/>
      <c r="L6291" s="316">
        <f>SUM(L6292:L6296)</f>
        <v>0</v>
      </c>
      <c r="M6291" s="317">
        <f>SUM(M6292:M6296)</f>
        <v>115370</v>
      </c>
      <c r="N6291" s="425">
        <f>SUM(N6292:N6296)</f>
        <v>115370</v>
      </c>
      <c r="O6291" s="426">
        <f>SUM(O6292:O6296)</f>
        <v>0</v>
      </c>
      <c r="P6291" s="244"/>
      <c r="Q6291" s="773"/>
      <c r="R6291" s="774"/>
      <c r="S6291" s="774"/>
      <c r="T6291" s="774"/>
      <c r="U6291" s="774"/>
      <c r="V6291" s="774"/>
      <c r="W6291" s="820"/>
      <c r="X6291" s="313">
        <f t="shared" si="1952"/>
        <v>0</v>
      </c>
    </row>
    <row r="6292" spans="2:24" ht="18.75">
      <c r="B6292" s="143"/>
      <c r="C6292" s="144">
        <v>201</v>
      </c>
      <c r="D6292" s="138" t="s">
        <v>1270</v>
      </c>
      <c r="E6292" s="812"/>
      <c r="F6292" s="449"/>
      <c r="G6292" s="245"/>
      <c r="H6292" s="245"/>
      <c r="I6292" s="476">
        <f>F6292+G6292+H6292</f>
        <v>0</v>
      </c>
      <c r="J6292" s="243" t="str">
        <f t="shared" si="1951"/>
        <v/>
      </c>
      <c r="K6292" s="244"/>
      <c r="L6292" s="423"/>
      <c r="M6292" s="252"/>
      <c r="N6292" s="315">
        <f>I6292</f>
        <v>0</v>
      </c>
      <c r="O6292" s="424">
        <f>L6292+M6292-N6292</f>
        <v>0</v>
      </c>
      <c r="P6292" s="244"/>
      <c r="Q6292" s="771"/>
      <c r="R6292" s="775"/>
      <c r="S6292" s="775"/>
      <c r="T6292" s="775"/>
      <c r="U6292" s="775"/>
      <c r="V6292" s="775"/>
      <c r="W6292" s="819"/>
      <c r="X6292" s="313">
        <f t="shared" si="1952"/>
        <v>0</v>
      </c>
    </row>
    <row r="6293" spans="2:24" ht="18.75">
      <c r="B6293" s="136"/>
      <c r="C6293" s="137">
        <v>202</v>
      </c>
      <c r="D6293" s="145" t="s">
        <v>1271</v>
      </c>
      <c r="E6293" s="812"/>
      <c r="F6293" s="449"/>
      <c r="G6293" s="245"/>
      <c r="H6293" s="245"/>
      <c r="I6293" s="476">
        <f>F6293+G6293+H6293</f>
        <v>0</v>
      </c>
      <c r="J6293" s="243" t="str">
        <f t="shared" si="1951"/>
        <v/>
      </c>
      <c r="K6293" s="244"/>
      <c r="L6293" s="423"/>
      <c r="M6293" s="252"/>
      <c r="N6293" s="315">
        <f>I6293</f>
        <v>0</v>
      </c>
      <c r="O6293" s="424">
        <f>L6293+M6293-N6293</f>
        <v>0</v>
      </c>
      <c r="P6293" s="244"/>
      <c r="Q6293" s="771"/>
      <c r="R6293" s="775"/>
      <c r="S6293" s="775"/>
      <c r="T6293" s="775"/>
      <c r="U6293" s="775"/>
      <c r="V6293" s="775"/>
      <c r="W6293" s="819"/>
      <c r="X6293" s="313">
        <f t="shared" si="1952"/>
        <v>0</v>
      </c>
    </row>
    <row r="6294" spans="2:24" ht="31.5">
      <c r="B6294" s="152"/>
      <c r="C6294" s="137">
        <v>205</v>
      </c>
      <c r="D6294" s="145" t="s">
        <v>915</v>
      </c>
      <c r="E6294" s="812"/>
      <c r="F6294" s="449"/>
      <c r="G6294" s="245">
        <v>45370</v>
      </c>
      <c r="H6294" s="245"/>
      <c r="I6294" s="476">
        <f>F6294+G6294+H6294</f>
        <v>45370</v>
      </c>
      <c r="J6294" s="243">
        <f t="shared" si="1951"/>
        <v>1</v>
      </c>
      <c r="K6294" s="244"/>
      <c r="L6294" s="423"/>
      <c r="M6294" s="252">
        <v>45370</v>
      </c>
      <c r="N6294" s="315">
        <f>I6294</f>
        <v>45370</v>
      </c>
      <c r="O6294" s="424">
        <f>L6294+M6294-N6294</f>
        <v>0</v>
      </c>
      <c r="P6294" s="244"/>
      <c r="Q6294" s="771"/>
      <c r="R6294" s="775"/>
      <c r="S6294" s="775"/>
      <c r="T6294" s="775"/>
      <c r="U6294" s="775"/>
      <c r="V6294" s="775"/>
      <c r="W6294" s="819"/>
      <c r="X6294" s="313">
        <f t="shared" si="1952"/>
        <v>0</v>
      </c>
    </row>
    <row r="6295" spans="2:24" ht="18.75">
      <c r="B6295" s="152"/>
      <c r="C6295" s="137">
        <v>208</v>
      </c>
      <c r="D6295" s="159" t="s">
        <v>916</v>
      </c>
      <c r="E6295" s="812"/>
      <c r="F6295" s="449"/>
      <c r="G6295" s="245">
        <v>70000</v>
      </c>
      <c r="H6295" s="245"/>
      <c r="I6295" s="476">
        <f>F6295+G6295+H6295</f>
        <v>70000</v>
      </c>
      <c r="J6295" s="243">
        <f t="shared" si="1951"/>
        <v>1</v>
      </c>
      <c r="K6295" s="244"/>
      <c r="L6295" s="423"/>
      <c r="M6295" s="252">
        <v>70000</v>
      </c>
      <c r="N6295" s="315">
        <f>I6295</f>
        <v>70000</v>
      </c>
      <c r="O6295" s="424">
        <f>L6295+M6295-N6295</f>
        <v>0</v>
      </c>
      <c r="P6295" s="244"/>
      <c r="Q6295" s="771"/>
      <c r="R6295" s="775"/>
      <c r="S6295" s="775"/>
      <c r="T6295" s="775"/>
      <c r="U6295" s="775"/>
      <c r="V6295" s="775"/>
      <c r="W6295" s="819"/>
      <c r="X6295" s="313">
        <f t="shared" si="1952"/>
        <v>0</v>
      </c>
    </row>
    <row r="6296" spans="2:24" ht="18.75">
      <c r="B6296" s="143"/>
      <c r="C6296" s="142">
        <v>209</v>
      </c>
      <c r="D6296" s="148" t="s">
        <v>917</v>
      </c>
      <c r="E6296" s="812"/>
      <c r="F6296" s="449"/>
      <c r="G6296" s="245"/>
      <c r="H6296" s="245"/>
      <c r="I6296" s="476">
        <f>F6296+G6296+H6296</f>
        <v>0</v>
      </c>
      <c r="J6296" s="243" t="str">
        <f t="shared" si="1951"/>
        <v/>
      </c>
      <c r="K6296" s="244"/>
      <c r="L6296" s="423"/>
      <c r="M6296" s="252"/>
      <c r="N6296" s="315">
        <f>I6296</f>
        <v>0</v>
      </c>
      <c r="O6296" s="424">
        <f>L6296+M6296-N6296</f>
        <v>0</v>
      </c>
      <c r="P6296" s="244"/>
      <c r="Q6296" s="771"/>
      <c r="R6296" s="775"/>
      <c r="S6296" s="775"/>
      <c r="T6296" s="775"/>
      <c r="U6296" s="775"/>
      <c r="V6296" s="775"/>
      <c r="W6296" s="819"/>
      <c r="X6296" s="313">
        <f t="shared" si="1952"/>
        <v>0</v>
      </c>
    </row>
    <row r="6297" spans="2:24" ht="18.75">
      <c r="B6297" s="794">
        <v>500</v>
      </c>
      <c r="C6297" s="960" t="s">
        <v>209</v>
      </c>
      <c r="D6297" s="960"/>
      <c r="E6297" s="795"/>
      <c r="F6297" s="796">
        <f>SUM(F6298:F6304)</f>
        <v>0</v>
      </c>
      <c r="G6297" s="797">
        <f>SUM(G6298:G6304)</f>
        <v>342160</v>
      </c>
      <c r="H6297" s="797">
        <f>SUM(H6298:H6304)</f>
        <v>0</v>
      </c>
      <c r="I6297" s="797">
        <f>SUM(I6298:I6304)</f>
        <v>342160</v>
      </c>
      <c r="J6297" s="243">
        <f t="shared" si="1951"/>
        <v>1</v>
      </c>
      <c r="K6297" s="244"/>
      <c r="L6297" s="316">
        <f>SUM(L6298:L6304)</f>
        <v>0</v>
      </c>
      <c r="M6297" s="317">
        <f>SUM(M6298:M6304)</f>
        <v>342160</v>
      </c>
      <c r="N6297" s="425">
        <f>SUM(N6298:N6304)</f>
        <v>342160</v>
      </c>
      <c r="O6297" s="426">
        <f>SUM(O6298:O6304)</f>
        <v>0</v>
      </c>
      <c r="P6297" s="244"/>
      <c r="Q6297" s="773"/>
      <c r="R6297" s="774"/>
      <c r="S6297" s="775"/>
      <c r="T6297" s="774"/>
      <c r="U6297" s="774"/>
      <c r="V6297" s="774"/>
      <c r="W6297" s="820"/>
      <c r="X6297" s="313">
        <f t="shared" si="1952"/>
        <v>0</v>
      </c>
    </row>
    <row r="6298" spans="2:24" ht="18.75">
      <c r="B6298" s="143"/>
      <c r="C6298" s="160">
        <v>551</v>
      </c>
      <c r="D6298" s="456" t="s">
        <v>210</v>
      </c>
      <c r="E6298" s="812"/>
      <c r="F6298" s="449"/>
      <c r="G6298" s="245">
        <v>214000</v>
      </c>
      <c r="H6298" s="245"/>
      <c r="I6298" s="476">
        <f t="shared" ref="I6298:I6305" si="1953">F6298+G6298+H6298</f>
        <v>214000</v>
      </c>
      <c r="J6298" s="243">
        <f t="shared" si="1951"/>
        <v>1</v>
      </c>
      <c r="K6298" s="244"/>
      <c r="L6298" s="423"/>
      <c r="M6298" s="252">
        <v>214000</v>
      </c>
      <c r="N6298" s="315">
        <f t="shared" ref="N6298:N6305" si="1954">I6298</f>
        <v>214000</v>
      </c>
      <c r="O6298" s="424">
        <f t="shared" ref="O6298:O6305" si="1955">L6298+M6298-N6298</f>
        <v>0</v>
      </c>
      <c r="P6298" s="244"/>
      <c r="Q6298" s="771"/>
      <c r="R6298" s="775"/>
      <c r="S6298" s="775"/>
      <c r="T6298" s="775"/>
      <c r="U6298" s="775"/>
      <c r="V6298" s="775"/>
      <c r="W6298" s="819"/>
      <c r="X6298" s="313">
        <f t="shared" si="1952"/>
        <v>0</v>
      </c>
    </row>
    <row r="6299" spans="2:24" ht="18.75">
      <c r="B6299" s="143"/>
      <c r="C6299" s="161">
        <v>552</v>
      </c>
      <c r="D6299" s="457" t="s">
        <v>211</v>
      </c>
      <c r="E6299" s="812"/>
      <c r="F6299" s="449"/>
      <c r="G6299" s="245"/>
      <c r="H6299" s="245"/>
      <c r="I6299" s="476">
        <f t="shared" si="1953"/>
        <v>0</v>
      </c>
      <c r="J6299" s="243" t="str">
        <f t="shared" si="1951"/>
        <v/>
      </c>
      <c r="K6299" s="244"/>
      <c r="L6299" s="423"/>
      <c r="M6299" s="252"/>
      <c r="N6299" s="315">
        <f t="shared" si="1954"/>
        <v>0</v>
      </c>
      <c r="O6299" s="424">
        <f t="shared" si="1955"/>
        <v>0</v>
      </c>
      <c r="P6299" s="244"/>
      <c r="Q6299" s="771"/>
      <c r="R6299" s="775"/>
      <c r="S6299" s="775"/>
      <c r="T6299" s="775"/>
      <c r="U6299" s="775"/>
      <c r="V6299" s="775"/>
      <c r="W6299" s="819"/>
      <c r="X6299" s="313">
        <f t="shared" si="1952"/>
        <v>0</v>
      </c>
    </row>
    <row r="6300" spans="2:24" ht="18.75">
      <c r="B6300" s="143"/>
      <c r="C6300" s="161">
        <v>558</v>
      </c>
      <c r="D6300" s="457" t="s">
        <v>1704</v>
      </c>
      <c r="E6300" s="812"/>
      <c r="F6300" s="700">
        <v>0</v>
      </c>
      <c r="G6300" s="700">
        <v>0</v>
      </c>
      <c r="H6300" s="700">
        <v>0</v>
      </c>
      <c r="I6300" s="476">
        <f t="shared" si="1953"/>
        <v>0</v>
      </c>
      <c r="J6300" s="243" t="str">
        <f t="shared" si="1951"/>
        <v/>
      </c>
      <c r="K6300" s="244"/>
      <c r="L6300" s="423"/>
      <c r="M6300" s="252"/>
      <c r="N6300" s="315">
        <f t="shared" si="1954"/>
        <v>0</v>
      </c>
      <c r="O6300" s="424">
        <f t="shared" si="1955"/>
        <v>0</v>
      </c>
      <c r="P6300" s="244"/>
      <c r="Q6300" s="771"/>
      <c r="R6300" s="775"/>
      <c r="S6300" s="775"/>
      <c r="T6300" s="775"/>
      <c r="U6300" s="775"/>
      <c r="V6300" s="775"/>
      <c r="W6300" s="819"/>
      <c r="X6300" s="313">
        <f t="shared" si="1952"/>
        <v>0</v>
      </c>
    </row>
    <row r="6301" spans="2:24" ht="18.75">
      <c r="B6301" s="143"/>
      <c r="C6301" s="161">
        <v>560</v>
      </c>
      <c r="D6301" s="458" t="s">
        <v>212</v>
      </c>
      <c r="E6301" s="812"/>
      <c r="F6301" s="449"/>
      <c r="G6301" s="245">
        <v>85660</v>
      </c>
      <c r="H6301" s="245"/>
      <c r="I6301" s="476">
        <f t="shared" si="1953"/>
        <v>85660</v>
      </c>
      <c r="J6301" s="243">
        <f t="shared" si="1951"/>
        <v>1</v>
      </c>
      <c r="K6301" s="244"/>
      <c r="L6301" s="423"/>
      <c r="M6301" s="252">
        <v>85660</v>
      </c>
      <c r="N6301" s="315">
        <f t="shared" si="1954"/>
        <v>85660</v>
      </c>
      <c r="O6301" s="424">
        <f t="shared" si="1955"/>
        <v>0</v>
      </c>
      <c r="P6301" s="244"/>
      <c r="Q6301" s="771"/>
      <c r="R6301" s="775"/>
      <c r="S6301" s="775"/>
      <c r="T6301" s="775"/>
      <c r="U6301" s="775"/>
      <c r="V6301" s="775"/>
      <c r="W6301" s="819"/>
      <c r="X6301" s="313">
        <f t="shared" si="1952"/>
        <v>0</v>
      </c>
    </row>
    <row r="6302" spans="2:24" ht="18.75">
      <c r="B6302" s="143"/>
      <c r="C6302" s="161">
        <v>580</v>
      </c>
      <c r="D6302" s="457" t="s">
        <v>213</v>
      </c>
      <c r="E6302" s="812"/>
      <c r="F6302" s="449"/>
      <c r="G6302" s="245">
        <v>42500</v>
      </c>
      <c r="H6302" s="245"/>
      <c r="I6302" s="476">
        <f t="shared" si="1953"/>
        <v>42500</v>
      </c>
      <c r="J6302" s="243">
        <f t="shared" si="1951"/>
        <v>1</v>
      </c>
      <c r="K6302" s="244"/>
      <c r="L6302" s="423"/>
      <c r="M6302" s="252">
        <v>42500</v>
      </c>
      <c r="N6302" s="315">
        <f t="shared" si="1954"/>
        <v>42500</v>
      </c>
      <c r="O6302" s="424">
        <f t="shared" si="1955"/>
        <v>0</v>
      </c>
      <c r="P6302" s="244"/>
      <c r="Q6302" s="771"/>
      <c r="R6302" s="775"/>
      <c r="S6302" s="775"/>
      <c r="T6302" s="775"/>
      <c r="U6302" s="775"/>
      <c r="V6302" s="775"/>
      <c r="W6302" s="819"/>
      <c r="X6302" s="313">
        <f t="shared" si="1952"/>
        <v>0</v>
      </c>
    </row>
    <row r="6303" spans="2:24" ht="18.75">
      <c r="B6303" s="143"/>
      <c r="C6303" s="161">
        <v>588</v>
      </c>
      <c r="D6303" s="457" t="s">
        <v>1709</v>
      </c>
      <c r="E6303" s="812"/>
      <c r="F6303" s="700">
        <v>0</v>
      </c>
      <c r="G6303" s="700">
        <v>0</v>
      </c>
      <c r="H6303" s="700">
        <v>0</v>
      </c>
      <c r="I6303" s="476">
        <f t="shared" si="1953"/>
        <v>0</v>
      </c>
      <c r="J6303" s="243" t="str">
        <f t="shared" si="1951"/>
        <v/>
      </c>
      <c r="K6303" s="244"/>
      <c r="L6303" s="423"/>
      <c r="M6303" s="252"/>
      <c r="N6303" s="315">
        <f t="shared" si="1954"/>
        <v>0</v>
      </c>
      <c r="O6303" s="424">
        <f t="shared" si="1955"/>
        <v>0</v>
      </c>
      <c r="P6303" s="244"/>
      <c r="Q6303" s="771"/>
      <c r="R6303" s="775"/>
      <c r="S6303" s="775"/>
      <c r="T6303" s="775"/>
      <c r="U6303" s="775"/>
      <c r="V6303" s="775"/>
      <c r="W6303" s="819"/>
      <c r="X6303" s="313">
        <f t="shared" si="1952"/>
        <v>0</v>
      </c>
    </row>
    <row r="6304" spans="2:24" ht="31.5">
      <c r="B6304" s="143"/>
      <c r="C6304" s="162">
        <v>590</v>
      </c>
      <c r="D6304" s="459" t="s">
        <v>214</v>
      </c>
      <c r="E6304" s="812"/>
      <c r="F6304" s="449"/>
      <c r="G6304" s="245"/>
      <c r="H6304" s="245"/>
      <c r="I6304" s="476">
        <f t="shared" si="1953"/>
        <v>0</v>
      </c>
      <c r="J6304" s="243" t="str">
        <f t="shared" si="1951"/>
        <v/>
      </c>
      <c r="K6304" s="244"/>
      <c r="L6304" s="423"/>
      <c r="M6304" s="252"/>
      <c r="N6304" s="315">
        <f t="shared" si="1954"/>
        <v>0</v>
      </c>
      <c r="O6304" s="424">
        <f t="shared" si="1955"/>
        <v>0</v>
      </c>
      <c r="P6304" s="244"/>
      <c r="Q6304" s="771"/>
      <c r="R6304" s="775"/>
      <c r="S6304" s="775"/>
      <c r="T6304" s="775"/>
      <c r="U6304" s="775"/>
      <c r="V6304" s="775"/>
      <c r="W6304" s="819"/>
      <c r="X6304" s="313">
        <f t="shared" si="1952"/>
        <v>0</v>
      </c>
    </row>
    <row r="6305" spans="2:24" ht="18.75">
      <c r="B6305" s="794">
        <v>800</v>
      </c>
      <c r="C6305" s="960" t="s">
        <v>1079</v>
      </c>
      <c r="D6305" s="960"/>
      <c r="E6305" s="795"/>
      <c r="F6305" s="798"/>
      <c r="G6305" s="799"/>
      <c r="H6305" s="799"/>
      <c r="I6305" s="800">
        <f t="shared" si="1953"/>
        <v>0</v>
      </c>
      <c r="J6305" s="243" t="str">
        <f t="shared" si="1951"/>
        <v/>
      </c>
      <c r="K6305" s="244"/>
      <c r="L6305" s="428"/>
      <c r="M6305" s="254"/>
      <c r="N6305" s="315">
        <f t="shared" si="1954"/>
        <v>0</v>
      </c>
      <c r="O6305" s="424">
        <f t="shared" si="1955"/>
        <v>0</v>
      </c>
      <c r="P6305" s="244"/>
      <c r="Q6305" s="773"/>
      <c r="R6305" s="774"/>
      <c r="S6305" s="775"/>
      <c r="T6305" s="775"/>
      <c r="U6305" s="774"/>
      <c r="V6305" s="775"/>
      <c r="W6305" s="819"/>
      <c r="X6305" s="313">
        <f t="shared" si="1952"/>
        <v>0</v>
      </c>
    </row>
    <row r="6306" spans="2:24" ht="18.75">
      <c r="B6306" s="794">
        <v>1000</v>
      </c>
      <c r="C6306" s="962" t="s">
        <v>216</v>
      </c>
      <c r="D6306" s="962"/>
      <c r="E6306" s="795"/>
      <c r="F6306" s="796">
        <f>SUM(F6307:F6323)</f>
        <v>0</v>
      </c>
      <c r="G6306" s="797">
        <f>SUM(G6307:G6323)</f>
        <v>305000</v>
      </c>
      <c r="H6306" s="797">
        <f>SUM(H6307:H6323)</f>
        <v>0</v>
      </c>
      <c r="I6306" s="797">
        <f>SUM(I6307:I6323)</f>
        <v>305000</v>
      </c>
      <c r="J6306" s="243">
        <f t="shared" si="1951"/>
        <v>1</v>
      </c>
      <c r="K6306" s="244"/>
      <c r="L6306" s="316">
        <f>SUM(L6307:L6323)</f>
        <v>0</v>
      </c>
      <c r="M6306" s="317">
        <f>SUM(M6307:M6323)</f>
        <v>305000</v>
      </c>
      <c r="N6306" s="425">
        <f>SUM(N6307:N6323)</f>
        <v>305000</v>
      </c>
      <c r="O6306" s="426">
        <f>SUM(O6307:O6323)</f>
        <v>0</v>
      </c>
      <c r="P6306" s="244"/>
      <c r="Q6306" s="316">
        <f t="shared" ref="Q6306:W6306" si="1956">SUM(Q6307:Q6323)</f>
        <v>0</v>
      </c>
      <c r="R6306" s="317">
        <f t="shared" si="1956"/>
        <v>304000</v>
      </c>
      <c r="S6306" s="317">
        <f t="shared" si="1956"/>
        <v>304000</v>
      </c>
      <c r="T6306" s="317">
        <f t="shared" si="1956"/>
        <v>0</v>
      </c>
      <c r="U6306" s="317">
        <f t="shared" si="1956"/>
        <v>0</v>
      </c>
      <c r="V6306" s="317">
        <f t="shared" si="1956"/>
        <v>0</v>
      </c>
      <c r="W6306" s="426">
        <f t="shared" si="1956"/>
        <v>0</v>
      </c>
      <c r="X6306" s="313">
        <f t="shared" si="1952"/>
        <v>0</v>
      </c>
    </row>
    <row r="6307" spans="2:24" ht="18.75">
      <c r="B6307" s="136"/>
      <c r="C6307" s="144">
        <v>1011</v>
      </c>
      <c r="D6307" s="163" t="s">
        <v>217</v>
      </c>
      <c r="E6307" s="812"/>
      <c r="F6307" s="449"/>
      <c r="G6307" s="245"/>
      <c r="H6307" s="245"/>
      <c r="I6307" s="476">
        <f t="shared" ref="I6307:I6323" si="1957">F6307+G6307+H6307</f>
        <v>0</v>
      </c>
      <c r="J6307" s="243" t="str">
        <f t="shared" si="1951"/>
        <v/>
      </c>
      <c r="K6307" s="244"/>
      <c r="L6307" s="423"/>
      <c r="M6307" s="252"/>
      <c r="N6307" s="315">
        <f t="shared" ref="N6307:N6323" si="1958">I6307</f>
        <v>0</v>
      </c>
      <c r="O6307" s="424">
        <f t="shared" ref="O6307:O6323" si="1959">L6307+M6307-N6307</f>
        <v>0</v>
      </c>
      <c r="P6307" s="244"/>
      <c r="Q6307" s="423"/>
      <c r="R6307" s="252"/>
      <c r="S6307" s="429">
        <f t="shared" ref="S6307:S6314" si="1960">+IF(+(L6307+M6307)&gt;=I6307,+M6307,+(+I6307-L6307))</f>
        <v>0</v>
      </c>
      <c r="T6307" s="315">
        <f t="shared" ref="T6307:T6314" si="1961">Q6307+R6307-S6307</f>
        <v>0</v>
      </c>
      <c r="U6307" s="252"/>
      <c r="V6307" s="252"/>
      <c r="W6307" s="253"/>
      <c r="X6307" s="313">
        <f t="shared" si="1952"/>
        <v>0</v>
      </c>
    </row>
    <row r="6308" spans="2:24" ht="18.75">
      <c r="B6308" s="136"/>
      <c r="C6308" s="137">
        <v>1012</v>
      </c>
      <c r="D6308" s="145" t="s">
        <v>218</v>
      </c>
      <c r="E6308" s="812"/>
      <c r="F6308" s="449"/>
      <c r="G6308" s="245"/>
      <c r="H6308" s="245"/>
      <c r="I6308" s="476">
        <f t="shared" si="1957"/>
        <v>0</v>
      </c>
      <c r="J6308" s="243" t="str">
        <f t="shared" si="1951"/>
        <v/>
      </c>
      <c r="K6308" s="244"/>
      <c r="L6308" s="423"/>
      <c r="M6308" s="252"/>
      <c r="N6308" s="315">
        <f t="shared" si="1958"/>
        <v>0</v>
      </c>
      <c r="O6308" s="424">
        <f t="shared" si="1959"/>
        <v>0</v>
      </c>
      <c r="P6308" s="244"/>
      <c r="Q6308" s="423"/>
      <c r="R6308" s="252"/>
      <c r="S6308" s="429">
        <f t="shared" si="1960"/>
        <v>0</v>
      </c>
      <c r="T6308" s="315">
        <f t="shared" si="1961"/>
        <v>0</v>
      </c>
      <c r="U6308" s="252"/>
      <c r="V6308" s="252"/>
      <c r="W6308" s="253"/>
      <c r="X6308" s="313">
        <f t="shared" si="1952"/>
        <v>0</v>
      </c>
    </row>
    <row r="6309" spans="2:24" ht="18.75">
      <c r="B6309" s="136"/>
      <c r="C6309" s="137">
        <v>1013</v>
      </c>
      <c r="D6309" s="145" t="s">
        <v>219</v>
      </c>
      <c r="E6309" s="812"/>
      <c r="F6309" s="449"/>
      <c r="G6309" s="245">
        <v>50000</v>
      </c>
      <c r="H6309" s="245"/>
      <c r="I6309" s="476">
        <f t="shared" si="1957"/>
        <v>50000</v>
      </c>
      <c r="J6309" s="243">
        <f t="shared" si="1951"/>
        <v>1</v>
      </c>
      <c r="K6309" s="244"/>
      <c r="L6309" s="423"/>
      <c r="M6309" s="252">
        <v>50000</v>
      </c>
      <c r="N6309" s="315">
        <f t="shared" si="1958"/>
        <v>50000</v>
      </c>
      <c r="O6309" s="424">
        <f t="shared" si="1959"/>
        <v>0</v>
      </c>
      <c r="P6309" s="244"/>
      <c r="Q6309" s="423"/>
      <c r="R6309" s="252">
        <v>50000</v>
      </c>
      <c r="S6309" s="429">
        <f t="shared" si="1960"/>
        <v>50000</v>
      </c>
      <c r="T6309" s="315">
        <f t="shared" si="1961"/>
        <v>0</v>
      </c>
      <c r="U6309" s="252"/>
      <c r="V6309" s="252"/>
      <c r="W6309" s="253"/>
      <c r="X6309" s="313">
        <f t="shared" si="1952"/>
        <v>0</v>
      </c>
    </row>
    <row r="6310" spans="2:24" ht="18.75">
      <c r="B6310" s="136"/>
      <c r="C6310" s="137">
        <v>1014</v>
      </c>
      <c r="D6310" s="145" t="s">
        <v>220</v>
      </c>
      <c r="E6310" s="812"/>
      <c r="F6310" s="449"/>
      <c r="G6310" s="245"/>
      <c r="H6310" s="245"/>
      <c r="I6310" s="476">
        <f t="shared" si="1957"/>
        <v>0</v>
      </c>
      <c r="J6310" s="243" t="str">
        <f t="shared" si="1951"/>
        <v/>
      </c>
      <c r="K6310" s="244"/>
      <c r="L6310" s="423"/>
      <c r="M6310" s="252"/>
      <c r="N6310" s="315">
        <f t="shared" si="1958"/>
        <v>0</v>
      </c>
      <c r="O6310" s="424">
        <f t="shared" si="1959"/>
        <v>0</v>
      </c>
      <c r="P6310" s="244"/>
      <c r="Q6310" s="423"/>
      <c r="R6310" s="252"/>
      <c r="S6310" s="429">
        <f t="shared" si="1960"/>
        <v>0</v>
      </c>
      <c r="T6310" s="315">
        <f t="shared" si="1961"/>
        <v>0</v>
      </c>
      <c r="U6310" s="252"/>
      <c r="V6310" s="252"/>
      <c r="W6310" s="253"/>
      <c r="X6310" s="313">
        <f t="shared" si="1952"/>
        <v>0</v>
      </c>
    </row>
    <row r="6311" spans="2:24" ht="18.75">
      <c r="B6311" s="136"/>
      <c r="C6311" s="137">
        <v>1015</v>
      </c>
      <c r="D6311" s="145" t="s">
        <v>221</v>
      </c>
      <c r="E6311" s="812"/>
      <c r="F6311" s="449"/>
      <c r="G6311" s="245">
        <v>90000</v>
      </c>
      <c r="H6311" s="245"/>
      <c r="I6311" s="476">
        <f t="shared" si="1957"/>
        <v>90000</v>
      </c>
      <c r="J6311" s="243">
        <f t="shared" si="1951"/>
        <v>1</v>
      </c>
      <c r="K6311" s="244"/>
      <c r="L6311" s="423"/>
      <c r="M6311" s="252">
        <v>90000</v>
      </c>
      <c r="N6311" s="315">
        <f t="shared" si="1958"/>
        <v>90000</v>
      </c>
      <c r="O6311" s="424">
        <f t="shared" si="1959"/>
        <v>0</v>
      </c>
      <c r="P6311" s="244"/>
      <c r="Q6311" s="423"/>
      <c r="R6311" s="252">
        <v>90000</v>
      </c>
      <c r="S6311" s="429">
        <f t="shared" si="1960"/>
        <v>90000</v>
      </c>
      <c r="T6311" s="315">
        <f t="shared" si="1961"/>
        <v>0</v>
      </c>
      <c r="U6311" s="252"/>
      <c r="V6311" s="252"/>
      <c r="W6311" s="253"/>
      <c r="X6311" s="313">
        <f t="shared" si="1952"/>
        <v>0</v>
      </c>
    </row>
    <row r="6312" spans="2:24" ht="18.75">
      <c r="B6312" s="136"/>
      <c r="C6312" s="137">
        <v>1016</v>
      </c>
      <c r="D6312" s="145" t="s">
        <v>222</v>
      </c>
      <c r="E6312" s="812"/>
      <c r="F6312" s="449"/>
      <c r="G6312" s="245">
        <v>20000</v>
      </c>
      <c r="H6312" s="245"/>
      <c r="I6312" s="476">
        <f t="shared" si="1957"/>
        <v>20000</v>
      </c>
      <c r="J6312" s="243">
        <f t="shared" si="1951"/>
        <v>1</v>
      </c>
      <c r="K6312" s="244"/>
      <c r="L6312" s="423"/>
      <c r="M6312" s="252">
        <v>20000</v>
      </c>
      <c r="N6312" s="315">
        <f t="shared" si="1958"/>
        <v>20000</v>
      </c>
      <c r="O6312" s="424">
        <f t="shared" si="1959"/>
        <v>0</v>
      </c>
      <c r="P6312" s="244"/>
      <c r="Q6312" s="423"/>
      <c r="R6312" s="252">
        <v>20000</v>
      </c>
      <c r="S6312" s="429">
        <f t="shared" si="1960"/>
        <v>20000</v>
      </c>
      <c r="T6312" s="315">
        <f t="shared" si="1961"/>
        <v>0</v>
      </c>
      <c r="U6312" s="252"/>
      <c r="V6312" s="252"/>
      <c r="W6312" s="253"/>
      <c r="X6312" s="313">
        <f t="shared" si="1952"/>
        <v>0</v>
      </c>
    </row>
    <row r="6313" spans="2:24" ht="18.75">
      <c r="B6313" s="140"/>
      <c r="C6313" s="164">
        <v>1020</v>
      </c>
      <c r="D6313" s="165" t="s">
        <v>223</v>
      </c>
      <c r="E6313" s="812"/>
      <c r="F6313" s="449"/>
      <c r="G6313" s="245">
        <v>126000</v>
      </c>
      <c r="H6313" s="245"/>
      <c r="I6313" s="476">
        <f t="shared" si="1957"/>
        <v>126000</v>
      </c>
      <c r="J6313" s="243">
        <f t="shared" si="1951"/>
        <v>1</v>
      </c>
      <c r="K6313" s="244"/>
      <c r="L6313" s="423"/>
      <c r="M6313" s="252">
        <v>126000</v>
      </c>
      <c r="N6313" s="315">
        <f t="shared" si="1958"/>
        <v>126000</v>
      </c>
      <c r="O6313" s="424">
        <f t="shared" si="1959"/>
        <v>0</v>
      </c>
      <c r="P6313" s="244"/>
      <c r="Q6313" s="423"/>
      <c r="R6313" s="252">
        <v>126000</v>
      </c>
      <c r="S6313" s="429">
        <f t="shared" si="1960"/>
        <v>126000</v>
      </c>
      <c r="T6313" s="315">
        <f t="shared" si="1961"/>
        <v>0</v>
      </c>
      <c r="U6313" s="252"/>
      <c r="V6313" s="252"/>
      <c r="W6313" s="253"/>
      <c r="X6313" s="313">
        <f t="shared" si="1952"/>
        <v>0</v>
      </c>
    </row>
    <row r="6314" spans="2:24" ht="18.75">
      <c r="B6314" s="136"/>
      <c r="C6314" s="137">
        <v>1030</v>
      </c>
      <c r="D6314" s="145" t="s">
        <v>224</v>
      </c>
      <c r="E6314" s="812"/>
      <c r="F6314" s="449"/>
      <c r="G6314" s="245">
        <v>15000</v>
      </c>
      <c r="H6314" s="245"/>
      <c r="I6314" s="476">
        <f t="shared" si="1957"/>
        <v>15000</v>
      </c>
      <c r="J6314" s="243">
        <f t="shared" si="1951"/>
        <v>1</v>
      </c>
      <c r="K6314" s="244"/>
      <c r="L6314" s="423"/>
      <c r="M6314" s="252">
        <v>15000</v>
      </c>
      <c r="N6314" s="315">
        <f t="shared" si="1958"/>
        <v>15000</v>
      </c>
      <c r="O6314" s="424">
        <f t="shared" si="1959"/>
        <v>0</v>
      </c>
      <c r="P6314" s="244"/>
      <c r="Q6314" s="423"/>
      <c r="R6314" s="252">
        <v>15000</v>
      </c>
      <c r="S6314" s="429">
        <f t="shared" si="1960"/>
        <v>15000</v>
      </c>
      <c r="T6314" s="315">
        <f t="shared" si="1961"/>
        <v>0</v>
      </c>
      <c r="U6314" s="252"/>
      <c r="V6314" s="252"/>
      <c r="W6314" s="253"/>
      <c r="X6314" s="313">
        <f t="shared" si="1952"/>
        <v>0</v>
      </c>
    </row>
    <row r="6315" spans="2:24" ht="18.75">
      <c r="B6315" s="136"/>
      <c r="C6315" s="164">
        <v>1051</v>
      </c>
      <c r="D6315" s="167" t="s">
        <v>225</v>
      </c>
      <c r="E6315" s="812"/>
      <c r="F6315" s="449"/>
      <c r="G6315" s="245">
        <v>1000</v>
      </c>
      <c r="H6315" s="245"/>
      <c r="I6315" s="476">
        <f t="shared" si="1957"/>
        <v>1000</v>
      </c>
      <c r="J6315" s="243">
        <f t="shared" si="1951"/>
        <v>1</v>
      </c>
      <c r="K6315" s="244"/>
      <c r="L6315" s="423"/>
      <c r="M6315" s="252">
        <v>1000</v>
      </c>
      <c r="N6315" s="315">
        <f t="shared" si="1958"/>
        <v>1000</v>
      </c>
      <c r="O6315" s="424">
        <f t="shared" si="1959"/>
        <v>0</v>
      </c>
      <c r="P6315" s="244"/>
      <c r="Q6315" s="771"/>
      <c r="R6315" s="775"/>
      <c r="S6315" s="775"/>
      <c r="T6315" s="775"/>
      <c r="U6315" s="775"/>
      <c r="V6315" s="775"/>
      <c r="W6315" s="819"/>
      <c r="X6315" s="313">
        <f t="shared" si="1952"/>
        <v>0</v>
      </c>
    </row>
    <row r="6316" spans="2:24" ht="18.75">
      <c r="B6316" s="136"/>
      <c r="C6316" s="137">
        <v>1052</v>
      </c>
      <c r="D6316" s="145" t="s">
        <v>226</v>
      </c>
      <c r="E6316" s="812"/>
      <c r="F6316" s="449"/>
      <c r="G6316" s="245"/>
      <c r="H6316" s="245"/>
      <c r="I6316" s="476">
        <f t="shared" si="1957"/>
        <v>0</v>
      </c>
      <c r="J6316" s="243" t="str">
        <f t="shared" si="1951"/>
        <v/>
      </c>
      <c r="K6316" s="244"/>
      <c r="L6316" s="423"/>
      <c r="M6316" s="252"/>
      <c r="N6316" s="315">
        <f t="shared" si="1958"/>
        <v>0</v>
      </c>
      <c r="O6316" s="424">
        <f t="shared" si="1959"/>
        <v>0</v>
      </c>
      <c r="P6316" s="244"/>
      <c r="Q6316" s="771"/>
      <c r="R6316" s="775"/>
      <c r="S6316" s="775"/>
      <c r="T6316" s="775"/>
      <c r="U6316" s="775"/>
      <c r="V6316" s="775"/>
      <c r="W6316" s="819"/>
      <c r="X6316" s="313">
        <f t="shared" si="1952"/>
        <v>0</v>
      </c>
    </row>
    <row r="6317" spans="2:24" ht="18.75">
      <c r="B6317" s="136"/>
      <c r="C6317" s="168">
        <v>1053</v>
      </c>
      <c r="D6317" s="169" t="s">
        <v>1710</v>
      </c>
      <c r="E6317" s="812"/>
      <c r="F6317" s="449"/>
      <c r="G6317" s="245"/>
      <c r="H6317" s="245"/>
      <c r="I6317" s="476">
        <f t="shared" si="1957"/>
        <v>0</v>
      </c>
      <c r="J6317" s="243" t="str">
        <f t="shared" si="1951"/>
        <v/>
      </c>
      <c r="K6317" s="244"/>
      <c r="L6317" s="423"/>
      <c r="M6317" s="252"/>
      <c r="N6317" s="315">
        <f t="shared" si="1958"/>
        <v>0</v>
      </c>
      <c r="O6317" s="424">
        <f t="shared" si="1959"/>
        <v>0</v>
      </c>
      <c r="P6317" s="244"/>
      <c r="Q6317" s="771"/>
      <c r="R6317" s="775"/>
      <c r="S6317" s="775"/>
      <c r="T6317" s="775"/>
      <c r="U6317" s="775"/>
      <c r="V6317" s="775"/>
      <c r="W6317" s="819"/>
      <c r="X6317" s="313">
        <f t="shared" si="1952"/>
        <v>0</v>
      </c>
    </row>
    <row r="6318" spans="2:24" ht="18.75">
      <c r="B6318" s="136"/>
      <c r="C6318" s="137">
        <v>1062</v>
      </c>
      <c r="D6318" s="139" t="s">
        <v>227</v>
      </c>
      <c r="E6318" s="812"/>
      <c r="F6318" s="449"/>
      <c r="G6318" s="245">
        <v>3000</v>
      </c>
      <c r="H6318" s="245"/>
      <c r="I6318" s="476">
        <f t="shared" si="1957"/>
        <v>3000</v>
      </c>
      <c r="J6318" s="243">
        <f t="shared" si="1951"/>
        <v>1</v>
      </c>
      <c r="K6318" s="244"/>
      <c r="L6318" s="423"/>
      <c r="M6318" s="252">
        <v>3000</v>
      </c>
      <c r="N6318" s="315">
        <f t="shared" si="1958"/>
        <v>3000</v>
      </c>
      <c r="O6318" s="424">
        <f t="shared" si="1959"/>
        <v>0</v>
      </c>
      <c r="P6318" s="244"/>
      <c r="Q6318" s="423"/>
      <c r="R6318" s="252">
        <v>3000</v>
      </c>
      <c r="S6318" s="429">
        <f>+IF(+(L6318+M6318)&gt;=I6318,+M6318,+(+I6318-L6318))</f>
        <v>3000</v>
      </c>
      <c r="T6318" s="315">
        <f>Q6318+R6318-S6318</f>
        <v>0</v>
      </c>
      <c r="U6318" s="252"/>
      <c r="V6318" s="252"/>
      <c r="W6318" s="253"/>
      <c r="X6318" s="313">
        <f t="shared" si="1952"/>
        <v>0</v>
      </c>
    </row>
    <row r="6319" spans="2:24" ht="18.75">
      <c r="B6319" s="136"/>
      <c r="C6319" s="137">
        <v>1063</v>
      </c>
      <c r="D6319" s="139" t="s">
        <v>228</v>
      </c>
      <c r="E6319" s="812"/>
      <c r="F6319" s="449"/>
      <c r="G6319" s="245"/>
      <c r="H6319" s="245"/>
      <c r="I6319" s="476">
        <f t="shared" si="1957"/>
        <v>0</v>
      </c>
      <c r="J6319" s="243" t="str">
        <f t="shared" si="1951"/>
        <v/>
      </c>
      <c r="K6319" s="244"/>
      <c r="L6319" s="423"/>
      <c r="M6319" s="252"/>
      <c r="N6319" s="315">
        <f t="shared" si="1958"/>
        <v>0</v>
      </c>
      <c r="O6319" s="424">
        <f t="shared" si="1959"/>
        <v>0</v>
      </c>
      <c r="P6319" s="244"/>
      <c r="Q6319" s="771"/>
      <c r="R6319" s="775"/>
      <c r="S6319" s="775"/>
      <c r="T6319" s="775"/>
      <c r="U6319" s="775"/>
      <c r="V6319" s="775"/>
      <c r="W6319" s="819"/>
      <c r="X6319" s="313">
        <f t="shared" si="1952"/>
        <v>0</v>
      </c>
    </row>
    <row r="6320" spans="2:24" ht="18.75">
      <c r="B6320" s="136"/>
      <c r="C6320" s="168">
        <v>1069</v>
      </c>
      <c r="D6320" s="170" t="s">
        <v>229</v>
      </c>
      <c r="E6320" s="812"/>
      <c r="F6320" s="449"/>
      <c r="G6320" s="245"/>
      <c r="H6320" s="245"/>
      <c r="I6320" s="476">
        <f t="shared" si="1957"/>
        <v>0</v>
      </c>
      <c r="J6320" s="243" t="str">
        <f t="shared" ref="J6320:J6351" si="1962">(IF($E6320&lt;&gt;0,$J$2,IF($I6320&lt;&gt;0,$J$2,"")))</f>
        <v/>
      </c>
      <c r="K6320" s="244"/>
      <c r="L6320" s="423"/>
      <c r="M6320" s="252"/>
      <c r="N6320" s="315">
        <f t="shared" si="1958"/>
        <v>0</v>
      </c>
      <c r="O6320" s="424">
        <f t="shared" si="1959"/>
        <v>0</v>
      </c>
      <c r="P6320" s="244"/>
      <c r="Q6320" s="423"/>
      <c r="R6320" s="252"/>
      <c r="S6320" s="429">
        <f>+IF(+(L6320+M6320)&gt;=I6320,+M6320,+(+I6320-L6320))</f>
        <v>0</v>
      </c>
      <c r="T6320" s="315">
        <f>Q6320+R6320-S6320</f>
        <v>0</v>
      </c>
      <c r="U6320" s="252"/>
      <c r="V6320" s="252"/>
      <c r="W6320" s="253"/>
      <c r="X6320" s="313">
        <f t="shared" ref="X6320:X6351" si="1963">T6320-U6320-V6320-W6320</f>
        <v>0</v>
      </c>
    </row>
    <row r="6321" spans="2:24" ht="31.5">
      <c r="B6321" s="140"/>
      <c r="C6321" s="137">
        <v>1091</v>
      </c>
      <c r="D6321" s="145" t="s">
        <v>230</v>
      </c>
      <c r="E6321" s="812"/>
      <c r="F6321" s="449"/>
      <c r="G6321" s="245"/>
      <c r="H6321" s="245"/>
      <c r="I6321" s="476">
        <f t="shared" si="1957"/>
        <v>0</v>
      </c>
      <c r="J6321" s="243" t="str">
        <f t="shared" si="1962"/>
        <v/>
      </c>
      <c r="K6321" s="244"/>
      <c r="L6321" s="423"/>
      <c r="M6321" s="252"/>
      <c r="N6321" s="315">
        <f t="shared" si="1958"/>
        <v>0</v>
      </c>
      <c r="O6321" s="424">
        <f t="shared" si="1959"/>
        <v>0</v>
      </c>
      <c r="P6321" s="244"/>
      <c r="Q6321" s="423"/>
      <c r="R6321" s="252"/>
      <c r="S6321" s="429">
        <f>+IF(+(L6321+M6321)&gt;=I6321,+M6321,+(+I6321-L6321))</f>
        <v>0</v>
      </c>
      <c r="T6321" s="315">
        <f>Q6321+R6321-S6321</f>
        <v>0</v>
      </c>
      <c r="U6321" s="252"/>
      <c r="V6321" s="252"/>
      <c r="W6321" s="253"/>
      <c r="X6321" s="313">
        <f t="shared" si="1963"/>
        <v>0</v>
      </c>
    </row>
    <row r="6322" spans="2:24" ht="18.75">
      <c r="B6322" s="136"/>
      <c r="C6322" s="137">
        <v>1092</v>
      </c>
      <c r="D6322" s="145" t="s">
        <v>359</v>
      </c>
      <c r="E6322" s="812"/>
      <c r="F6322" s="449"/>
      <c r="G6322" s="245"/>
      <c r="H6322" s="245"/>
      <c r="I6322" s="476">
        <f t="shared" si="1957"/>
        <v>0</v>
      </c>
      <c r="J6322" s="243" t="str">
        <f t="shared" si="1962"/>
        <v/>
      </c>
      <c r="K6322" s="244"/>
      <c r="L6322" s="423"/>
      <c r="M6322" s="252"/>
      <c r="N6322" s="315">
        <f t="shared" si="1958"/>
        <v>0</v>
      </c>
      <c r="O6322" s="424">
        <f t="shared" si="1959"/>
        <v>0</v>
      </c>
      <c r="P6322" s="244"/>
      <c r="Q6322" s="771"/>
      <c r="R6322" s="775"/>
      <c r="S6322" s="775"/>
      <c r="T6322" s="775"/>
      <c r="U6322" s="775"/>
      <c r="V6322" s="775"/>
      <c r="W6322" s="819"/>
      <c r="X6322" s="313">
        <f t="shared" si="1963"/>
        <v>0</v>
      </c>
    </row>
    <row r="6323" spans="2:24" ht="18.75">
      <c r="B6323" s="136"/>
      <c r="C6323" s="142">
        <v>1098</v>
      </c>
      <c r="D6323" s="146" t="s">
        <v>231</v>
      </c>
      <c r="E6323" s="812"/>
      <c r="F6323" s="449"/>
      <c r="G6323" s="245"/>
      <c r="H6323" s="245"/>
      <c r="I6323" s="476">
        <f t="shared" si="1957"/>
        <v>0</v>
      </c>
      <c r="J6323" s="243" t="str">
        <f t="shared" si="1962"/>
        <v/>
      </c>
      <c r="K6323" s="244"/>
      <c r="L6323" s="423"/>
      <c r="M6323" s="252"/>
      <c r="N6323" s="315">
        <f t="shared" si="1958"/>
        <v>0</v>
      </c>
      <c r="O6323" s="424">
        <f t="shared" si="1959"/>
        <v>0</v>
      </c>
      <c r="P6323" s="244"/>
      <c r="Q6323" s="423"/>
      <c r="R6323" s="252"/>
      <c r="S6323" s="429">
        <f>+IF(+(L6323+M6323)&gt;=I6323,+M6323,+(+I6323-L6323))</f>
        <v>0</v>
      </c>
      <c r="T6323" s="315">
        <f>Q6323+R6323-S6323</f>
        <v>0</v>
      </c>
      <c r="U6323" s="252"/>
      <c r="V6323" s="252"/>
      <c r="W6323" s="253"/>
      <c r="X6323" s="313">
        <f t="shared" si="1963"/>
        <v>0</v>
      </c>
    </row>
    <row r="6324" spans="2:24" ht="18.75">
      <c r="B6324" s="794">
        <v>1900</v>
      </c>
      <c r="C6324" s="958" t="s">
        <v>293</v>
      </c>
      <c r="D6324" s="958"/>
      <c r="E6324" s="795"/>
      <c r="F6324" s="796">
        <f>SUM(F6325:F6327)</f>
        <v>0</v>
      </c>
      <c r="G6324" s="797">
        <f>SUM(G6325:G6327)</f>
        <v>2000</v>
      </c>
      <c r="H6324" s="797">
        <f>SUM(H6325:H6327)</f>
        <v>0</v>
      </c>
      <c r="I6324" s="797">
        <f>SUM(I6325:I6327)</f>
        <v>2000</v>
      </c>
      <c r="J6324" s="243">
        <f t="shared" si="1962"/>
        <v>1</v>
      </c>
      <c r="K6324" s="244"/>
      <c r="L6324" s="316">
        <f>SUM(L6325:L6327)</f>
        <v>0</v>
      </c>
      <c r="M6324" s="317">
        <f>SUM(M6325:M6327)</f>
        <v>2000</v>
      </c>
      <c r="N6324" s="425">
        <f>SUM(N6325:N6327)</f>
        <v>2000</v>
      </c>
      <c r="O6324" s="426">
        <f>SUM(O6325:O6327)</f>
        <v>0</v>
      </c>
      <c r="P6324" s="244"/>
      <c r="Q6324" s="773"/>
      <c r="R6324" s="774"/>
      <c r="S6324" s="774"/>
      <c r="T6324" s="774"/>
      <c r="U6324" s="774"/>
      <c r="V6324" s="774"/>
      <c r="W6324" s="820"/>
      <c r="X6324" s="313">
        <f t="shared" si="1963"/>
        <v>0</v>
      </c>
    </row>
    <row r="6325" spans="2:24" ht="18.75">
      <c r="B6325" s="136"/>
      <c r="C6325" s="144">
        <v>1901</v>
      </c>
      <c r="D6325" s="138" t="s">
        <v>294</v>
      </c>
      <c r="E6325" s="812"/>
      <c r="F6325" s="449"/>
      <c r="G6325" s="245">
        <v>1000</v>
      </c>
      <c r="H6325" s="245"/>
      <c r="I6325" s="476">
        <f>F6325+G6325+H6325</f>
        <v>1000</v>
      </c>
      <c r="J6325" s="243">
        <f t="shared" si="1962"/>
        <v>1</v>
      </c>
      <c r="K6325" s="244"/>
      <c r="L6325" s="423"/>
      <c r="M6325" s="252">
        <v>1000</v>
      </c>
      <c r="N6325" s="315">
        <f>I6325</f>
        <v>1000</v>
      </c>
      <c r="O6325" s="424">
        <f>L6325+M6325-N6325</f>
        <v>0</v>
      </c>
      <c r="P6325" s="244"/>
      <c r="Q6325" s="771"/>
      <c r="R6325" s="775"/>
      <c r="S6325" s="775"/>
      <c r="T6325" s="775"/>
      <c r="U6325" s="775"/>
      <c r="V6325" s="775"/>
      <c r="W6325" s="819"/>
      <c r="X6325" s="313">
        <f t="shared" si="1963"/>
        <v>0</v>
      </c>
    </row>
    <row r="6326" spans="2:24" ht="18.75">
      <c r="B6326" s="136"/>
      <c r="C6326" s="137">
        <v>1981</v>
      </c>
      <c r="D6326" s="139" t="s">
        <v>295</v>
      </c>
      <c r="E6326" s="812"/>
      <c r="F6326" s="449"/>
      <c r="G6326" s="245">
        <v>1000</v>
      </c>
      <c r="H6326" s="245"/>
      <c r="I6326" s="476">
        <f>F6326+G6326+H6326</f>
        <v>1000</v>
      </c>
      <c r="J6326" s="243">
        <f t="shared" si="1962"/>
        <v>1</v>
      </c>
      <c r="K6326" s="244"/>
      <c r="L6326" s="423"/>
      <c r="M6326" s="252">
        <v>1000</v>
      </c>
      <c r="N6326" s="315">
        <f>I6326</f>
        <v>1000</v>
      </c>
      <c r="O6326" s="424">
        <f>L6326+M6326-N6326</f>
        <v>0</v>
      </c>
      <c r="P6326" s="244"/>
      <c r="Q6326" s="771"/>
      <c r="R6326" s="775"/>
      <c r="S6326" s="775"/>
      <c r="T6326" s="775"/>
      <c r="U6326" s="775"/>
      <c r="V6326" s="775"/>
      <c r="W6326" s="819"/>
      <c r="X6326" s="313">
        <f t="shared" si="1963"/>
        <v>0</v>
      </c>
    </row>
    <row r="6327" spans="2:24" ht="18.75">
      <c r="B6327" s="136"/>
      <c r="C6327" s="142">
        <v>1991</v>
      </c>
      <c r="D6327" s="141" t="s">
        <v>296</v>
      </c>
      <c r="E6327" s="812"/>
      <c r="F6327" s="449"/>
      <c r="G6327" s="245"/>
      <c r="H6327" s="245"/>
      <c r="I6327" s="476">
        <f>F6327+G6327+H6327</f>
        <v>0</v>
      </c>
      <c r="J6327" s="243" t="str">
        <f t="shared" si="1962"/>
        <v/>
      </c>
      <c r="K6327" s="244"/>
      <c r="L6327" s="423"/>
      <c r="M6327" s="252"/>
      <c r="N6327" s="315">
        <f>I6327</f>
        <v>0</v>
      </c>
      <c r="O6327" s="424">
        <f>L6327+M6327-N6327</f>
        <v>0</v>
      </c>
      <c r="P6327" s="244"/>
      <c r="Q6327" s="771"/>
      <c r="R6327" s="775"/>
      <c r="S6327" s="775"/>
      <c r="T6327" s="775"/>
      <c r="U6327" s="775"/>
      <c r="V6327" s="775"/>
      <c r="W6327" s="819"/>
      <c r="X6327" s="313">
        <f t="shared" si="1963"/>
        <v>0</v>
      </c>
    </row>
    <row r="6328" spans="2:24" ht="18.75">
      <c r="B6328" s="794">
        <v>2100</v>
      </c>
      <c r="C6328" s="958" t="s">
        <v>1088</v>
      </c>
      <c r="D6328" s="958"/>
      <c r="E6328" s="795"/>
      <c r="F6328" s="796">
        <f>SUM(F6329:F6333)</f>
        <v>0</v>
      </c>
      <c r="G6328" s="797">
        <f>SUM(G6329:G6333)</f>
        <v>0</v>
      </c>
      <c r="H6328" s="797">
        <f>SUM(H6329:H6333)</f>
        <v>0</v>
      </c>
      <c r="I6328" s="797">
        <f>SUM(I6329:I6333)</f>
        <v>0</v>
      </c>
      <c r="J6328" s="243" t="str">
        <f t="shared" si="1962"/>
        <v/>
      </c>
      <c r="K6328" s="244"/>
      <c r="L6328" s="316">
        <f>SUM(L6329:L6333)</f>
        <v>0</v>
      </c>
      <c r="M6328" s="317">
        <f>SUM(M6329:M6333)</f>
        <v>0</v>
      </c>
      <c r="N6328" s="425">
        <f>SUM(N6329:N6333)</f>
        <v>0</v>
      </c>
      <c r="O6328" s="426">
        <f>SUM(O6329:O6333)</f>
        <v>0</v>
      </c>
      <c r="P6328" s="244"/>
      <c r="Q6328" s="773"/>
      <c r="R6328" s="774"/>
      <c r="S6328" s="774"/>
      <c r="T6328" s="774"/>
      <c r="U6328" s="774"/>
      <c r="V6328" s="774"/>
      <c r="W6328" s="820"/>
      <c r="X6328" s="313">
        <f t="shared" si="1963"/>
        <v>0</v>
      </c>
    </row>
    <row r="6329" spans="2:24" ht="18.75">
      <c r="B6329" s="136"/>
      <c r="C6329" s="144">
        <v>2110</v>
      </c>
      <c r="D6329" s="147" t="s">
        <v>232</v>
      </c>
      <c r="E6329" s="812"/>
      <c r="F6329" s="449"/>
      <c r="G6329" s="245"/>
      <c r="H6329" s="245"/>
      <c r="I6329" s="476">
        <f>F6329+G6329+H6329</f>
        <v>0</v>
      </c>
      <c r="J6329" s="243" t="str">
        <f t="shared" si="1962"/>
        <v/>
      </c>
      <c r="K6329" s="244"/>
      <c r="L6329" s="423"/>
      <c r="M6329" s="252"/>
      <c r="N6329" s="315">
        <f>I6329</f>
        <v>0</v>
      </c>
      <c r="O6329" s="424">
        <f>L6329+M6329-N6329</f>
        <v>0</v>
      </c>
      <c r="P6329" s="244"/>
      <c r="Q6329" s="771"/>
      <c r="R6329" s="775"/>
      <c r="S6329" s="775"/>
      <c r="T6329" s="775"/>
      <c r="U6329" s="775"/>
      <c r="V6329" s="775"/>
      <c r="W6329" s="819"/>
      <c r="X6329" s="313">
        <f t="shared" si="1963"/>
        <v>0</v>
      </c>
    </row>
    <row r="6330" spans="2:24" ht="18.75">
      <c r="B6330" s="171"/>
      <c r="C6330" s="137">
        <v>2120</v>
      </c>
      <c r="D6330" s="159" t="s">
        <v>233</v>
      </c>
      <c r="E6330" s="812"/>
      <c r="F6330" s="449"/>
      <c r="G6330" s="245"/>
      <c r="H6330" s="245"/>
      <c r="I6330" s="476">
        <f>F6330+G6330+H6330</f>
        <v>0</v>
      </c>
      <c r="J6330" s="243" t="str">
        <f t="shared" si="1962"/>
        <v/>
      </c>
      <c r="K6330" s="244"/>
      <c r="L6330" s="423"/>
      <c r="M6330" s="252"/>
      <c r="N6330" s="315">
        <f>I6330</f>
        <v>0</v>
      </c>
      <c r="O6330" s="424">
        <f>L6330+M6330-N6330</f>
        <v>0</v>
      </c>
      <c r="P6330" s="244"/>
      <c r="Q6330" s="771"/>
      <c r="R6330" s="775"/>
      <c r="S6330" s="775"/>
      <c r="T6330" s="775"/>
      <c r="U6330" s="775"/>
      <c r="V6330" s="775"/>
      <c r="W6330" s="819"/>
      <c r="X6330" s="313">
        <f t="shared" si="1963"/>
        <v>0</v>
      </c>
    </row>
    <row r="6331" spans="2:24" ht="18.75">
      <c r="B6331" s="171"/>
      <c r="C6331" s="137">
        <v>2125</v>
      </c>
      <c r="D6331" s="156" t="s">
        <v>1080</v>
      </c>
      <c r="E6331" s="812"/>
      <c r="F6331" s="700">
        <v>0</v>
      </c>
      <c r="G6331" s="700">
        <v>0</v>
      </c>
      <c r="H6331" s="700">
        <v>0</v>
      </c>
      <c r="I6331" s="476">
        <f>F6331+G6331+H6331</f>
        <v>0</v>
      </c>
      <c r="J6331" s="243" t="str">
        <f t="shared" si="1962"/>
        <v/>
      </c>
      <c r="K6331" s="244"/>
      <c r="L6331" s="423"/>
      <c r="M6331" s="252"/>
      <c r="N6331" s="315">
        <f>I6331</f>
        <v>0</v>
      </c>
      <c r="O6331" s="424">
        <f>L6331+M6331-N6331</f>
        <v>0</v>
      </c>
      <c r="P6331" s="244"/>
      <c r="Q6331" s="771"/>
      <c r="R6331" s="775"/>
      <c r="S6331" s="775"/>
      <c r="T6331" s="775"/>
      <c r="U6331" s="775"/>
      <c r="V6331" s="775"/>
      <c r="W6331" s="819"/>
      <c r="X6331" s="313">
        <f t="shared" si="1963"/>
        <v>0</v>
      </c>
    </row>
    <row r="6332" spans="2:24" ht="18.75">
      <c r="B6332" s="143"/>
      <c r="C6332" s="137">
        <v>2140</v>
      </c>
      <c r="D6332" s="159" t="s">
        <v>235</v>
      </c>
      <c r="E6332" s="812"/>
      <c r="F6332" s="700">
        <v>0</v>
      </c>
      <c r="G6332" s="700">
        <v>0</v>
      </c>
      <c r="H6332" s="700">
        <v>0</v>
      </c>
      <c r="I6332" s="476">
        <f>F6332+G6332+H6332</f>
        <v>0</v>
      </c>
      <c r="J6332" s="243" t="str">
        <f t="shared" si="1962"/>
        <v/>
      </c>
      <c r="K6332" s="244"/>
      <c r="L6332" s="423"/>
      <c r="M6332" s="252"/>
      <c r="N6332" s="315">
        <f>I6332</f>
        <v>0</v>
      </c>
      <c r="O6332" s="424">
        <f>L6332+M6332-N6332</f>
        <v>0</v>
      </c>
      <c r="P6332" s="244"/>
      <c r="Q6332" s="771"/>
      <c r="R6332" s="775"/>
      <c r="S6332" s="775"/>
      <c r="T6332" s="775"/>
      <c r="U6332" s="775"/>
      <c r="V6332" s="775"/>
      <c r="W6332" s="819"/>
      <c r="X6332" s="313">
        <f t="shared" si="1963"/>
        <v>0</v>
      </c>
    </row>
    <row r="6333" spans="2:24" ht="18.75">
      <c r="B6333" s="136"/>
      <c r="C6333" s="142">
        <v>2190</v>
      </c>
      <c r="D6333" s="512" t="s">
        <v>236</v>
      </c>
      <c r="E6333" s="812"/>
      <c r="F6333" s="449"/>
      <c r="G6333" s="245"/>
      <c r="H6333" s="245"/>
      <c r="I6333" s="476">
        <f>F6333+G6333+H6333</f>
        <v>0</v>
      </c>
      <c r="J6333" s="243" t="str">
        <f t="shared" si="1962"/>
        <v/>
      </c>
      <c r="K6333" s="244"/>
      <c r="L6333" s="423"/>
      <c r="M6333" s="252"/>
      <c r="N6333" s="315">
        <f>I6333</f>
        <v>0</v>
      </c>
      <c r="O6333" s="424">
        <f>L6333+M6333-N6333</f>
        <v>0</v>
      </c>
      <c r="P6333" s="244"/>
      <c r="Q6333" s="771"/>
      <c r="R6333" s="775"/>
      <c r="S6333" s="775"/>
      <c r="T6333" s="775"/>
      <c r="U6333" s="775"/>
      <c r="V6333" s="775"/>
      <c r="W6333" s="819"/>
      <c r="X6333" s="313">
        <f t="shared" si="1963"/>
        <v>0</v>
      </c>
    </row>
    <row r="6334" spans="2:24" ht="18.75">
      <c r="B6334" s="794">
        <v>2200</v>
      </c>
      <c r="C6334" s="958" t="s">
        <v>237</v>
      </c>
      <c r="D6334" s="958"/>
      <c r="E6334" s="795"/>
      <c r="F6334" s="796">
        <f>SUM(F6335:F6336)</f>
        <v>0</v>
      </c>
      <c r="G6334" s="797">
        <f>SUM(G6335:G6336)</f>
        <v>0</v>
      </c>
      <c r="H6334" s="797">
        <f>SUM(H6335:H6336)</f>
        <v>0</v>
      </c>
      <c r="I6334" s="797">
        <f>SUM(I6335:I6336)</f>
        <v>0</v>
      </c>
      <c r="J6334" s="243" t="str">
        <f t="shared" si="1962"/>
        <v/>
      </c>
      <c r="K6334" s="244"/>
      <c r="L6334" s="316">
        <f>SUM(L6335:L6336)</f>
        <v>0</v>
      </c>
      <c r="M6334" s="317">
        <f>SUM(M6335:M6336)</f>
        <v>0</v>
      </c>
      <c r="N6334" s="425">
        <f>SUM(N6335:N6336)</f>
        <v>0</v>
      </c>
      <c r="O6334" s="426">
        <f>SUM(O6335:O6336)</f>
        <v>0</v>
      </c>
      <c r="P6334" s="244"/>
      <c r="Q6334" s="773"/>
      <c r="R6334" s="774"/>
      <c r="S6334" s="774"/>
      <c r="T6334" s="774"/>
      <c r="U6334" s="774"/>
      <c r="V6334" s="774"/>
      <c r="W6334" s="820"/>
      <c r="X6334" s="313">
        <f t="shared" si="1963"/>
        <v>0</v>
      </c>
    </row>
    <row r="6335" spans="2:24" ht="18.75">
      <c r="B6335" s="136"/>
      <c r="C6335" s="137">
        <v>2221</v>
      </c>
      <c r="D6335" s="139" t="s">
        <v>1461</v>
      </c>
      <c r="E6335" s="812"/>
      <c r="F6335" s="449"/>
      <c r="G6335" s="245"/>
      <c r="H6335" s="245"/>
      <c r="I6335" s="476">
        <f t="shared" ref="I6335:I6340" si="1964">F6335+G6335+H6335</f>
        <v>0</v>
      </c>
      <c r="J6335" s="243" t="str">
        <f t="shared" si="1962"/>
        <v/>
      </c>
      <c r="K6335" s="244"/>
      <c r="L6335" s="423"/>
      <c r="M6335" s="252"/>
      <c r="N6335" s="315">
        <f t="shared" ref="N6335:N6340" si="1965">I6335</f>
        <v>0</v>
      </c>
      <c r="O6335" s="424">
        <f t="shared" ref="O6335:O6340" si="1966">L6335+M6335-N6335</f>
        <v>0</v>
      </c>
      <c r="P6335" s="244"/>
      <c r="Q6335" s="771"/>
      <c r="R6335" s="775"/>
      <c r="S6335" s="775"/>
      <c r="T6335" s="775"/>
      <c r="U6335" s="775"/>
      <c r="V6335" s="775"/>
      <c r="W6335" s="819"/>
      <c r="X6335" s="313">
        <f t="shared" si="1963"/>
        <v>0</v>
      </c>
    </row>
    <row r="6336" spans="2:24" ht="18.75">
      <c r="B6336" s="136"/>
      <c r="C6336" s="142">
        <v>2224</v>
      </c>
      <c r="D6336" s="141" t="s">
        <v>238</v>
      </c>
      <c r="E6336" s="812"/>
      <c r="F6336" s="449"/>
      <c r="G6336" s="245"/>
      <c r="H6336" s="245"/>
      <c r="I6336" s="476">
        <f t="shared" si="1964"/>
        <v>0</v>
      </c>
      <c r="J6336" s="243" t="str">
        <f t="shared" si="1962"/>
        <v/>
      </c>
      <c r="K6336" s="244"/>
      <c r="L6336" s="423"/>
      <c r="M6336" s="252"/>
      <c r="N6336" s="315">
        <f t="shared" si="1965"/>
        <v>0</v>
      </c>
      <c r="O6336" s="424">
        <f t="shared" si="1966"/>
        <v>0</v>
      </c>
      <c r="P6336" s="244"/>
      <c r="Q6336" s="771"/>
      <c r="R6336" s="775"/>
      <c r="S6336" s="775"/>
      <c r="T6336" s="775"/>
      <c r="U6336" s="775"/>
      <c r="V6336" s="775"/>
      <c r="W6336" s="819"/>
      <c r="X6336" s="313">
        <f t="shared" si="1963"/>
        <v>0</v>
      </c>
    </row>
    <row r="6337" spans="2:24" ht="18.75">
      <c r="B6337" s="794">
        <v>2500</v>
      </c>
      <c r="C6337" s="963" t="s">
        <v>239</v>
      </c>
      <c r="D6337" s="963"/>
      <c r="E6337" s="795"/>
      <c r="F6337" s="798"/>
      <c r="G6337" s="799"/>
      <c r="H6337" s="799"/>
      <c r="I6337" s="800">
        <f t="shared" si="1964"/>
        <v>0</v>
      </c>
      <c r="J6337" s="243" t="str">
        <f t="shared" si="1962"/>
        <v/>
      </c>
      <c r="K6337" s="244"/>
      <c r="L6337" s="428"/>
      <c r="M6337" s="254"/>
      <c r="N6337" s="315">
        <f t="shared" si="1965"/>
        <v>0</v>
      </c>
      <c r="O6337" s="424">
        <f t="shared" si="1966"/>
        <v>0</v>
      </c>
      <c r="P6337" s="244"/>
      <c r="Q6337" s="773"/>
      <c r="R6337" s="774"/>
      <c r="S6337" s="775"/>
      <c r="T6337" s="775"/>
      <c r="U6337" s="774"/>
      <c r="V6337" s="775"/>
      <c r="W6337" s="819"/>
      <c r="X6337" s="313">
        <f t="shared" si="1963"/>
        <v>0</v>
      </c>
    </row>
    <row r="6338" spans="2:24" ht="18.75">
      <c r="B6338" s="794">
        <v>2600</v>
      </c>
      <c r="C6338" s="969" t="s">
        <v>240</v>
      </c>
      <c r="D6338" s="979"/>
      <c r="E6338" s="795"/>
      <c r="F6338" s="798"/>
      <c r="G6338" s="799"/>
      <c r="H6338" s="799"/>
      <c r="I6338" s="800">
        <f t="shared" si="1964"/>
        <v>0</v>
      </c>
      <c r="J6338" s="243" t="str">
        <f t="shared" si="1962"/>
        <v/>
      </c>
      <c r="K6338" s="244"/>
      <c r="L6338" s="428"/>
      <c r="M6338" s="254"/>
      <c r="N6338" s="315">
        <f t="shared" si="1965"/>
        <v>0</v>
      </c>
      <c r="O6338" s="424">
        <f t="shared" si="1966"/>
        <v>0</v>
      </c>
      <c r="P6338" s="244"/>
      <c r="Q6338" s="773"/>
      <c r="R6338" s="774"/>
      <c r="S6338" s="775"/>
      <c r="T6338" s="775"/>
      <c r="U6338" s="774"/>
      <c r="V6338" s="775"/>
      <c r="W6338" s="819"/>
      <c r="X6338" s="313">
        <f t="shared" si="1963"/>
        <v>0</v>
      </c>
    </row>
    <row r="6339" spans="2:24" ht="18.75">
      <c r="B6339" s="794">
        <v>2700</v>
      </c>
      <c r="C6339" s="969" t="s">
        <v>241</v>
      </c>
      <c r="D6339" s="979"/>
      <c r="E6339" s="795"/>
      <c r="F6339" s="798"/>
      <c r="G6339" s="799"/>
      <c r="H6339" s="799"/>
      <c r="I6339" s="800">
        <f t="shared" si="1964"/>
        <v>0</v>
      </c>
      <c r="J6339" s="243" t="str">
        <f t="shared" si="1962"/>
        <v/>
      </c>
      <c r="K6339" s="244"/>
      <c r="L6339" s="428"/>
      <c r="M6339" s="254"/>
      <c r="N6339" s="315">
        <f t="shared" si="1965"/>
        <v>0</v>
      </c>
      <c r="O6339" s="424">
        <f t="shared" si="1966"/>
        <v>0</v>
      </c>
      <c r="P6339" s="244"/>
      <c r="Q6339" s="773"/>
      <c r="R6339" s="774"/>
      <c r="S6339" s="775"/>
      <c r="T6339" s="775"/>
      <c r="U6339" s="774"/>
      <c r="V6339" s="775"/>
      <c r="W6339" s="819"/>
      <c r="X6339" s="313">
        <f t="shared" si="1963"/>
        <v>0</v>
      </c>
    </row>
    <row r="6340" spans="2:24" ht="18.75">
      <c r="B6340" s="794">
        <v>2800</v>
      </c>
      <c r="C6340" s="969" t="s">
        <v>1711</v>
      </c>
      <c r="D6340" s="979"/>
      <c r="E6340" s="795"/>
      <c r="F6340" s="798"/>
      <c r="G6340" s="799"/>
      <c r="H6340" s="799"/>
      <c r="I6340" s="800">
        <f t="shared" si="1964"/>
        <v>0</v>
      </c>
      <c r="J6340" s="243" t="str">
        <f t="shared" si="1962"/>
        <v/>
      </c>
      <c r="K6340" s="244"/>
      <c r="L6340" s="428"/>
      <c r="M6340" s="254"/>
      <c r="N6340" s="315">
        <f t="shared" si="1965"/>
        <v>0</v>
      </c>
      <c r="O6340" s="424">
        <f t="shared" si="1966"/>
        <v>0</v>
      </c>
      <c r="P6340" s="244"/>
      <c r="Q6340" s="773"/>
      <c r="R6340" s="774"/>
      <c r="S6340" s="775"/>
      <c r="T6340" s="775"/>
      <c r="U6340" s="774"/>
      <c r="V6340" s="775"/>
      <c r="W6340" s="819"/>
      <c r="X6340" s="313">
        <f t="shared" si="1963"/>
        <v>0</v>
      </c>
    </row>
    <row r="6341" spans="2:24" ht="18.75">
      <c r="B6341" s="794">
        <v>2900</v>
      </c>
      <c r="C6341" s="966" t="s">
        <v>242</v>
      </c>
      <c r="D6341" s="983"/>
      <c r="E6341" s="795"/>
      <c r="F6341" s="796">
        <f>SUM(F6342:F6349)</f>
        <v>0</v>
      </c>
      <c r="G6341" s="797">
        <f>SUM(G6342:G6349)</f>
        <v>0</v>
      </c>
      <c r="H6341" s="797">
        <f>SUM(H6342:H6349)</f>
        <v>0</v>
      </c>
      <c r="I6341" s="797">
        <f>SUM(I6342:I6349)</f>
        <v>0</v>
      </c>
      <c r="J6341" s="243" t="str">
        <f t="shared" si="1962"/>
        <v/>
      </c>
      <c r="K6341" s="244"/>
      <c r="L6341" s="316">
        <f>SUM(L6342:L6349)</f>
        <v>0</v>
      </c>
      <c r="M6341" s="317">
        <f>SUM(M6342:M6349)</f>
        <v>0</v>
      </c>
      <c r="N6341" s="425">
        <f>SUM(N6342:N6349)</f>
        <v>0</v>
      </c>
      <c r="O6341" s="426">
        <f>SUM(O6342:O6349)</f>
        <v>0</v>
      </c>
      <c r="P6341" s="244"/>
      <c r="Q6341" s="773"/>
      <c r="R6341" s="774"/>
      <c r="S6341" s="774"/>
      <c r="T6341" s="774"/>
      <c r="U6341" s="774"/>
      <c r="V6341" s="774"/>
      <c r="W6341" s="820"/>
      <c r="X6341" s="313">
        <f t="shared" si="1963"/>
        <v>0</v>
      </c>
    </row>
    <row r="6342" spans="2:24" ht="18.75">
      <c r="B6342" s="172"/>
      <c r="C6342" s="144">
        <v>2910</v>
      </c>
      <c r="D6342" s="319" t="s">
        <v>1751</v>
      </c>
      <c r="E6342" s="812"/>
      <c r="F6342" s="449"/>
      <c r="G6342" s="245"/>
      <c r="H6342" s="245"/>
      <c r="I6342" s="476">
        <f t="shared" ref="I6342:I6349" si="1967">F6342+G6342+H6342</f>
        <v>0</v>
      </c>
      <c r="J6342" s="243" t="str">
        <f t="shared" si="1962"/>
        <v/>
      </c>
      <c r="K6342" s="244"/>
      <c r="L6342" s="423"/>
      <c r="M6342" s="252"/>
      <c r="N6342" s="315">
        <f t="shared" ref="N6342:N6349" si="1968">I6342</f>
        <v>0</v>
      </c>
      <c r="O6342" s="424">
        <f t="shared" ref="O6342:O6349" si="1969">L6342+M6342-N6342</f>
        <v>0</v>
      </c>
      <c r="P6342" s="244"/>
      <c r="Q6342" s="771"/>
      <c r="R6342" s="775"/>
      <c r="S6342" s="775"/>
      <c r="T6342" s="775"/>
      <c r="U6342" s="775"/>
      <c r="V6342" s="775"/>
      <c r="W6342" s="819"/>
      <c r="X6342" s="313">
        <f t="shared" si="1963"/>
        <v>0</v>
      </c>
    </row>
    <row r="6343" spans="2:24" ht="18.75">
      <c r="B6343" s="172"/>
      <c r="C6343" s="144">
        <v>2920</v>
      </c>
      <c r="D6343" s="319" t="s">
        <v>243</v>
      </c>
      <c r="E6343" s="812"/>
      <c r="F6343" s="449"/>
      <c r="G6343" s="245"/>
      <c r="H6343" s="245"/>
      <c r="I6343" s="476">
        <f t="shared" si="1967"/>
        <v>0</v>
      </c>
      <c r="J6343" s="243" t="str">
        <f t="shared" si="1962"/>
        <v/>
      </c>
      <c r="K6343" s="244"/>
      <c r="L6343" s="423"/>
      <c r="M6343" s="252"/>
      <c r="N6343" s="315">
        <f t="shared" si="1968"/>
        <v>0</v>
      </c>
      <c r="O6343" s="424">
        <f t="shared" si="1969"/>
        <v>0</v>
      </c>
      <c r="P6343" s="244"/>
      <c r="Q6343" s="771"/>
      <c r="R6343" s="775"/>
      <c r="S6343" s="775"/>
      <c r="T6343" s="775"/>
      <c r="U6343" s="775"/>
      <c r="V6343" s="775"/>
      <c r="W6343" s="819"/>
      <c r="X6343" s="313">
        <f t="shared" si="1963"/>
        <v>0</v>
      </c>
    </row>
    <row r="6344" spans="2:24" ht="31.5">
      <c r="B6344" s="172"/>
      <c r="C6344" s="168">
        <v>2969</v>
      </c>
      <c r="D6344" s="320" t="s">
        <v>244</v>
      </c>
      <c r="E6344" s="812"/>
      <c r="F6344" s="449"/>
      <c r="G6344" s="245"/>
      <c r="H6344" s="245"/>
      <c r="I6344" s="476">
        <f t="shared" si="1967"/>
        <v>0</v>
      </c>
      <c r="J6344" s="243" t="str">
        <f t="shared" si="1962"/>
        <v/>
      </c>
      <c r="K6344" s="244"/>
      <c r="L6344" s="423"/>
      <c r="M6344" s="252"/>
      <c r="N6344" s="315">
        <f t="shared" si="1968"/>
        <v>0</v>
      </c>
      <c r="O6344" s="424">
        <f t="shared" si="1969"/>
        <v>0</v>
      </c>
      <c r="P6344" s="244"/>
      <c r="Q6344" s="771"/>
      <c r="R6344" s="775"/>
      <c r="S6344" s="775"/>
      <c r="T6344" s="775"/>
      <c r="U6344" s="775"/>
      <c r="V6344" s="775"/>
      <c r="W6344" s="819"/>
      <c r="X6344" s="313">
        <f t="shared" si="1963"/>
        <v>0</v>
      </c>
    </row>
    <row r="6345" spans="2:24" ht="31.5">
      <c r="B6345" s="172"/>
      <c r="C6345" s="168">
        <v>2970</v>
      </c>
      <c r="D6345" s="320" t="s">
        <v>245</v>
      </c>
      <c r="E6345" s="812"/>
      <c r="F6345" s="449"/>
      <c r="G6345" s="245"/>
      <c r="H6345" s="245"/>
      <c r="I6345" s="476">
        <f t="shared" si="1967"/>
        <v>0</v>
      </c>
      <c r="J6345" s="243" t="str">
        <f t="shared" si="1962"/>
        <v/>
      </c>
      <c r="K6345" s="244"/>
      <c r="L6345" s="423"/>
      <c r="M6345" s="252"/>
      <c r="N6345" s="315">
        <f t="shared" si="1968"/>
        <v>0</v>
      </c>
      <c r="O6345" s="424">
        <f t="shared" si="1969"/>
        <v>0</v>
      </c>
      <c r="P6345" s="244"/>
      <c r="Q6345" s="771"/>
      <c r="R6345" s="775"/>
      <c r="S6345" s="775"/>
      <c r="T6345" s="775"/>
      <c r="U6345" s="775"/>
      <c r="V6345" s="775"/>
      <c r="W6345" s="819"/>
      <c r="X6345" s="313">
        <f t="shared" si="1963"/>
        <v>0</v>
      </c>
    </row>
    <row r="6346" spans="2:24" ht="18.75">
      <c r="B6346" s="172"/>
      <c r="C6346" s="166">
        <v>2989</v>
      </c>
      <c r="D6346" s="321" t="s">
        <v>246</v>
      </c>
      <c r="E6346" s="812"/>
      <c r="F6346" s="449"/>
      <c r="G6346" s="245"/>
      <c r="H6346" s="245"/>
      <c r="I6346" s="476">
        <f t="shared" si="1967"/>
        <v>0</v>
      </c>
      <c r="J6346" s="243" t="str">
        <f t="shared" si="1962"/>
        <v/>
      </c>
      <c r="K6346" s="244"/>
      <c r="L6346" s="423"/>
      <c r="M6346" s="252"/>
      <c r="N6346" s="315">
        <f t="shared" si="1968"/>
        <v>0</v>
      </c>
      <c r="O6346" s="424">
        <f t="shared" si="1969"/>
        <v>0</v>
      </c>
      <c r="P6346" s="244"/>
      <c r="Q6346" s="771"/>
      <c r="R6346" s="775"/>
      <c r="S6346" s="775"/>
      <c r="T6346" s="775"/>
      <c r="U6346" s="775"/>
      <c r="V6346" s="775"/>
      <c r="W6346" s="819"/>
      <c r="X6346" s="313">
        <f t="shared" si="1963"/>
        <v>0</v>
      </c>
    </row>
    <row r="6347" spans="2:24" ht="31.5">
      <c r="B6347" s="136"/>
      <c r="C6347" s="137">
        <v>2990</v>
      </c>
      <c r="D6347" s="322" t="s">
        <v>1732</v>
      </c>
      <c r="E6347" s="812"/>
      <c r="F6347" s="449"/>
      <c r="G6347" s="245"/>
      <c r="H6347" s="245"/>
      <c r="I6347" s="476">
        <f t="shared" si="1967"/>
        <v>0</v>
      </c>
      <c r="J6347" s="243" t="str">
        <f t="shared" si="1962"/>
        <v/>
      </c>
      <c r="K6347" s="244"/>
      <c r="L6347" s="423"/>
      <c r="M6347" s="252"/>
      <c r="N6347" s="315">
        <f t="shared" si="1968"/>
        <v>0</v>
      </c>
      <c r="O6347" s="424">
        <f t="shared" si="1969"/>
        <v>0</v>
      </c>
      <c r="P6347" s="244"/>
      <c r="Q6347" s="771"/>
      <c r="R6347" s="775"/>
      <c r="S6347" s="775"/>
      <c r="T6347" s="775"/>
      <c r="U6347" s="775"/>
      <c r="V6347" s="775"/>
      <c r="W6347" s="819"/>
      <c r="X6347" s="313">
        <f t="shared" si="1963"/>
        <v>0</v>
      </c>
    </row>
    <row r="6348" spans="2:24" ht="18.75">
      <c r="B6348" s="136"/>
      <c r="C6348" s="137">
        <v>2991</v>
      </c>
      <c r="D6348" s="322" t="s">
        <v>247</v>
      </c>
      <c r="E6348" s="812"/>
      <c r="F6348" s="449"/>
      <c r="G6348" s="245"/>
      <c r="H6348" s="245"/>
      <c r="I6348" s="476">
        <f t="shared" si="1967"/>
        <v>0</v>
      </c>
      <c r="J6348" s="243" t="str">
        <f t="shared" si="1962"/>
        <v/>
      </c>
      <c r="K6348" s="244"/>
      <c r="L6348" s="423"/>
      <c r="M6348" s="252"/>
      <c r="N6348" s="315">
        <f t="shared" si="1968"/>
        <v>0</v>
      </c>
      <c r="O6348" s="424">
        <f t="shared" si="1969"/>
        <v>0</v>
      </c>
      <c r="P6348" s="244"/>
      <c r="Q6348" s="771"/>
      <c r="R6348" s="775"/>
      <c r="S6348" s="775"/>
      <c r="T6348" s="775"/>
      <c r="U6348" s="775"/>
      <c r="V6348" s="775"/>
      <c r="W6348" s="819"/>
      <c r="X6348" s="313">
        <f t="shared" si="1963"/>
        <v>0</v>
      </c>
    </row>
    <row r="6349" spans="2:24" ht="18.75">
      <c r="B6349" s="136"/>
      <c r="C6349" s="142">
        <v>2992</v>
      </c>
      <c r="D6349" s="154" t="s">
        <v>248</v>
      </c>
      <c r="E6349" s="812"/>
      <c r="F6349" s="449"/>
      <c r="G6349" s="245"/>
      <c r="H6349" s="245"/>
      <c r="I6349" s="476">
        <f t="shared" si="1967"/>
        <v>0</v>
      </c>
      <c r="J6349" s="243" t="str">
        <f t="shared" si="1962"/>
        <v/>
      </c>
      <c r="K6349" s="244"/>
      <c r="L6349" s="423"/>
      <c r="M6349" s="252"/>
      <c r="N6349" s="315">
        <f t="shared" si="1968"/>
        <v>0</v>
      </c>
      <c r="O6349" s="424">
        <f t="shared" si="1969"/>
        <v>0</v>
      </c>
      <c r="P6349" s="244"/>
      <c r="Q6349" s="771"/>
      <c r="R6349" s="775"/>
      <c r="S6349" s="775"/>
      <c r="T6349" s="775"/>
      <c r="U6349" s="775"/>
      <c r="V6349" s="775"/>
      <c r="W6349" s="819"/>
      <c r="X6349" s="313">
        <f t="shared" si="1963"/>
        <v>0</v>
      </c>
    </row>
    <row r="6350" spans="2:24" ht="18.75">
      <c r="B6350" s="794">
        <v>3300</v>
      </c>
      <c r="C6350" s="966" t="s">
        <v>1773</v>
      </c>
      <c r="D6350" s="966"/>
      <c r="E6350" s="795"/>
      <c r="F6350" s="781">
        <v>0</v>
      </c>
      <c r="G6350" s="781">
        <v>0</v>
      </c>
      <c r="H6350" s="781">
        <v>0</v>
      </c>
      <c r="I6350" s="797">
        <f>SUM(I6351:I6355)</f>
        <v>0</v>
      </c>
      <c r="J6350" s="243" t="str">
        <f t="shared" si="1962"/>
        <v/>
      </c>
      <c r="K6350" s="244"/>
      <c r="L6350" s="773"/>
      <c r="M6350" s="774"/>
      <c r="N6350" s="774"/>
      <c r="O6350" s="820"/>
      <c r="P6350" s="244"/>
      <c r="Q6350" s="773"/>
      <c r="R6350" s="774"/>
      <c r="S6350" s="774"/>
      <c r="T6350" s="774"/>
      <c r="U6350" s="774"/>
      <c r="V6350" s="774"/>
      <c r="W6350" s="820"/>
      <c r="X6350" s="313">
        <f t="shared" si="1963"/>
        <v>0</v>
      </c>
    </row>
    <row r="6351" spans="2:24" ht="18.75">
      <c r="B6351" s="143"/>
      <c r="C6351" s="144">
        <v>3301</v>
      </c>
      <c r="D6351" s="460" t="s">
        <v>249</v>
      </c>
      <c r="E6351" s="812"/>
      <c r="F6351" s="700">
        <v>0</v>
      </c>
      <c r="G6351" s="700">
        <v>0</v>
      </c>
      <c r="H6351" s="700">
        <v>0</v>
      </c>
      <c r="I6351" s="476">
        <f t="shared" ref="I6351:I6358" si="1970">F6351+G6351+H6351</f>
        <v>0</v>
      </c>
      <c r="J6351" s="243" t="str">
        <f t="shared" si="1962"/>
        <v/>
      </c>
      <c r="K6351" s="244"/>
      <c r="L6351" s="771"/>
      <c r="M6351" s="775"/>
      <c r="N6351" s="775"/>
      <c r="O6351" s="819"/>
      <c r="P6351" s="244"/>
      <c r="Q6351" s="771"/>
      <c r="R6351" s="775"/>
      <c r="S6351" s="775"/>
      <c r="T6351" s="775"/>
      <c r="U6351" s="775"/>
      <c r="V6351" s="775"/>
      <c r="W6351" s="819"/>
      <c r="X6351" s="313">
        <f t="shared" si="1963"/>
        <v>0</v>
      </c>
    </row>
    <row r="6352" spans="2:24" ht="18.75">
      <c r="B6352" s="143"/>
      <c r="C6352" s="168">
        <v>3302</v>
      </c>
      <c r="D6352" s="461" t="s">
        <v>1081</v>
      </c>
      <c r="E6352" s="812"/>
      <c r="F6352" s="700">
        <v>0</v>
      </c>
      <c r="G6352" s="700">
        <v>0</v>
      </c>
      <c r="H6352" s="700">
        <v>0</v>
      </c>
      <c r="I6352" s="476">
        <f t="shared" si="1970"/>
        <v>0</v>
      </c>
      <c r="J6352" s="243" t="str">
        <f t="shared" ref="J6352:J6383" si="1971">(IF($E6352&lt;&gt;0,$J$2,IF($I6352&lt;&gt;0,$J$2,"")))</f>
        <v/>
      </c>
      <c r="K6352" s="244"/>
      <c r="L6352" s="771"/>
      <c r="M6352" s="775"/>
      <c r="N6352" s="775"/>
      <c r="O6352" s="819"/>
      <c r="P6352" s="244"/>
      <c r="Q6352" s="771"/>
      <c r="R6352" s="775"/>
      <c r="S6352" s="775"/>
      <c r="T6352" s="775"/>
      <c r="U6352" s="775"/>
      <c r="V6352" s="775"/>
      <c r="W6352" s="819"/>
      <c r="X6352" s="313">
        <f t="shared" ref="X6352:X6383" si="1972">T6352-U6352-V6352-W6352</f>
        <v>0</v>
      </c>
    </row>
    <row r="6353" spans="2:24" ht="18.75">
      <c r="B6353" s="143"/>
      <c r="C6353" s="168">
        <v>3303</v>
      </c>
      <c r="D6353" s="461" t="s">
        <v>251</v>
      </c>
      <c r="E6353" s="812"/>
      <c r="F6353" s="700">
        <v>0</v>
      </c>
      <c r="G6353" s="700">
        <v>0</v>
      </c>
      <c r="H6353" s="700">
        <v>0</v>
      </c>
      <c r="I6353" s="476">
        <f t="shared" si="1970"/>
        <v>0</v>
      </c>
      <c r="J6353" s="243" t="str">
        <f t="shared" si="1971"/>
        <v/>
      </c>
      <c r="K6353" s="244"/>
      <c r="L6353" s="771"/>
      <c r="M6353" s="775"/>
      <c r="N6353" s="775"/>
      <c r="O6353" s="819"/>
      <c r="P6353" s="244"/>
      <c r="Q6353" s="771"/>
      <c r="R6353" s="775"/>
      <c r="S6353" s="775"/>
      <c r="T6353" s="775"/>
      <c r="U6353" s="775"/>
      <c r="V6353" s="775"/>
      <c r="W6353" s="819"/>
      <c r="X6353" s="313">
        <f t="shared" si="1972"/>
        <v>0</v>
      </c>
    </row>
    <row r="6354" spans="2:24" ht="18.75">
      <c r="B6354" s="143"/>
      <c r="C6354" s="166">
        <v>3304</v>
      </c>
      <c r="D6354" s="462" t="s">
        <v>252</v>
      </c>
      <c r="E6354" s="812"/>
      <c r="F6354" s="700">
        <v>0</v>
      </c>
      <c r="G6354" s="700">
        <v>0</v>
      </c>
      <c r="H6354" s="700">
        <v>0</v>
      </c>
      <c r="I6354" s="476">
        <f t="shared" si="1970"/>
        <v>0</v>
      </c>
      <c r="J6354" s="243" t="str">
        <f t="shared" si="1971"/>
        <v/>
      </c>
      <c r="K6354" s="244"/>
      <c r="L6354" s="771"/>
      <c r="M6354" s="775"/>
      <c r="N6354" s="775"/>
      <c r="O6354" s="819"/>
      <c r="P6354" s="244"/>
      <c r="Q6354" s="771"/>
      <c r="R6354" s="775"/>
      <c r="S6354" s="775"/>
      <c r="T6354" s="775"/>
      <c r="U6354" s="775"/>
      <c r="V6354" s="775"/>
      <c r="W6354" s="819"/>
      <c r="X6354" s="313">
        <f t="shared" si="1972"/>
        <v>0</v>
      </c>
    </row>
    <row r="6355" spans="2:24" ht="31.5">
      <c r="B6355" s="143"/>
      <c r="C6355" s="142">
        <v>3306</v>
      </c>
      <c r="D6355" s="463" t="s">
        <v>1712</v>
      </c>
      <c r="E6355" s="812"/>
      <c r="F6355" s="700">
        <v>0</v>
      </c>
      <c r="G6355" s="700">
        <v>0</v>
      </c>
      <c r="H6355" s="700">
        <v>0</v>
      </c>
      <c r="I6355" s="476">
        <f t="shared" si="1970"/>
        <v>0</v>
      </c>
      <c r="J6355" s="243" t="str">
        <f t="shared" si="1971"/>
        <v/>
      </c>
      <c r="K6355" s="244"/>
      <c r="L6355" s="771"/>
      <c r="M6355" s="775"/>
      <c r="N6355" s="775"/>
      <c r="O6355" s="819"/>
      <c r="P6355" s="244"/>
      <c r="Q6355" s="771"/>
      <c r="R6355" s="775"/>
      <c r="S6355" s="775"/>
      <c r="T6355" s="775"/>
      <c r="U6355" s="775"/>
      <c r="V6355" s="775"/>
      <c r="W6355" s="819"/>
      <c r="X6355" s="313">
        <f t="shared" si="1972"/>
        <v>0</v>
      </c>
    </row>
    <row r="6356" spans="2:24" ht="18.75">
      <c r="B6356" s="794">
        <v>3900</v>
      </c>
      <c r="C6356" s="963" t="s">
        <v>253</v>
      </c>
      <c r="D6356" s="967"/>
      <c r="E6356" s="795"/>
      <c r="F6356" s="781">
        <v>0</v>
      </c>
      <c r="G6356" s="781">
        <v>0</v>
      </c>
      <c r="H6356" s="781">
        <v>0</v>
      </c>
      <c r="I6356" s="800">
        <f t="shared" si="1970"/>
        <v>0</v>
      </c>
      <c r="J6356" s="243" t="str">
        <f t="shared" si="1971"/>
        <v/>
      </c>
      <c r="K6356" s="244"/>
      <c r="L6356" s="428"/>
      <c r="M6356" s="254"/>
      <c r="N6356" s="317">
        <f>I6356</f>
        <v>0</v>
      </c>
      <c r="O6356" s="424">
        <f>L6356+M6356-N6356</f>
        <v>0</v>
      </c>
      <c r="P6356" s="244"/>
      <c r="Q6356" s="428"/>
      <c r="R6356" s="254"/>
      <c r="S6356" s="429">
        <f>+IF(+(L6356+M6356)&gt;=I6356,+M6356,+(+I6356-L6356))</f>
        <v>0</v>
      </c>
      <c r="T6356" s="315">
        <f>Q6356+R6356-S6356</f>
        <v>0</v>
      </c>
      <c r="U6356" s="254"/>
      <c r="V6356" s="254"/>
      <c r="W6356" s="253"/>
      <c r="X6356" s="313">
        <f t="shared" si="1972"/>
        <v>0</v>
      </c>
    </row>
    <row r="6357" spans="2:24" ht="18.75">
      <c r="B6357" s="794">
        <v>4000</v>
      </c>
      <c r="C6357" s="968" t="s">
        <v>254</v>
      </c>
      <c r="D6357" s="968"/>
      <c r="E6357" s="795"/>
      <c r="F6357" s="798"/>
      <c r="G6357" s="799"/>
      <c r="H6357" s="799"/>
      <c r="I6357" s="800">
        <f t="shared" si="1970"/>
        <v>0</v>
      </c>
      <c r="J6357" s="243" t="str">
        <f t="shared" si="1971"/>
        <v/>
      </c>
      <c r="K6357" s="244"/>
      <c r="L6357" s="428"/>
      <c r="M6357" s="254"/>
      <c r="N6357" s="317">
        <f>I6357</f>
        <v>0</v>
      </c>
      <c r="O6357" s="424">
        <f>L6357+M6357-N6357</f>
        <v>0</v>
      </c>
      <c r="P6357" s="244"/>
      <c r="Q6357" s="773"/>
      <c r="R6357" s="774"/>
      <c r="S6357" s="774"/>
      <c r="T6357" s="775"/>
      <c r="U6357" s="774"/>
      <c r="V6357" s="774"/>
      <c r="W6357" s="819"/>
      <c r="X6357" s="313">
        <f t="shared" si="1972"/>
        <v>0</v>
      </c>
    </row>
    <row r="6358" spans="2:24" ht="18.75">
      <c r="B6358" s="794">
        <v>4100</v>
      </c>
      <c r="C6358" s="968" t="s">
        <v>255</v>
      </c>
      <c r="D6358" s="968"/>
      <c r="E6358" s="795"/>
      <c r="F6358" s="781">
        <v>0</v>
      </c>
      <c r="G6358" s="781">
        <v>0</v>
      </c>
      <c r="H6358" s="781">
        <v>0</v>
      </c>
      <c r="I6358" s="800">
        <f t="shared" si="1970"/>
        <v>0</v>
      </c>
      <c r="J6358" s="243" t="str">
        <f t="shared" si="1971"/>
        <v/>
      </c>
      <c r="K6358" s="244"/>
      <c r="L6358" s="773"/>
      <c r="M6358" s="774"/>
      <c r="N6358" s="774"/>
      <c r="O6358" s="820"/>
      <c r="P6358" s="244"/>
      <c r="Q6358" s="773"/>
      <c r="R6358" s="774"/>
      <c r="S6358" s="774"/>
      <c r="T6358" s="774"/>
      <c r="U6358" s="774"/>
      <c r="V6358" s="774"/>
      <c r="W6358" s="820"/>
      <c r="X6358" s="313">
        <f t="shared" si="1972"/>
        <v>0</v>
      </c>
    </row>
    <row r="6359" spans="2:24" ht="18.75">
      <c r="B6359" s="794">
        <v>4200</v>
      </c>
      <c r="C6359" s="966" t="s">
        <v>256</v>
      </c>
      <c r="D6359" s="983"/>
      <c r="E6359" s="795"/>
      <c r="F6359" s="796">
        <f>SUM(F6360:F6365)</f>
        <v>0</v>
      </c>
      <c r="G6359" s="797">
        <f>SUM(G6360:G6365)</f>
        <v>0</v>
      </c>
      <c r="H6359" s="797">
        <f>SUM(H6360:H6365)</f>
        <v>0</v>
      </c>
      <c r="I6359" s="797">
        <f>SUM(I6360:I6365)</f>
        <v>0</v>
      </c>
      <c r="J6359" s="243" t="str">
        <f t="shared" si="1971"/>
        <v/>
      </c>
      <c r="K6359" s="244"/>
      <c r="L6359" s="316">
        <f>SUM(L6360:L6365)</f>
        <v>0</v>
      </c>
      <c r="M6359" s="317">
        <f>SUM(M6360:M6365)</f>
        <v>0</v>
      </c>
      <c r="N6359" s="425">
        <f>SUM(N6360:N6365)</f>
        <v>0</v>
      </c>
      <c r="O6359" s="426">
        <f>SUM(O6360:O6365)</f>
        <v>0</v>
      </c>
      <c r="P6359" s="244"/>
      <c r="Q6359" s="316">
        <f t="shared" ref="Q6359:W6359" si="1973">SUM(Q6360:Q6365)</f>
        <v>0</v>
      </c>
      <c r="R6359" s="317">
        <f t="shared" si="1973"/>
        <v>0</v>
      </c>
      <c r="S6359" s="317">
        <f t="shared" si="1973"/>
        <v>0</v>
      </c>
      <c r="T6359" s="317">
        <f t="shared" si="1973"/>
        <v>0</v>
      </c>
      <c r="U6359" s="317">
        <f t="shared" si="1973"/>
        <v>0</v>
      </c>
      <c r="V6359" s="317">
        <f t="shared" si="1973"/>
        <v>0</v>
      </c>
      <c r="W6359" s="426">
        <f t="shared" si="1973"/>
        <v>0</v>
      </c>
      <c r="X6359" s="313">
        <f t="shared" si="1972"/>
        <v>0</v>
      </c>
    </row>
    <row r="6360" spans="2:24" ht="18.75">
      <c r="B6360" s="173"/>
      <c r="C6360" s="144">
        <v>4201</v>
      </c>
      <c r="D6360" s="138" t="s">
        <v>257</v>
      </c>
      <c r="E6360" s="812"/>
      <c r="F6360" s="449"/>
      <c r="G6360" s="245"/>
      <c r="H6360" s="245"/>
      <c r="I6360" s="476">
        <f t="shared" ref="I6360:I6365" si="1974">F6360+G6360+H6360</f>
        <v>0</v>
      </c>
      <c r="J6360" s="243" t="str">
        <f t="shared" si="1971"/>
        <v/>
      </c>
      <c r="K6360" s="244"/>
      <c r="L6360" s="423"/>
      <c r="M6360" s="252"/>
      <c r="N6360" s="315">
        <f t="shared" ref="N6360:N6365" si="1975">I6360</f>
        <v>0</v>
      </c>
      <c r="O6360" s="424">
        <f t="shared" ref="O6360:O6365" si="1976">L6360+M6360-N6360</f>
        <v>0</v>
      </c>
      <c r="P6360" s="244"/>
      <c r="Q6360" s="423"/>
      <c r="R6360" s="252"/>
      <c r="S6360" s="429">
        <f t="shared" ref="S6360:S6365" si="1977">+IF(+(L6360+M6360)&gt;=I6360,+M6360,+(+I6360-L6360))</f>
        <v>0</v>
      </c>
      <c r="T6360" s="315">
        <f t="shared" ref="T6360:T6365" si="1978">Q6360+R6360-S6360</f>
        <v>0</v>
      </c>
      <c r="U6360" s="252"/>
      <c r="V6360" s="252"/>
      <c r="W6360" s="253"/>
      <c r="X6360" s="313">
        <f t="shared" si="1972"/>
        <v>0</v>
      </c>
    </row>
    <row r="6361" spans="2:24" ht="18.75">
      <c r="B6361" s="173"/>
      <c r="C6361" s="137">
        <v>4202</v>
      </c>
      <c r="D6361" s="139" t="s">
        <v>258</v>
      </c>
      <c r="E6361" s="812"/>
      <c r="F6361" s="449"/>
      <c r="G6361" s="245"/>
      <c r="H6361" s="245"/>
      <c r="I6361" s="476">
        <f t="shared" si="1974"/>
        <v>0</v>
      </c>
      <c r="J6361" s="243" t="str">
        <f t="shared" si="1971"/>
        <v/>
      </c>
      <c r="K6361" s="244"/>
      <c r="L6361" s="423"/>
      <c r="M6361" s="252"/>
      <c r="N6361" s="315">
        <f t="shared" si="1975"/>
        <v>0</v>
      </c>
      <c r="O6361" s="424">
        <f t="shared" si="1976"/>
        <v>0</v>
      </c>
      <c r="P6361" s="244"/>
      <c r="Q6361" s="423"/>
      <c r="R6361" s="252"/>
      <c r="S6361" s="429">
        <f t="shared" si="1977"/>
        <v>0</v>
      </c>
      <c r="T6361" s="315">
        <f t="shared" si="1978"/>
        <v>0</v>
      </c>
      <c r="U6361" s="252"/>
      <c r="V6361" s="252"/>
      <c r="W6361" s="253"/>
      <c r="X6361" s="313">
        <f t="shared" si="1972"/>
        <v>0</v>
      </c>
    </row>
    <row r="6362" spans="2:24" ht="18.75">
      <c r="B6362" s="173"/>
      <c r="C6362" s="137">
        <v>4214</v>
      </c>
      <c r="D6362" s="139" t="s">
        <v>259</v>
      </c>
      <c r="E6362" s="812"/>
      <c r="F6362" s="449"/>
      <c r="G6362" s="245"/>
      <c r="H6362" s="245"/>
      <c r="I6362" s="476">
        <f t="shared" si="1974"/>
        <v>0</v>
      </c>
      <c r="J6362" s="243" t="str">
        <f t="shared" si="1971"/>
        <v/>
      </c>
      <c r="K6362" s="244"/>
      <c r="L6362" s="423"/>
      <c r="M6362" s="252"/>
      <c r="N6362" s="315">
        <f t="shared" si="1975"/>
        <v>0</v>
      </c>
      <c r="O6362" s="424">
        <f t="shared" si="1976"/>
        <v>0</v>
      </c>
      <c r="P6362" s="244"/>
      <c r="Q6362" s="423"/>
      <c r="R6362" s="252"/>
      <c r="S6362" s="429">
        <f t="shared" si="1977"/>
        <v>0</v>
      </c>
      <c r="T6362" s="315">
        <f t="shared" si="1978"/>
        <v>0</v>
      </c>
      <c r="U6362" s="252"/>
      <c r="V6362" s="252"/>
      <c r="W6362" s="253"/>
      <c r="X6362" s="313">
        <f t="shared" si="1972"/>
        <v>0</v>
      </c>
    </row>
    <row r="6363" spans="2:24" ht="18.75">
      <c r="B6363" s="173"/>
      <c r="C6363" s="137">
        <v>4217</v>
      </c>
      <c r="D6363" s="139" t="s">
        <v>260</v>
      </c>
      <c r="E6363" s="812"/>
      <c r="F6363" s="449"/>
      <c r="G6363" s="245"/>
      <c r="H6363" s="245"/>
      <c r="I6363" s="476">
        <f t="shared" si="1974"/>
        <v>0</v>
      </c>
      <c r="J6363" s="243" t="str">
        <f t="shared" si="1971"/>
        <v/>
      </c>
      <c r="K6363" s="244"/>
      <c r="L6363" s="423"/>
      <c r="M6363" s="252"/>
      <c r="N6363" s="315">
        <f t="shared" si="1975"/>
        <v>0</v>
      </c>
      <c r="O6363" s="424">
        <f t="shared" si="1976"/>
        <v>0</v>
      </c>
      <c r="P6363" s="244"/>
      <c r="Q6363" s="423"/>
      <c r="R6363" s="252"/>
      <c r="S6363" s="429">
        <f t="shared" si="1977"/>
        <v>0</v>
      </c>
      <c r="T6363" s="315">
        <f t="shared" si="1978"/>
        <v>0</v>
      </c>
      <c r="U6363" s="252"/>
      <c r="V6363" s="252"/>
      <c r="W6363" s="253"/>
      <c r="X6363" s="313">
        <f t="shared" si="1972"/>
        <v>0</v>
      </c>
    </row>
    <row r="6364" spans="2:24" ht="18.75">
      <c r="B6364" s="173"/>
      <c r="C6364" s="137">
        <v>4218</v>
      </c>
      <c r="D6364" s="145" t="s">
        <v>261</v>
      </c>
      <c r="E6364" s="812"/>
      <c r="F6364" s="449"/>
      <c r="G6364" s="245"/>
      <c r="H6364" s="245"/>
      <c r="I6364" s="476">
        <f t="shared" si="1974"/>
        <v>0</v>
      </c>
      <c r="J6364" s="243" t="str">
        <f t="shared" si="1971"/>
        <v/>
      </c>
      <c r="K6364" s="244"/>
      <c r="L6364" s="423"/>
      <c r="M6364" s="252"/>
      <c r="N6364" s="315">
        <f t="shared" si="1975"/>
        <v>0</v>
      </c>
      <c r="O6364" s="424">
        <f t="shared" si="1976"/>
        <v>0</v>
      </c>
      <c r="P6364" s="244"/>
      <c r="Q6364" s="423"/>
      <c r="R6364" s="252"/>
      <c r="S6364" s="429">
        <f t="shared" si="1977"/>
        <v>0</v>
      </c>
      <c r="T6364" s="315">
        <f t="shared" si="1978"/>
        <v>0</v>
      </c>
      <c r="U6364" s="252"/>
      <c r="V6364" s="252"/>
      <c r="W6364" s="253"/>
      <c r="X6364" s="313">
        <f t="shared" si="1972"/>
        <v>0</v>
      </c>
    </row>
    <row r="6365" spans="2:24" ht="18.75">
      <c r="B6365" s="173"/>
      <c r="C6365" s="137">
        <v>4219</v>
      </c>
      <c r="D6365" s="156" t="s">
        <v>262</v>
      </c>
      <c r="E6365" s="812"/>
      <c r="F6365" s="449"/>
      <c r="G6365" s="245"/>
      <c r="H6365" s="245"/>
      <c r="I6365" s="476">
        <f t="shared" si="1974"/>
        <v>0</v>
      </c>
      <c r="J6365" s="243" t="str">
        <f t="shared" si="1971"/>
        <v/>
      </c>
      <c r="K6365" s="244"/>
      <c r="L6365" s="423"/>
      <c r="M6365" s="252"/>
      <c r="N6365" s="315">
        <f t="shared" si="1975"/>
        <v>0</v>
      </c>
      <c r="O6365" s="424">
        <f t="shared" si="1976"/>
        <v>0</v>
      </c>
      <c r="P6365" s="244"/>
      <c r="Q6365" s="423"/>
      <c r="R6365" s="252"/>
      <c r="S6365" s="429">
        <f t="shared" si="1977"/>
        <v>0</v>
      </c>
      <c r="T6365" s="315">
        <f t="shared" si="1978"/>
        <v>0</v>
      </c>
      <c r="U6365" s="252"/>
      <c r="V6365" s="252"/>
      <c r="W6365" s="253"/>
      <c r="X6365" s="313">
        <f t="shared" si="1972"/>
        <v>0</v>
      </c>
    </row>
    <row r="6366" spans="2:24" ht="18.75">
      <c r="B6366" s="794">
        <v>4300</v>
      </c>
      <c r="C6366" s="958" t="s">
        <v>1713</v>
      </c>
      <c r="D6366" s="958"/>
      <c r="E6366" s="795"/>
      <c r="F6366" s="796">
        <f>SUM(F6367:F6369)</f>
        <v>0</v>
      </c>
      <c r="G6366" s="797">
        <f>SUM(G6367:G6369)</f>
        <v>0</v>
      </c>
      <c r="H6366" s="797">
        <f>SUM(H6367:H6369)</f>
        <v>0</v>
      </c>
      <c r="I6366" s="797">
        <f>SUM(I6367:I6369)</f>
        <v>0</v>
      </c>
      <c r="J6366" s="243" t="str">
        <f t="shared" si="1971"/>
        <v/>
      </c>
      <c r="K6366" s="244"/>
      <c r="L6366" s="316">
        <f>SUM(L6367:L6369)</f>
        <v>0</v>
      </c>
      <c r="M6366" s="317">
        <f>SUM(M6367:M6369)</f>
        <v>0</v>
      </c>
      <c r="N6366" s="425">
        <f>SUM(N6367:N6369)</f>
        <v>0</v>
      </c>
      <c r="O6366" s="426">
        <f>SUM(O6367:O6369)</f>
        <v>0</v>
      </c>
      <c r="P6366" s="244"/>
      <c r="Q6366" s="316">
        <f t="shared" ref="Q6366:W6366" si="1979">SUM(Q6367:Q6369)</f>
        <v>0</v>
      </c>
      <c r="R6366" s="317">
        <f t="shared" si="1979"/>
        <v>0</v>
      </c>
      <c r="S6366" s="317">
        <f t="shared" si="1979"/>
        <v>0</v>
      </c>
      <c r="T6366" s="317">
        <f t="shared" si="1979"/>
        <v>0</v>
      </c>
      <c r="U6366" s="317">
        <f t="shared" si="1979"/>
        <v>0</v>
      </c>
      <c r="V6366" s="317">
        <f t="shared" si="1979"/>
        <v>0</v>
      </c>
      <c r="W6366" s="426">
        <f t="shared" si="1979"/>
        <v>0</v>
      </c>
      <c r="X6366" s="313">
        <f t="shared" si="1972"/>
        <v>0</v>
      </c>
    </row>
    <row r="6367" spans="2:24" ht="18.75">
      <c r="B6367" s="173"/>
      <c r="C6367" s="144">
        <v>4301</v>
      </c>
      <c r="D6367" s="163" t="s">
        <v>263</v>
      </c>
      <c r="E6367" s="812"/>
      <c r="F6367" s="449"/>
      <c r="G6367" s="245"/>
      <c r="H6367" s="245"/>
      <c r="I6367" s="476">
        <f t="shared" ref="I6367:I6372" si="1980">F6367+G6367+H6367</f>
        <v>0</v>
      </c>
      <c r="J6367" s="243" t="str">
        <f t="shared" si="1971"/>
        <v/>
      </c>
      <c r="K6367" s="244"/>
      <c r="L6367" s="423"/>
      <c r="M6367" s="252"/>
      <c r="N6367" s="315">
        <f t="shared" ref="N6367:N6372" si="1981">I6367</f>
        <v>0</v>
      </c>
      <c r="O6367" s="424">
        <f t="shared" ref="O6367:O6372" si="1982">L6367+M6367-N6367</f>
        <v>0</v>
      </c>
      <c r="P6367" s="244"/>
      <c r="Q6367" s="423"/>
      <c r="R6367" s="252"/>
      <c r="S6367" s="429">
        <f t="shared" ref="S6367:S6372" si="1983">+IF(+(L6367+M6367)&gt;=I6367,+M6367,+(+I6367-L6367))</f>
        <v>0</v>
      </c>
      <c r="T6367" s="315">
        <f t="shared" ref="T6367:T6372" si="1984">Q6367+R6367-S6367</f>
        <v>0</v>
      </c>
      <c r="U6367" s="252"/>
      <c r="V6367" s="252"/>
      <c r="W6367" s="253"/>
      <c r="X6367" s="313">
        <f t="shared" si="1972"/>
        <v>0</v>
      </c>
    </row>
    <row r="6368" spans="2:24" ht="18.75">
      <c r="B6368" s="173"/>
      <c r="C6368" s="137">
        <v>4302</v>
      </c>
      <c r="D6368" s="139" t="s">
        <v>1082</v>
      </c>
      <c r="E6368" s="812"/>
      <c r="F6368" s="449"/>
      <c r="G6368" s="245"/>
      <c r="H6368" s="245"/>
      <c r="I6368" s="476">
        <f t="shared" si="1980"/>
        <v>0</v>
      </c>
      <c r="J6368" s="243" t="str">
        <f t="shared" si="1971"/>
        <v/>
      </c>
      <c r="K6368" s="244"/>
      <c r="L6368" s="423"/>
      <c r="M6368" s="252"/>
      <c r="N6368" s="315">
        <f t="shared" si="1981"/>
        <v>0</v>
      </c>
      <c r="O6368" s="424">
        <f t="shared" si="1982"/>
        <v>0</v>
      </c>
      <c r="P6368" s="244"/>
      <c r="Q6368" s="423"/>
      <c r="R6368" s="252"/>
      <c r="S6368" s="429">
        <f t="shared" si="1983"/>
        <v>0</v>
      </c>
      <c r="T6368" s="315">
        <f t="shared" si="1984"/>
        <v>0</v>
      </c>
      <c r="U6368" s="252"/>
      <c r="V6368" s="252"/>
      <c r="W6368" s="253"/>
      <c r="X6368" s="313">
        <f t="shared" si="1972"/>
        <v>0</v>
      </c>
    </row>
    <row r="6369" spans="2:24" ht="18.75">
      <c r="B6369" s="173"/>
      <c r="C6369" s="142">
        <v>4309</v>
      </c>
      <c r="D6369" s="148" t="s">
        <v>265</v>
      </c>
      <c r="E6369" s="812"/>
      <c r="F6369" s="449"/>
      <c r="G6369" s="245"/>
      <c r="H6369" s="245"/>
      <c r="I6369" s="476">
        <f t="shared" si="1980"/>
        <v>0</v>
      </c>
      <c r="J6369" s="243" t="str">
        <f t="shared" si="1971"/>
        <v/>
      </c>
      <c r="K6369" s="244"/>
      <c r="L6369" s="423"/>
      <c r="M6369" s="252"/>
      <c r="N6369" s="315">
        <f t="shared" si="1981"/>
        <v>0</v>
      </c>
      <c r="O6369" s="424">
        <f t="shared" si="1982"/>
        <v>0</v>
      </c>
      <c r="P6369" s="244"/>
      <c r="Q6369" s="423"/>
      <c r="R6369" s="252"/>
      <c r="S6369" s="429">
        <f t="shared" si="1983"/>
        <v>0</v>
      </c>
      <c r="T6369" s="315">
        <f t="shared" si="1984"/>
        <v>0</v>
      </c>
      <c r="U6369" s="252"/>
      <c r="V6369" s="252"/>
      <c r="W6369" s="253"/>
      <c r="X6369" s="313">
        <f t="shared" si="1972"/>
        <v>0</v>
      </c>
    </row>
    <row r="6370" spans="2:24" ht="18.75">
      <c r="B6370" s="794">
        <v>4400</v>
      </c>
      <c r="C6370" s="963" t="s">
        <v>1714</v>
      </c>
      <c r="D6370" s="963"/>
      <c r="E6370" s="795"/>
      <c r="F6370" s="798"/>
      <c r="G6370" s="799"/>
      <c r="H6370" s="799"/>
      <c r="I6370" s="800">
        <f t="shared" si="1980"/>
        <v>0</v>
      </c>
      <c r="J6370" s="243" t="str">
        <f t="shared" si="1971"/>
        <v/>
      </c>
      <c r="K6370" s="244"/>
      <c r="L6370" s="428"/>
      <c r="M6370" s="254"/>
      <c r="N6370" s="317">
        <f t="shared" si="1981"/>
        <v>0</v>
      </c>
      <c r="O6370" s="424">
        <f t="shared" si="1982"/>
        <v>0</v>
      </c>
      <c r="P6370" s="244"/>
      <c r="Q6370" s="428"/>
      <c r="R6370" s="254"/>
      <c r="S6370" s="429">
        <f t="shared" si="1983"/>
        <v>0</v>
      </c>
      <c r="T6370" s="315">
        <f t="shared" si="1984"/>
        <v>0</v>
      </c>
      <c r="U6370" s="254"/>
      <c r="V6370" s="254"/>
      <c r="W6370" s="253"/>
      <c r="X6370" s="313">
        <f t="shared" si="1972"/>
        <v>0</v>
      </c>
    </row>
    <row r="6371" spans="2:24" ht="18.75">
      <c r="B6371" s="794">
        <v>4500</v>
      </c>
      <c r="C6371" s="968" t="s">
        <v>1715</v>
      </c>
      <c r="D6371" s="968"/>
      <c r="E6371" s="795"/>
      <c r="F6371" s="798"/>
      <c r="G6371" s="799"/>
      <c r="H6371" s="799"/>
      <c r="I6371" s="800">
        <f t="shared" si="1980"/>
        <v>0</v>
      </c>
      <c r="J6371" s="243" t="str">
        <f t="shared" si="1971"/>
        <v/>
      </c>
      <c r="K6371" s="244"/>
      <c r="L6371" s="428"/>
      <c r="M6371" s="254"/>
      <c r="N6371" s="317">
        <f t="shared" si="1981"/>
        <v>0</v>
      </c>
      <c r="O6371" s="424">
        <f t="shared" si="1982"/>
        <v>0</v>
      </c>
      <c r="P6371" s="244"/>
      <c r="Q6371" s="428"/>
      <c r="R6371" s="254"/>
      <c r="S6371" s="429">
        <f t="shared" si="1983"/>
        <v>0</v>
      </c>
      <c r="T6371" s="315">
        <f t="shared" si="1984"/>
        <v>0</v>
      </c>
      <c r="U6371" s="254"/>
      <c r="V6371" s="254"/>
      <c r="W6371" s="253"/>
      <c r="X6371" s="313">
        <f t="shared" si="1972"/>
        <v>0</v>
      </c>
    </row>
    <row r="6372" spans="2:24" ht="18.75">
      <c r="B6372" s="794">
        <v>4600</v>
      </c>
      <c r="C6372" s="969" t="s">
        <v>266</v>
      </c>
      <c r="D6372" s="970"/>
      <c r="E6372" s="795"/>
      <c r="F6372" s="798"/>
      <c r="G6372" s="799"/>
      <c r="H6372" s="799"/>
      <c r="I6372" s="800">
        <f t="shared" si="1980"/>
        <v>0</v>
      </c>
      <c r="J6372" s="243" t="str">
        <f t="shared" si="1971"/>
        <v/>
      </c>
      <c r="K6372" s="244"/>
      <c r="L6372" s="428"/>
      <c r="M6372" s="254"/>
      <c r="N6372" s="317">
        <f t="shared" si="1981"/>
        <v>0</v>
      </c>
      <c r="O6372" s="424">
        <f t="shared" si="1982"/>
        <v>0</v>
      </c>
      <c r="P6372" s="244"/>
      <c r="Q6372" s="428"/>
      <c r="R6372" s="254"/>
      <c r="S6372" s="429">
        <f t="shared" si="1983"/>
        <v>0</v>
      </c>
      <c r="T6372" s="315">
        <f t="shared" si="1984"/>
        <v>0</v>
      </c>
      <c r="U6372" s="254"/>
      <c r="V6372" s="254"/>
      <c r="W6372" s="253"/>
      <c r="X6372" s="313">
        <f t="shared" si="1972"/>
        <v>0</v>
      </c>
    </row>
    <row r="6373" spans="2:24" ht="18.75">
      <c r="B6373" s="794">
        <v>4900</v>
      </c>
      <c r="C6373" s="966" t="s">
        <v>297</v>
      </c>
      <c r="D6373" s="966"/>
      <c r="E6373" s="795"/>
      <c r="F6373" s="796">
        <f>+F6374+F6375</f>
        <v>0</v>
      </c>
      <c r="G6373" s="797">
        <f>+G6374+G6375</f>
        <v>0</v>
      </c>
      <c r="H6373" s="797">
        <f>+H6374+H6375</f>
        <v>0</v>
      </c>
      <c r="I6373" s="797">
        <f>+I6374+I6375</f>
        <v>0</v>
      </c>
      <c r="J6373" s="243" t="str">
        <f t="shared" si="1971"/>
        <v/>
      </c>
      <c r="K6373" s="244"/>
      <c r="L6373" s="773"/>
      <c r="M6373" s="774"/>
      <c r="N6373" s="774"/>
      <c r="O6373" s="820"/>
      <c r="P6373" s="244"/>
      <c r="Q6373" s="773"/>
      <c r="R6373" s="774"/>
      <c r="S6373" s="774"/>
      <c r="T6373" s="774"/>
      <c r="U6373" s="774"/>
      <c r="V6373" s="774"/>
      <c r="W6373" s="820"/>
      <c r="X6373" s="313">
        <f t="shared" si="1972"/>
        <v>0</v>
      </c>
    </row>
    <row r="6374" spans="2:24" ht="18.75">
      <c r="B6374" s="173"/>
      <c r="C6374" s="144">
        <v>4901</v>
      </c>
      <c r="D6374" s="174" t="s">
        <v>298</v>
      </c>
      <c r="E6374" s="812"/>
      <c r="F6374" s="449"/>
      <c r="G6374" s="245"/>
      <c r="H6374" s="245"/>
      <c r="I6374" s="476">
        <f>F6374+G6374+H6374</f>
        <v>0</v>
      </c>
      <c r="J6374" s="243" t="str">
        <f t="shared" si="1971"/>
        <v/>
      </c>
      <c r="K6374" s="244"/>
      <c r="L6374" s="771"/>
      <c r="M6374" s="775"/>
      <c r="N6374" s="775"/>
      <c r="O6374" s="819"/>
      <c r="P6374" s="244"/>
      <c r="Q6374" s="771"/>
      <c r="R6374" s="775"/>
      <c r="S6374" s="775"/>
      <c r="T6374" s="775"/>
      <c r="U6374" s="775"/>
      <c r="V6374" s="775"/>
      <c r="W6374" s="819"/>
      <c r="X6374" s="313">
        <f t="shared" si="1972"/>
        <v>0</v>
      </c>
    </row>
    <row r="6375" spans="2:24" ht="18.75">
      <c r="B6375" s="173"/>
      <c r="C6375" s="142">
        <v>4902</v>
      </c>
      <c r="D6375" s="148" t="s">
        <v>299</v>
      </c>
      <c r="E6375" s="812"/>
      <c r="F6375" s="449"/>
      <c r="G6375" s="245"/>
      <c r="H6375" s="245"/>
      <c r="I6375" s="476">
        <f>F6375+G6375+H6375</f>
        <v>0</v>
      </c>
      <c r="J6375" s="243" t="str">
        <f t="shared" si="1971"/>
        <v/>
      </c>
      <c r="K6375" s="244"/>
      <c r="L6375" s="771"/>
      <c r="M6375" s="775"/>
      <c r="N6375" s="775"/>
      <c r="O6375" s="819"/>
      <c r="P6375" s="244"/>
      <c r="Q6375" s="771"/>
      <c r="R6375" s="775"/>
      <c r="S6375" s="775"/>
      <c r="T6375" s="775"/>
      <c r="U6375" s="775"/>
      <c r="V6375" s="775"/>
      <c r="W6375" s="819"/>
      <c r="X6375" s="313">
        <f t="shared" si="1972"/>
        <v>0</v>
      </c>
    </row>
    <row r="6376" spans="2:24" ht="18.75">
      <c r="B6376" s="801">
        <v>5100</v>
      </c>
      <c r="C6376" s="980" t="s">
        <v>267</v>
      </c>
      <c r="D6376" s="980"/>
      <c r="E6376" s="802"/>
      <c r="F6376" s="803"/>
      <c r="G6376" s="804"/>
      <c r="H6376" s="804"/>
      <c r="I6376" s="800">
        <f>F6376+G6376+H6376</f>
        <v>0</v>
      </c>
      <c r="J6376" s="243" t="str">
        <f t="shared" si="1971"/>
        <v/>
      </c>
      <c r="K6376" s="244"/>
      <c r="L6376" s="430"/>
      <c r="M6376" s="431"/>
      <c r="N6376" s="327">
        <f>I6376</f>
        <v>0</v>
      </c>
      <c r="O6376" s="424">
        <f>L6376+M6376-N6376</f>
        <v>0</v>
      </c>
      <c r="P6376" s="244"/>
      <c r="Q6376" s="430"/>
      <c r="R6376" s="431"/>
      <c r="S6376" s="429">
        <f>+IF(+(L6376+M6376)&gt;=I6376,+M6376,+(+I6376-L6376))</f>
        <v>0</v>
      </c>
      <c r="T6376" s="315">
        <f>Q6376+R6376-S6376</f>
        <v>0</v>
      </c>
      <c r="U6376" s="431"/>
      <c r="V6376" s="431"/>
      <c r="W6376" s="253"/>
      <c r="X6376" s="313">
        <f t="shared" si="1972"/>
        <v>0</v>
      </c>
    </row>
    <row r="6377" spans="2:24" ht="18.75">
      <c r="B6377" s="801">
        <v>5200</v>
      </c>
      <c r="C6377" s="965" t="s">
        <v>268</v>
      </c>
      <c r="D6377" s="965"/>
      <c r="E6377" s="802"/>
      <c r="F6377" s="805">
        <f>SUM(F6378:F6384)</f>
        <v>0</v>
      </c>
      <c r="G6377" s="806">
        <f>SUM(G6378:G6384)</f>
        <v>0</v>
      </c>
      <c r="H6377" s="806">
        <f>SUM(H6378:H6384)</f>
        <v>0</v>
      </c>
      <c r="I6377" s="806">
        <f>SUM(I6378:I6384)</f>
        <v>0</v>
      </c>
      <c r="J6377" s="243" t="str">
        <f t="shared" si="1971"/>
        <v/>
      </c>
      <c r="K6377" s="244"/>
      <c r="L6377" s="326">
        <f>SUM(L6378:L6384)</f>
        <v>0</v>
      </c>
      <c r="M6377" s="327">
        <f>SUM(M6378:M6384)</f>
        <v>0</v>
      </c>
      <c r="N6377" s="432">
        <f>SUM(N6378:N6384)</f>
        <v>0</v>
      </c>
      <c r="O6377" s="433">
        <f>SUM(O6378:O6384)</f>
        <v>0</v>
      </c>
      <c r="P6377" s="244"/>
      <c r="Q6377" s="326">
        <f t="shared" ref="Q6377:W6377" si="1985">SUM(Q6378:Q6384)</f>
        <v>0</v>
      </c>
      <c r="R6377" s="327">
        <f t="shared" si="1985"/>
        <v>0</v>
      </c>
      <c r="S6377" s="327">
        <f t="shared" si="1985"/>
        <v>0</v>
      </c>
      <c r="T6377" s="327">
        <f t="shared" si="1985"/>
        <v>0</v>
      </c>
      <c r="U6377" s="327">
        <f t="shared" si="1985"/>
        <v>0</v>
      </c>
      <c r="V6377" s="327">
        <f t="shared" si="1985"/>
        <v>0</v>
      </c>
      <c r="W6377" s="433">
        <f t="shared" si="1985"/>
        <v>0</v>
      </c>
      <c r="X6377" s="313">
        <f t="shared" si="1972"/>
        <v>0</v>
      </c>
    </row>
    <row r="6378" spans="2:24" ht="18.75">
      <c r="B6378" s="175"/>
      <c r="C6378" s="176">
        <v>5201</v>
      </c>
      <c r="D6378" s="177" t="s">
        <v>269</v>
      </c>
      <c r="E6378" s="813"/>
      <c r="F6378" s="473"/>
      <c r="G6378" s="434"/>
      <c r="H6378" s="434"/>
      <c r="I6378" s="476">
        <f t="shared" ref="I6378:I6384" si="1986">F6378+G6378+H6378</f>
        <v>0</v>
      </c>
      <c r="J6378" s="243" t="str">
        <f t="shared" si="1971"/>
        <v/>
      </c>
      <c r="K6378" s="244"/>
      <c r="L6378" s="435"/>
      <c r="M6378" s="436"/>
      <c r="N6378" s="330">
        <f t="shared" ref="N6378:N6384" si="1987">I6378</f>
        <v>0</v>
      </c>
      <c r="O6378" s="424">
        <f t="shared" ref="O6378:O6384" si="1988">L6378+M6378-N6378</f>
        <v>0</v>
      </c>
      <c r="P6378" s="244"/>
      <c r="Q6378" s="435"/>
      <c r="R6378" s="436"/>
      <c r="S6378" s="429">
        <f t="shared" ref="S6378:S6384" si="1989">+IF(+(L6378+M6378)&gt;=I6378,+M6378,+(+I6378-L6378))</f>
        <v>0</v>
      </c>
      <c r="T6378" s="315">
        <f t="shared" ref="T6378:T6384" si="1990">Q6378+R6378-S6378</f>
        <v>0</v>
      </c>
      <c r="U6378" s="436"/>
      <c r="V6378" s="436"/>
      <c r="W6378" s="253"/>
      <c r="X6378" s="313">
        <f t="shared" si="1972"/>
        <v>0</v>
      </c>
    </row>
    <row r="6379" spans="2:24" ht="18.75">
      <c r="B6379" s="175"/>
      <c r="C6379" s="178">
        <v>5202</v>
      </c>
      <c r="D6379" s="179" t="s">
        <v>270</v>
      </c>
      <c r="E6379" s="813"/>
      <c r="F6379" s="473"/>
      <c r="G6379" s="434"/>
      <c r="H6379" s="434"/>
      <c r="I6379" s="476">
        <f t="shared" si="1986"/>
        <v>0</v>
      </c>
      <c r="J6379" s="243" t="str">
        <f t="shared" si="1971"/>
        <v/>
      </c>
      <c r="K6379" s="244"/>
      <c r="L6379" s="435"/>
      <c r="M6379" s="436"/>
      <c r="N6379" s="330">
        <f t="shared" si="1987"/>
        <v>0</v>
      </c>
      <c r="O6379" s="424">
        <f t="shared" si="1988"/>
        <v>0</v>
      </c>
      <c r="P6379" s="244"/>
      <c r="Q6379" s="435"/>
      <c r="R6379" s="436"/>
      <c r="S6379" s="429">
        <f t="shared" si="1989"/>
        <v>0</v>
      </c>
      <c r="T6379" s="315">
        <f t="shared" si="1990"/>
        <v>0</v>
      </c>
      <c r="U6379" s="436"/>
      <c r="V6379" s="436"/>
      <c r="W6379" s="253"/>
      <c r="X6379" s="313">
        <f t="shared" si="1972"/>
        <v>0</v>
      </c>
    </row>
    <row r="6380" spans="2:24" ht="18.75">
      <c r="B6380" s="175"/>
      <c r="C6380" s="178">
        <v>5203</v>
      </c>
      <c r="D6380" s="179" t="s">
        <v>938</v>
      </c>
      <c r="E6380" s="813"/>
      <c r="F6380" s="473"/>
      <c r="G6380" s="434"/>
      <c r="H6380" s="434"/>
      <c r="I6380" s="476">
        <f t="shared" si="1986"/>
        <v>0</v>
      </c>
      <c r="J6380" s="243" t="str">
        <f t="shared" si="1971"/>
        <v/>
      </c>
      <c r="K6380" s="244"/>
      <c r="L6380" s="435"/>
      <c r="M6380" s="436"/>
      <c r="N6380" s="330">
        <f t="shared" si="1987"/>
        <v>0</v>
      </c>
      <c r="O6380" s="424">
        <f t="shared" si="1988"/>
        <v>0</v>
      </c>
      <c r="P6380" s="244"/>
      <c r="Q6380" s="435"/>
      <c r="R6380" s="436"/>
      <c r="S6380" s="429">
        <f t="shared" si="1989"/>
        <v>0</v>
      </c>
      <c r="T6380" s="315">
        <f t="shared" si="1990"/>
        <v>0</v>
      </c>
      <c r="U6380" s="436"/>
      <c r="V6380" s="436"/>
      <c r="W6380" s="253"/>
      <c r="X6380" s="313">
        <f t="shared" si="1972"/>
        <v>0</v>
      </c>
    </row>
    <row r="6381" spans="2:24" ht="18.75">
      <c r="B6381" s="175"/>
      <c r="C6381" s="178">
        <v>5204</v>
      </c>
      <c r="D6381" s="179" t="s">
        <v>939</v>
      </c>
      <c r="E6381" s="813"/>
      <c r="F6381" s="473"/>
      <c r="G6381" s="434"/>
      <c r="H6381" s="434"/>
      <c r="I6381" s="476">
        <f t="shared" si="1986"/>
        <v>0</v>
      </c>
      <c r="J6381" s="243" t="str">
        <f t="shared" si="1971"/>
        <v/>
      </c>
      <c r="K6381" s="244"/>
      <c r="L6381" s="435"/>
      <c r="M6381" s="436"/>
      <c r="N6381" s="330">
        <f t="shared" si="1987"/>
        <v>0</v>
      </c>
      <c r="O6381" s="424">
        <f t="shared" si="1988"/>
        <v>0</v>
      </c>
      <c r="P6381" s="244"/>
      <c r="Q6381" s="435"/>
      <c r="R6381" s="436"/>
      <c r="S6381" s="429">
        <f t="shared" si="1989"/>
        <v>0</v>
      </c>
      <c r="T6381" s="315">
        <f t="shared" si="1990"/>
        <v>0</v>
      </c>
      <c r="U6381" s="436"/>
      <c r="V6381" s="436"/>
      <c r="W6381" s="253"/>
      <c r="X6381" s="313">
        <f t="shared" si="1972"/>
        <v>0</v>
      </c>
    </row>
    <row r="6382" spans="2:24" ht="18.75">
      <c r="B6382" s="175"/>
      <c r="C6382" s="178">
        <v>5205</v>
      </c>
      <c r="D6382" s="179" t="s">
        <v>940</v>
      </c>
      <c r="E6382" s="813"/>
      <c r="F6382" s="473"/>
      <c r="G6382" s="434"/>
      <c r="H6382" s="434"/>
      <c r="I6382" s="476">
        <f t="shared" si="1986"/>
        <v>0</v>
      </c>
      <c r="J6382" s="243" t="str">
        <f t="shared" si="1971"/>
        <v/>
      </c>
      <c r="K6382" s="244"/>
      <c r="L6382" s="435"/>
      <c r="M6382" s="436"/>
      <c r="N6382" s="330">
        <f t="shared" si="1987"/>
        <v>0</v>
      </c>
      <c r="O6382" s="424">
        <f t="shared" si="1988"/>
        <v>0</v>
      </c>
      <c r="P6382" s="244"/>
      <c r="Q6382" s="435"/>
      <c r="R6382" s="436"/>
      <c r="S6382" s="429">
        <f t="shared" si="1989"/>
        <v>0</v>
      </c>
      <c r="T6382" s="315">
        <f t="shared" si="1990"/>
        <v>0</v>
      </c>
      <c r="U6382" s="436"/>
      <c r="V6382" s="436"/>
      <c r="W6382" s="253"/>
      <c r="X6382" s="313">
        <f t="shared" si="1972"/>
        <v>0</v>
      </c>
    </row>
    <row r="6383" spans="2:24" ht="18.75">
      <c r="B6383" s="175"/>
      <c r="C6383" s="178">
        <v>5206</v>
      </c>
      <c r="D6383" s="179" t="s">
        <v>941</v>
      </c>
      <c r="E6383" s="813"/>
      <c r="F6383" s="473"/>
      <c r="G6383" s="434"/>
      <c r="H6383" s="434"/>
      <c r="I6383" s="476">
        <f t="shared" si="1986"/>
        <v>0</v>
      </c>
      <c r="J6383" s="243" t="str">
        <f t="shared" si="1971"/>
        <v/>
      </c>
      <c r="K6383" s="244"/>
      <c r="L6383" s="435"/>
      <c r="M6383" s="436"/>
      <c r="N6383" s="330">
        <f t="shared" si="1987"/>
        <v>0</v>
      </c>
      <c r="O6383" s="424">
        <f t="shared" si="1988"/>
        <v>0</v>
      </c>
      <c r="P6383" s="244"/>
      <c r="Q6383" s="435"/>
      <c r="R6383" s="436"/>
      <c r="S6383" s="429">
        <f t="shared" si="1989"/>
        <v>0</v>
      </c>
      <c r="T6383" s="315">
        <f t="shared" si="1990"/>
        <v>0</v>
      </c>
      <c r="U6383" s="436"/>
      <c r="V6383" s="436"/>
      <c r="W6383" s="253"/>
      <c r="X6383" s="313">
        <f t="shared" si="1972"/>
        <v>0</v>
      </c>
    </row>
    <row r="6384" spans="2:24" ht="18.75">
      <c r="B6384" s="175"/>
      <c r="C6384" s="180">
        <v>5219</v>
      </c>
      <c r="D6384" s="181" t="s">
        <v>942</v>
      </c>
      <c r="E6384" s="813"/>
      <c r="F6384" s="473"/>
      <c r="G6384" s="434"/>
      <c r="H6384" s="434"/>
      <c r="I6384" s="476">
        <f t="shared" si="1986"/>
        <v>0</v>
      </c>
      <c r="J6384" s="243" t="str">
        <f t="shared" ref="J6384:J6403" si="1991">(IF($E6384&lt;&gt;0,$J$2,IF($I6384&lt;&gt;0,$J$2,"")))</f>
        <v/>
      </c>
      <c r="K6384" s="244"/>
      <c r="L6384" s="435"/>
      <c r="M6384" s="436"/>
      <c r="N6384" s="330">
        <f t="shared" si="1987"/>
        <v>0</v>
      </c>
      <c r="O6384" s="424">
        <f t="shared" si="1988"/>
        <v>0</v>
      </c>
      <c r="P6384" s="244"/>
      <c r="Q6384" s="435"/>
      <c r="R6384" s="436"/>
      <c r="S6384" s="429">
        <f t="shared" si="1989"/>
        <v>0</v>
      </c>
      <c r="T6384" s="315">
        <f t="shared" si="1990"/>
        <v>0</v>
      </c>
      <c r="U6384" s="436"/>
      <c r="V6384" s="436"/>
      <c r="W6384" s="253"/>
      <c r="X6384" s="313">
        <f t="shared" ref="X6384:X6397" si="1992">T6384-U6384-V6384-W6384</f>
        <v>0</v>
      </c>
    </row>
    <row r="6385" spans="2:24" ht="18.75">
      <c r="B6385" s="801">
        <v>5300</v>
      </c>
      <c r="C6385" s="971" t="s">
        <v>943</v>
      </c>
      <c r="D6385" s="971"/>
      <c r="E6385" s="802"/>
      <c r="F6385" s="805">
        <f>SUM(F6386:F6387)</f>
        <v>0</v>
      </c>
      <c r="G6385" s="806">
        <f>SUM(G6386:G6387)</f>
        <v>0</v>
      </c>
      <c r="H6385" s="806">
        <f>SUM(H6386:H6387)</f>
        <v>0</v>
      </c>
      <c r="I6385" s="806">
        <f>SUM(I6386:I6387)</f>
        <v>0</v>
      </c>
      <c r="J6385" s="243" t="str">
        <f t="shared" si="1991"/>
        <v/>
      </c>
      <c r="K6385" s="244"/>
      <c r="L6385" s="326">
        <f>SUM(L6386:L6387)</f>
        <v>0</v>
      </c>
      <c r="M6385" s="327">
        <f>SUM(M6386:M6387)</f>
        <v>0</v>
      </c>
      <c r="N6385" s="432">
        <f>SUM(N6386:N6387)</f>
        <v>0</v>
      </c>
      <c r="O6385" s="433">
        <f>SUM(O6386:O6387)</f>
        <v>0</v>
      </c>
      <c r="P6385" s="244"/>
      <c r="Q6385" s="326">
        <f t="shared" ref="Q6385:W6385" si="1993">SUM(Q6386:Q6387)</f>
        <v>0</v>
      </c>
      <c r="R6385" s="327">
        <f t="shared" si="1993"/>
        <v>0</v>
      </c>
      <c r="S6385" s="327">
        <f t="shared" si="1993"/>
        <v>0</v>
      </c>
      <c r="T6385" s="327">
        <f t="shared" si="1993"/>
        <v>0</v>
      </c>
      <c r="U6385" s="327">
        <f t="shared" si="1993"/>
        <v>0</v>
      </c>
      <c r="V6385" s="327">
        <f t="shared" si="1993"/>
        <v>0</v>
      </c>
      <c r="W6385" s="433">
        <f t="shared" si="1993"/>
        <v>0</v>
      </c>
      <c r="X6385" s="313">
        <f t="shared" si="1992"/>
        <v>0</v>
      </c>
    </row>
    <row r="6386" spans="2:24" ht="18.75">
      <c r="B6386" s="175"/>
      <c r="C6386" s="176">
        <v>5301</v>
      </c>
      <c r="D6386" s="177" t="s">
        <v>1462</v>
      </c>
      <c r="E6386" s="813"/>
      <c r="F6386" s="473"/>
      <c r="G6386" s="434"/>
      <c r="H6386" s="434"/>
      <c r="I6386" s="476">
        <f>F6386+G6386+H6386</f>
        <v>0</v>
      </c>
      <c r="J6386" s="243" t="str">
        <f t="shared" si="1991"/>
        <v/>
      </c>
      <c r="K6386" s="244"/>
      <c r="L6386" s="435"/>
      <c r="M6386" s="436"/>
      <c r="N6386" s="330">
        <f>I6386</f>
        <v>0</v>
      </c>
      <c r="O6386" s="424">
        <f>L6386+M6386-N6386</f>
        <v>0</v>
      </c>
      <c r="P6386" s="244"/>
      <c r="Q6386" s="435"/>
      <c r="R6386" s="436"/>
      <c r="S6386" s="429">
        <f>+IF(+(L6386+M6386)&gt;=I6386,+M6386,+(+I6386-L6386))</f>
        <v>0</v>
      </c>
      <c r="T6386" s="315">
        <f>Q6386+R6386-S6386</f>
        <v>0</v>
      </c>
      <c r="U6386" s="436"/>
      <c r="V6386" s="436"/>
      <c r="W6386" s="253"/>
      <c r="X6386" s="313">
        <f t="shared" si="1992"/>
        <v>0</v>
      </c>
    </row>
    <row r="6387" spans="2:24" ht="18.75">
      <c r="B6387" s="175"/>
      <c r="C6387" s="180">
        <v>5309</v>
      </c>
      <c r="D6387" s="181" t="s">
        <v>944</v>
      </c>
      <c r="E6387" s="813"/>
      <c r="F6387" s="473"/>
      <c r="G6387" s="434"/>
      <c r="H6387" s="434"/>
      <c r="I6387" s="476">
        <f>F6387+G6387+H6387</f>
        <v>0</v>
      </c>
      <c r="J6387" s="243" t="str">
        <f t="shared" si="1991"/>
        <v/>
      </c>
      <c r="K6387" s="244"/>
      <c r="L6387" s="435"/>
      <c r="M6387" s="436"/>
      <c r="N6387" s="330">
        <f>I6387</f>
        <v>0</v>
      </c>
      <c r="O6387" s="424">
        <f>L6387+M6387-N6387</f>
        <v>0</v>
      </c>
      <c r="P6387" s="244"/>
      <c r="Q6387" s="435"/>
      <c r="R6387" s="436"/>
      <c r="S6387" s="429">
        <f>+IF(+(L6387+M6387)&gt;=I6387,+M6387,+(+I6387-L6387))</f>
        <v>0</v>
      </c>
      <c r="T6387" s="315">
        <f>Q6387+R6387-S6387</f>
        <v>0</v>
      </c>
      <c r="U6387" s="436"/>
      <c r="V6387" s="436"/>
      <c r="W6387" s="253"/>
      <c r="X6387" s="313">
        <f t="shared" si="1992"/>
        <v>0</v>
      </c>
    </row>
    <row r="6388" spans="2:24" ht="18.75">
      <c r="B6388" s="801">
        <v>5400</v>
      </c>
      <c r="C6388" s="980" t="s">
        <v>1031</v>
      </c>
      <c r="D6388" s="980"/>
      <c r="E6388" s="802"/>
      <c r="F6388" s="803"/>
      <c r="G6388" s="804"/>
      <c r="H6388" s="804"/>
      <c r="I6388" s="800">
        <f>F6388+G6388+H6388</f>
        <v>0</v>
      </c>
      <c r="J6388" s="243" t="str">
        <f t="shared" si="1991"/>
        <v/>
      </c>
      <c r="K6388" s="244"/>
      <c r="L6388" s="430"/>
      <c r="M6388" s="431"/>
      <c r="N6388" s="327">
        <f>I6388</f>
        <v>0</v>
      </c>
      <c r="O6388" s="424">
        <f>L6388+M6388-N6388</f>
        <v>0</v>
      </c>
      <c r="P6388" s="244"/>
      <c r="Q6388" s="430"/>
      <c r="R6388" s="431"/>
      <c r="S6388" s="429">
        <f>+IF(+(L6388+M6388)&gt;=I6388,+M6388,+(+I6388-L6388))</f>
        <v>0</v>
      </c>
      <c r="T6388" s="315">
        <f>Q6388+R6388-S6388</f>
        <v>0</v>
      </c>
      <c r="U6388" s="431"/>
      <c r="V6388" s="431"/>
      <c r="W6388" s="253"/>
      <c r="X6388" s="313">
        <f t="shared" si="1992"/>
        <v>0</v>
      </c>
    </row>
    <row r="6389" spans="2:24" ht="18.75">
      <c r="B6389" s="794">
        <v>5500</v>
      </c>
      <c r="C6389" s="966" t="s">
        <v>1032</v>
      </c>
      <c r="D6389" s="966"/>
      <c r="E6389" s="795"/>
      <c r="F6389" s="796">
        <f>SUM(F6390:F6393)</f>
        <v>0</v>
      </c>
      <c r="G6389" s="797">
        <f>SUM(G6390:G6393)</f>
        <v>0</v>
      </c>
      <c r="H6389" s="797">
        <f>SUM(H6390:H6393)</f>
        <v>0</v>
      </c>
      <c r="I6389" s="797">
        <f>SUM(I6390:I6393)</f>
        <v>0</v>
      </c>
      <c r="J6389" s="243" t="str">
        <f t="shared" si="1991"/>
        <v/>
      </c>
      <c r="K6389" s="244"/>
      <c r="L6389" s="316">
        <f>SUM(L6390:L6393)</f>
        <v>0</v>
      </c>
      <c r="M6389" s="317">
        <f>SUM(M6390:M6393)</f>
        <v>0</v>
      </c>
      <c r="N6389" s="425">
        <f>SUM(N6390:N6393)</f>
        <v>0</v>
      </c>
      <c r="O6389" s="426">
        <f>SUM(O6390:O6393)</f>
        <v>0</v>
      </c>
      <c r="P6389" s="244"/>
      <c r="Q6389" s="316">
        <f t="shared" ref="Q6389:W6389" si="1994">SUM(Q6390:Q6393)</f>
        <v>0</v>
      </c>
      <c r="R6389" s="317">
        <f t="shared" si="1994"/>
        <v>0</v>
      </c>
      <c r="S6389" s="317">
        <f t="shared" si="1994"/>
        <v>0</v>
      </c>
      <c r="T6389" s="317">
        <f t="shared" si="1994"/>
        <v>0</v>
      </c>
      <c r="U6389" s="317">
        <f t="shared" si="1994"/>
        <v>0</v>
      </c>
      <c r="V6389" s="317">
        <f t="shared" si="1994"/>
        <v>0</v>
      </c>
      <c r="W6389" s="426">
        <f t="shared" si="1994"/>
        <v>0</v>
      </c>
      <c r="X6389" s="313">
        <f t="shared" si="1992"/>
        <v>0</v>
      </c>
    </row>
    <row r="6390" spans="2:24" ht="18.75">
      <c r="B6390" s="173"/>
      <c r="C6390" s="144">
        <v>5501</v>
      </c>
      <c r="D6390" s="163" t="s">
        <v>1033</v>
      </c>
      <c r="E6390" s="812"/>
      <c r="F6390" s="449"/>
      <c r="G6390" s="245"/>
      <c r="H6390" s="245"/>
      <c r="I6390" s="476">
        <f>F6390+G6390+H6390</f>
        <v>0</v>
      </c>
      <c r="J6390" s="243" t="str">
        <f t="shared" si="1991"/>
        <v/>
      </c>
      <c r="K6390" s="244"/>
      <c r="L6390" s="423"/>
      <c r="M6390" s="252"/>
      <c r="N6390" s="315">
        <f>I6390</f>
        <v>0</v>
      </c>
      <c r="O6390" s="424">
        <f>L6390+M6390-N6390</f>
        <v>0</v>
      </c>
      <c r="P6390" s="244"/>
      <c r="Q6390" s="423"/>
      <c r="R6390" s="252"/>
      <c r="S6390" s="429">
        <f>+IF(+(L6390+M6390)&gt;=I6390,+M6390,+(+I6390-L6390))</f>
        <v>0</v>
      </c>
      <c r="T6390" s="315">
        <f>Q6390+R6390-S6390</f>
        <v>0</v>
      </c>
      <c r="U6390" s="252"/>
      <c r="V6390" s="252"/>
      <c r="W6390" s="253"/>
      <c r="X6390" s="313">
        <f t="shared" si="1992"/>
        <v>0</v>
      </c>
    </row>
    <row r="6391" spans="2:24" ht="18.75">
      <c r="B6391" s="173"/>
      <c r="C6391" s="137">
        <v>5502</v>
      </c>
      <c r="D6391" s="145" t="s">
        <v>1034</v>
      </c>
      <c r="E6391" s="812"/>
      <c r="F6391" s="449"/>
      <c r="G6391" s="245"/>
      <c r="H6391" s="245"/>
      <c r="I6391" s="476">
        <f>F6391+G6391+H6391</f>
        <v>0</v>
      </c>
      <c r="J6391" s="243" t="str">
        <f t="shared" si="1991"/>
        <v/>
      </c>
      <c r="K6391" s="244"/>
      <c r="L6391" s="423"/>
      <c r="M6391" s="252"/>
      <c r="N6391" s="315">
        <f>I6391</f>
        <v>0</v>
      </c>
      <c r="O6391" s="424">
        <f>L6391+M6391-N6391</f>
        <v>0</v>
      </c>
      <c r="P6391" s="244"/>
      <c r="Q6391" s="423"/>
      <c r="R6391" s="252"/>
      <c r="S6391" s="429">
        <f>+IF(+(L6391+M6391)&gt;=I6391,+M6391,+(+I6391-L6391))</f>
        <v>0</v>
      </c>
      <c r="T6391" s="315">
        <f>Q6391+R6391-S6391</f>
        <v>0</v>
      </c>
      <c r="U6391" s="252"/>
      <c r="V6391" s="252"/>
      <c r="W6391" s="253"/>
      <c r="X6391" s="313">
        <f t="shared" si="1992"/>
        <v>0</v>
      </c>
    </row>
    <row r="6392" spans="2:24" ht="18.75">
      <c r="B6392" s="173"/>
      <c r="C6392" s="137">
        <v>5503</v>
      </c>
      <c r="D6392" s="139" t="s">
        <v>1035</v>
      </c>
      <c r="E6392" s="812"/>
      <c r="F6392" s="449"/>
      <c r="G6392" s="245"/>
      <c r="H6392" s="245"/>
      <c r="I6392" s="476">
        <f>F6392+G6392+H6392</f>
        <v>0</v>
      </c>
      <c r="J6392" s="243" t="str">
        <f t="shared" si="1991"/>
        <v/>
      </c>
      <c r="K6392" s="244"/>
      <c r="L6392" s="423"/>
      <c r="M6392" s="252"/>
      <c r="N6392" s="315">
        <f>I6392</f>
        <v>0</v>
      </c>
      <c r="O6392" s="424">
        <f>L6392+M6392-N6392</f>
        <v>0</v>
      </c>
      <c r="P6392" s="244"/>
      <c r="Q6392" s="423"/>
      <c r="R6392" s="252"/>
      <c r="S6392" s="429">
        <f>+IF(+(L6392+M6392)&gt;=I6392,+M6392,+(+I6392-L6392))</f>
        <v>0</v>
      </c>
      <c r="T6392" s="315">
        <f>Q6392+R6392-S6392</f>
        <v>0</v>
      </c>
      <c r="U6392" s="252"/>
      <c r="V6392" s="252"/>
      <c r="W6392" s="253"/>
      <c r="X6392" s="313">
        <f t="shared" si="1992"/>
        <v>0</v>
      </c>
    </row>
    <row r="6393" spans="2:24" ht="18.75">
      <c r="B6393" s="173"/>
      <c r="C6393" s="137">
        <v>5504</v>
      </c>
      <c r="D6393" s="145" t="s">
        <v>1036</v>
      </c>
      <c r="E6393" s="812"/>
      <c r="F6393" s="449"/>
      <c r="G6393" s="245"/>
      <c r="H6393" s="245"/>
      <c r="I6393" s="476">
        <f>F6393+G6393+H6393</f>
        <v>0</v>
      </c>
      <c r="J6393" s="243" t="str">
        <f t="shared" si="1991"/>
        <v/>
      </c>
      <c r="K6393" s="244"/>
      <c r="L6393" s="423"/>
      <c r="M6393" s="252"/>
      <c r="N6393" s="315">
        <f>I6393</f>
        <v>0</v>
      </c>
      <c r="O6393" s="424">
        <f>L6393+M6393-N6393</f>
        <v>0</v>
      </c>
      <c r="P6393" s="244"/>
      <c r="Q6393" s="423"/>
      <c r="R6393" s="252"/>
      <c r="S6393" s="429">
        <f>+IF(+(L6393+M6393)&gt;=I6393,+M6393,+(+I6393-L6393))</f>
        <v>0</v>
      </c>
      <c r="T6393" s="315">
        <f>Q6393+R6393-S6393</f>
        <v>0</v>
      </c>
      <c r="U6393" s="252"/>
      <c r="V6393" s="252"/>
      <c r="W6393" s="253"/>
      <c r="X6393" s="313">
        <f t="shared" si="1992"/>
        <v>0</v>
      </c>
    </row>
    <row r="6394" spans="2:24" ht="18.75">
      <c r="B6394" s="794">
        <v>5700</v>
      </c>
      <c r="C6394" s="981" t="s">
        <v>1037</v>
      </c>
      <c r="D6394" s="982"/>
      <c r="E6394" s="802"/>
      <c r="F6394" s="781">
        <v>0</v>
      </c>
      <c r="G6394" s="781">
        <v>0</v>
      </c>
      <c r="H6394" s="781">
        <v>0</v>
      </c>
      <c r="I6394" s="806">
        <f>SUM(I6395:I6397)</f>
        <v>0</v>
      </c>
      <c r="J6394" s="243" t="str">
        <f t="shared" si="1991"/>
        <v/>
      </c>
      <c r="K6394" s="244"/>
      <c r="L6394" s="326">
        <f>SUM(L6395:L6397)</f>
        <v>0</v>
      </c>
      <c r="M6394" s="327">
        <f>SUM(M6395:M6397)</f>
        <v>0</v>
      </c>
      <c r="N6394" s="432">
        <f>SUM(N6395:N6396)</f>
        <v>0</v>
      </c>
      <c r="O6394" s="433">
        <f>SUM(O6395:O6397)</f>
        <v>0</v>
      </c>
      <c r="P6394" s="244"/>
      <c r="Q6394" s="326">
        <f>SUM(Q6395:Q6397)</f>
        <v>0</v>
      </c>
      <c r="R6394" s="327">
        <f>SUM(R6395:R6397)</f>
        <v>0</v>
      </c>
      <c r="S6394" s="327">
        <f>SUM(S6395:S6397)</f>
        <v>0</v>
      </c>
      <c r="T6394" s="327">
        <f>SUM(T6395:T6397)</f>
        <v>0</v>
      </c>
      <c r="U6394" s="327">
        <f>SUM(U6395:U6397)</f>
        <v>0</v>
      </c>
      <c r="V6394" s="327">
        <f>SUM(V6395:V6396)</f>
        <v>0</v>
      </c>
      <c r="W6394" s="433">
        <f>SUM(W6395:W6397)</f>
        <v>0</v>
      </c>
      <c r="X6394" s="313">
        <f t="shared" si="1992"/>
        <v>0</v>
      </c>
    </row>
    <row r="6395" spans="2:24" ht="18.75">
      <c r="B6395" s="175"/>
      <c r="C6395" s="176">
        <v>5701</v>
      </c>
      <c r="D6395" s="177" t="s">
        <v>1038</v>
      </c>
      <c r="E6395" s="813"/>
      <c r="F6395" s="700">
        <v>0</v>
      </c>
      <c r="G6395" s="700">
        <v>0</v>
      </c>
      <c r="H6395" s="700">
        <v>0</v>
      </c>
      <c r="I6395" s="476">
        <f>F6395+G6395+H6395</f>
        <v>0</v>
      </c>
      <c r="J6395" s="243" t="str">
        <f t="shared" si="1991"/>
        <v/>
      </c>
      <c r="K6395" s="244"/>
      <c r="L6395" s="435"/>
      <c r="M6395" s="436"/>
      <c r="N6395" s="330">
        <f>I6395</f>
        <v>0</v>
      </c>
      <c r="O6395" s="424">
        <f>L6395+M6395-N6395</f>
        <v>0</v>
      </c>
      <c r="P6395" s="244"/>
      <c r="Q6395" s="435"/>
      <c r="R6395" s="436"/>
      <c r="S6395" s="429">
        <f>+IF(+(L6395+M6395)&gt;=I6395,+M6395,+(+I6395-L6395))</f>
        <v>0</v>
      </c>
      <c r="T6395" s="315">
        <f>Q6395+R6395-S6395</f>
        <v>0</v>
      </c>
      <c r="U6395" s="436"/>
      <c r="V6395" s="436"/>
      <c r="W6395" s="253"/>
      <c r="X6395" s="313">
        <f t="shared" si="1992"/>
        <v>0</v>
      </c>
    </row>
    <row r="6396" spans="2:24" ht="18.75">
      <c r="B6396" s="175"/>
      <c r="C6396" s="180">
        <v>5702</v>
      </c>
      <c r="D6396" s="181" t="s">
        <v>1039</v>
      </c>
      <c r="E6396" s="813"/>
      <c r="F6396" s="700">
        <v>0</v>
      </c>
      <c r="G6396" s="700">
        <v>0</v>
      </c>
      <c r="H6396" s="700">
        <v>0</v>
      </c>
      <c r="I6396" s="476">
        <f>F6396+G6396+H6396</f>
        <v>0</v>
      </c>
      <c r="J6396" s="243" t="str">
        <f t="shared" si="1991"/>
        <v/>
      </c>
      <c r="K6396" s="244"/>
      <c r="L6396" s="435"/>
      <c r="M6396" s="436"/>
      <c r="N6396" s="330">
        <f>I6396</f>
        <v>0</v>
      </c>
      <c r="O6396" s="424">
        <f>L6396+M6396-N6396</f>
        <v>0</v>
      </c>
      <c r="P6396" s="244"/>
      <c r="Q6396" s="435"/>
      <c r="R6396" s="436"/>
      <c r="S6396" s="429">
        <f>+IF(+(L6396+M6396)&gt;=I6396,+M6396,+(+I6396-L6396))</f>
        <v>0</v>
      </c>
      <c r="T6396" s="315">
        <f>Q6396+R6396-S6396</f>
        <v>0</v>
      </c>
      <c r="U6396" s="436"/>
      <c r="V6396" s="436"/>
      <c r="W6396" s="253"/>
      <c r="X6396" s="313">
        <f t="shared" si="1992"/>
        <v>0</v>
      </c>
    </row>
    <row r="6397" spans="2:24" ht="18.75">
      <c r="B6397" s="136"/>
      <c r="C6397" s="182">
        <v>4071</v>
      </c>
      <c r="D6397" s="464" t="s">
        <v>1040</v>
      </c>
      <c r="E6397" s="812"/>
      <c r="F6397" s="700">
        <v>0</v>
      </c>
      <c r="G6397" s="700">
        <v>0</v>
      </c>
      <c r="H6397" s="700">
        <v>0</v>
      </c>
      <c r="I6397" s="476">
        <f>F6397+G6397+H6397</f>
        <v>0</v>
      </c>
      <c r="J6397" s="243" t="str">
        <f t="shared" si="1991"/>
        <v/>
      </c>
      <c r="K6397" s="244"/>
      <c r="L6397" s="821"/>
      <c r="M6397" s="775"/>
      <c r="N6397" s="775"/>
      <c r="O6397" s="822"/>
      <c r="P6397" s="244"/>
      <c r="Q6397" s="771"/>
      <c r="R6397" s="775"/>
      <c r="S6397" s="775"/>
      <c r="T6397" s="775"/>
      <c r="U6397" s="775"/>
      <c r="V6397" s="775"/>
      <c r="W6397" s="819"/>
      <c r="X6397" s="313">
        <f t="shared" si="1992"/>
        <v>0</v>
      </c>
    </row>
    <row r="6398" spans="2:24">
      <c r="B6398" s="173"/>
      <c r="C6398" s="183"/>
      <c r="D6398" s="334"/>
      <c r="E6398" s="814"/>
      <c r="F6398" s="248"/>
      <c r="G6398" s="248"/>
      <c r="H6398" s="248"/>
      <c r="I6398" s="249"/>
      <c r="J6398" s="243" t="str">
        <f t="shared" si="1991"/>
        <v/>
      </c>
      <c r="K6398" s="244"/>
      <c r="L6398" s="437"/>
      <c r="M6398" s="438"/>
      <c r="N6398" s="323"/>
      <c r="O6398" s="324"/>
      <c r="P6398" s="244"/>
      <c r="Q6398" s="437"/>
      <c r="R6398" s="438"/>
      <c r="S6398" s="323"/>
      <c r="T6398" s="323"/>
      <c r="U6398" s="438"/>
      <c r="V6398" s="323"/>
      <c r="W6398" s="324"/>
      <c r="X6398" s="324"/>
    </row>
    <row r="6399" spans="2:24" ht="18.75">
      <c r="B6399" s="807">
        <v>98</v>
      </c>
      <c r="C6399" s="964" t="s">
        <v>1041</v>
      </c>
      <c r="D6399" s="958"/>
      <c r="E6399" s="795"/>
      <c r="F6399" s="798"/>
      <c r="G6399" s="799"/>
      <c r="H6399" s="799"/>
      <c r="I6399" s="800">
        <f>F6399+G6399+H6399</f>
        <v>0</v>
      </c>
      <c r="J6399" s="243" t="str">
        <f t="shared" si="1991"/>
        <v/>
      </c>
      <c r="K6399" s="244"/>
      <c r="L6399" s="428"/>
      <c r="M6399" s="254"/>
      <c r="N6399" s="317">
        <f>I6399</f>
        <v>0</v>
      </c>
      <c r="O6399" s="424">
        <f>L6399+M6399-N6399</f>
        <v>0</v>
      </c>
      <c r="P6399" s="244"/>
      <c r="Q6399" s="428"/>
      <c r="R6399" s="254"/>
      <c r="S6399" s="429">
        <f>+IF(+(L6399+M6399)&gt;=I6399,+M6399,+(+I6399-L6399))</f>
        <v>0</v>
      </c>
      <c r="T6399" s="315">
        <f>Q6399+R6399-S6399</f>
        <v>0</v>
      </c>
      <c r="U6399" s="254"/>
      <c r="V6399" s="254"/>
      <c r="W6399" s="253"/>
      <c r="X6399" s="313">
        <f>T6399-U6399-V6399-W6399</f>
        <v>0</v>
      </c>
    </row>
    <row r="6400" spans="2:24">
      <c r="B6400" s="184"/>
      <c r="C6400" s="335" t="s">
        <v>1042</v>
      </c>
      <c r="D6400" s="336"/>
      <c r="E6400" s="395"/>
      <c r="F6400" s="395"/>
      <c r="G6400" s="395"/>
      <c r="H6400" s="395"/>
      <c r="I6400" s="337"/>
      <c r="J6400" s="243" t="str">
        <f t="shared" si="1991"/>
        <v/>
      </c>
      <c r="K6400" s="244"/>
      <c r="L6400" s="338"/>
      <c r="M6400" s="339"/>
      <c r="N6400" s="339"/>
      <c r="O6400" s="340"/>
      <c r="P6400" s="244"/>
      <c r="Q6400" s="338"/>
      <c r="R6400" s="339"/>
      <c r="S6400" s="339"/>
      <c r="T6400" s="339"/>
      <c r="U6400" s="339"/>
      <c r="V6400" s="339"/>
      <c r="W6400" s="340"/>
      <c r="X6400" s="340"/>
    </row>
    <row r="6401" spans="2:24">
      <c r="B6401" s="184"/>
      <c r="C6401" s="341" t="s">
        <v>1043</v>
      </c>
      <c r="D6401" s="334"/>
      <c r="E6401" s="384"/>
      <c r="F6401" s="384"/>
      <c r="G6401" s="384"/>
      <c r="H6401" s="384"/>
      <c r="I6401" s="307"/>
      <c r="J6401" s="243" t="str">
        <f t="shared" si="1991"/>
        <v/>
      </c>
      <c r="K6401" s="244"/>
      <c r="L6401" s="342"/>
      <c r="M6401" s="343"/>
      <c r="N6401" s="343"/>
      <c r="O6401" s="344"/>
      <c r="P6401" s="244"/>
      <c r="Q6401" s="342"/>
      <c r="R6401" s="343"/>
      <c r="S6401" s="343"/>
      <c r="T6401" s="343"/>
      <c r="U6401" s="343"/>
      <c r="V6401" s="343"/>
      <c r="W6401" s="344"/>
      <c r="X6401" s="344"/>
    </row>
    <row r="6402" spans="2:24">
      <c r="B6402" s="185"/>
      <c r="C6402" s="345" t="s">
        <v>1716</v>
      </c>
      <c r="D6402" s="346"/>
      <c r="E6402" s="396"/>
      <c r="F6402" s="396"/>
      <c r="G6402" s="396"/>
      <c r="H6402" s="396"/>
      <c r="I6402" s="309"/>
      <c r="J6402" s="243" t="str">
        <f t="shared" si="1991"/>
        <v/>
      </c>
      <c r="K6402" s="244"/>
      <c r="L6402" s="347"/>
      <c r="M6402" s="348"/>
      <c r="N6402" s="348"/>
      <c r="O6402" s="349"/>
      <c r="P6402" s="244"/>
      <c r="Q6402" s="347"/>
      <c r="R6402" s="348"/>
      <c r="S6402" s="348"/>
      <c r="T6402" s="348"/>
      <c r="U6402" s="348"/>
      <c r="V6402" s="348"/>
      <c r="W6402" s="349"/>
      <c r="X6402" s="349"/>
    </row>
    <row r="6403" spans="2:24" ht="18.75">
      <c r="B6403" s="715"/>
      <c r="C6403" s="716" t="s">
        <v>1263</v>
      </c>
      <c r="D6403" s="717" t="s">
        <v>1044</v>
      </c>
      <c r="E6403" s="808"/>
      <c r="F6403" s="808">
        <f>SUM(F6288,F6291,F6297,F6305,F6306,F6324,F6328,F6334,F6337,F6338,F6339,F6340,F6341,F6350,F6356,F6357,F6358,F6359,F6366,F6370,F6371,F6372,F6373,F6376,F6377,F6385,F6388,F6389,F6394)+F6399</f>
        <v>0</v>
      </c>
      <c r="G6403" s="808">
        <f>SUM(G6288,G6291,G6297,G6305,G6306,G6324,G6328,G6334,G6337,G6338,G6339,G6340,G6341,G6350,G6356,G6357,G6358,G6359,G6366,G6370,G6371,G6372,G6373,G6376,G6377,G6385,G6388,G6389,G6394)+G6399</f>
        <v>2475730</v>
      </c>
      <c r="H6403" s="808">
        <f>SUM(H6288,H6291,H6297,H6305,H6306,H6324,H6328,H6334,H6337,H6338,H6339,H6340,H6341,H6350,H6356,H6357,H6358,H6359,H6366,H6370,H6371,H6372,H6373,H6376,H6377,H6385,H6388,H6389,H6394)+H6399</f>
        <v>0</v>
      </c>
      <c r="I6403" s="808">
        <f>SUM(I6288,I6291,I6297,I6305,I6306,I6324,I6328,I6334,I6337,I6338,I6339,I6340,I6341,I6350,I6356,I6357,I6358,I6359,I6366,I6370,I6371,I6372,I6373,I6376,I6377,I6385,I6388,I6389,I6394)+I6399</f>
        <v>2475730</v>
      </c>
      <c r="J6403" s="243">
        <f t="shared" si="1991"/>
        <v>1</v>
      </c>
      <c r="K6403" s="439" t="str">
        <f>LEFT(C6285,1)</f>
        <v>8</v>
      </c>
      <c r="L6403" s="276">
        <f>SUM(L6288,L6291,L6297,L6305,L6306,L6324,L6328,L6334,L6337,L6338,L6339,L6340,L6341,L6350,L6356,L6357,L6358,L6359,L6366,L6370,L6371,L6372,L6373,L6376,L6377,L6385,L6388,L6389,L6394)+L6399</f>
        <v>0</v>
      </c>
      <c r="M6403" s="276">
        <f>SUM(M6288,M6291,M6297,M6305,M6306,M6324,M6328,M6334,M6337,M6338,M6339,M6340,M6341,M6350,M6356,M6357,M6358,M6359,M6366,M6370,M6371,M6372,M6373,M6376,M6377,M6385,M6388,M6389,M6394)+M6399</f>
        <v>2475730</v>
      </c>
      <c r="N6403" s="276">
        <f>SUM(N6288,N6291,N6297,N6305,N6306,N6324,N6328,N6334,N6337,N6338,N6339,N6340,N6341,N6350,N6356,N6357,N6358,N6359,N6366,N6370,N6371,N6372,N6373,N6376,N6377,N6385,N6388,N6389,N6394)+N6399</f>
        <v>2475730</v>
      </c>
      <c r="O6403" s="276">
        <f>SUM(O6288,O6291,O6297,O6305,O6306,O6324,O6328,O6334,O6337,O6338,O6339,O6340,O6341,O6350,O6356,O6357,O6358,O6359,O6366,O6370,O6371,O6372,O6373,O6376,O6377,O6385,O6388,O6389,O6394)+O6399</f>
        <v>0</v>
      </c>
      <c r="P6403" s="222"/>
      <c r="Q6403" s="276">
        <f t="shared" ref="Q6403:W6403" si="1995">SUM(Q6288,Q6291,Q6297,Q6305,Q6306,Q6324,Q6328,Q6334,Q6337,Q6338,Q6339,Q6340,Q6341,Q6350,Q6356,Q6357,Q6358,Q6359,Q6366,Q6370,Q6371,Q6372,Q6373,Q6376,Q6377,Q6385,Q6388,Q6389,Q6394)+Q6399</f>
        <v>0</v>
      </c>
      <c r="R6403" s="276">
        <f t="shared" si="1995"/>
        <v>304000</v>
      </c>
      <c r="S6403" s="276">
        <f t="shared" si="1995"/>
        <v>304000</v>
      </c>
      <c r="T6403" s="276">
        <f t="shared" si="1995"/>
        <v>0</v>
      </c>
      <c r="U6403" s="276">
        <f t="shared" si="1995"/>
        <v>0</v>
      </c>
      <c r="V6403" s="276">
        <f t="shared" si="1995"/>
        <v>0</v>
      </c>
      <c r="W6403" s="276">
        <f t="shared" si="1995"/>
        <v>0</v>
      </c>
      <c r="X6403" s="313">
        <f>T6403-U6403-V6403-W6403</f>
        <v>0</v>
      </c>
    </row>
    <row r="6404" spans="2:24">
      <c r="B6404" s="660" t="s">
        <v>32</v>
      </c>
      <c r="C6404" s="186"/>
      <c r="I6404" s="219"/>
      <c r="J6404" s="221">
        <f>J6403</f>
        <v>1</v>
      </c>
      <c r="P6404"/>
    </row>
    <row r="6405" spans="2:24">
      <c r="B6405" s="392"/>
      <c r="C6405" s="392"/>
      <c r="D6405" s="393"/>
      <c r="E6405" s="392"/>
      <c r="F6405" s="392"/>
      <c r="G6405" s="392"/>
      <c r="H6405" s="392"/>
      <c r="I6405" s="394"/>
      <c r="J6405" s="221">
        <f>J6403</f>
        <v>1</v>
      </c>
      <c r="L6405" s="392"/>
      <c r="M6405" s="392"/>
      <c r="N6405" s="394"/>
      <c r="O6405" s="394"/>
      <c r="P6405" s="394"/>
      <c r="Q6405" s="392"/>
      <c r="R6405" s="392"/>
      <c r="S6405" s="394"/>
      <c r="T6405" s="394"/>
      <c r="U6405" s="392"/>
      <c r="V6405" s="394"/>
      <c r="W6405" s="394"/>
      <c r="X6405" s="394"/>
    </row>
    <row r="6406" spans="2:24" ht="18.75">
      <c r="B6406" s="402"/>
      <c r="C6406" s="402"/>
      <c r="D6406" s="402"/>
      <c r="E6406" s="402"/>
      <c r="F6406" s="402"/>
      <c r="G6406" s="402"/>
      <c r="H6406" s="402"/>
      <c r="I6406" s="484"/>
      <c r="J6406" s="440">
        <f>(IF(E6403&lt;&gt;0,$G$2,IF(I6403&lt;&gt;0,$G$2,"")))</f>
        <v>0</v>
      </c>
    </row>
    <row r="6407" spans="2:24" ht="18.75">
      <c r="B6407" s="402"/>
      <c r="C6407" s="402"/>
      <c r="D6407" s="474"/>
      <c r="E6407" s="402"/>
      <c r="F6407" s="402"/>
      <c r="G6407" s="402"/>
      <c r="H6407" s="402"/>
      <c r="I6407" s="484"/>
      <c r="J6407" s="440" t="str">
        <f>(IF(E6404&lt;&gt;0,$G$2,IF(I6404&lt;&gt;0,$G$2,"")))</f>
        <v/>
      </c>
    </row>
    <row r="6408" spans="2:24">
      <c r="E6408" s="278"/>
      <c r="F6408" s="278"/>
      <c r="G6408" s="278"/>
      <c r="H6408" s="278"/>
      <c r="I6408" s="282"/>
      <c r="J6408" s="221">
        <f>(IF($E6541&lt;&gt;0,$J$2,IF($I6541&lt;&gt;0,$J$2,"")))</f>
        <v>1</v>
      </c>
      <c r="L6408" s="278"/>
      <c r="M6408" s="278"/>
      <c r="N6408" s="282"/>
      <c r="O6408" s="282"/>
      <c r="P6408" s="282"/>
      <c r="Q6408" s="278"/>
      <c r="R6408" s="278"/>
      <c r="S6408" s="282"/>
      <c r="T6408" s="282"/>
      <c r="U6408" s="278"/>
      <c r="V6408" s="282"/>
      <c r="W6408" s="282"/>
    </row>
    <row r="6409" spans="2:24">
      <c r="C6409" s="227"/>
      <c r="D6409" s="228"/>
      <c r="E6409" s="278"/>
      <c r="F6409" s="278"/>
      <c r="G6409" s="278"/>
      <c r="H6409" s="278"/>
      <c r="I6409" s="282"/>
      <c r="J6409" s="221">
        <f>(IF($E6541&lt;&gt;0,$J$2,IF($I6541&lt;&gt;0,$J$2,"")))</f>
        <v>1</v>
      </c>
      <c r="L6409" s="278"/>
      <c r="M6409" s="278"/>
      <c r="N6409" s="282"/>
      <c r="O6409" s="282"/>
      <c r="P6409" s="282"/>
      <c r="Q6409" s="278"/>
      <c r="R6409" s="278"/>
      <c r="S6409" s="282"/>
      <c r="T6409" s="282"/>
      <c r="U6409" s="278"/>
      <c r="V6409" s="282"/>
      <c r="W6409" s="282"/>
    </row>
    <row r="6410" spans="2:24">
      <c r="B6410" s="896" t="str">
        <f>$B$7</f>
        <v>БЮДЖЕТ - НАЧАЛЕН ПЛАН
ПО ПЪЛНА ЕДИННА БЮДЖЕТНА КЛАСИФИКАЦИЯ</v>
      </c>
      <c r="C6410" s="897"/>
      <c r="D6410" s="897"/>
      <c r="E6410" s="278"/>
      <c r="F6410" s="278"/>
      <c r="G6410" s="278"/>
      <c r="H6410" s="278"/>
      <c r="I6410" s="282"/>
      <c r="J6410" s="221">
        <f>(IF($E6541&lt;&gt;0,$J$2,IF($I6541&lt;&gt;0,$J$2,"")))</f>
        <v>1</v>
      </c>
      <c r="L6410" s="278"/>
      <c r="M6410" s="278"/>
      <c r="N6410" s="282"/>
      <c r="O6410" s="282"/>
      <c r="P6410" s="282"/>
      <c r="Q6410" s="278"/>
      <c r="R6410" s="278"/>
      <c r="S6410" s="282"/>
      <c r="T6410" s="282"/>
      <c r="U6410" s="278"/>
      <c r="V6410" s="282"/>
      <c r="W6410" s="282"/>
    </row>
    <row r="6411" spans="2:24">
      <c r="C6411" s="227"/>
      <c r="D6411" s="228"/>
      <c r="E6411" s="279" t="s">
        <v>1684</v>
      </c>
      <c r="F6411" s="279" t="s">
        <v>1550</v>
      </c>
      <c r="G6411" s="278"/>
      <c r="H6411" s="278"/>
      <c r="I6411" s="282"/>
      <c r="J6411" s="221">
        <f>(IF($E6541&lt;&gt;0,$J$2,IF($I6541&lt;&gt;0,$J$2,"")))</f>
        <v>1</v>
      </c>
      <c r="L6411" s="278"/>
      <c r="M6411" s="278"/>
      <c r="N6411" s="282"/>
      <c r="O6411" s="282"/>
      <c r="P6411" s="282"/>
      <c r="Q6411" s="278"/>
      <c r="R6411" s="278"/>
      <c r="S6411" s="282"/>
      <c r="T6411" s="282"/>
      <c r="U6411" s="278"/>
      <c r="V6411" s="282"/>
      <c r="W6411" s="282"/>
    </row>
    <row r="6412" spans="2:24" ht="18.75">
      <c r="B6412" s="898" t="str">
        <f>$B$9</f>
        <v>Несебър</v>
      </c>
      <c r="C6412" s="899"/>
      <c r="D6412" s="900"/>
      <c r="E6412" s="686">
        <f>$E$9</f>
        <v>43831</v>
      </c>
      <c r="F6412" s="687">
        <f>$F$9</f>
        <v>44196</v>
      </c>
      <c r="G6412" s="278"/>
      <c r="H6412" s="278"/>
      <c r="I6412" s="282"/>
      <c r="J6412" s="221">
        <f>(IF($E6541&lt;&gt;0,$J$2,IF($I6541&lt;&gt;0,$J$2,"")))</f>
        <v>1</v>
      </c>
      <c r="L6412" s="278"/>
      <c r="M6412" s="278"/>
      <c r="N6412" s="282"/>
      <c r="O6412" s="282"/>
      <c r="P6412" s="282"/>
      <c r="Q6412" s="278"/>
      <c r="R6412" s="278"/>
      <c r="S6412" s="282"/>
      <c r="T6412" s="282"/>
      <c r="U6412" s="278"/>
      <c r="V6412" s="282"/>
      <c r="W6412" s="282"/>
    </row>
    <row r="6413" spans="2:24">
      <c r="B6413" s="230" t="str">
        <f>$B$10</f>
        <v>(наименование на разпоредителя с бюджет)</v>
      </c>
      <c r="E6413" s="278"/>
      <c r="F6413" s="280">
        <f>$F$10</f>
        <v>0</v>
      </c>
      <c r="G6413" s="278"/>
      <c r="H6413" s="278"/>
      <c r="I6413" s="282"/>
      <c r="J6413" s="221">
        <f>(IF($E6541&lt;&gt;0,$J$2,IF($I6541&lt;&gt;0,$J$2,"")))</f>
        <v>1</v>
      </c>
      <c r="L6413" s="278"/>
      <c r="M6413" s="278"/>
      <c r="N6413" s="282"/>
      <c r="O6413" s="282"/>
      <c r="P6413" s="282"/>
      <c r="Q6413" s="278"/>
      <c r="R6413" s="278"/>
      <c r="S6413" s="282"/>
      <c r="T6413" s="282"/>
      <c r="U6413" s="278"/>
      <c r="V6413" s="282"/>
      <c r="W6413" s="282"/>
    </row>
    <row r="6414" spans="2:24">
      <c r="B6414" s="230"/>
      <c r="E6414" s="281"/>
      <c r="F6414" s="278"/>
      <c r="G6414" s="278"/>
      <c r="H6414" s="278"/>
      <c r="I6414" s="282"/>
      <c r="J6414" s="221">
        <f>(IF($E6541&lt;&gt;0,$J$2,IF($I6541&lt;&gt;0,$J$2,"")))</f>
        <v>1</v>
      </c>
      <c r="L6414" s="278"/>
      <c r="M6414" s="278"/>
      <c r="N6414" s="282"/>
      <c r="O6414" s="282"/>
      <c r="P6414" s="282"/>
      <c r="Q6414" s="278"/>
      <c r="R6414" s="278"/>
      <c r="S6414" s="282"/>
      <c r="T6414" s="282"/>
      <c r="U6414" s="278"/>
      <c r="V6414" s="282"/>
      <c r="W6414" s="282"/>
    </row>
    <row r="6415" spans="2:24" ht="19.5">
      <c r="B6415" s="901" t="str">
        <f>$B$12</f>
        <v>Несебър</v>
      </c>
      <c r="C6415" s="902"/>
      <c r="D6415" s="903"/>
      <c r="E6415" s="229" t="s">
        <v>1685</v>
      </c>
      <c r="F6415" s="688" t="str">
        <f>$F$12</f>
        <v>5206</v>
      </c>
      <c r="G6415" s="278"/>
      <c r="H6415" s="278"/>
      <c r="I6415" s="282"/>
      <c r="J6415" s="221">
        <f>(IF($E6541&lt;&gt;0,$J$2,IF($I6541&lt;&gt;0,$J$2,"")))</f>
        <v>1</v>
      </c>
      <c r="L6415" s="278"/>
      <c r="M6415" s="278"/>
      <c r="N6415" s="282"/>
      <c r="O6415" s="282"/>
      <c r="P6415" s="282"/>
      <c r="Q6415" s="278"/>
      <c r="R6415" s="278"/>
      <c r="S6415" s="282"/>
      <c r="T6415" s="282"/>
      <c r="U6415" s="278"/>
      <c r="V6415" s="282"/>
      <c r="W6415" s="282"/>
    </row>
    <row r="6416" spans="2:24">
      <c r="B6416" s="689" t="str">
        <f>$B$13</f>
        <v>(наименование на първостепенния разпоредител с бюджет)</v>
      </c>
      <c r="E6416" s="281" t="s">
        <v>1686</v>
      </c>
      <c r="F6416" s="278"/>
      <c r="G6416" s="278"/>
      <c r="H6416" s="278"/>
      <c r="I6416" s="282"/>
      <c r="J6416" s="221">
        <f>(IF($E6541&lt;&gt;0,$J$2,IF($I6541&lt;&gt;0,$J$2,"")))</f>
        <v>1</v>
      </c>
      <c r="L6416" s="278"/>
      <c r="M6416" s="278"/>
      <c r="N6416" s="282"/>
      <c r="O6416" s="282"/>
      <c r="P6416" s="282"/>
      <c r="Q6416" s="278"/>
      <c r="R6416" s="278"/>
      <c r="S6416" s="282"/>
      <c r="T6416" s="282"/>
      <c r="U6416" s="278"/>
      <c r="V6416" s="282"/>
      <c r="W6416" s="282"/>
    </row>
    <row r="6417" spans="2:24" ht="18.75">
      <c r="B6417" s="230"/>
      <c r="D6417" s="441"/>
      <c r="E6417" s="277"/>
      <c r="F6417" s="277"/>
      <c r="G6417" s="277"/>
      <c r="H6417" s="277"/>
      <c r="I6417" s="384"/>
      <c r="J6417" s="221">
        <f>(IF($E6541&lt;&gt;0,$J$2,IF($I6541&lt;&gt;0,$J$2,"")))</f>
        <v>1</v>
      </c>
      <c r="L6417" s="278"/>
      <c r="M6417" s="278"/>
      <c r="N6417" s="282"/>
      <c r="O6417" s="282"/>
      <c r="P6417" s="282"/>
      <c r="Q6417" s="278"/>
      <c r="R6417" s="278"/>
      <c r="S6417" s="282"/>
      <c r="T6417" s="282"/>
      <c r="U6417" s="278"/>
      <c r="V6417" s="282"/>
      <c r="W6417" s="282"/>
    </row>
    <row r="6418" spans="2:24">
      <c r="C6418" s="227"/>
      <c r="D6418" s="228"/>
      <c r="E6418" s="278"/>
      <c r="F6418" s="281"/>
      <c r="G6418" s="281"/>
      <c r="H6418" s="281"/>
      <c r="I6418" s="284" t="s">
        <v>1687</v>
      </c>
      <c r="J6418" s="221">
        <f>(IF($E6541&lt;&gt;0,$J$2,IF($I6541&lt;&gt;0,$J$2,"")))</f>
        <v>1</v>
      </c>
      <c r="L6418" s="283" t="s">
        <v>93</v>
      </c>
      <c r="M6418" s="278"/>
      <c r="N6418" s="282"/>
      <c r="O6418" s="284" t="s">
        <v>1687</v>
      </c>
      <c r="P6418" s="282"/>
      <c r="Q6418" s="283" t="s">
        <v>94</v>
      </c>
      <c r="R6418" s="278"/>
      <c r="S6418" s="282"/>
      <c r="T6418" s="284" t="s">
        <v>1687</v>
      </c>
      <c r="U6418" s="278"/>
      <c r="V6418" s="282"/>
      <c r="W6418" s="284" t="s">
        <v>1687</v>
      </c>
    </row>
    <row r="6419" spans="2:24" ht="18.75">
      <c r="B6419" s="782"/>
      <c r="C6419" s="783"/>
      <c r="D6419" s="784" t="s">
        <v>1075</v>
      </c>
      <c r="E6419" s="785"/>
      <c r="F6419" s="973" t="s">
        <v>1486</v>
      </c>
      <c r="G6419" s="974"/>
      <c r="H6419" s="975"/>
      <c r="I6419" s="976"/>
      <c r="J6419" s="221">
        <f>(IF($E6541&lt;&gt;0,$J$2,IF($I6541&lt;&gt;0,$J$2,"")))</f>
        <v>1</v>
      </c>
      <c r="L6419" s="920" t="s">
        <v>1804</v>
      </c>
      <c r="M6419" s="920" t="s">
        <v>1805</v>
      </c>
      <c r="N6419" s="922" t="s">
        <v>1806</v>
      </c>
      <c r="O6419" s="922" t="s">
        <v>95</v>
      </c>
      <c r="P6419" s="222"/>
      <c r="Q6419" s="922" t="s">
        <v>1807</v>
      </c>
      <c r="R6419" s="922" t="s">
        <v>1808</v>
      </c>
      <c r="S6419" s="922" t="s">
        <v>1776</v>
      </c>
      <c r="T6419" s="922" t="s">
        <v>96</v>
      </c>
      <c r="U6419" s="409" t="s">
        <v>97</v>
      </c>
      <c r="V6419" s="410"/>
      <c r="W6419" s="411"/>
      <c r="X6419" s="291"/>
    </row>
    <row r="6420" spans="2:24" ht="31.5">
      <c r="B6420" s="786" t="s">
        <v>1601</v>
      </c>
      <c r="C6420" s="787" t="s">
        <v>1688</v>
      </c>
      <c r="D6420" s="788" t="s">
        <v>1076</v>
      </c>
      <c r="E6420" s="789"/>
      <c r="F6420" s="713" t="s">
        <v>1487</v>
      </c>
      <c r="G6420" s="713" t="s">
        <v>1488</v>
      </c>
      <c r="H6420" s="713" t="s">
        <v>1485</v>
      </c>
      <c r="I6420" s="713" t="s">
        <v>1069</v>
      </c>
      <c r="J6420" s="221">
        <f>(IF($E6541&lt;&gt;0,$J$2,IF($I6541&lt;&gt;0,$J$2,"")))</f>
        <v>1</v>
      </c>
      <c r="L6420" s="961"/>
      <c r="M6420" s="972"/>
      <c r="N6420" s="961"/>
      <c r="O6420" s="972"/>
      <c r="P6420" s="222"/>
      <c r="Q6420" s="957"/>
      <c r="R6420" s="957"/>
      <c r="S6420" s="957"/>
      <c r="T6420" s="957"/>
      <c r="U6420" s="412">
        <v>2020</v>
      </c>
      <c r="V6420" s="412">
        <v>2021</v>
      </c>
      <c r="W6420" s="412" t="s">
        <v>1809</v>
      </c>
      <c r="X6420" s="413" t="s">
        <v>98</v>
      </c>
    </row>
    <row r="6421" spans="2:24" ht="18.75">
      <c r="B6421" s="612"/>
      <c r="C6421" s="397"/>
      <c r="D6421" s="295" t="s">
        <v>1265</v>
      </c>
      <c r="E6421" s="809"/>
      <c r="F6421" s="296"/>
      <c r="G6421" s="296"/>
      <c r="H6421" s="296"/>
      <c r="I6421" s="483"/>
      <c r="J6421" s="221">
        <f>(IF($E6541&lt;&gt;0,$J$2,IF($I6541&lt;&gt;0,$J$2,"")))</f>
        <v>1</v>
      </c>
      <c r="L6421" s="297" t="s">
        <v>99</v>
      </c>
      <c r="M6421" s="297" t="s">
        <v>100</v>
      </c>
      <c r="N6421" s="298" t="s">
        <v>101</v>
      </c>
      <c r="O6421" s="298" t="s">
        <v>102</v>
      </c>
      <c r="P6421" s="222"/>
      <c r="Q6421" s="610" t="s">
        <v>103</v>
      </c>
      <c r="R6421" s="610" t="s">
        <v>104</v>
      </c>
      <c r="S6421" s="610" t="s">
        <v>105</v>
      </c>
      <c r="T6421" s="610" t="s">
        <v>106</v>
      </c>
      <c r="U6421" s="610" t="s">
        <v>1046</v>
      </c>
      <c r="V6421" s="610" t="s">
        <v>1047</v>
      </c>
      <c r="W6421" s="610" t="s">
        <v>1048</v>
      </c>
      <c r="X6421" s="414" t="s">
        <v>1049</v>
      </c>
    </row>
    <row r="6422" spans="2:24" ht="131.25">
      <c r="B6422" s="236"/>
      <c r="C6422" s="617" t="e">
        <f>VLOOKUP(D6422,OP_LIST2,2,FALSE)</f>
        <v>#N/A</v>
      </c>
      <c r="D6422" s="618" t="s">
        <v>958</v>
      </c>
      <c r="E6422" s="810"/>
      <c r="F6422" s="368"/>
      <c r="G6422" s="368"/>
      <c r="H6422" s="368"/>
      <c r="I6422" s="303"/>
      <c r="J6422" s="221">
        <f>(IF($E6541&lt;&gt;0,$J$2,IF($I6541&lt;&gt;0,$J$2,"")))</f>
        <v>1</v>
      </c>
      <c r="L6422" s="415" t="s">
        <v>1050</v>
      </c>
      <c r="M6422" s="415" t="s">
        <v>1050</v>
      </c>
      <c r="N6422" s="415" t="s">
        <v>1051</v>
      </c>
      <c r="O6422" s="415" t="s">
        <v>1052</v>
      </c>
      <c r="P6422" s="222"/>
      <c r="Q6422" s="415" t="s">
        <v>1050</v>
      </c>
      <c r="R6422" s="415" t="s">
        <v>1050</v>
      </c>
      <c r="S6422" s="415" t="s">
        <v>1077</v>
      </c>
      <c r="T6422" s="415" t="s">
        <v>1054</v>
      </c>
      <c r="U6422" s="415" t="s">
        <v>1050</v>
      </c>
      <c r="V6422" s="415" t="s">
        <v>1050</v>
      </c>
      <c r="W6422" s="415" t="s">
        <v>1050</v>
      </c>
      <c r="X6422" s="306" t="s">
        <v>1055</v>
      </c>
    </row>
    <row r="6423" spans="2:24" ht="18.75">
      <c r="B6423" s="616"/>
      <c r="C6423" s="619">
        <f>VLOOKUP(D6424,EBK_DEIN2,2,FALSE)</f>
        <v>9910</v>
      </c>
      <c r="D6423" s="611" t="s">
        <v>1465</v>
      </c>
      <c r="E6423" s="811"/>
      <c r="F6423" s="368"/>
      <c r="G6423" s="368"/>
      <c r="H6423" s="368"/>
      <c r="I6423" s="303"/>
      <c r="J6423" s="221">
        <f>(IF($E6541&lt;&gt;0,$J$2,IF($I6541&lt;&gt;0,$J$2,"")))</f>
        <v>1</v>
      </c>
      <c r="L6423" s="416"/>
      <c r="M6423" s="416"/>
      <c r="N6423" s="344"/>
      <c r="O6423" s="417"/>
      <c r="P6423" s="222"/>
      <c r="Q6423" s="416"/>
      <c r="R6423" s="416"/>
      <c r="S6423" s="344"/>
      <c r="T6423" s="417"/>
      <c r="U6423" s="416"/>
      <c r="V6423" s="344"/>
      <c r="W6423" s="417"/>
      <c r="X6423" s="418"/>
    </row>
    <row r="6424" spans="2:24" ht="18.75">
      <c r="B6424" s="419"/>
      <c r="C6424" s="238"/>
      <c r="D6424" s="523" t="s">
        <v>955</v>
      </c>
      <c r="E6424" s="811"/>
      <c r="F6424" s="368"/>
      <c r="G6424" s="368"/>
      <c r="H6424" s="368"/>
      <c r="I6424" s="303"/>
      <c r="J6424" s="221">
        <f>(IF($E6541&lt;&gt;0,$J$2,IF($I6541&lt;&gt;0,$J$2,"")))</f>
        <v>1</v>
      </c>
      <c r="L6424" s="416"/>
      <c r="M6424" s="416"/>
      <c r="N6424" s="344"/>
      <c r="O6424" s="420">
        <f>SUMIF(O6427:O6428,"&lt;0")+SUMIF(O6430:O6434,"&lt;0")+SUMIF(O6436:O6443,"&lt;0")+SUMIF(O6445:O6461,"&lt;0")+SUMIF(O6467:O6471,"&lt;0")+SUMIF(O6473:O6478,"&lt;0")+SUMIF(O6481:O6487,"&lt;0")+SUMIF(O6494:O6495,"&lt;0")+SUMIF(O6498:O6503,"&lt;0")+SUMIF(O6505:O6510,"&lt;0")+SUMIF(O6514,"&lt;0")+SUMIF(O6516:O6522,"&lt;0")+SUMIF(O6524:O6526,"&lt;0")+SUMIF(O6528:O6531,"&lt;0")+SUMIF(O6533:O6534,"&lt;0")+SUMIF(O6537,"&lt;0")</f>
        <v>0</v>
      </c>
      <c r="P6424" s="222"/>
      <c r="Q6424" s="416"/>
      <c r="R6424" s="416"/>
      <c r="S6424" s="344"/>
      <c r="T6424" s="420">
        <f>SUMIF(T6427:T6428,"&lt;0")+SUMIF(T6430:T6434,"&lt;0")+SUMIF(T6436:T6443,"&lt;0")+SUMIF(T6445:T6461,"&lt;0")+SUMIF(T6467:T6471,"&lt;0")+SUMIF(T6473:T6478,"&lt;0")+SUMIF(T6481:T6487,"&lt;0")+SUMIF(T6494:T6495,"&lt;0")+SUMIF(T6498:T6503,"&lt;0")+SUMIF(T6505:T6510,"&lt;0")+SUMIF(T6514,"&lt;0")+SUMIF(T6516:T6522,"&lt;0")+SUMIF(T6524:T6526,"&lt;0")+SUMIF(T6528:T6531,"&lt;0")+SUMIF(T6533:T6534,"&lt;0")+SUMIF(T6537,"&lt;0")</f>
        <v>0</v>
      </c>
      <c r="U6424" s="416"/>
      <c r="V6424" s="344"/>
      <c r="W6424" s="417"/>
      <c r="X6424" s="308"/>
    </row>
    <row r="6425" spans="2:24" ht="18.75">
      <c r="B6425" s="354"/>
      <c r="C6425" s="238"/>
      <c r="D6425" s="292" t="s">
        <v>1078</v>
      </c>
      <c r="E6425" s="811"/>
      <c r="F6425" s="368"/>
      <c r="G6425" s="368"/>
      <c r="H6425" s="368"/>
      <c r="I6425" s="303"/>
      <c r="J6425" s="221">
        <f>(IF($E6541&lt;&gt;0,$J$2,IF($I6541&lt;&gt;0,$J$2,"")))</f>
        <v>1</v>
      </c>
      <c r="L6425" s="416"/>
      <c r="M6425" s="416"/>
      <c r="N6425" s="344"/>
      <c r="O6425" s="417"/>
      <c r="P6425" s="222"/>
      <c r="Q6425" s="416"/>
      <c r="R6425" s="416"/>
      <c r="S6425" s="344"/>
      <c r="T6425" s="417"/>
      <c r="U6425" s="416"/>
      <c r="V6425" s="344"/>
      <c r="W6425" s="417"/>
      <c r="X6425" s="310"/>
    </row>
    <row r="6426" spans="2:24" ht="18.75">
      <c r="B6426" s="790">
        <v>100</v>
      </c>
      <c r="C6426" s="977" t="s">
        <v>1266</v>
      </c>
      <c r="D6426" s="978"/>
      <c r="E6426" s="791"/>
      <c r="F6426" s="792">
        <f>SUM(F6427:F6428)</f>
        <v>0</v>
      </c>
      <c r="G6426" s="793">
        <f>SUM(G6427:G6428)</f>
        <v>0</v>
      </c>
      <c r="H6426" s="793">
        <f>SUM(H6427:H6428)</f>
        <v>0</v>
      </c>
      <c r="I6426" s="793">
        <f>SUM(I6427:I6428)</f>
        <v>0</v>
      </c>
      <c r="J6426" s="243" t="str">
        <f t="shared" ref="J6426:J6457" si="1996">(IF($E6426&lt;&gt;0,$J$2,IF($I6426&lt;&gt;0,$J$2,"")))</f>
        <v/>
      </c>
      <c r="K6426" s="244"/>
      <c r="L6426" s="311">
        <f>SUM(L6427:L6428)</f>
        <v>0</v>
      </c>
      <c r="M6426" s="312">
        <f>SUM(M6427:M6428)</f>
        <v>0</v>
      </c>
      <c r="N6426" s="421">
        <f>SUM(N6427:N6428)</f>
        <v>0</v>
      </c>
      <c r="O6426" s="422">
        <f>SUM(O6427:O6428)</f>
        <v>0</v>
      </c>
      <c r="P6426" s="244"/>
      <c r="Q6426" s="815"/>
      <c r="R6426" s="816"/>
      <c r="S6426" s="817"/>
      <c r="T6426" s="816"/>
      <c r="U6426" s="816"/>
      <c r="V6426" s="816"/>
      <c r="W6426" s="818"/>
      <c r="X6426" s="313">
        <f t="shared" ref="X6426:X6457" si="1997">T6426-U6426-V6426-W6426</f>
        <v>0</v>
      </c>
    </row>
    <row r="6427" spans="2:24" ht="18.75">
      <c r="B6427" s="140"/>
      <c r="C6427" s="144">
        <v>101</v>
      </c>
      <c r="D6427" s="138" t="s">
        <v>1267</v>
      </c>
      <c r="E6427" s="812"/>
      <c r="F6427" s="449"/>
      <c r="G6427" s="245"/>
      <c r="H6427" s="245"/>
      <c r="I6427" s="476">
        <f>F6427+G6427+H6427</f>
        <v>0</v>
      </c>
      <c r="J6427" s="243" t="str">
        <f t="shared" si="1996"/>
        <v/>
      </c>
      <c r="K6427" s="244"/>
      <c r="L6427" s="423"/>
      <c r="M6427" s="252"/>
      <c r="N6427" s="315">
        <f>I6427</f>
        <v>0</v>
      </c>
      <c r="O6427" s="424">
        <f>L6427+M6427-N6427</f>
        <v>0</v>
      </c>
      <c r="P6427" s="244"/>
      <c r="Q6427" s="771"/>
      <c r="R6427" s="775"/>
      <c r="S6427" s="775"/>
      <c r="T6427" s="775"/>
      <c r="U6427" s="775"/>
      <c r="V6427" s="775"/>
      <c r="W6427" s="819"/>
      <c r="X6427" s="313">
        <f t="shared" si="1997"/>
        <v>0</v>
      </c>
    </row>
    <row r="6428" spans="2:24" ht="18.75">
      <c r="B6428" s="140"/>
      <c r="C6428" s="137">
        <v>102</v>
      </c>
      <c r="D6428" s="139" t="s">
        <v>1268</v>
      </c>
      <c r="E6428" s="812"/>
      <c r="F6428" s="449"/>
      <c r="G6428" s="245"/>
      <c r="H6428" s="245"/>
      <c r="I6428" s="476">
        <f>F6428+G6428+H6428</f>
        <v>0</v>
      </c>
      <c r="J6428" s="243" t="str">
        <f t="shared" si="1996"/>
        <v/>
      </c>
      <c r="K6428" s="244"/>
      <c r="L6428" s="423"/>
      <c r="M6428" s="252"/>
      <c r="N6428" s="315">
        <f>I6428</f>
        <v>0</v>
      </c>
      <c r="O6428" s="424">
        <f>L6428+M6428-N6428</f>
        <v>0</v>
      </c>
      <c r="P6428" s="244"/>
      <c r="Q6428" s="771"/>
      <c r="R6428" s="775"/>
      <c r="S6428" s="775"/>
      <c r="T6428" s="775"/>
      <c r="U6428" s="775"/>
      <c r="V6428" s="775"/>
      <c r="W6428" s="819"/>
      <c r="X6428" s="313">
        <f t="shared" si="1997"/>
        <v>0</v>
      </c>
    </row>
    <row r="6429" spans="2:24" ht="18.75">
      <c r="B6429" s="794">
        <v>200</v>
      </c>
      <c r="C6429" s="959" t="s">
        <v>1269</v>
      </c>
      <c r="D6429" s="959"/>
      <c r="E6429" s="795"/>
      <c r="F6429" s="796">
        <f>SUM(F6430:F6434)</f>
        <v>0</v>
      </c>
      <c r="G6429" s="797">
        <f>SUM(G6430:G6434)</f>
        <v>0</v>
      </c>
      <c r="H6429" s="797">
        <f>SUM(H6430:H6434)</f>
        <v>0</v>
      </c>
      <c r="I6429" s="797">
        <f>SUM(I6430:I6434)</f>
        <v>0</v>
      </c>
      <c r="J6429" s="243" t="str">
        <f t="shared" si="1996"/>
        <v/>
      </c>
      <c r="K6429" s="244"/>
      <c r="L6429" s="316">
        <f>SUM(L6430:L6434)</f>
        <v>0</v>
      </c>
      <c r="M6429" s="317">
        <f>SUM(M6430:M6434)</f>
        <v>0</v>
      </c>
      <c r="N6429" s="425">
        <f>SUM(N6430:N6434)</f>
        <v>0</v>
      </c>
      <c r="O6429" s="426">
        <f>SUM(O6430:O6434)</f>
        <v>0</v>
      </c>
      <c r="P6429" s="244"/>
      <c r="Q6429" s="773"/>
      <c r="R6429" s="774"/>
      <c r="S6429" s="774"/>
      <c r="T6429" s="774"/>
      <c r="U6429" s="774"/>
      <c r="V6429" s="774"/>
      <c r="W6429" s="820"/>
      <c r="X6429" s="313">
        <f t="shared" si="1997"/>
        <v>0</v>
      </c>
    </row>
    <row r="6430" spans="2:24" ht="18.75">
      <c r="B6430" s="143"/>
      <c r="C6430" s="144">
        <v>201</v>
      </c>
      <c r="D6430" s="138" t="s">
        <v>1270</v>
      </c>
      <c r="E6430" s="812"/>
      <c r="F6430" s="449"/>
      <c r="G6430" s="245"/>
      <c r="H6430" s="245"/>
      <c r="I6430" s="476">
        <f>F6430+G6430+H6430</f>
        <v>0</v>
      </c>
      <c r="J6430" s="243" t="str">
        <f t="shared" si="1996"/>
        <v/>
      </c>
      <c r="K6430" s="244"/>
      <c r="L6430" s="423"/>
      <c r="M6430" s="252"/>
      <c r="N6430" s="315">
        <f>I6430</f>
        <v>0</v>
      </c>
      <c r="O6430" s="424">
        <f>L6430+M6430-N6430</f>
        <v>0</v>
      </c>
      <c r="P6430" s="244"/>
      <c r="Q6430" s="771"/>
      <c r="R6430" s="775"/>
      <c r="S6430" s="775"/>
      <c r="T6430" s="775"/>
      <c r="U6430" s="775"/>
      <c r="V6430" s="775"/>
      <c r="W6430" s="819"/>
      <c r="X6430" s="313">
        <f t="shared" si="1997"/>
        <v>0</v>
      </c>
    </row>
    <row r="6431" spans="2:24" ht="18.75">
      <c r="B6431" s="136"/>
      <c r="C6431" s="137">
        <v>202</v>
      </c>
      <c r="D6431" s="145" t="s">
        <v>1271</v>
      </c>
      <c r="E6431" s="812"/>
      <c r="F6431" s="449"/>
      <c r="G6431" s="245"/>
      <c r="H6431" s="245"/>
      <c r="I6431" s="476">
        <f>F6431+G6431+H6431</f>
        <v>0</v>
      </c>
      <c r="J6431" s="243" t="str">
        <f t="shared" si="1996"/>
        <v/>
      </c>
      <c r="K6431" s="244"/>
      <c r="L6431" s="423"/>
      <c r="M6431" s="252"/>
      <c r="N6431" s="315">
        <f>I6431</f>
        <v>0</v>
      </c>
      <c r="O6431" s="424">
        <f>L6431+M6431-N6431</f>
        <v>0</v>
      </c>
      <c r="P6431" s="244"/>
      <c r="Q6431" s="771"/>
      <c r="R6431" s="775"/>
      <c r="S6431" s="775"/>
      <c r="T6431" s="775"/>
      <c r="U6431" s="775"/>
      <c r="V6431" s="775"/>
      <c r="W6431" s="819"/>
      <c r="X6431" s="313">
        <f t="shared" si="1997"/>
        <v>0</v>
      </c>
    </row>
    <row r="6432" spans="2:24" ht="31.5">
      <c r="B6432" s="152"/>
      <c r="C6432" s="137">
        <v>205</v>
      </c>
      <c r="D6432" s="145" t="s">
        <v>915</v>
      </c>
      <c r="E6432" s="812"/>
      <c r="F6432" s="449"/>
      <c r="G6432" s="245"/>
      <c r="H6432" s="245"/>
      <c r="I6432" s="476">
        <f>F6432+G6432+H6432</f>
        <v>0</v>
      </c>
      <c r="J6432" s="243" t="str">
        <f t="shared" si="1996"/>
        <v/>
      </c>
      <c r="K6432" s="244"/>
      <c r="L6432" s="423"/>
      <c r="M6432" s="252"/>
      <c r="N6432" s="315">
        <f>I6432</f>
        <v>0</v>
      </c>
      <c r="O6432" s="424">
        <f>L6432+M6432-N6432</f>
        <v>0</v>
      </c>
      <c r="P6432" s="244"/>
      <c r="Q6432" s="771"/>
      <c r="R6432" s="775"/>
      <c r="S6432" s="775"/>
      <c r="T6432" s="775"/>
      <c r="U6432" s="775"/>
      <c r="V6432" s="775"/>
      <c r="W6432" s="819"/>
      <c r="X6432" s="313">
        <f t="shared" si="1997"/>
        <v>0</v>
      </c>
    </row>
    <row r="6433" spans="2:24" ht="18.75">
      <c r="B6433" s="152"/>
      <c r="C6433" s="137">
        <v>208</v>
      </c>
      <c r="D6433" s="159" t="s">
        <v>916</v>
      </c>
      <c r="E6433" s="812"/>
      <c r="F6433" s="449"/>
      <c r="G6433" s="245"/>
      <c r="H6433" s="245"/>
      <c r="I6433" s="476">
        <f>F6433+G6433+H6433</f>
        <v>0</v>
      </c>
      <c r="J6433" s="243" t="str">
        <f t="shared" si="1996"/>
        <v/>
      </c>
      <c r="K6433" s="244"/>
      <c r="L6433" s="423"/>
      <c r="M6433" s="252"/>
      <c r="N6433" s="315">
        <f>I6433</f>
        <v>0</v>
      </c>
      <c r="O6433" s="424">
        <f>L6433+M6433-N6433</f>
        <v>0</v>
      </c>
      <c r="P6433" s="244"/>
      <c r="Q6433" s="771"/>
      <c r="R6433" s="775"/>
      <c r="S6433" s="775"/>
      <c r="T6433" s="775"/>
      <c r="U6433" s="775"/>
      <c r="V6433" s="775"/>
      <c r="W6433" s="819"/>
      <c r="X6433" s="313">
        <f t="shared" si="1997"/>
        <v>0</v>
      </c>
    </row>
    <row r="6434" spans="2:24" ht="18.75">
      <c r="B6434" s="143"/>
      <c r="C6434" s="142">
        <v>209</v>
      </c>
      <c r="D6434" s="148" t="s">
        <v>917</v>
      </c>
      <c r="E6434" s="812"/>
      <c r="F6434" s="449"/>
      <c r="G6434" s="245"/>
      <c r="H6434" s="245"/>
      <c r="I6434" s="476">
        <f>F6434+G6434+H6434</f>
        <v>0</v>
      </c>
      <c r="J6434" s="243" t="str">
        <f t="shared" si="1996"/>
        <v/>
      </c>
      <c r="K6434" s="244"/>
      <c r="L6434" s="423"/>
      <c r="M6434" s="252"/>
      <c r="N6434" s="315">
        <f>I6434</f>
        <v>0</v>
      </c>
      <c r="O6434" s="424">
        <f>L6434+M6434-N6434</f>
        <v>0</v>
      </c>
      <c r="P6434" s="244"/>
      <c r="Q6434" s="771"/>
      <c r="R6434" s="775"/>
      <c r="S6434" s="775"/>
      <c r="T6434" s="775"/>
      <c r="U6434" s="775"/>
      <c r="V6434" s="775"/>
      <c r="W6434" s="819"/>
      <c r="X6434" s="313">
        <f t="shared" si="1997"/>
        <v>0</v>
      </c>
    </row>
    <row r="6435" spans="2:24" ht="18.75">
      <c r="B6435" s="794">
        <v>500</v>
      </c>
      <c r="C6435" s="960" t="s">
        <v>209</v>
      </c>
      <c r="D6435" s="960"/>
      <c r="E6435" s="795"/>
      <c r="F6435" s="796">
        <f>SUM(F6436:F6442)</f>
        <v>0</v>
      </c>
      <c r="G6435" s="797">
        <f>SUM(G6436:G6442)</f>
        <v>0</v>
      </c>
      <c r="H6435" s="797">
        <f>SUM(H6436:H6442)</f>
        <v>0</v>
      </c>
      <c r="I6435" s="797">
        <f>SUM(I6436:I6442)</f>
        <v>0</v>
      </c>
      <c r="J6435" s="243" t="str">
        <f t="shared" si="1996"/>
        <v/>
      </c>
      <c r="K6435" s="244"/>
      <c r="L6435" s="316">
        <f>SUM(L6436:L6442)</f>
        <v>0</v>
      </c>
      <c r="M6435" s="317">
        <f>SUM(M6436:M6442)</f>
        <v>0</v>
      </c>
      <c r="N6435" s="425">
        <f>SUM(N6436:N6442)</f>
        <v>0</v>
      </c>
      <c r="O6435" s="426">
        <f>SUM(O6436:O6442)</f>
        <v>0</v>
      </c>
      <c r="P6435" s="244"/>
      <c r="Q6435" s="773"/>
      <c r="R6435" s="774"/>
      <c r="S6435" s="775"/>
      <c r="T6435" s="774"/>
      <c r="U6435" s="774"/>
      <c r="V6435" s="774"/>
      <c r="W6435" s="820"/>
      <c r="X6435" s="313">
        <f t="shared" si="1997"/>
        <v>0</v>
      </c>
    </row>
    <row r="6436" spans="2:24" ht="18.75">
      <c r="B6436" s="143"/>
      <c r="C6436" s="160">
        <v>551</v>
      </c>
      <c r="D6436" s="456" t="s">
        <v>210</v>
      </c>
      <c r="E6436" s="812"/>
      <c r="F6436" s="449"/>
      <c r="G6436" s="245"/>
      <c r="H6436" s="245"/>
      <c r="I6436" s="476">
        <f t="shared" ref="I6436:I6443" si="1998">F6436+G6436+H6436</f>
        <v>0</v>
      </c>
      <c r="J6436" s="243" t="str">
        <f t="shared" si="1996"/>
        <v/>
      </c>
      <c r="K6436" s="244"/>
      <c r="L6436" s="423"/>
      <c r="M6436" s="252"/>
      <c r="N6436" s="315">
        <f t="shared" ref="N6436:N6443" si="1999">I6436</f>
        <v>0</v>
      </c>
      <c r="O6436" s="424">
        <f t="shared" ref="O6436:O6443" si="2000">L6436+M6436-N6436</f>
        <v>0</v>
      </c>
      <c r="P6436" s="244"/>
      <c r="Q6436" s="771"/>
      <c r="R6436" s="775"/>
      <c r="S6436" s="775"/>
      <c r="T6436" s="775"/>
      <c r="U6436" s="775"/>
      <c r="V6436" s="775"/>
      <c r="W6436" s="819"/>
      <c r="X6436" s="313">
        <f t="shared" si="1997"/>
        <v>0</v>
      </c>
    </row>
    <row r="6437" spans="2:24" ht="18.75">
      <c r="B6437" s="143"/>
      <c r="C6437" s="161">
        <v>552</v>
      </c>
      <c r="D6437" s="457" t="s">
        <v>211</v>
      </c>
      <c r="E6437" s="812"/>
      <c r="F6437" s="449"/>
      <c r="G6437" s="245"/>
      <c r="H6437" s="245"/>
      <c r="I6437" s="476">
        <f t="shared" si="1998"/>
        <v>0</v>
      </c>
      <c r="J6437" s="243" t="str">
        <f t="shared" si="1996"/>
        <v/>
      </c>
      <c r="K6437" s="244"/>
      <c r="L6437" s="423"/>
      <c r="M6437" s="252"/>
      <c r="N6437" s="315">
        <f t="shared" si="1999"/>
        <v>0</v>
      </c>
      <c r="O6437" s="424">
        <f t="shared" si="2000"/>
        <v>0</v>
      </c>
      <c r="P6437" s="244"/>
      <c r="Q6437" s="771"/>
      <c r="R6437" s="775"/>
      <c r="S6437" s="775"/>
      <c r="T6437" s="775"/>
      <c r="U6437" s="775"/>
      <c r="V6437" s="775"/>
      <c r="W6437" s="819"/>
      <c r="X6437" s="313">
        <f t="shared" si="1997"/>
        <v>0</v>
      </c>
    </row>
    <row r="6438" spans="2:24" ht="18.75">
      <c r="B6438" s="143"/>
      <c r="C6438" s="161">
        <v>558</v>
      </c>
      <c r="D6438" s="457" t="s">
        <v>1704</v>
      </c>
      <c r="E6438" s="812"/>
      <c r="F6438" s="700">
        <v>0</v>
      </c>
      <c r="G6438" s="700">
        <v>0</v>
      </c>
      <c r="H6438" s="700">
        <v>0</v>
      </c>
      <c r="I6438" s="476">
        <f t="shared" si="1998"/>
        <v>0</v>
      </c>
      <c r="J6438" s="243" t="str">
        <f t="shared" si="1996"/>
        <v/>
      </c>
      <c r="K6438" s="244"/>
      <c r="L6438" s="423"/>
      <c r="M6438" s="252"/>
      <c r="N6438" s="315">
        <f t="shared" si="1999"/>
        <v>0</v>
      </c>
      <c r="O6438" s="424">
        <f t="shared" si="2000"/>
        <v>0</v>
      </c>
      <c r="P6438" s="244"/>
      <c r="Q6438" s="771"/>
      <c r="R6438" s="775"/>
      <c r="S6438" s="775"/>
      <c r="T6438" s="775"/>
      <c r="U6438" s="775"/>
      <c r="V6438" s="775"/>
      <c r="W6438" s="819"/>
      <c r="X6438" s="313">
        <f t="shared" si="1997"/>
        <v>0</v>
      </c>
    </row>
    <row r="6439" spans="2:24" ht="18.75">
      <c r="B6439" s="143"/>
      <c r="C6439" s="161">
        <v>560</v>
      </c>
      <c r="D6439" s="458" t="s">
        <v>212</v>
      </c>
      <c r="E6439" s="812"/>
      <c r="F6439" s="449"/>
      <c r="G6439" s="245"/>
      <c r="H6439" s="245"/>
      <c r="I6439" s="476">
        <f t="shared" si="1998"/>
        <v>0</v>
      </c>
      <c r="J6439" s="243" t="str">
        <f t="shared" si="1996"/>
        <v/>
      </c>
      <c r="K6439" s="244"/>
      <c r="L6439" s="423"/>
      <c r="M6439" s="252"/>
      <c r="N6439" s="315">
        <f t="shared" si="1999"/>
        <v>0</v>
      </c>
      <c r="O6439" s="424">
        <f t="shared" si="2000"/>
        <v>0</v>
      </c>
      <c r="P6439" s="244"/>
      <c r="Q6439" s="771"/>
      <c r="R6439" s="775"/>
      <c r="S6439" s="775"/>
      <c r="T6439" s="775"/>
      <c r="U6439" s="775"/>
      <c r="V6439" s="775"/>
      <c r="W6439" s="819"/>
      <c r="X6439" s="313">
        <f t="shared" si="1997"/>
        <v>0</v>
      </c>
    </row>
    <row r="6440" spans="2:24" ht="18.75">
      <c r="B6440" s="143"/>
      <c r="C6440" s="161">
        <v>580</v>
      </c>
      <c r="D6440" s="457" t="s">
        <v>213</v>
      </c>
      <c r="E6440" s="812"/>
      <c r="F6440" s="449"/>
      <c r="G6440" s="245"/>
      <c r="H6440" s="245"/>
      <c r="I6440" s="476">
        <f t="shared" si="1998"/>
        <v>0</v>
      </c>
      <c r="J6440" s="243" t="str">
        <f t="shared" si="1996"/>
        <v/>
      </c>
      <c r="K6440" s="244"/>
      <c r="L6440" s="423"/>
      <c r="M6440" s="252"/>
      <c r="N6440" s="315">
        <f t="shared" si="1999"/>
        <v>0</v>
      </c>
      <c r="O6440" s="424">
        <f t="shared" si="2000"/>
        <v>0</v>
      </c>
      <c r="P6440" s="244"/>
      <c r="Q6440" s="771"/>
      <c r="R6440" s="775"/>
      <c r="S6440" s="775"/>
      <c r="T6440" s="775"/>
      <c r="U6440" s="775"/>
      <c r="V6440" s="775"/>
      <c r="W6440" s="819"/>
      <c r="X6440" s="313">
        <f t="shared" si="1997"/>
        <v>0</v>
      </c>
    </row>
    <row r="6441" spans="2:24" ht="18.75">
      <c r="B6441" s="143"/>
      <c r="C6441" s="161">
        <v>588</v>
      </c>
      <c r="D6441" s="457" t="s">
        <v>1709</v>
      </c>
      <c r="E6441" s="812"/>
      <c r="F6441" s="700">
        <v>0</v>
      </c>
      <c r="G6441" s="700">
        <v>0</v>
      </c>
      <c r="H6441" s="700">
        <v>0</v>
      </c>
      <c r="I6441" s="476">
        <f t="shared" si="1998"/>
        <v>0</v>
      </c>
      <c r="J6441" s="243" t="str">
        <f t="shared" si="1996"/>
        <v/>
      </c>
      <c r="K6441" s="244"/>
      <c r="L6441" s="423"/>
      <c r="M6441" s="252"/>
      <c r="N6441" s="315">
        <f t="shared" si="1999"/>
        <v>0</v>
      </c>
      <c r="O6441" s="424">
        <f t="shared" si="2000"/>
        <v>0</v>
      </c>
      <c r="P6441" s="244"/>
      <c r="Q6441" s="771"/>
      <c r="R6441" s="775"/>
      <c r="S6441" s="775"/>
      <c r="T6441" s="775"/>
      <c r="U6441" s="775"/>
      <c r="V6441" s="775"/>
      <c r="W6441" s="819"/>
      <c r="X6441" s="313">
        <f t="shared" si="1997"/>
        <v>0</v>
      </c>
    </row>
    <row r="6442" spans="2:24" ht="31.5">
      <c r="B6442" s="143"/>
      <c r="C6442" s="162">
        <v>590</v>
      </c>
      <c r="D6442" s="459" t="s">
        <v>214</v>
      </c>
      <c r="E6442" s="812"/>
      <c r="F6442" s="449"/>
      <c r="G6442" s="245"/>
      <c r="H6442" s="245"/>
      <c r="I6442" s="476">
        <f t="shared" si="1998"/>
        <v>0</v>
      </c>
      <c r="J6442" s="243" t="str">
        <f t="shared" si="1996"/>
        <v/>
      </c>
      <c r="K6442" s="244"/>
      <c r="L6442" s="423"/>
      <c r="M6442" s="252"/>
      <c r="N6442" s="315">
        <f t="shared" si="1999"/>
        <v>0</v>
      </c>
      <c r="O6442" s="424">
        <f t="shared" si="2000"/>
        <v>0</v>
      </c>
      <c r="P6442" s="244"/>
      <c r="Q6442" s="771"/>
      <c r="R6442" s="775"/>
      <c r="S6442" s="775"/>
      <c r="T6442" s="775"/>
      <c r="U6442" s="775"/>
      <c r="V6442" s="775"/>
      <c r="W6442" s="819"/>
      <c r="X6442" s="313">
        <f t="shared" si="1997"/>
        <v>0</v>
      </c>
    </row>
    <row r="6443" spans="2:24" ht="18.75">
      <c r="B6443" s="794">
        <v>800</v>
      </c>
      <c r="C6443" s="960" t="s">
        <v>1079</v>
      </c>
      <c r="D6443" s="960"/>
      <c r="E6443" s="795"/>
      <c r="F6443" s="798"/>
      <c r="G6443" s="799"/>
      <c r="H6443" s="799"/>
      <c r="I6443" s="800">
        <f t="shared" si="1998"/>
        <v>0</v>
      </c>
      <c r="J6443" s="243" t="str">
        <f t="shared" si="1996"/>
        <v/>
      </c>
      <c r="K6443" s="244"/>
      <c r="L6443" s="428"/>
      <c r="M6443" s="254"/>
      <c r="N6443" s="315">
        <f t="shared" si="1999"/>
        <v>0</v>
      </c>
      <c r="O6443" s="424">
        <f t="shared" si="2000"/>
        <v>0</v>
      </c>
      <c r="P6443" s="244"/>
      <c r="Q6443" s="773"/>
      <c r="R6443" s="774"/>
      <c r="S6443" s="775"/>
      <c r="T6443" s="775"/>
      <c r="U6443" s="774"/>
      <c r="V6443" s="775"/>
      <c r="W6443" s="819"/>
      <c r="X6443" s="313">
        <f t="shared" si="1997"/>
        <v>0</v>
      </c>
    </row>
    <row r="6444" spans="2:24" ht="18.75">
      <c r="B6444" s="794">
        <v>1000</v>
      </c>
      <c r="C6444" s="962" t="s">
        <v>216</v>
      </c>
      <c r="D6444" s="962"/>
      <c r="E6444" s="795"/>
      <c r="F6444" s="796">
        <f>SUM(F6445:F6461)</f>
        <v>0</v>
      </c>
      <c r="G6444" s="797">
        <f>SUM(G6445:G6461)</f>
        <v>0</v>
      </c>
      <c r="H6444" s="797">
        <f>SUM(H6445:H6461)</f>
        <v>0</v>
      </c>
      <c r="I6444" s="797">
        <f>SUM(I6445:I6461)</f>
        <v>0</v>
      </c>
      <c r="J6444" s="243" t="str">
        <f t="shared" si="1996"/>
        <v/>
      </c>
      <c r="K6444" s="244"/>
      <c r="L6444" s="316">
        <f>SUM(L6445:L6461)</f>
        <v>0</v>
      </c>
      <c r="M6444" s="317">
        <f>SUM(M6445:M6461)</f>
        <v>0</v>
      </c>
      <c r="N6444" s="425">
        <f>SUM(N6445:N6461)</f>
        <v>0</v>
      </c>
      <c r="O6444" s="426">
        <f>SUM(O6445:O6461)</f>
        <v>0</v>
      </c>
      <c r="P6444" s="244"/>
      <c r="Q6444" s="316">
        <f t="shared" ref="Q6444:W6444" si="2001">SUM(Q6445:Q6461)</f>
        <v>0</v>
      </c>
      <c r="R6444" s="317">
        <f t="shared" si="2001"/>
        <v>0</v>
      </c>
      <c r="S6444" s="317">
        <f t="shared" si="2001"/>
        <v>0</v>
      </c>
      <c r="T6444" s="317">
        <f t="shared" si="2001"/>
        <v>0</v>
      </c>
      <c r="U6444" s="317">
        <f t="shared" si="2001"/>
        <v>0</v>
      </c>
      <c r="V6444" s="317">
        <f t="shared" si="2001"/>
        <v>0</v>
      </c>
      <c r="W6444" s="426">
        <f t="shared" si="2001"/>
        <v>0</v>
      </c>
      <c r="X6444" s="313">
        <f t="shared" si="1997"/>
        <v>0</v>
      </c>
    </row>
    <row r="6445" spans="2:24" ht="18.75">
      <c r="B6445" s="136"/>
      <c r="C6445" s="144">
        <v>1011</v>
      </c>
      <c r="D6445" s="163" t="s">
        <v>217</v>
      </c>
      <c r="E6445" s="812"/>
      <c r="F6445" s="449"/>
      <c r="G6445" s="245"/>
      <c r="H6445" s="245"/>
      <c r="I6445" s="476">
        <f t="shared" ref="I6445:I6461" si="2002">F6445+G6445+H6445</f>
        <v>0</v>
      </c>
      <c r="J6445" s="243" t="str">
        <f t="shared" si="1996"/>
        <v/>
      </c>
      <c r="K6445" s="244"/>
      <c r="L6445" s="423"/>
      <c r="M6445" s="252"/>
      <c r="N6445" s="315">
        <f t="shared" ref="N6445:N6461" si="2003">I6445</f>
        <v>0</v>
      </c>
      <c r="O6445" s="424">
        <f t="shared" ref="O6445:O6461" si="2004">L6445+M6445-N6445</f>
        <v>0</v>
      </c>
      <c r="P6445" s="244"/>
      <c r="Q6445" s="423"/>
      <c r="R6445" s="252"/>
      <c r="S6445" s="429">
        <f t="shared" ref="S6445:S6452" si="2005">+IF(+(L6445+M6445)&gt;=I6445,+M6445,+(+I6445-L6445))</f>
        <v>0</v>
      </c>
      <c r="T6445" s="315">
        <f t="shared" ref="T6445:T6452" si="2006">Q6445+R6445-S6445</f>
        <v>0</v>
      </c>
      <c r="U6445" s="252"/>
      <c r="V6445" s="252"/>
      <c r="W6445" s="253"/>
      <c r="X6445" s="313">
        <f t="shared" si="1997"/>
        <v>0</v>
      </c>
    </row>
    <row r="6446" spans="2:24" ht="18.75">
      <c r="B6446" s="136"/>
      <c r="C6446" s="137">
        <v>1012</v>
      </c>
      <c r="D6446" s="145" t="s">
        <v>218</v>
      </c>
      <c r="E6446" s="812"/>
      <c r="F6446" s="449"/>
      <c r="G6446" s="245"/>
      <c r="H6446" s="245"/>
      <c r="I6446" s="476">
        <f t="shared" si="2002"/>
        <v>0</v>
      </c>
      <c r="J6446" s="243" t="str">
        <f t="shared" si="1996"/>
        <v/>
      </c>
      <c r="K6446" s="244"/>
      <c r="L6446" s="423"/>
      <c r="M6446" s="252"/>
      <c r="N6446" s="315">
        <f t="shared" si="2003"/>
        <v>0</v>
      </c>
      <c r="O6446" s="424">
        <f t="shared" si="2004"/>
        <v>0</v>
      </c>
      <c r="P6446" s="244"/>
      <c r="Q6446" s="423"/>
      <c r="R6446" s="252"/>
      <c r="S6446" s="429">
        <f t="shared" si="2005"/>
        <v>0</v>
      </c>
      <c r="T6446" s="315">
        <f t="shared" si="2006"/>
        <v>0</v>
      </c>
      <c r="U6446" s="252"/>
      <c r="V6446" s="252"/>
      <c r="W6446" s="253"/>
      <c r="X6446" s="313">
        <f t="shared" si="1997"/>
        <v>0</v>
      </c>
    </row>
    <row r="6447" spans="2:24" ht="18.75">
      <c r="B6447" s="136"/>
      <c r="C6447" s="137">
        <v>1013</v>
      </c>
      <c r="D6447" s="145" t="s">
        <v>219</v>
      </c>
      <c r="E6447" s="812"/>
      <c r="F6447" s="449"/>
      <c r="G6447" s="245"/>
      <c r="H6447" s="245"/>
      <c r="I6447" s="476">
        <f t="shared" si="2002"/>
        <v>0</v>
      </c>
      <c r="J6447" s="243" t="str">
        <f t="shared" si="1996"/>
        <v/>
      </c>
      <c r="K6447" s="244"/>
      <c r="L6447" s="423"/>
      <c r="M6447" s="252"/>
      <c r="N6447" s="315">
        <f t="shared" si="2003"/>
        <v>0</v>
      </c>
      <c r="O6447" s="424">
        <f t="shared" si="2004"/>
        <v>0</v>
      </c>
      <c r="P6447" s="244"/>
      <c r="Q6447" s="423"/>
      <c r="R6447" s="252"/>
      <c r="S6447" s="429">
        <f t="shared" si="2005"/>
        <v>0</v>
      </c>
      <c r="T6447" s="315">
        <f t="shared" si="2006"/>
        <v>0</v>
      </c>
      <c r="U6447" s="252"/>
      <c r="V6447" s="252"/>
      <c r="W6447" s="253"/>
      <c r="X6447" s="313">
        <f t="shared" si="1997"/>
        <v>0</v>
      </c>
    </row>
    <row r="6448" spans="2:24" ht="18.75">
      <c r="B6448" s="136"/>
      <c r="C6448" s="137">
        <v>1014</v>
      </c>
      <c r="D6448" s="145" t="s">
        <v>220</v>
      </c>
      <c r="E6448" s="812"/>
      <c r="F6448" s="449"/>
      <c r="G6448" s="245"/>
      <c r="H6448" s="245"/>
      <c r="I6448" s="476">
        <f t="shared" si="2002"/>
        <v>0</v>
      </c>
      <c r="J6448" s="243" t="str">
        <f t="shared" si="1996"/>
        <v/>
      </c>
      <c r="K6448" s="244"/>
      <c r="L6448" s="423"/>
      <c r="M6448" s="252"/>
      <c r="N6448" s="315">
        <f t="shared" si="2003"/>
        <v>0</v>
      </c>
      <c r="O6448" s="424">
        <f t="shared" si="2004"/>
        <v>0</v>
      </c>
      <c r="P6448" s="244"/>
      <c r="Q6448" s="423"/>
      <c r="R6448" s="252"/>
      <c r="S6448" s="429">
        <f t="shared" si="2005"/>
        <v>0</v>
      </c>
      <c r="T6448" s="315">
        <f t="shared" si="2006"/>
        <v>0</v>
      </c>
      <c r="U6448" s="252"/>
      <c r="V6448" s="252"/>
      <c r="W6448" s="253"/>
      <c r="X6448" s="313">
        <f t="shared" si="1997"/>
        <v>0</v>
      </c>
    </row>
    <row r="6449" spans="2:24" ht="18.75">
      <c r="B6449" s="136"/>
      <c r="C6449" s="137">
        <v>1015</v>
      </c>
      <c r="D6449" s="145" t="s">
        <v>221</v>
      </c>
      <c r="E6449" s="812"/>
      <c r="F6449" s="449"/>
      <c r="G6449" s="245"/>
      <c r="H6449" s="245"/>
      <c r="I6449" s="476">
        <f t="shared" si="2002"/>
        <v>0</v>
      </c>
      <c r="J6449" s="243" t="str">
        <f t="shared" si="1996"/>
        <v/>
      </c>
      <c r="K6449" s="244"/>
      <c r="L6449" s="423"/>
      <c r="M6449" s="252"/>
      <c r="N6449" s="315">
        <f t="shared" si="2003"/>
        <v>0</v>
      </c>
      <c r="O6449" s="424">
        <f t="shared" si="2004"/>
        <v>0</v>
      </c>
      <c r="P6449" s="244"/>
      <c r="Q6449" s="423"/>
      <c r="R6449" s="252"/>
      <c r="S6449" s="429">
        <f t="shared" si="2005"/>
        <v>0</v>
      </c>
      <c r="T6449" s="315">
        <f t="shared" si="2006"/>
        <v>0</v>
      </c>
      <c r="U6449" s="252"/>
      <c r="V6449" s="252"/>
      <c r="W6449" s="253"/>
      <c r="X6449" s="313">
        <f t="shared" si="1997"/>
        <v>0</v>
      </c>
    </row>
    <row r="6450" spans="2:24" ht="18.75">
      <c r="B6450" s="136"/>
      <c r="C6450" s="137">
        <v>1016</v>
      </c>
      <c r="D6450" s="145" t="s">
        <v>222</v>
      </c>
      <c r="E6450" s="812"/>
      <c r="F6450" s="449"/>
      <c r="G6450" s="245"/>
      <c r="H6450" s="245"/>
      <c r="I6450" s="476">
        <f t="shared" si="2002"/>
        <v>0</v>
      </c>
      <c r="J6450" s="243" t="str">
        <f t="shared" si="1996"/>
        <v/>
      </c>
      <c r="K6450" s="244"/>
      <c r="L6450" s="423"/>
      <c r="M6450" s="252"/>
      <c r="N6450" s="315">
        <f t="shared" si="2003"/>
        <v>0</v>
      </c>
      <c r="O6450" s="424">
        <f t="shared" si="2004"/>
        <v>0</v>
      </c>
      <c r="P6450" s="244"/>
      <c r="Q6450" s="423"/>
      <c r="R6450" s="252"/>
      <c r="S6450" s="429">
        <f t="shared" si="2005"/>
        <v>0</v>
      </c>
      <c r="T6450" s="315">
        <f t="shared" si="2006"/>
        <v>0</v>
      </c>
      <c r="U6450" s="252"/>
      <c r="V6450" s="252"/>
      <c r="W6450" s="253"/>
      <c r="X6450" s="313">
        <f t="shared" si="1997"/>
        <v>0</v>
      </c>
    </row>
    <row r="6451" spans="2:24" ht="18.75">
      <c r="B6451" s="140"/>
      <c r="C6451" s="164">
        <v>1020</v>
      </c>
      <c r="D6451" s="165" t="s">
        <v>223</v>
      </c>
      <c r="E6451" s="812"/>
      <c r="F6451" s="449"/>
      <c r="G6451" s="245"/>
      <c r="H6451" s="245"/>
      <c r="I6451" s="476">
        <f t="shared" si="2002"/>
        <v>0</v>
      </c>
      <c r="J6451" s="243" t="str">
        <f t="shared" si="1996"/>
        <v/>
      </c>
      <c r="K6451" s="244"/>
      <c r="L6451" s="423"/>
      <c r="M6451" s="252"/>
      <c r="N6451" s="315">
        <f t="shared" si="2003"/>
        <v>0</v>
      </c>
      <c r="O6451" s="424">
        <f t="shared" si="2004"/>
        <v>0</v>
      </c>
      <c r="P6451" s="244"/>
      <c r="Q6451" s="423"/>
      <c r="R6451" s="252"/>
      <c r="S6451" s="429">
        <f t="shared" si="2005"/>
        <v>0</v>
      </c>
      <c r="T6451" s="315">
        <f t="shared" si="2006"/>
        <v>0</v>
      </c>
      <c r="U6451" s="252"/>
      <c r="V6451" s="252"/>
      <c r="W6451" s="253"/>
      <c r="X6451" s="313">
        <f t="shared" si="1997"/>
        <v>0</v>
      </c>
    </row>
    <row r="6452" spans="2:24" ht="18.75">
      <c r="B6452" s="136"/>
      <c r="C6452" s="137">
        <v>1030</v>
      </c>
      <c r="D6452" s="145" t="s">
        <v>224</v>
      </c>
      <c r="E6452" s="812"/>
      <c r="F6452" s="449"/>
      <c r="G6452" s="245"/>
      <c r="H6452" s="245"/>
      <c r="I6452" s="476">
        <f t="shared" si="2002"/>
        <v>0</v>
      </c>
      <c r="J6452" s="243" t="str">
        <f t="shared" si="1996"/>
        <v/>
      </c>
      <c r="K6452" s="244"/>
      <c r="L6452" s="423"/>
      <c r="M6452" s="252"/>
      <c r="N6452" s="315">
        <f t="shared" si="2003"/>
        <v>0</v>
      </c>
      <c r="O6452" s="424">
        <f t="shared" si="2004"/>
        <v>0</v>
      </c>
      <c r="P6452" s="244"/>
      <c r="Q6452" s="423"/>
      <c r="R6452" s="252"/>
      <c r="S6452" s="429">
        <f t="shared" si="2005"/>
        <v>0</v>
      </c>
      <c r="T6452" s="315">
        <f t="shared" si="2006"/>
        <v>0</v>
      </c>
      <c r="U6452" s="252"/>
      <c r="V6452" s="252"/>
      <c r="W6452" s="253"/>
      <c r="X6452" s="313">
        <f t="shared" si="1997"/>
        <v>0</v>
      </c>
    </row>
    <row r="6453" spans="2:24" ht="18.75">
      <c r="B6453" s="136"/>
      <c r="C6453" s="164">
        <v>1051</v>
      </c>
      <c r="D6453" s="167" t="s">
        <v>225</v>
      </c>
      <c r="E6453" s="812"/>
      <c r="F6453" s="449"/>
      <c r="G6453" s="245"/>
      <c r="H6453" s="245"/>
      <c r="I6453" s="476">
        <f t="shared" si="2002"/>
        <v>0</v>
      </c>
      <c r="J6453" s="243" t="str">
        <f t="shared" si="1996"/>
        <v/>
      </c>
      <c r="K6453" s="244"/>
      <c r="L6453" s="423"/>
      <c r="M6453" s="252"/>
      <c r="N6453" s="315">
        <f t="shared" si="2003"/>
        <v>0</v>
      </c>
      <c r="O6453" s="424">
        <f t="shared" si="2004"/>
        <v>0</v>
      </c>
      <c r="P6453" s="244"/>
      <c r="Q6453" s="771"/>
      <c r="R6453" s="775"/>
      <c r="S6453" s="775"/>
      <c r="T6453" s="775"/>
      <c r="U6453" s="775"/>
      <c r="V6453" s="775"/>
      <c r="W6453" s="819"/>
      <c r="X6453" s="313">
        <f t="shared" si="1997"/>
        <v>0</v>
      </c>
    </row>
    <row r="6454" spans="2:24" ht="18.75">
      <c r="B6454" s="136"/>
      <c r="C6454" s="137">
        <v>1052</v>
      </c>
      <c r="D6454" s="145" t="s">
        <v>226</v>
      </c>
      <c r="E6454" s="812"/>
      <c r="F6454" s="449"/>
      <c r="G6454" s="245"/>
      <c r="H6454" s="245"/>
      <c r="I6454" s="476">
        <f t="shared" si="2002"/>
        <v>0</v>
      </c>
      <c r="J6454" s="243" t="str">
        <f t="shared" si="1996"/>
        <v/>
      </c>
      <c r="K6454" s="244"/>
      <c r="L6454" s="423"/>
      <c r="M6454" s="252"/>
      <c r="N6454" s="315">
        <f t="shared" si="2003"/>
        <v>0</v>
      </c>
      <c r="O6454" s="424">
        <f t="shared" si="2004"/>
        <v>0</v>
      </c>
      <c r="P6454" s="244"/>
      <c r="Q6454" s="771"/>
      <c r="R6454" s="775"/>
      <c r="S6454" s="775"/>
      <c r="T6454" s="775"/>
      <c r="U6454" s="775"/>
      <c r="V6454" s="775"/>
      <c r="W6454" s="819"/>
      <c r="X6454" s="313">
        <f t="shared" si="1997"/>
        <v>0</v>
      </c>
    </row>
    <row r="6455" spans="2:24" ht="18.75">
      <c r="B6455" s="136"/>
      <c r="C6455" s="168">
        <v>1053</v>
      </c>
      <c r="D6455" s="169" t="s">
        <v>1710</v>
      </c>
      <c r="E6455" s="812"/>
      <c r="F6455" s="449"/>
      <c r="G6455" s="245"/>
      <c r="H6455" s="245"/>
      <c r="I6455" s="476">
        <f t="shared" si="2002"/>
        <v>0</v>
      </c>
      <c r="J6455" s="243" t="str">
        <f t="shared" si="1996"/>
        <v/>
      </c>
      <c r="K6455" s="244"/>
      <c r="L6455" s="423"/>
      <c r="M6455" s="252"/>
      <c r="N6455" s="315">
        <f t="shared" si="2003"/>
        <v>0</v>
      </c>
      <c r="O6455" s="424">
        <f t="shared" si="2004"/>
        <v>0</v>
      </c>
      <c r="P6455" s="244"/>
      <c r="Q6455" s="771"/>
      <c r="R6455" s="775"/>
      <c r="S6455" s="775"/>
      <c r="T6455" s="775"/>
      <c r="U6455" s="775"/>
      <c r="V6455" s="775"/>
      <c r="W6455" s="819"/>
      <c r="X6455" s="313">
        <f t="shared" si="1997"/>
        <v>0</v>
      </c>
    </row>
    <row r="6456" spans="2:24" ht="18.75">
      <c r="B6456" s="136"/>
      <c r="C6456" s="137">
        <v>1062</v>
      </c>
      <c r="D6456" s="139" t="s">
        <v>227</v>
      </c>
      <c r="E6456" s="812"/>
      <c r="F6456" s="449"/>
      <c r="G6456" s="245"/>
      <c r="H6456" s="245"/>
      <c r="I6456" s="476">
        <f t="shared" si="2002"/>
        <v>0</v>
      </c>
      <c r="J6456" s="243" t="str">
        <f t="shared" si="1996"/>
        <v/>
      </c>
      <c r="K6456" s="244"/>
      <c r="L6456" s="423"/>
      <c r="M6456" s="252"/>
      <c r="N6456" s="315">
        <f t="shared" si="2003"/>
        <v>0</v>
      </c>
      <c r="O6456" s="424">
        <f t="shared" si="2004"/>
        <v>0</v>
      </c>
      <c r="P6456" s="244"/>
      <c r="Q6456" s="423"/>
      <c r="R6456" s="252"/>
      <c r="S6456" s="429">
        <f>+IF(+(L6456+M6456)&gt;=I6456,+M6456,+(+I6456-L6456))</f>
        <v>0</v>
      </c>
      <c r="T6456" s="315">
        <f>Q6456+R6456-S6456</f>
        <v>0</v>
      </c>
      <c r="U6456" s="252"/>
      <c r="V6456" s="252"/>
      <c r="W6456" s="253"/>
      <c r="X6456" s="313">
        <f t="shared" si="1997"/>
        <v>0</v>
      </c>
    </row>
    <row r="6457" spans="2:24" ht="18.75">
      <c r="B6457" s="136"/>
      <c r="C6457" s="137">
        <v>1063</v>
      </c>
      <c r="D6457" s="139" t="s">
        <v>228</v>
      </c>
      <c r="E6457" s="812"/>
      <c r="F6457" s="449"/>
      <c r="G6457" s="245"/>
      <c r="H6457" s="245"/>
      <c r="I6457" s="476">
        <f t="shared" si="2002"/>
        <v>0</v>
      </c>
      <c r="J6457" s="243" t="str">
        <f t="shared" si="1996"/>
        <v/>
      </c>
      <c r="K6457" s="244"/>
      <c r="L6457" s="423"/>
      <c r="M6457" s="252"/>
      <c r="N6457" s="315">
        <f t="shared" si="2003"/>
        <v>0</v>
      </c>
      <c r="O6457" s="424">
        <f t="shared" si="2004"/>
        <v>0</v>
      </c>
      <c r="P6457" s="244"/>
      <c r="Q6457" s="771"/>
      <c r="R6457" s="775"/>
      <c r="S6457" s="775"/>
      <c r="T6457" s="775"/>
      <c r="U6457" s="775"/>
      <c r="V6457" s="775"/>
      <c r="W6457" s="819"/>
      <c r="X6457" s="313">
        <f t="shared" si="1997"/>
        <v>0</v>
      </c>
    </row>
    <row r="6458" spans="2:24" ht="18.75">
      <c r="B6458" s="136"/>
      <c r="C6458" s="168">
        <v>1069</v>
      </c>
      <c r="D6458" s="170" t="s">
        <v>229</v>
      </c>
      <c r="E6458" s="812"/>
      <c r="F6458" s="449"/>
      <c r="G6458" s="245"/>
      <c r="H6458" s="245"/>
      <c r="I6458" s="476">
        <f t="shared" si="2002"/>
        <v>0</v>
      </c>
      <c r="J6458" s="243" t="str">
        <f t="shared" ref="J6458:J6489" si="2007">(IF($E6458&lt;&gt;0,$J$2,IF($I6458&lt;&gt;0,$J$2,"")))</f>
        <v/>
      </c>
      <c r="K6458" s="244"/>
      <c r="L6458" s="423"/>
      <c r="M6458" s="252"/>
      <c r="N6458" s="315">
        <f t="shared" si="2003"/>
        <v>0</v>
      </c>
      <c r="O6458" s="424">
        <f t="shared" si="2004"/>
        <v>0</v>
      </c>
      <c r="P6458" s="244"/>
      <c r="Q6458" s="423"/>
      <c r="R6458" s="252"/>
      <c r="S6458" s="429">
        <f>+IF(+(L6458+M6458)&gt;=I6458,+M6458,+(+I6458-L6458))</f>
        <v>0</v>
      </c>
      <c r="T6458" s="315">
        <f>Q6458+R6458-S6458</f>
        <v>0</v>
      </c>
      <c r="U6458" s="252"/>
      <c r="V6458" s="252"/>
      <c r="W6458" s="253"/>
      <c r="X6458" s="313">
        <f t="shared" ref="X6458:X6489" si="2008">T6458-U6458-V6458-W6458</f>
        <v>0</v>
      </c>
    </row>
    <row r="6459" spans="2:24" ht="31.5">
      <c r="B6459" s="140"/>
      <c r="C6459" s="137">
        <v>1091</v>
      </c>
      <c r="D6459" s="145" t="s">
        <v>230</v>
      </c>
      <c r="E6459" s="812"/>
      <c r="F6459" s="449"/>
      <c r="G6459" s="245"/>
      <c r="H6459" s="245"/>
      <c r="I6459" s="476">
        <f t="shared" si="2002"/>
        <v>0</v>
      </c>
      <c r="J6459" s="243" t="str">
        <f t="shared" si="2007"/>
        <v/>
      </c>
      <c r="K6459" s="244"/>
      <c r="L6459" s="423"/>
      <c r="M6459" s="252"/>
      <c r="N6459" s="315">
        <f t="shared" si="2003"/>
        <v>0</v>
      </c>
      <c r="O6459" s="424">
        <f t="shared" si="2004"/>
        <v>0</v>
      </c>
      <c r="P6459" s="244"/>
      <c r="Q6459" s="423"/>
      <c r="R6459" s="252"/>
      <c r="S6459" s="429">
        <f>+IF(+(L6459+M6459)&gt;=I6459,+M6459,+(+I6459-L6459))</f>
        <v>0</v>
      </c>
      <c r="T6459" s="315">
        <f>Q6459+R6459-S6459</f>
        <v>0</v>
      </c>
      <c r="U6459" s="252"/>
      <c r="V6459" s="252"/>
      <c r="W6459" s="253"/>
      <c r="X6459" s="313">
        <f t="shared" si="2008"/>
        <v>0</v>
      </c>
    </row>
    <row r="6460" spans="2:24" ht="18.75">
      <c r="B6460" s="136"/>
      <c r="C6460" s="137">
        <v>1092</v>
      </c>
      <c r="D6460" s="145" t="s">
        <v>359</v>
      </c>
      <c r="E6460" s="812"/>
      <c r="F6460" s="449"/>
      <c r="G6460" s="245"/>
      <c r="H6460" s="245"/>
      <c r="I6460" s="476">
        <f t="shared" si="2002"/>
        <v>0</v>
      </c>
      <c r="J6460" s="243" t="str">
        <f t="shared" si="2007"/>
        <v/>
      </c>
      <c r="K6460" s="244"/>
      <c r="L6460" s="423"/>
      <c r="M6460" s="252"/>
      <c r="N6460" s="315">
        <f t="shared" si="2003"/>
        <v>0</v>
      </c>
      <c r="O6460" s="424">
        <f t="shared" si="2004"/>
        <v>0</v>
      </c>
      <c r="P6460" s="244"/>
      <c r="Q6460" s="771"/>
      <c r="R6460" s="775"/>
      <c r="S6460" s="775"/>
      <c r="T6460" s="775"/>
      <c r="U6460" s="775"/>
      <c r="V6460" s="775"/>
      <c r="W6460" s="819"/>
      <c r="X6460" s="313">
        <f t="shared" si="2008"/>
        <v>0</v>
      </c>
    </row>
    <row r="6461" spans="2:24" ht="18.75">
      <c r="B6461" s="136"/>
      <c r="C6461" s="142">
        <v>1098</v>
      </c>
      <c r="D6461" s="146" t="s">
        <v>231</v>
      </c>
      <c r="E6461" s="812"/>
      <c r="F6461" s="449"/>
      <c r="G6461" s="245"/>
      <c r="H6461" s="245"/>
      <c r="I6461" s="476">
        <f t="shared" si="2002"/>
        <v>0</v>
      </c>
      <c r="J6461" s="243" t="str">
        <f t="shared" si="2007"/>
        <v/>
      </c>
      <c r="K6461" s="244"/>
      <c r="L6461" s="423"/>
      <c r="M6461" s="252"/>
      <c r="N6461" s="315">
        <f t="shared" si="2003"/>
        <v>0</v>
      </c>
      <c r="O6461" s="424">
        <f t="shared" si="2004"/>
        <v>0</v>
      </c>
      <c r="P6461" s="244"/>
      <c r="Q6461" s="423"/>
      <c r="R6461" s="252"/>
      <c r="S6461" s="429">
        <f>+IF(+(L6461+M6461)&gt;=I6461,+M6461,+(+I6461-L6461))</f>
        <v>0</v>
      </c>
      <c r="T6461" s="315">
        <f>Q6461+R6461-S6461</f>
        <v>0</v>
      </c>
      <c r="U6461" s="252"/>
      <c r="V6461" s="252"/>
      <c r="W6461" s="253"/>
      <c r="X6461" s="313">
        <f t="shared" si="2008"/>
        <v>0</v>
      </c>
    </row>
    <row r="6462" spans="2:24" ht="18.75">
      <c r="B6462" s="794">
        <v>1900</v>
      </c>
      <c r="C6462" s="958" t="s">
        <v>293</v>
      </c>
      <c r="D6462" s="958"/>
      <c r="E6462" s="795"/>
      <c r="F6462" s="796">
        <f>SUM(F6463:F6465)</f>
        <v>0</v>
      </c>
      <c r="G6462" s="797">
        <f>SUM(G6463:G6465)</f>
        <v>0</v>
      </c>
      <c r="H6462" s="797">
        <f>SUM(H6463:H6465)</f>
        <v>0</v>
      </c>
      <c r="I6462" s="797">
        <f>SUM(I6463:I6465)</f>
        <v>0</v>
      </c>
      <c r="J6462" s="243" t="str">
        <f t="shared" si="2007"/>
        <v/>
      </c>
      <c r="K6462" s="244"/>
      <c r="L6462" s="316">
        <f>SUM(L6463:L6465)</f>
        <v>0</v>
      </c>
      <c r="M6462" s="317">
        <f>SUM(M6463:M6465)</f>
        <v>0</v>
      </c>
      <c r="N6462" s="425">
        <f>SUM(N6463:N6465)</f>
        <v>0</v>
      </c>
      <c r="O6462" s="426">
        <f>SUM(O6463:O6465)</f>
        <v>0</v>
      </c>
      <c r="P6462" s="244"/>
      <c r="Q6462" s="773"/>
      <c r="R6462" s="774"/>
      <c r="S6462" s="774"/>
      <c r="T6462" s="774"/>
      <c r="U6462" s="774"/>
      <c r="V6462" s="774"/>
      <c r="W6462" s="820"/>
      <c r="X6462" s="313">
        <f t="shared" si="2008"/>
        <v>0</v>
      </c>
    </row>
    <row r="6463" spans="2:24" ht="18.75">
      <c r="B6463" s="136"/>
      <c r="C6463" s="144">
        <v>1901</v>
      </c>
      <c r="D6463" s="138" t="s">
        <v>294</v>
      </c>
      <c r="E6463" s="812"/>
      <c r="F6463" s="449"/>
      <c r="G6463" s="245"/>
      <c r="H6463" s="245"/>
      <c r="I6463" s="476">
        <f>F6463+G6463+H6463</f>
        <v>0</v>
      </c>
      <c r="J6463" s="243" t="str">
        <f t="shared" si="2007"/>
        <v/>
      </c>
      <c r="K6463" s="244"/>
      <c r="L6463" s="423"/>
      <c r="M6463" s="252"/>
      <c r="N6463" s="315">
        <f>I6463</f>
        <v>0</v>
      </c>
      <c r="O6463" s="424">
        <f>L6463+M6463-N6463</f>
        <v>0</v>
      </c>
      <c r="P6463" s="244"/>
      <c r="Q6463" s="771"/>
      <c r="R6463" s="775"/>
      <c r="S6463" s="775"/>
      <c r="T6463" s="775"/>
      <c r="U6463" s="775"/>
      <c r="V6463" s="775"/>
      <c r="W6463" s="819"/>
      <c r="X6463" s="313">
        <f t="shared" si="2008"/>
        <v>0</v>
      </c>
    </row>
    <row r="6464" spans="2:24" ht="18.75">
      <c r="B6464" s="136"/>
      <c r="C6464" s="137">
        <v>1981</v>
      </c>
      <c r="D6464" s="139" t="s">
        <v>295</v>
      </c>
      <c r="E6464" s="812"/>
      <c r="F6464" s="449"/>
      <c r="G6464" s="245"/>
      <c r="H6464" s="245"/>
      <c r="I6464" s="476">
        <f>F6464+G6464+H6464</f>
        <v>0</v>
      </c>
      <c r="J6464" s="243" t="str">
        <f t="shared" si="2007"/>
        <v/>
      </c>
      <c r="K6464" s="244"/>
      <c r="L6464" s="423"/>
      <c r="M6464" s="252"/>
      <c r="N6464" s="315">
        <f>I6464</f>
        <v>0</v>
      </c>
      <c r="O6464" s="424">
        <f>L6464+M6464-N6464</f>
        <v>0</v>
      </c>
      <c r="P6464" s="244"/>
      <c r="Q6464" s="771"/>
      <c r="R6464" s="775"/>
      <c r="S6464" s="775"/>
      <c r="T6464" s="775"/>
      <c r="U6464" s="775"/>
      <c r="V6464" s="775"/>
      <c r="W6464" s="819"/>
      <c r="X6464" s="313">
        <f t="shared" si="2008"/>
        <v>0</v>
      </c>
    </row>
    <row r="6465" spans="2:24" ht="18.75">
      <c r="B6465" s="136"/>
      <c r="C6465" s="142">
        <v>1991</v>
      </c>
      <c r="D6465" s="141" t="s">
        <v>296</v>
      </c>
      <c r="E6465" s="812"/>
      <c r="F6465" s="449"/>
      <c r="G6465" s="245"/>
      <c r="H6465" s="245"/>
      <c r="I6465" s="476">
        <f>F6465+G6465+H6465</f>
        <v>0</v>
      </c>
      <c r="J6465" s="243" t="str">
        <f t="shared" si="2007"/>
        <v/>
      </c>
      <c r="K6465" s="244"/>
      <c r="L6465" s="423"/>
      <c r="M6465" s="252"/>
      <c r="N6465" s="315">
        <f>I6465</f>
        <v>0</v>
      </c>
      <c r="O6465" s="424">
        <f>L6465+M6465-N6465</f>
        <v>0</v>
      </c>
      <c r="P6465" s="244"/>
      <c r="Q6465" s="771"/>
      <c r="R6465" s="775"/>
      <c r="S6465" s="775"/>
      <c r="T6465" s="775"/>
      <c r="U6465" s="775"/>
      <c r="V6465" s="775"/>
      <c r="W6465" s="819"/>
      <c r="X6465" s="313">
        <f t="shared" si="2008"/>
        <v>0</v>
      </c>
    </row>
    <row r="6466" spans="2:24" ht="18.75">
      <c r="B6466" s="794">
        <v>2100</v>
      </c>
      <c r="C6466" s="958" t="s">
        <v>1088</v>
      </c>
      <c r="D6466" s="958"/>
      <c r="E6466" s="795"/>
      <c r="F6466" s="796">
        <f>SUM(F6467:F6471)</f>
        <v>0</v>
      </c>
      <c r="G6466" s="797">
        <f>SUM(G6467:G6471)</f>
        <v>0</v>
      </c>
      <c r="H6466" s="797">
        <f>SUM(H6467:H6471)</f>
        <v>0</v>
      </c>
      <c r="I6466" s="797">
        <f>SUM(I6467:I6471)</f>
        <v>0</v>
      </c>
      <c r="J6466" s="243" t="str">
        <f t="shared" si="2007"/>
        <v/>
      </c>
      <c r="K6466" s="244"/>
      <c r="L6466" s="316">
        <f>SUM(L6467:L6471)</f>
        <v>0</v>
      </c>
      <c r="M6466" s="317">
        <f>SUM(M6467:M6471)</f>
        <v>0</v>
      </c>
      <c r="N6466" s="425">
        <f>SUM(N6467:N6471)</f>
        <v>0</v>
      </c>
      <c r="O6466" s="426">
        <f>SUM(O6467:O6471)</f>
        <v>0</v>
      </c>
      <c r="P6466" s="244"/>
      <c r="Q6466" s="773"/>
      <c r="R6466" s="774"/>
      <c r="S6466" s="774"/>
      <c r="T6466" s="774"/>
      <c r="U6466" s="774"/>
      <c r="V6466" s="774"/>
      <c r="W6466" s="820"/>
      <c r="X6466" s="313">
        <f t="shared" si="2008"/>
        <v>0</v>
      </c>
    </row>
    <row r="6467" spans="2:24" ht="18.75">
      <c r="B6467" s="136"/>
      <c r="C6467" s="144">
        <v>2110</v>
      </c>
      <c r="D6467" s="147" t="s">
        <v>232</v>
      </c>
      <c r="E6467" s="812"/>
      <c r="F6467" s="449"/>
      <c r="G6467" s="245"/>
      <c r="H6467" s="245"/>
      <c r="I6467" s="476">
        <f>F6467+G6467+H6467</f>
        <v>0</v>
      </c>
      <c r="J6467" s="243" t="str">
        <f t="shared" si="2007"/>
        <v/>
      </c>
      <c r="K6467" s="244"/>
      <c r="L6467" s="423"/>
      <c r="M6467" s="252"/>
      <c r="N6467" s="315">
        <f>I6467</f>
        <v>0</v>
      </c>
      <c r="O6467" s="424">
        <f>L6467+M6467-N6467</f>
        <v>0</v>
      </c>
      <c r="P6467" s="244"/>
      <c r="Q6467" s="771"/>
      <c r="R6467" s="775"/>
      <c r="S6467" s="775"/>
      <c r="T6467" s="775"/>
      <c r="U6467" s="775"/>
      <c r="V6467" s="775"/>
      <c r="W6467" s="819"/>
      <c r="X6467" s="313">
        <f t="shared" si="2008"/>
        <v>0</v>
      </c>
    </row>
    <row r="6468" spans="2:24" ht="18.75">
      <c r="B6468" s="171"/>
      <c r="C6468" s="137">
        <v>2120</v>
      </c>
      <c r="D6468" s="159" t="s">
        <v>233</v>
      </c>
      <c r="E6468" s="812"/>
      <c r="F6468" s="449"/>
      <c r="G6468" s="245"/>
      <c r="H6468" s="245"/>
      <c r="I6468" s="476">
        <f>F6468+G6468+H6468</f>
        <v>0</v>
      </c>
      <c r="J6468" s="243" t="str">
        <f t="shared" si="2007"/>
        <v/>
      </c>
      <c r="K6468" s="244"/>
      <c r="L6468" s="423"/>
      <c r="M6468" s="252"/>
      <c r="N6468" s="315">
        <f>I6468</f>
        <v>0</v>
      </c>
      <c r="O6468" s="424">
        <f>L6468+M6468-N6468</f>
        <v>0</v>
      </c>
      <c r="P6468" s="244"/>
      <c r="Q6468" s="771"/>
      <c r="R6468" s="775"/>
      <c r="S6468" s="775"/>
      <c r="T6468" s="775"/>
      <c r="U6468" s="775"/>
      <c r="V6468" s="775"/>
      <c r="W6468" s="819"/>
      <c r="X6468" s="313">
        <f t="shared" si="2008"/>
        <v>0</v>
      </c>
    </row>
    <row r="6469" spans="2:24" ht="18.75">
      <c r="B6469" s="171"/>
      <c r="C6469" s="137">
        <v>2125</v>
      </c>
      <c r="D6469" s="156" t="s">
        <v>1080</v>
      </c>
      <c r="E6469" s="812"/>
      <c r="F6469" s="700">
        <v>0</v>
      </c>
      <c r="G6469" s="700">
        <v>0</v>
      </c>
      <c r="H6469" s="700">
        <v>0</v>
      </c>
      <c r="I6469" s="476">
        <f>F6469+G6469+H6469</f>
        <v>0</v>
      </c>
      <c r="J6469" s="243" t="str">
        <f t="shared" si="2007"/>
        <v/>
      </c>
      <c r="K6469" s="244"/>
      <c r="L6469" s="423"/>
      <c r="M6469" s="252"/>
      <c r="N6469" s="315">
        <f>I6469</f>
        <v>0</v>
      </c>
      <c r="O6469" s="424">
        <f>L6469+M6469-N6469</f>
        <v>0</v>
      </c>
      <c r="P6469" s="244"/>
      <c r="Q6469" s="771"/>
      <c r="R6469" s="775"/>
      <c r="S6469" s="775"/>
      <c r="T6469" s="775"/>
      <c r="U6469" s="775"/>
      <c r="V6469" s="775"/>
      <c r="W6469" s="819"/>
      <c r="X6469" s="313">
        <f t="shared" si="2008"/>
        <v>0</v>
      </c>
    </row>
    <row r="6470" spans="2:24" ht="18.75">
      <c r="B6470" s="143"/>
      <c r="C6470" s="137">
        <v>2140</v>
      </c>
      <c r="D6470" s="159" t="s">
        <v>235</v>
      </c>
      <c r="E6470" s="812"/>
      <c r="F6470" s="700">
        <v>0</v>
      </c>
      <c r="G6470" s="700">
        <v>0</v>
      </c>
      <c r="H6470" s="700">
        <v>0</v>
      </c>
      <c r="I6470" s="476">
        <f>F6470+G6470+H6470</f>
        <v>0</v>
      </c>
      <c r="J6470" s="243" t="str">
        <f t="shared" si="2007"/>
        <v/>
      </c>
      <c r="K6470" s="244"/>
      <c r="L6470" s="423"/>
      <c r="M6470" s="252"/>
      <c r="N6470" s="315">
        <f>I6470</f>
        <v>0</v>
      </c>
      <c r="O6470" s="424">
        <f>L6470+M6470-N6470</f>
        <v>0</v>
      </c>
      <c r="P6470" s="244"/>
      <c r="Q6470" s="771"/>
      <c r="R6470" s="775"/>
      <c r="S6470" s="775"/>
      <c r="T6470" s="775"/>
      <c r="U6470" s="775"/>
      <c r="V6470" s="775"/>
      <c r="W6470" s="819"/>
      <c r="X6470" s="313">
        <f t="shared" si="2008"/>
        <v>0</v>
      </c>
    </row>
    <row r="6471" spans="2:24" ht="18.75">
      <c r="B6471" s="136"/>
      <c r="C6471" s="142">
        <v>2190</v>
      </c>
      <c r="D6471" s="512" t="s">
        <v>236</v>
      </c>
      <c r="E6471" s="812"/>
      <c r="F6471" s="449"/>
      <c r="G6471" s="245"/>
      <c r="H6471" s="245"/>
      <c r="I6471" s="476">
        <f>F6471+G6471+H6471</f>
        <v>0</v>
      </c>
      <c r="J6471" s="243" t="str">
        <f t="shared" si="2007"/>
        <v/>
      </c>
      <c r="K6471" s="244"/>
      <c r="L6471" s="423"/>
      <c r="M6471" s="252"/>
      <c r="N6471" s="315">
        <f>I6471</f>
        <v>0</v>
      </c>
      <c r="O6471" s="424">
        <f>L6471+M6471-N6471</f>
        <v>0</v>
      </c>
      <c r="P6471" s="244"/>
      <c r="Q6471" s="771"/>
      <c r="R6471" s="775"/>
      <c r="S6471" s="775"/>
      <c r="T6471" s="775"/>
      <c r="U6471" s="775"/>
      <c r="V6471" s="775"/>
      <c r="W6471" s="819"/>
      <c r="X6471" s="313">
        <f t="shared" si="2008"/>
        <v>0</v>
      </c>
    </row>
    <row r="6472" spans="2:24" ht="18.75">
      <c r="B6472" s="794">
        <v>2200</v>
      </c>
      <c r="C6472" s="958" t="s">
        <v>237</v>
      </c>
      <c r="D6472" s="958"/>
      <c r="E6472" s="795"/>
      <c r="F6472" s="796">
        <f>SUM(F6473:F6474)</f>
        <v>0</v>
      </c>
      <c r="G6472" s="797">
        <f>SUM(G6473:G6474)</f>
        <v>185000</v>
      </c>
      <c r="H6472" s="797">
        <f>SUM(H6473:H6474)</f>
        <v>0</v>
      </c>
      <c r="I6472" s="797">
        <f>SUM(I6473:I6474)</f>
        <v>185000</v>
      </c>
      <c r="J6472" s="243">
        <f t="shared" si="2007"/>
        <v>1</v>
      </c>
      <c r="K6472" s="244"/>
      <c r="L6472" s="316">
        <f>SUM(L6473:L6474)</f>
        <v>0</v>
      </c>
      <c r="M6472" s="317">
        <f>SUM(M6473:M6474)</f>
        <v>185000</v>
      </c>
      <c r="N6472" s="425">
        <f>SUM(N6473:N6474)</f>
        <v>185000</v>
      </c>
      <c r="O6472" s="426">
        <f>SUM(O6473:O6474)</f>
        <v>0</v>
      </c>
      <c r="P6472" s="244"/>
      <c r="Q6472" s="773"/>
      <c r="R6472" s="774"/>
      <c r="S6472" s="774"/>
      <c r="T6472" s="774"/>
      <c r="U6472" s="774"/>
      <c r="V6472" s="774"/>
      <c r="W6472" s="820"/>
      <c r="X6472" s="313">
        <f t="shared" si="2008"/>
        <v>0</v>
      </c>
    </row>
    <row r="6473" spans="2:24" ht="18.75">
      <c r="B6473" s="136"/>
      <c r="C6473" s="137">
        <v>2221</v>
      </c>
      <c r="D6473" s="139" t="s">
        <v>1461</v>
      </c>
      <c r="E6473" s="812"/>
      <c r="F6473" s="449"/>
      <c r="G6473" s="245">
        <v>65000</v>
      </c>
      <c r="H6473" s="245"/>
      <c r="I6473" s="476">
        <f t="shared" ref="I6473:I6478" si="2009">F6473+G6473+H6473</f>
        <v>65000</v>
      </c>
      <c r="J6473" s="243">
        <f t="shared" si="2007"/>
        <v>1</v>
      </c>
      <c r="K6473" s="244"/>
      <c r="L6473" s="423"/>
      <c r="M6473" s="252">
        <v>65000</v>
      </c>
      <c r="N6473" s="315">
        <f t="shared" ref="N6473:N6478" si="2010">I6473</f>
        <v>65000</v>
      </c>
      <c r="O6473" s="424">
        <f t="shared" ref="O6473:O6478" si="2011">L6473+M6473-N6473</f>
        <v>0</v>
      </c>
      <c r="P6473" s="244"/>
      <c r="Q6473" s="771"/>
      <c r="R6473" s="775"/>
      <c r="S6473" s="775"/>
      <c r="T6473" s="775"/>
      <c r="U6473" s="775"/>
      <c r="V6473" s="775"/>
      <c r="W6473" s="819"/>
      <c r="X6473" s="313">
        <f t="shared" si="2008"/>
        <v>0</v>
      </c>
    </row>
    <row r="6474" spans="2:24" ht="18.75">
      <c r="B6474" s="136"/>
      <c r="C6474" s="142">
        <v>2224</v>
      </c>
      <c r="D6474" s="141" t="s">
        <v>238</v>
      </c>
      <c r="E6474" s="812"/>
      <c r="F6474" s="449"/>
      <c r="G6474" s="245">
        <v>120000</v>
      </c>
      <c r="H6474" s="245"/>
      <c r="I6474" s="476">
        <f t="shared" si="2009"/>
        <v>120000</v>
      </c>
      <c r="J6474" s="243">
        <f t="shared" si="2007"/>
        <v>1</v>
      </c>
      <c r="K6474" s="244"/>
      <c r="L6474" s="423"/>
      <c r="M6474" s="252">
        <v>120000</v>
      </c>
      <c r="N6474" s="315">
        <f t="shared" si="2010"/>
        <v>120000</v>
      </c>
      <c r="O6474" s="424">
        <f t="shared" si="2011"/>
        <v>0</v>
      </c>
      <c r="P6474" s="244"/>
      <c r="Q6474" s="771"/>
      <c r="R6474" s="775"/>
      <c r="S6474" s="775"/>
      <c r="T6474" s="775"/>
      <c r="U6474" s="775"/>
      <c r="V6474" s="775"/>
      <c r="W6474" s="819"/>
      <c r="X6474" s="313">
        <f t="shared" si="2008"/>
        <v>0</v>
      </c>
    </row>
    <row r="6475" spans="2:24" ht="18.75">
      <c r="B6475" s="794">
        <v>2500</v>
      </c>
      <c r="C6475" s="963" t="s">
        <v>239</v>
      </c>
      <c r="D6475" s="963"/>
      <c r="E6475" s="795"/>
      <c r="F6475" s="798"/>
      <c r="G6475" s="799"/>
      <c r="H6475" s="799"/>
      <c r="I6475" s="800">
        <f t="shared" si="2009"/>
        <v>0</v>
      </c>
      <c r="J6475" s="243" t="str">
        <f t="shared" si="2007"/>
        <v/>
      </c>
      <c r="K6475" s="244"/>
      <c r="L6475" s="428"/>
      <c r="M6475" s="254"/>
      <c r="N6475" s="315">
        <f t="shared" si="2010"/>
        <v>0</v>
      </c>
      <c r="O6475" s="424">
        <f t="shared" si="2011"/>
        <v>0</v>
      </c>
      <c r="P6475" s="244"/>
      <c r="Q6475" s="773"/>
      <c r="R6475" s="774"/>
      <c r="S6475" s="775"/>
      <c r="T6475" s="775"/>
      <c r="U6475" s="774"/>
      <c r="V6475" s="775"/>
      <c r="W6475" s="819"/>
      <c r="X6475" s="313">
        <f t="shared" si="2008"/>
        <v>0</v>
      </c>
    </row>
    <row r="6476" spans="2:24" ht="18.75">
      <c r="B6476" s="794">
        <v>2600</v>
      </c>
      <c r="C6476" s="969" t="s">
        <v>240</v>
      </c>
      <c r="D6476" s="979"/>
      <c r="E6476" s="795"/>
      <c r="F6476" s="798"/>
      <c r="G6476" s="799"/>
      <c r="H6476" s="799"/>
      <c r="I6476" s="800">
        <f t="shared" si="2009"/>
        <v>0</v>
      </c>
      <c r="J6476" s="243" t="str">
        <f t="shared" si="2007"/>
        <v/>
      </c>
      <c r="K6476" s="244"/>
      <c r="L6476" s="428"/>
      <c r="M6476" s="254"/>
      <c r="N6476" s="315">
        <f t="shared" si="2010"/>
        <v>0</v>
      </c>
      <c r="O6476" s="424">
        <f t="shared" si="2011"/>
        <v>0</v>
      </c>
      <c r="P6476" s="244"/>
      <c r="Q6476" s="773"/>
      <c r="R6476" s="774"/>
      <c r="S6476" s="775"/>
      <c r="T6476" s="775"/>
      <c r="U6476" s="774"/>
      <c r="V6476" s="775"/>
      <c r="W6476" s="819"/>
      <c r="X6476" s="313">
        <f t="shared" si="2008"/>
        <v>0</v>
      </c>
    </row>
    <row r="6477" spans="2:24" ht="18.75">
      <c r="B6477" s="794">
        <v>2700</v>
      </c>
      <c r="C6477" s="969" t="s">
        <v>241</v>
      </c>
      <c r="D6477" s="979"/>
      <c r="E6477" s="795"/>
      <c r="F6477" s="798"/>
      <c r="G6477" s="799"/>
      <c r="H6477" s="799"/>
      <c r="I6477" s="800">
        <f t="shared" si="2009"/>
        <v>0</v>
      </c>
      <c r="J6477" s="243" t="str">
        <f t="shared" si="2007"/>
        <v/>
      </c>
      <c r="K6477" s="244"/>
      <c r="L6477" s="428"/>
      <c r="M6477" s="254"/>
      <c r="N6477" s="315">
        <f t="shared" si="2010"/>
        <v>0</v>
      </c>
      <c r="O6477" s="424">
        <f t="shared" si="2011"/>
        <v>0</v>
      </c>
      <c r="P6477" s="244"/>
      <c r="Q6477" s="773"/>
      <c r="R6477" s="774"/>
      <c r="S6477" s="775"/>
      <c r="T6477" s="775"/>
      <c r="U6477" s="774"/>
      <c r="V6477" s="775"/>
      <c r="W6477" s="819"/>
      <c r="X6477" s="313">
        <f t="shared" si="2008"/>
        <v>0</v>
      </c>
    </row>
    <row r="6478" spans="2:24" ht="18.75">
      <c r="B6478" s="794">
        <v>2800</v>
      </c>
      <c r="C6478" s="969" t="s">
        <v>1711</v>
      </c>
      <c r="D6478" s="979"/>
      <c r="E6478" s="795"/>
      <c r="F6478" s="798"/>
      <c r="G6478" s="799"/>
      <c r="H6478" s="799"/>
      <c r="I6478" s="800">
        <f t="shared" si="2009"/>
        <v>0</v>
      </c>
      <c r="J6478" s="243" t="str">
        <f t="shared" si="2007"/>
        <v/>
      </c>
      <c r="K6478" s="244"/>
      <c r="L6478" s="428"/>
      <c r="M6478" s="254"/>
      <c r="N6478" s="315">
        <f t="shared" si="2010"/>
        <v>0</v>
      </c>
      <c r="O6478" s="424">
        <f t="shared" si="2011"/>
        <v>0</v>
      </c>
      <c r="P6478" s="244"/>
      <c r="Q6478" s="773"/>
      <c r="R6478" s="774"/>
      <c r="S6478" s="775"/>
      <c r="T6478" s="775"/>
      <c r="U6478" s="774"/>
      <c r="V6478" s="775"/>
      <c r="W6478" s="819"/>
      <c r="X6478" s="313">
        <f t="shared" si="2008"/>
        <v>0</v>
      </c>
    </row>
    <row r="6479" spans="2:24" ht="18.75">
      <c r="B6479" s="794">
        <v>2900</v>
      </c>
      <c r="C6479" s="966" t="s">
        <v>242</v>
      </c>
      <c r="D6479" s="983"/>
      <c r="E6479" s="795"/>
      <c r="F6479" s="796">
        <f>SUM(F6480:F6487)</f>
        <v>0</v>
      </c>
      <c r="G6479" s="797">
        <f>SUM(G6480:G6487)</f>
        <v>0</v>
      </c>
      <c r="H6479" s="797">
        <f>SUM(H6480:H6487)</f>
        <v>0</v>
      </c>
      <c r="I6479" s="797">
        <f>SUM(I6480:I6487)</f>
        <v>0</v>
      </c>
      <c r="J6479" s="243" t="str">
        <f t="shared" si="2007"/>
        <v/>
      </c>
      <c r="K6479" s="244"/>
      <c r="L6479" s="316">
        <f>SUM(L6480:L6487)</f>
        <v>0</v>
      </c>
      <c r="M6479" s="317">
        <f>SUM(M6480:M6487)</f>
        <v>0</v>
      </c>
      <c r="N6479" s="425">
        <f>SUM(N6480:N6487)</f>
        <v>0</v>
      </c>
      <c r="O6479" s="426">
        <f>SUM(O6480:O6487)</f>
        <v>0</v>
      </c>
      <c r="P6479" s="244"/>
      <c r="Q6479" s="773"/>
      <c r="R6479" s="774"/>
      <c r="S6479" s="774"/>
      <c r="T6479" s="774"/>
      <c r="U6479" s="774"/>
      <c r="V6479" s="774"/>
      <c r="W6479" s="820"/>
      <c r="X6479" s="313">
        <f t="shared" si="2008"/>
        <v>0</v>
      </c>
    </row>
    <row r="6480" spans="2:24" ht="18.75">
      <c r="B6480" s="172"/>
      <c r="C6480" s="144">
        <v>2910</v>
      </c>
      <c r="D6480" s="319" t="s">
        <v>1751</v>
      </c>
      <c r="E6480" s="812"/>
      <c r="F6480" s="449"/>
      <c r="G6480" s="245"/>
      <c r="H6480" s="245"/>
      <c r="I6480" s="476">
        <f t="shared" ref="I6480:I6487" si="2012">F6480+G6480+H6480</f>
        <v>0</v>
      </c>
      <c r="J6480" s="243" t="str">
        <f t="shared" si="2007"/>
        <v/>
      </c>
      <c r="K6480" s="244"/>
      <c r="L6480" s="423"/>
      <c r="M6480" s="252"/>
      <c r="N6480" s="315">
        <f t="shared" ref="N6480:N6487" si="2013">I6480</f>
        <v>0</v>
      </c>
      <c r="O6480" s="424">
        <f t="shared" ref="O6480:O6487" si="2014">L6480+M6480-N6480</f>
        <v>0</v>
      </c>
      <c r="P6480" s="244"/>
      <c r="Q6480" s="771"/>
      <c r="R6480" s="775"/>
      <c r="S6480" s="775"/>
      <c r="T6480" s="775"/>
      <c r="U6480" s="775"/>
      <c r="V6480" s="775"/>
      <c r="W6480" s="819"/>
      <c r="X6480" s="313">
        <f t="shared" si="2008"/>
        <v>0</v>
      </c>
    </row>
    <row r="6481" spans="2:24" ht="18.75">
      <c r="B6481" s="172"/>
      <c r="C6481" s="144">
        <v>2920</v>
      </c>
      <c r="D6481" s="319" t="s">
        <v>243</v>
      </c>
      <c r="E6481" s="812"/>
      <c r="F6481" s="449"/>
      <c r="G6481" s="245"/>
      <c r="H6481" s="245"/>
      <c r="I6481" s="476">
        <f t="shared" si="2012"/>
        <v>0</v>
      </c>
      <c r="J6481" s="243" t="str">
        <f t="shared" si="2007"/>
        <v/>
      </c>
      <c r="K6481" s="244"/>
      <c r="L6481" s="423"/>
      <c r="M6481" s="252"/>
      <c r="N6481" s="315">
        <f t="shared" si="2013"/>
        <v>0</v>
      </c>
      <c r="O6481" s="424">
        <f t="shared" si="2014"/>
        <v>0</v>
      </c>
      <c r="P6481" s="244"/>
      <c r="Q6481" s="771"/>
      <c r="R6481" s="775"/>
      <c r="S6481" s="775"/>
      <c r="T6481" s="775"/>
      <c r="U6481" s="775"/>
      <c r="V6481" s="775"/>
      <c r="W6481" s="819"/>
      <c r="X6481" s="313">
        <f t="shared" si="2008"/>
        <v>0</v>
      </c>
    </row>
    <row r="6482" spans="2:24" ht="31.5">
      <c r="B6482" s="172"/>
      <c r="C6482" s="168">
        <v>2969</v>
      </c>
      <c r="D6482" s="320" t="s">
        <v>244</v>
      </c>
      <c r="E6482" s="812"/>
      <c r="F6482" s="449"/>
      <c r="G6482" s="245"/>
      <c r="H6482" s="245"/>
      <c r="I6482" s="476">
        <f t="shared" si="2012"/>
        <v>0</v>
      </c>
      <c r="J6482" s="243" t="str">
        <f t="shared" si="2007"/>
        <v/>
      </c>
      <c r="K6482" s="244"/>
      <c r="L6482" s="423"/>
      <c r="M6482" s="252"/>
      <c r="N6482" s="315">
        <f t="shared" si="2013"/>
        <v>0</v>
      </c>
      <c r="O6482" s="424">
        <f t="shared" si="2014"/>
        <v>0</v>
      </c>
      <c r="P6482" s="244"/>
      <c r="Q6482" s="771"/>
      <c r="R6482" s="775"/>
      <c r="S6482" s="775"/>
      <c r="T6482" s="775"/>
      <c r="U6482" s="775"/>
      <c r="V6482" s="775"/>
      <c r="W6482" s="819"/>
      <c r="X6482" s="313">
        <f t="shared" si="2008"/>
        <v>0</v>
      </c>
    </row>
    <row r="6483" spans="2:24" ht="31.5">
      <c r="B6483" s="172"/>
      <c r="C6483" s="168">
        <v>2970</v>
      </c>
      <c r="D6483" s="320" t="s">
        <v>245</v>
      </c>
      <c r="E6483" s="812"/>
      <c r="F6483" s="449"/>
      <c r="G6483" s="245"/>
      <c r="H6483" s="245"/>
      <c r="I6483" s="476">
        <f t="shared" si="2012"/>
        <v>0</v>
      </c>
      <c r="J6483" s="243" t="str">
        <f t="shared" si="2007"/>
        <v/>
      </c>
      <c r="K6483" s="244"/>
      <c r="L6483" s="423"/>
      <c r="M6483" s="252"/>
      <c r="N6483" s="315">
        <f t="shared" si="2013"/>
        <v>0</v>
      </c>
      <c r="O6483" s="424">
        <f t="shared" si="2014"/>
        <v>0</v>
      </c>
      <c r="P6483" s="244"/>
      <c r="Q6483" s="771"/>
      <c r="R6483" s="775"/>
      <c r="S6483" s="775"/>
      <c r="T6483" s="775"/>
      <c r="U6483" s="775"/>
      <c r="V6483" s="775"/>
      <c r="W6483" s="819"/>
      <c r="X6483" s="313">
        <f t="shared" si="2008"/>
        <v>0</v>
      </c>
    </row>
    <row r="6484" spans="2:24" ht="18.75">
      <c r="B6484" s="172"/>
      <c r="C6484" s="166">
        <v>2989</v>
      </c>
      <c r="D6484" s="321" t="s">
        <v>246</v>
      </c>
      <c r="E6484" s="812"/>
      <c r="F6484" s="449"/>
      <c r="G6484" s="245"/>
      <c r="H6484" s="245"/>
      <c r="I6484" s="476">
        <f t="shared" si="2012"/>
        <v>0</v>
      </c>
      <c r="J6484" s="243" t="str">
        <f t="shared" si="2007"/>
        <v/>
      </c>
      <c r="K6484" s="244"/>
      <c r="L6484" s="423"/>
      <c r="M6484" s="252"/>
      <c r="N6484" s="315">
        <f t="shared" si="2013"/>
        <v>0</v>
      </c>
      <c r="O6484" s="424">
        <f t="shared" si="2014"/>
        <v>0</v>
      </c>
      <c r="P6484" s="244"/>
      <c r="Q6484" s="771"/>
      <c r="R6484" s="775"/>
      <c r="S6484" s="775"/>
      <c r="T6484" s="775"/>
      <c r="U6484" s="775"/>
      <c r="V6484" s="775"/>
      <c r="W6484" s="819"/>
      <c r="X6484" s="313">
        <f t="shared" si="2008"/>
        <v>0</v>
      </c>
    </row>
    <row r="6485" spans="2:24" ht="31.5">
      <c r="B6485" s="136"/>
      <c r="C6485" s="137">
        <v>2990</v>
      </c>
      <c r="D6485" s="322" t="s">
        <v>1732</v>
      </c>
      <c r="E6485" s="812"/>
      <c r="F6485" s="449"/>
      <c r="G6485" s="245"/>
      <c r="H6485" s="245"/>
      <c r="I6485" s="476">
        <f t="shared" si="2012"/>
        <v>0</v>
      </c>
      <c r="J6485" s="243" t="str">
        <f t="shared" si="2007"/>
        <v/>
      </c>
      <c r="K6485" s="244"/>
      <c r="L6485" s="423"/>
      <c r="M6485" s="252"/>
      <c r="N6485" s="315">
        <f t="shared" si="2013"/>
        <v>0</v>
      </c>
      <c r="O6485" s="424">
        <f t="shared" si="2014"/>
        <v>0</v>
      </c>
      <c r="P6485" s="244"/>
      <c r="Q6485" s="771"/>
      <c r="R6485" s="775"/>
      <c r="S6485" s="775"/>
      <c r="T6485" s="775"/>
      <c r="U6485" s="775"/>
      <c r="V6485" s="775"/>
      <c r="W6485" s="819"/>
      <c r="X6485" s="313">
        <f t="shared" si="2008"/>
        <v>0</v>
      </c>
    </row>
    <row r="6486" spans="2:24" ht="18.75">
      <c r="B6486" s="136"/>
      <c r="C6486" s="137">
        <v>2991</v>
      </c>
      <c r="D6486" s="322" t="s">
        <v>247</v>
      </c>
      <c r="E6486" s="812"/>
      <c r="F6486" s="449"/>
      <c r="G6486" s="245"/>
      <c r="H6486" s="245"/>
      <c r="I6486" s="476">
        <f t="shared" si="2012"/>
        <v>0</v>
      </c>
      <c r="J6486" s="243" t="str">
        <f t="shared" si="2007"/>
        <v/>
      </c>
      <c r="K6486" s="244"/>
      <c r="L6486" s="423"/>
      <c r="M6486" s="252"/>
      <c r="N6486" s="315">
        <f t="shared" si="2013"/>
        <v>0</v>
      </c>
      <c r="O6486" s="424">
        <f t="shared" si="2014"/>
        <v>0</v>
      </c>
      <c r="P6486" s="244"/>
      <c r="Q6486" s="771"/>
      <c r="R6486" s="775"/>
      <c r="S6486" s="775"/>
      <c r="T6486" s="775"/>
      <c r="U6486" s="775"/>
      <c r="V6486" s="775"/>
      <c r="W6486" s="819"/>
      <c r="X6486" s="313">
        <f t="shared" si="2008"/>
        <v>0</v>
      </c>
    </row>
    <row r="6487" spans="2:24" ht="18.75">
      <c r="B6487" s="136"/>
      <c r="C6487" s="142">
        <v>2992</v>
      </c>
      <c r="D6487" s="154" t="s">
        <v>248</v>
      </c>
      <c r="E6487" s="812"/>
      <c r="F6487" s="449"/>
      <c r="G6487" s="245"/>
      <c r="H6487" s="245"/>
      <c r="I6487" s="476">
        <f t="shared" si="2012"/>
        <v>0</v>
      </c>
      <c r="J6487" s="243" t="str">
        <f t="shared" si="2007"/>
        <v/>
      </c>
      <c r="K6487" s="244"/>
      <c r="L6487" s="423"/>
      <c r="M6487" s="252"/>
      <c r="N6487" s="315">
        <f t="shared" si="2013"/>
        <v>0</v>
      </c>
      <c r="O6487" s="424">
        <f t="shared" si="2014"/>
        <v>0</v>
      </c>
      <c r="P6487" s="244"/>
      <c r="Q6487" s="771"/>
      <c r="R6487" s="775"/>
      <c r="S6487" s="775"/>
      <c r="T6487" s="775"/>
      <c r="U6487" s="775"/>
      <c r="V6487" s="775"/>
      <c r="W6487" s="819"/>
      <c r="X6487" s="313">
        <f t="shared" si="2008"/>
        <v>0</v>
      </c>
    </row>
    <row r="6488" spans="2:24" ht="18.75">
      <c r="B6488" s="794">
        <v>3300</v>
      </c>
      <c r="C6488" s="966" t="s">
        <v>1773</v>
      </c>
      <c r="D6488" s="966"/>
      <c r="E6488" s="795"/>
      <c r="F6488" s="781">
        <v>0</v>
      </c>
      <c r="G6488" s="781">
        <v>0</v>
      </c>
      <c r="H6488" s="781">
        <v>0</v>
      </c>
      <c r="I6488" s="797">
        <f>SUM(I6489:I6493)</f>
        <v>0</v>
      </c>
      <c r="J6488" s="243" t="str">
        <f t="shared" si="2007"/>
        <v/>
      </c>
      <c r="K6488" s="244"/>
      <c r="L6488" s="773"/>
      <c r="M6488" s="774"/>
      <c r="N6488" s="774"/>
      <c r="O6488" s="820"/>
      <c r="P6488" s="244"/>
      <c r="Q6488" s="773"/>
      <c r="R6488" s="774"/>
      <c r="S6488" s="774"/>
      <c r="T6488" s="774"/>
      <c r="U6488" s="774"/>
      <c r="V6488" s="774"/>
      <c r="W6488" s="820"/>
      <c r="X6488" s="313">
        <f t="shared" si="2008"/>
        <v>0</v>
      </c>
    </row>
    <row r="6489" spans="2:24" ht="18.75">
      <c r="B6489" s="143"/>
      <c r="C6489" s="144">
        <v>3301</v>
      </c>
      <c r="D6489" s="460" t="s">
        <v>249</v>
      </c>
      <c r="E6489" s="812"/>
      <c r="F6489" s="700">
        <v>0</v>
      </c>
      <c r="G6489" s="700">
        <v>0</v>
      </c>
      <c r="H6489" s="700">
        <v>0</v>
      </c>
      <c r="I6489" s="476">
        <f t="shared" ref="I6489:I6496" si="2015">F6489+G6489+H6489</f>
        <v>0</v>
      </c>
      <c r="J6489" s="243" t="str">
        <f t="shared" si="2007"/>
        <v/>
      </c>
      <c r="K6489" s="244"/>
      <c r="L6489" s="771"/>
      <c r="M6489" s="775"/>
      <c r="N6489" s="775"/>
      <c r="O6489" s="819"/>
      <c r="P6489" s="244"/>
      <c r="Q6489" s="771"/>
      <c r="R6489" s="775"/>
      <c r="S6489" s="775"/>
      <c r="T6489" s="775"/>
      <c r="U6489" s="775"/>
      <c r="V6489" s="775"/>
      <c r="W6489" s="819"/>
      <c r="X6489" s="313">
        <f t="shared" si="2008"/>
        <v>0</v>
      </c>
    </row>
    <row r="6490" spans="2:24" ht="18.75">
      <c r="B6490" s="143"/>
      <c r="C6490" s="168">
        <v>3302</v>
      </c>
      <c r="D6490" s="461" t="s">
        <v>1081</v>
      </c>
      <c r="E6490" s="812"/>
      <c r="F6490" s="700">
        <v>0</v>
      </c>
      <c r="G6490" s="700">
        <v>0</v>
      </c>
      <c r="H6490" s="700">
        <v>0</v>
      </c>
      <c r="I6490" s="476">
        <f t="shared" si="2015"/>
        <v>0</v>
      </c>
      <c r="J6490" s="243" t="str">
        <f t="shared" ref="J6490:J6521" si="2016">(IF($E6490&lt;&gt;0,$J$2,IF($I6490&lt;&gt;0,$J$2,"")))</f>
        <v/>
      </c>
      <c r="K6490" s="244"/>
      <c r="L6490" s="771"/>
      <c r="M6490" s="775"/>
      <c r="N6490" s="775"/>
      <c r="O6490" s="819"/>
      <c r="P6490" s="244"/>
      <c r="Q6490" s="771"/>
      <c r="R6490" s="775"/>
      <c r="S6490" s="775"/>
      <c r="T6490" s="775"/>
      <c r="U6490" s="775"/>
      <c r="V6490" s="775"/>
      <c r="W6490" s="819"/>
      <c r="X6490" s="313">
        <f t="shared" ref="X6490:X6521" si="2017">T6490-U6490-V6490-W6490</f>
        <v>0</v>
      </c>
    </row>
    <row r="6491" spans="2:24" ht="18.75">
      <c r="B6491" s="143"/>
      <c r="C6491" s="168">
        <v>3303</v>
      </c>
      <c r="D6491" s="461" t="s">
        <v>251</v>
      </c>
      <c r="E6491" s="812"/>
      <c r="F6491" s="700">
        <v>0</v>
      </c>
      <c r="G6491" s="700">
        <v>0</v>
      </c>
      <c r="H6491" s="700">
        <v>0</v>
      </c>
      <c r="I6491" s="476">
        <f t="shared" si="2015"/>
        <v>0</v>
      </c>
      <c r="J6491" s="243" t="str">
        <f t="shared" si="2016"/>
        <v/>
      </c>
      <c r="K6491" s="244"/>
      <c r="L6491" s="771"/>
      <c r="M6491" s="775"/>
      <c r="N6491" s="775"/>
      <c r="O6491" s="819"/>
      <c r="P6491" s="244"/>
      <c r="Q6491" s="771"/>
      <c r="R6491" s="775"/>
      <c r="S6491" s="775"/>
      <c r="T6491" s="775"/>
      <c r="U6491" s="775"/>
      <c r="V6491" s="775"/>
      <c r="W6491" s="819"/>
      <c r="X6491" s="313">
        <f t="shared" si="2017"/>
        <v>0</v>
      </c>
    </row>
    <row r="6492" spans="2:24" ht="18.75">
      <c r="B6492" s="143"/>
      <c r="C6492" s="166">
        <v>3304</v>
      </c>
      <c r="D6492" s="462" t="s">
        <v>252</v>
      </c>
      <c r="E6492" s="812"/>
      <c r="F6492" s="700">
        <v>0</v>
      </c>
      <c r="G6492" s="700">
        <v>0</v>
      </c>
      <c r="H6492" s="700">
        <v>0</v>
      </c>
      <c r="I6492" s="476">
        <f t="shared" si="2015"/>
        <v>0</v>
      </c>
      <c r="J6492" s="243" t="str">
        <f t="shared" si="2016"/>
        <v/>
      </c>
      <c r="K6492" s="244"/>
      <c r="L6492" s="771"/>
      <c r="M6492" s="775"/>
      <c r="N6492" s="775"/>
      <c r="O6492" s="819"/>
      <c r="P6492" s="244"/>
      <c r="Q6492" s="771"/>
      <c r="R6492" s="775"/>
      <c r="S6492" s="775"/>
      <c r="T6492" s="775"/>
      <c r="U6492" s="775"/>
      <c r="V6492" s="775"/>
      <c r="W6492" s="819"/>
      <c r="X6492" s="313">
        <f t="shared" si="2017"/>
        <v>0</v>
      </c>
    </row>
    <row r="6493" spans="2:24" ht="31.5">
      <c r="B6493" s="143"/>
      <c r="C6493" s="142">
        <v>3306</v>
      </c>
      <c r="D6493" s="463" t="s">
        <v>1712</v>
      </c>
      <c r="E6493" s="812"/>
      <c r="F6493" s="700">
        <v>0</v>
      </c>
      <c r="G6493" s="700">
        <v>0</v>
      </c>
      <c r="H6493" s="700">
        <v>0</v>
      </c>
      <c r="I6493" s="476">
        <f t="shared" si="2015"/>
        <v>0</v>
      </c>
      <c r="J6493" s="243" t="str">
        <f t="shared" si="2016"/>
        <v/>
      </c>
      <c r="K6493" s="244"/>
      <c r="L6493" s="771"/>
      <c r="M6493" s="775"/>
      <c r="N6493" s="775"/>
      <c r="O6493" s="819"/>
      <c r="P6493" s="244"/>
      <c r="Q6493" s="771"/>
      <c r="R6493" s="775"/>
      <c r="S6493" s="775"/>
      <c r="T6493" s="775"/>
      <c r="U6493" s="775"/>
      <c r="V6493" s="775"/>
      <c r="W6493" s="819"/>
      <c r="X6493" s="313">
        <f t="shared" si="2017"/>
        <v>0</v>
      </c>
    </row>
    <row r="6494" spans="2:24" ht="18.75">
      <c r="B6494" s="794">
        <v>3900</v>
      </c>
      <c r="C6494" s="963" t="s">
        <v>253</v>
      </c>
      <c r="D6494" s="967"/>
      <c r="E6494" s="795"/>
      <c r="F6494" s="781">
        <v>0</v>
      </c>
      <c r="G6494" s="781">
        <v>0</v>
      </c>
      <c r="H6494" s="781">
        <v>0</v>
      </c>
      <c r="I6494" s="800">
        <f t="shared" si="2015"/>
        <v>0</v>
      </c>
      <c r="J6494" s="243" t="str">
        <f t="shared" si="2016"/>
        <v/>
      </c>
      <c r="K6494" s="244"/>
      <c r="L6494" s="428"/>
      <c r="M6494" s="254"/>
      <c r="N6494" s="317">
        <f>I6494</f>
        <v>0</v>
      </c>
      <c r="O6494" s="424">
        <f>L6494+M6494-N6494</f>
        <v>0</v>
      </c>
      <c r="P6494" s="244"/>
      <c r="Q6494" s="428"/>
      <c r="R6494" s="254"/>
      <c r="S6494" s="429">
        <f>+IF(+(L6494+M6494)&gt;=I6494,+M6494,+(+I6494-L6494))</f>
        <v>0</v>
      </c>
      <c r="T6494" s="315">
        <f>Q6494+R6494-S6494</f>
        <v>0</v>
      </c>
      <c r="U6494" s="254"/>
      <c r="V6494" s="254"/>
      <c r="W6494" s="253"/>
      <c r="X6494" s="313">
        <f t="shared" si="2017"/>
        <v>0</v>
      </c>
    </row>
    <row r="6495" spans="2:24" ht="18.75">
      <c r="B6495" s="794">
        <v>4000</v>
      </c>
      <c r="C6495" s="968" t="s">
        <v>254</v>
      </c>
      <c r="D6495" s="968"/>
      <c r="E6495" s="795"/>
      <c r="F6495" s="798"/>
      <c r="G6495" s="799"/>
      <c r="H6495" s="799"/>
      <c r="I6495" s="800">
        <f t="shared" si="2015"/>
        <v>0</v>
      </c>
      <c r="J6495" s="243" t="str">
        <f t="shared" si="2016"/>
        <v/>
      </c>
      <c r="K6495" s="244"/>
      <c r="L6495" s="428"/>
      <c r="M6495" s="254"/>
      <c r="N6495" s="317">
        <f>I6495</f>
        <v>0</v>
      </c>
      <c r="O6495" s="424">
        <f>L6495+M6495-N6495</f>
        <v>0</v>
      </c>
      <c r="P6495" s="244"/>
      <c r="Q6495" s="773"/>
      <c r="R6495" s="774"/>
      <c r="S6495" s="774"/>
      <c r="T6495" s="775"/>
      <c r="U6495" s="774"/>
      <c r="V6495" s="774"/>
      <c r="W6495" s="819"/>
      <c r="X6495" s="313">
        <f t="shared" si="2017"/>
        <v>0</v>
      </c>
    </row>
    <row r="6496" spans="2:24" ht="18.75">
      <c r="B6496" s="794">
        <v>4100</v>
      </c>
      <c r="C6496" s="968" t="s">
        <v>255</v>
      </c>
      <c r="D6496" s="968"/>
      <c r="E6496" s="795"/>
      <c r="F6496" s="781">
        <v>0</v>
      </c>
      <c r="G6496" s="781">
        <v>0</v>
      </c>
      <c r="H6496" s="781">
        <v>0</v>
      </c>
      <c r="I6496" s="800">
        <f t="shared" si="2015"/>
        <v>0</v>
      </c>
      <c r="J6496" s="243" t="str">
        <f t="shared" si="2016"/>
        <v/>
      </c>
      <c r="K6496" s="244"/>
      <c r="L6496" s="773"/>
      <c r="M6496" s="774"/>
      <c r="N6496" s="774"/>
      <c r="O6496" s="820"/>
      <c r="P6496" s="244"/>
      <c r="Q6496" s="773"/>
      <c r="R6496" s="774"/>
      <c r="S6496" s="774"/>
      <c r="T6496" s="774"/>
      <c r="U6496" s="774"/>
      <c r="V6496" s="774"/>
      <c r="W6496" s="820"/>
      <c r="X6496" s="313">
        <f t="shared" si="2017"/>
        <v>0</v>
      </c>
    </row>
    <row r="6497" spans="2:24" ht="18.75">
      <c r="B6497" s="794">
        <v>4200</v>
      </c>
      <c r="C6497" s="966" t="s">
        <v>256</v>
      </c>
      <c r="D6497" s="983"/>
      <c r="E6497" s="795"/>
      <c r="F6497" s="796">
        <f>SUM(F6498:F6503)</f>
        <v>0</v>
      </c>
      <c r="G6497" s="797">
        <f>SUM(G6498:G6503)</f>
        <v>0</v>
      </c>
      <c r="H6497" s="797">
        <f>SUM(H6498:H6503)</f>
        <v>0</v>
      </c>
      <c r="I6497" s="797">
        <f>SUM(I6498:I6503)</f>
        <v>0</v>
      </c>
      <c r="J6497" s="243" t="str">
        <f t="shared" si="2016"/>
        <v/>
      </c>
      <c r="K6497" s="244"/>
      <c r="L6497" s="316">
        <f>SUM(L6498:L6503)</f>
        <v>0</v>
      </c>
      <c r="M6497" s="317">
        <f>SUM(M6498:M6503)</f>
        <v>0</v>
      </c>
      <c r="N6497" s="425">
        <f>SUM(N6498:N6503)</f>
        <v>0</v>
      </c>
      <c r="O6497" s="426">
        <f>SUM(O6498:O6503)</f>
        <v>0</v>
      </c>
      <c r="P6497" s="244"/>
      <c r="Q6497" s="316">
        <f t="shared" ref="Q6497:W6497" si="2018">SUM(Q6498:Q6503)</f>
        <v>0</v>
      </c>
      <c r="R6497" s="317">
        <f t="shared" si="2018"/>
        <v>0</v>
      </c>
      <c r="S6497" s="317">
        <f t="shared" si="2018"/>
        <v>0</v>
      </c>
      <c r="T6497" s="317">
        <f t="shared" si="2018"/>
        <v>0</v>
      </c>
      <c r="U6497" s="317">
        <f t="shared" si="2018"/>
        <v>0</v>
      </c>
      <c r="V6497" s="317">
        <f t="shared" si="2018"/>
        <v>0</v>
      </c>
      <c r="W6497" s="426">
        <f t="shared" si="2018"/>
        <v>0</v>
      </c>
      <c r="X6497" s="313">
        <f t="shared" si="2017"/>
        <v>0</v>
      </c>
    </row>
    <row r="6498" spans="2:24" ht="18.75">
      <c r="B6498" s="173"/>
      <c r="C6498" s="144">
        <v>4201</v>
      </c>
      <c r="D6498" s="138" t="s">
        <v>257</v>
      </c>
      <c r="E6498" s="812"/>
      <c r="F6498" s="449"/>
      <c r="G6498" s="245"/>
      <c r="H6498" s="245"/>
      <c r="I6498" s="476">
        <f t="shared" ref="I6498:I6503" si="2019">F6498+G6498+H6498</f>
        <v>0</v>
      </c>
      <c r="J6498" s="243" t="str">
        <f t="shared" si="2016"/>
        <v/>
      </c>
      <c r="K6498" s="244"/>
      <c r="L6498" s="423"/>
      <c r="M6498" s="252"/>
      <c r="N6498" s="315">
        <f t="shared" ref="N6498:N6503" si="2020">I6498</f>
        <v>0</v>
      </c>
      <c r="O6498" s="424">
        <f t="shared" ref="O6498:O6503" si="2021">L6498+M6498-N6498</f>
        <v>0</v>
      </c>
      <c r="P6498" s="244"/>
      <c r="Q6498" s="423"/>
      <c r="R6498" s="252"/>
      <c r="S6498" s="429">
        <f t="shared" ref="S6498:S6503" si="2022">+IF(+(L6498+M6498)&gt;=I6498,+M6498,+(+I6498-L6498))</f>
        <v>0</v>
      </c>
      <c r="T6498" s="315">
        <f t="shared" ref="T6498:T6503" si="2023">Q6498+R6498-S6498</f>
        <v>0</v>
      </c>
      <c r="U6498" s="252"/>
      <c r="V6498" s="252"/>
      <c r="W6498" s="253"/>
      <c r="X6498" s="313">
        <f t="shared" si="2017"/>
        <v>0</v>
      </c>
    </row>
    <row r="6499" spans="2:24" ht="18.75">
      <c r="B6499" s="173"/>
      <c r="C6499" s="137">
        <v>4202</v>
      </c>
      <c r="D6499" s="139" t="s">
        <v>258</v>
      </c>
      <c r="E6499" s="812"/>
      <c r="F6499" s="449"/>
      <c r="G6499" s="245"/>
      <c r="H6499" s="245"/>
      <c r="I6499" s="476">
        <f t="shared" si="2019"/>
        <v>0</v>
      </c>
      <c r="J6499" s="243" t="str">
        <f t="shared" si="2016"/>
        <v/>
      </c>
      <c r="K6499" s="244"/>
      <c r="L6499" s="423"/>
      <c r="M6499" s="252"/>
      <c r="N6499" s="315">
        <f t="shared" si="2020"/>
        <v>0</v>
      </c>
      <c r="O6499" s="424">
        <f t="shared" si="2021"/>
        <v>0</v>
      </c>
      <c r="P6499" s="244"/>
      <c r="Q6499" s="423"/>
      <c r="R6499" s="252"/>
      <c r="S6499" s="429">
        <f t="shared" si="2022"/>
        <v>0</v>
      </c>
      <c r="T6499" s="315">
        <f t="shared" si="2023"/>
        <v>0</v>
      </c>
      <c r="U6499" s="252"/>
      <c r="V6499" s="252"/>
      <c r="W6499" s="253"/>
      <c r="X6499" s="313">
        <f t="shared" si="2017"/>
        <v>0</v>
      </c>
    </row>
    <row r="6500" spans="2:24" ht="18.75">
      <c r="B6500" s="173"/>
      <c r="C6500" s="137">
        <v>4214</v>
      </c>
      <c r="D6500" s="139" t="s">
        <v>259</v>
      </c>
      <c r="E6500" s="812"/>
      <c r="F6500" s="449"/>
      <c r="G6500" s="245"/>
      <c r="H6500" s="245"/>
      <c r="I6500" s="476">
        <f t="shared" si="2019"/>
        <v>0</v>
      </c>
      <c r="J6500" s="243" t="str">
        <f t="shared" si="2016"/>
        <v/>
      </c>
      <c r="K6500" s="244"/>
      <c r="L6500" s="423"/>
      <c r="M6500" s="252"/>
      <c r="N6500" s="315">
        <f t="shared" si="2020"/>
        <v>0</v>
      </c>
      <c r="O6500" s="424">
        <f t="shared" si="2021"/>
        <v>0</v>
      </c>
      <c r="P6500" s="244"/>
      <c r="Q6500" s="423"/>
      <c r="R6500" s="252"/>
      <c r="S6500" s="429">
        <f t="shared" si="2022"/>
        <v>0</v>
      </c>
      <c r="T6500" s="315">
        <f t="shared" si="2023"/>
        <v>0</v>
      </c>
      <c r="U6500" s="252"/>
      <c r="V6500" s="252"/>
      <c r="W6500" s="253"/>
      <c r="X6500" s="313">
        <f t="shared" si="2017"/>
        <v>0</v>
      </c>
    </row>
    <row r="6501" spans="2:24" ht="18.75">
      <c r="B6501" s="173"/>
      <c r="C6501" s="137">
        <v>4217</v>
      </c>
      <c r="D6501" s="139" t="s">
        <v>260</v>
      </c>
      <c r="E6501" s="812"/>
      <c r="F6501" s="449"/>
      <c r="G6501" s="245"/>
      <c r="H6501" s="245"/>
      <c r="I6501" s="476">
        <f t="shared" si="2019"/>
        <v>0</v>
      </c>
      <c r="J6501" s="243" t="str">
        <f t="shared" si="2016"/>
        <v/>
      </c>
      <c r="K6501" s="244"/>
      <c r="L6501" s="423"/>
      <c r="M6501" s="252"/>
      <c r="N6501" s="315">
        <f t="shared" si="2020"/>
        <v>0</v>
      </c>
      <c r="O6501" s="424">
        <f t="shared" si="2021"/>
        <v>0</v>
      </c>
      <c r="P6501" s="244"/>
      <c r="Q6501" s="423"/>
      <c r="R6501" s="252"/>
      <c r="S6501" s="429">
        <f t="shared" si="2022"/>
        <v>0</v>
      </c>
      <c r="T6501" s="315">
        <f t="shared" si="2023"/>
        <v>0</v>
      </c>
      <c r="U6501" s="252"/>
      <c r="V6501" s="252"/>
      <c r="W6501" s="253"/>
      <c r="X6501" s="313">
        <f t="shared" si="2017"/>
        <v>0</v>
      </c>
    </row>
    <row r="6502" spans="2:24" ht="18.75">
      <c r="B6502" s="173"/>
      <c r="C6502" s="137">
        <v>4218</v>
      </c>
      <c r="D6502" s="145" t="s">
        <v>261</v>
      </c>
      <c r="E6502" s="812"/>
      <c r="F6502" s="449"/>
      <c r="G6502" s="245"/>
      <c r="H6502" s="245"/>
      <c r="I6502" s="476">
        <f t="shared" si="2019"/>
        <v>0</v>
      </c>
      <c r="J6502" s="243" t="str">
        <f t="shared" si="2016"/>
        <v/>
      </c>
      <c r="K6502" s="244"/>
      <c r="L6502" s="423"/>
      <c r="M6502" s="252"/>
      <c r="N6502" s="315">
        <f t="shared" si="2020"/>
        <v>0</v>
      </c>
      <c r="O6502" s="424">
        <f t="shared" si="2021"/>
        <v>0</v>
      </c>
      <c r="P6502" s="244"/>
      <c r="Q6502" s="423"/>
      <c r="R6502" s="252"/>
      <c r="S6502" s="429">
        <f t="shared" si="2022"/>
        <v>0</v>
      </c>
      <c r="T6502" s="315">
        <f t="shared" si="2023"/>
        <v>0</v>
      </c>
      <c r="U6502" s="252"/>
      <c r="V6502" s="252"/>
      <c r="W6502" s="253"/>
      <c r="X6502" s="313">
        <f t="shared" si="2017"/>
        <v>0</v>
      </c>
    </row>
    <row r="6503" spans="2:24" ht="18.75">
      <c r="B6503" s="173"/>
      <c r="C6503" s="137">
        <v>4219</v>
      </c>
      <c r="D6503" s="156" t="s">
        <v>262</v>
      </c>
      <c r="E6503" s="812"/>
      <c r="F6503" s="449"/>
      <c r="G6503" s="245"/>
      <c r="H6503" s="245"/>
      <c r="I6503" s="476">
        <f t="shared" si="2019"/>
        <v>0</v>
      </c>
      <c r="J6503" s="243" t="str">
        <f t="shared" si="2016"/>
        <v/>
      </c>
      <c r="K6503" s="244"/>
      <c r="L6503" s="423"/>
      <c r="M6503" s="252"/>
      <c r="N6503" s="315">
        <f t="shared" si="2020"/>
        <v>0</v>
      </c>
      <c r="O6503" s="424">
        <f t="shared" si="2021"/>
        <v>0</v>
      </c>
      <c r="P6503" s="244"/>
      <c r="Q6503" s="423"/>
      <c r="R6503" s="252"/>
      <c r="S6503" s="429">
        <f t="shared" si="2022"/>
        <v>0</v>
      </c>
      <c r="T6503" s="315">
        <f t="shared" si="2023"/>
        <v>0</v>
      </c>
      <c r="U6503" s="252"/>
      <c r="V6503" s="252"/>
      <c r="W6503" s="253"/>
      <c r="X6503" s="313">
        <f t="shared" si="2017"/>
        <v>0</v>
      </c>
    </row>
    <row r="6504" spans="2:24" ht="18.75">
      <c r="B6504" s="794">
        <v>4300</v>
      </c>
      <c r="C6504" s="958" t="s">
        <v>1713</v>
      </c>
      <c r="D6504" s="958"/>
      <c r="E6504" s="795"/>
      <c r="F6504" s="796">
        <f>SUM(F6505:F6507)</f>
        <v>0</v>
      </c>
      <c r="G6504" s="797">
        <f>SUM(G6505:G6507)</f>
        <v>0</v>
      </c>
      <c r="H6504" s="797">
        <f>SUM(H6505:H6507)</f>
        <v>0</v>
      </c>
      <c r="I6504" s="797">
        <f>SUM(I6505:I6507)</f>
        <v>0</v>
      </c>
      <c r="J6504" s="243" t="str">
        <f t="shared" si="2016"/>
        <v/>
      </c>
      <c r="K6504" s="244"/>
      <c r="L6504" s="316">
        <f>SUM(L6505:L6507)</f>
        <v>0</v>
      </c>
      <c r="M6504" s="317">
        <f>SUM(M6505:M6507)</f>
        <v>0</v>
      </c>
      <c r="N6504" s="425">
        <f>SUM(N6505:N6507)</f>
        <v>0</v>
      </c>
      <c r="O6504" s="426">
        <f>SUM(O6505:O6507)</f>
        <v>0</v>
      </c>
      <c r="P6504" s="244"/>
      <c r="Q6504" s="316">
        <f t="shared" ref="Q6504:W6504" si="2024">SUM(Q6505:Q6507)</f>
        <v>0</v>
      </c>
      <c r="R6504" s="317">
        <f t="shared" si="2024"/>
        <v>0</v>
      </c>
      <c r="S6504" s="317">
        <f t="shared" si="2024"/>
        <v>0</v>
      </c>
      <c r="T6504" s="317">
        <f t="shared" si="2024"/>
        <v>0</v>
      </c>
      <c r="U6504" s="317">
        <f t="shared" si="2024"/>
        <v>0</v>
      </c>
      <c r="V6504" s="317">
        <f t="shared" si="2024"/>
        <v>0</v>
      </c>
      <c r="W6504" s="426">
        <f t="shared" si="2024"/>
        <v>0</v>
      </c>
      <c r="X6504" s="313">
        <f t="shared" si="2017"/>
        <v>0</v>
      </c>
    </row>
    <row r="6505" spans="2:24" ht="18.75">
      <c r="B6505" s="173"/>
      <c r="C6505" s="144">
        <v>4301</v>
      </c>
      <c r="D6505" s="163" t="s">
        <v>263</v>
      </c>
      <c r="E6505" s="812"/>
      <c r="F6505" s="449"/>
      <c r="G6505" s="245"/>
      <c r="H6505" s="245"/>
      <c r="I6505" s="476">
        <f t="shared" ref="I6505:I6510" si="2025">F6505+G6505+H6505</f>
        <v>0</v>
      </c>
      <c r="J6505" s="243" t="str">
        <f t="shared" si="2016"/>
        <v/>
      </c>
      <c r="K6505" s="244"/>
      <c r="L6505" s="423"/>
      <c r="M6505" s="252"/>
      <c r="N6505" s="315">
        <f t="shared" ref="N6505:N6510" si="2026">I6505</f>
        <v>0</v>
      </c>
      <c r="O6505" s="424">
        <f t="shared" ref="O6505:O6510" si="2027">L6505+M6505-N6505</f>
        <v>0</v>
      </c>
      <c r="P6505" s="244"/>
      <c r="Q6505" s="423"/>
      <c r="R6505" s="252"/>
      <c r="S6505" s="429">
        <f t="shared" ref="S6505:S6510" si="2028">+IF(+(L6505+M6505)&gt;=I6505,+M6505,+(+I6505-L6505))</f>
        <v>0</v>
      </c>
      <c r="T6505" s="315">
        <f t="shared" ref="T6505:T6510" si="2029">Q6505+R6505-S6505</f>
        <v>0</v>
      </c>
      <c r="U6505" s="252"/>
      <c r="V6505" s="252"/>
      <c r="W6505" s="253"/>
      <c r="X6505" s="313">
        <f t="shared" si="2017"/>
        <v>0</v>
      </c>
    </row>
    <row r="6506" spans="2:24" ht="18.75">
      <c r="B6506" s="173"/>
      <c r="C6506" s="137">
        <v>4302</v>
      </c>
      <c r="D6506" s="139" t="s">
        <v>1082</v>
      </c>
      <c r="E6506" s="812"/>
      <c r="F6506" s="449"/>
      <c r="G6506" s="245"/>
      <c r="H6506" s="245"/>
      <c r="I6506" s="476">
        <f t="shared" si="2025"/>
        <v>0</v>
      </c>
      <c r="J6506" s="243" t="str">
        <f t="shared" si="2016"/>
        <v/>
      </c>
      <c r="K6506" s="244"/>
      <c r="L6506" s="423"/>
      <c r="M6506" s="252"/>
      <c r="N6506" s="315">
        <f t="shared" si="2026"/>
        <v>0</v>
      </c>
      <c r="O6506" s="424">
        <f t="shared" si="2027"/>
        <v>0</v>
      </c>
      <c r="P6506" s="244"/>
      <c r="Q6506" s="423"/>
      <c r="R6506" s="252"/>
      <c r="S6506" s="429">
        <f t="shared" si="2028"/>
        <v>0</v>
      </c>
      <c r="T6506" s="315">
        <f t="shared" si="2029"/>
        <v>0</v>
      </c>
      <c r="U6506" s="252"/>
      <c r="V6506" s="252"/>
      <c r="W6506" s="253"/>
      <c r="X6506" s="313">
        <f t="shared" si="2017"/>
        <v>0</v>
      </c>
    </row>
    <row r="6507" spans="2:24" ht="18.75">
      <c r="B6507" s="173"/>
      <c r="C6507" s="142">
        <v>4309</v>
      </c>
      <c r="D6507" s="148" t="s">
        <v>265</v>
      </c>
      <c r="E6507" s="812"/>
      <c r="F6507" s="449"/>
      <c r="G6507" s="245"/>
      <c r="H6507" s="245"/>
      <c r="I6507" s="476">
        <f t="shared" si="2025"/>
        <v>0</v>
      </c>
      <c r="J6507" s="243" t="str">
        <f t="shared" si="2016"/>
        <v/>
      </c>
      <c r="K6507" s="244"/>
      <c r="L6507" s="423"/>
      <c r="M6507" s="252"/>
      <c r="N6507" s="315">
        <f t="shared" si="2026"/>
        <v>0</v>
      </c>
      <c r="O6507" s="424">
        <f t="shared" si="2027"/>
        <v>0</v>
      </c>
      <c r="P6507" s="244"/>
      <c r="Q6507" s="423"/>
      <c r="R6507" s="252"/>
      <c r="S6507" s="429">
        <f t="shared" si="2028"/>
        <v>0</v>
      </c>
      <c r="T6507" s="315">
        <f t="shared" si="2029"/>
        <v>0</v>
      </c>
      <c r="U6507" s="252"/>
      <c r="V6507" s="252"/>
      <c r="W6507" s="253"/>
      <c r="X6507" s="313">
        <f t="shared" si="2017"/>
        <v>0</v>
      </c>
    </row>
    <row r="6508" spans="2:24" ht="18.75">
      <c r="B6508" s="794">
        <v>4400</v>
      </c>
      <c r="C6508" s="963" t="s">
        <v>1714</v>
      </c>
      <c r="D6508" s="963"/>
      <c r="E6508" s="795"/>
      <c r="F6508" s="798"/>
      <c r="G6508" s="799"/>
      <c r="H6508" s="799"/>
      <c r="I6508" s="800">
        <f t="shared" si="2025"/>
        <v>0</v>
      </c>
      <c r="J6508" s="243" t="str">
        <f t="shared" si="2016"/>
        <v/>
      </c>
      <c r="K6508" s="244"/>
      <c r="L6508" s="428"/>
      <c r="M6508" s="254"/>
      <c r="N6508" s="317">
        <f t="shared" si="2026"/>
        <v>0</v>
      </c>
      <c r="O6508" s="424">
        <f t="shared" si="2027"/>
        <v>0</v>
      </c>
      <c r="P6508" s="244"/>
      <c r="Q6508" s="428"/>
      <c r="R6508" s="254"/>
      <c r="S6508" s="429">
        <f t="shared" si="2028"/>
        <v>0</v>
      </c>
      <c r="T6508" s="315">
        <f t="shared" si="2029"/>
        <v>0</v>
      </c>
      <c r="U6508" s="254"/>
      <c r="V6508" s="254"/>
      <c r="W6508" s="253"/>
      <c r="X6508" s="313">
        <f t="shared" si="2017"/>
        <v>0</v>
      </c>
    </row>
    <row r="6509" spans="2:24" ht="18.75">
      <c r="B6509" s="794">
        <v>4500</v>
      </c>
      <c r="C6509" s="968" t="s">
        <v>1715</v>
      </c>
      <c r="D6509" s="968"/>
      <c r="E6509" s="795"/>
      <c r="F6509" s="798"/>
      <c r="G6509" s="799"/>
      <c r="H6509" s="799"/>
      <c r="I6509" s="800">
        <f t="shared" si="2025"/>
        <v>0</v>
      </c>
      <c r="J6509" s="243" t="str">
        <f t="shared" si="2016"/>
        <v/>
      </c>
      <c r="K6509" s="244"/>
      <c r="L6509" s="428"/>
      <c r="M6509" s="254"/>
      <c r="N6509" s="317">
        <f t="shared" si="2026"/>
        <v>0</v>
      </c>
      <c r="O6509" s="424">
        <f t="shared" si="2027"/>
        <v>0</v>
      </c>
      <c r="P6509" s="244"/>
      <c r="Q6509" s="428"/>
      <c r="R6509" s="254"/>
      <c r="S6509" s="429">
        <f t="shared" si="2028"/>
        <v>0</v>
      </c>
      <c r="T6509" s="315">
        <f t="shared" si="2029"/>
        <v>0</v>
      </c>
      <c r="U6509" s="254"/>
      <c r="V6509" s="254"/>
      <c r="W6509" s="253"/>
      <c r="X6509" s="313">
        <f t="shared" si="2017"/>
        <v>0</v>
      </c>
    </row>
    <row r="6510" spans="2:24" ht="18.75">
      <c r="B6510" s="794">
        <v>4600</v>
      </c>
      <c r="C6510" s="969" t="s">
        <v>266</v>
      </c>
      <c r="D6510" s="970"/>
      <c r="E6510" s="795"/>
      <c r="F6510" s="798"/>
      <c r="G6510" s="799"/>
      <c r="H6510" s="799"/>
      <c r="I6510" s="800">
        <f t="shared" si="2025"/>
        <v>0</v>
      </c>
      <c r="J6510" s="243" t="str">
        <f t="shared" si="2016"/>
        <v/>
      </c>
      <c r="K6510" s="244"/>
      <c r="L6510" s="428"/>
      <c r="M6510" s="254"/>
      <c r="N6510" s="317">
        <f t="shared" si="2026"/>
        <v>0</v>
      </c>
      <c r="O6510" s="424">
        <f t="shared" si="2027"/>
        <v>0</v>
      </c>
      <c r="P6510" s="244"/>
      <c r="Q6510" s="428"/>
      <c r="R6510" s="254"/>
      <c r="S6510" s="429">
        <f t="shared" si="2028"/>
        <v>0</v>
      </c>
      <c r="T6510" s="315">
        <f t="shared" si="2029"/>
        <v>0</v>
      </c>
      <c r="U6510" s="254"/>
      <c r="V6510" s="254"/>
      <c r="W6510" s="253"/>
      <c r="X6510" s="313">
        <f t="shared" si="2017"/>
        <v>0</v>
      </c>
    </row>
    <row r="6511" spans="2:24" ht="18.75">
      <c r="B6511" s="794">
        <v>4900</v>
      </c>
      <c r="C6511" s="966" t="s">
        <v>297</v>
      </c>
      <c r="D6511" s="966"/>
      <c r="E6511" s="795"/>
      <c r="F6511" s="796">
        <f>+F6512+F6513</f>
        <v>0</v>
      </c>
      <c r="G6511" s="797">
        <f>+G6512+G6513</f>
        <v>0</v>
      </c>
      <c r="H6511" s="797">
        <f>+H6512+H6513</f>
        <v>0</v>
      </c>
      <c r="I6511" s="797">
        <f>+I6512+I6513</f>
        <v>0</v>
      </c>
      <c r="J6511" s="243" t="str">
        <f t="shared" si="2016"/>
        <v/>
      </c>
      <c r="K6511" s="244"/>
      <c r="L6511" s="773"/>
      <c r="M6511" s="774"/>
      <c r="N6511" s="774"/>
      <c r="O6511" s="820"/>
      <c r="P6511" s="244"/>
      <c r="Q6511" s="773"/>
      <c r="R6511" s="774"/>
      <c r="S6511" s="774"/>
      <c r="T6511" s="774"/>
      <c r="U6511" s="774"/>
      <c r="V6511" s="774"/>
      <c r="W6511" s="820"/>
      <c r="X6511" s="313">
        <f t="shared" si="2017"/>
        <v>0</v>
      </c>
    </row>
    <row r="6512" spans="2:24" ht="18.75">
      <c r="B6512" s="173"/>
      <c r="C6512" s="144">
        <v>4901</v>
      </c>
      <c r="D6512" s="174" t="s">
        <v>298</v>
      </c>
      <c r="E6512" s="812"/>
      <c r="F6512" s="449"/>
      <c r="G6512" s="245"/>
      <c r="H6512" s="245"/>
      <c r="I6512" s="476">
        <f>F6512+G6512+H6512</f>
        <v>0</v>
      </c>
      <c r="J6512" s="243" t="str">
        <f t="shared" si="2016"/>
        <v/>
      </c>
      <c r="K6512" s="244"/>
      <c r="L6512" s="771"/>
      <c r="M6512" s="775"/>
      <c r="N6512" s="775"/>
      <c r="O6512" s="819"/>
      <c r="P6512" s="244"/>
      <c r="Q6512" s="771"/>
      <c r="R6512" s="775"/>
      <c r="S6512" s="775"/>
      <c r="T6512" s="775"/>
      <c r="U6512" s="775"/>
      <c r="V6512" s="775"/>
      <c r="W6512" s="819"/>
      <c r="X6512" s="313">
        <f t="shared" si="2017"/>
        <v>0</v>
      </c>
    </row>
    <row r="6513" spans="2:24" ht="18.75">
      <c r="B6513" s="173"/>
      <c r="C6513" s="142">
        <v>4902</v>
      </c>
      <c r="D6513" s="148" t="s">
        <v>299</v>
      </c>
      <c r="E6513" s="812"/>
      <c r="F6513" s="449"/>
      <c r="G6513" s="245"/>
      <c r="H6513" s="245"/>
      <c r="I6513" s="476">
        <f>F6513+G6513+H6513</f>
        <v>0</v>
      </c>
      <c r="J6513" s="243" t="str">
        <f t="shared" si="2016"/>
        <v/>
      </c>
      <c r="K6513" s="244"/>
      <c r="L6513" s="771"/>
      <c r="M6513" s="775"/>
      <c r="N6513" s="775"/>
      <c r="O6513" s="819"/>
      <c r="P6513" s="244"/>
      <c r="Q6513" s="771"/>
      <c r="R6513" s="775"/>
      <c r="S6513" s="775"/>
      <c r="T6513" s="775"/>
      <c r="U6513" s="775"/>
      <c r="V6513" s="775"/>
      <c r="W6513" s="819"/>
      <c r="X6513" s="313">
        <f t="shared" si="2017"/>
        <v>0</v>
      </c>
    </row>
    <row r="6514" spans="2:24" ht="18.75">
      <c r="B6514" s="801">
        <v>5100</v>
      </c>
      <c r="C6514" s="980" t="s">
        <v>267</v>
      </c>
      <c r="D6514" s="980"/>
      <c r="E6514" s="802"/>
      <c r="F6514" s="803"/>
      <c r="G6514" s="804"/>
      <c r="H6514" s="804"/>
      <c r="I6514" s="800">
        <f>F6514+G6514+H6514</f>
        <v>0</v>
      </c>
      <c r="J6514" s="243" t="str">
        <f t="shared" si="2016"/>
        <v/>
      </c>
      <c r="K6514" s="244"/>
      <c r="L6514" s="430"/>
      <c r="M6514" s="431"/>
      <c r="N6514" s="327">
        <f>I6514</f>
        <v>0</v>
      </c>
      <c r="O6514" s="424">
        <f>L6514+M6514-N6514</f>
        <v>0</v>
      </c>
      <c r="P6514" s="244"/>
      <c r="Q6514" s="430"/>
      <c r="R6514" s="431"/>
      <c r="S6514" s="429">
        <f>+IF(+(L6514+M6514)&gt;=I6514,+M6514,+(+I6514-L6514))</f>
        <v>0</v>
      </c>
      <c r="T6514" s="315">
        <f>Q6514+R6514-S6514</f>
        <v>0</v>
      </c>
      <c r="U6514" s="431"/>
      <c r="V6514" s="431"/>
      <c r="W6514" s="253"/>
      <c r="X6514" s="313">
        <f t="shared" si="2017"/>
        <v>0</v>
      </c>
    </row>
    <row r="6515" spans="2:24" ht="18.75">
      <c r="B6515" s="801">
        <v>5200</v>
      </c>
      <c r="C6515" s="965" t="s">
        <v>268</v>
      </c>
      <c r="D6515" s="965"/>
      <c r="E6515" s="802"/>
      <c r="F6515" s="805">
        <f>SUM(F6516:F6522)</f>
        <v>0</v>
      </c>
      <c r="G6515" s="806">
        <f>SUM(G6516:G6522)</f>
        <v>0</v>
      </c>
      <c r="H6515" s="806">
        <f>SUM(H6516:H6522)</f>
        <v>0</v>
      </c>
      <c r="I6515" s="806">
        <f>SUM(I6516:I6522)</f>
        <v>0</v>
      </c>
      <c r="J6515" s="243" t="str">
        <f t="shared" si="2016"/>
        <v/>
      </c>
      <c r="K6515" s="244"/>
      <c r="L6515" s="326">
        <f>SUM(L6516:L6522)</f>
        <v>0</v>
      </c>
      <c r="M6515" s="327">
        <f>SUM(M6516:M6522)</f>
        <v>0</v>
      </c>
      <c r="N6515" s="432">
        <f>SUM(N6516:N6522)</f>
        <v>0</v>
      </c>
      <c r="O6515" s="433">
        <f>SUM(O6516:O6522)</f>
        <v>0</v>
      </c>
      <c r="P6515" s="244"/>
      <c r="Q6515" s="326">
        <f t="shared" ref="Q6515:W6515" si="2030">SUM(Q6516:Q6522)</f>
        <v>0</v>
      </c>
      <c r="R6515" s="327">
        <f t="shared" si="2030"/>
        <v>0</v>
      </c>
      <c r="S6515" s="327">
        <f t="shared" si="2030"/>
        <v>0</v>
      </c>
      <c r="T6515" s="327">
        <f t="shared" si="2030"/>
        <v>0</v>
      </c>
      <c r="U6515" s="327">
        <f t="shared" si="2030"/>
        <v>0</v>
      </c>
      <c r="V6515" s="327">
        <f t="shared" si="2030"/>
        <v>0</v>
      </c>
      <c r="W6515" s="433">
        <f t="shared" si="2030"/>
        <v>0</v>
      </c>
      <c r="X6515" s="313">
        <f t="shared" si="2017"/>
        <v>0</v>
      </c>
    </row>
    <row r="6516" spans="2:24" ht="18.75">
      <c r="B6516" s="175"/>
      <c r="C6516" s="176">
        <v>5201</v>
      </c>
      <c r="D6516" s="177" t="s">
        <v>269</v>
      </c>
      <c r="E6516" s="813"/>
      <c r="F6516" s="473"/>
      <c r="G6516" s="434"/>
      <c r="H6516" s="434"/>
      <c r="I6516" s="476">
        <f t="shared" ref="I6516:I6522" si="2031">F6516+G6516+H6516</f>
        <v>0</v>
      </c>
      <c r="J6516" s="243" t="str">
        <f t="shared" si="2016"/>
        <v/>
      </c>
      <c r="K6516" s="244"/>
      <c r="L6516" s="435"/>
      <c r="M6516" s="436"/>
      <c r="N6516" s="330">
        <f t="shared" ref="N6516:N6522" si="2032">I6516</f>
        <v>0</v>
      </c>
      <c r="O6516" s="424">
        <f t="shared" ref="O6516:O6522" si="2033">L6516+M6516-N6516</f>
        <v>0</v>
      </c>
      <c r="P6516" s="244"/>
      <c r="Q6516" s="435"/>
      <c r="R6516" s="436"/>
      <c r="S6516" s="429">
        <f t="shared" ref="S6516:S6522" si="2034">+IF(+(L6516+M6516)&gt;=I6516,+M6516,+(+I6516-L6516))</f>
        <v>0</v>
      </c>
      <c r="T6516" s="315">
        <f t="shared" ref="T6516:T6522" si="2035">Q6516+R6516-S6516</f>
        <v>0</v>
      </c>
      <c r="U6516" s="436"/>
      <c r="V6516" s="436"/>
      <c r="W6516" s="253"/>
      <c r="X6516" s="313">
        <f t="shared" si="2017"/>
        <v>0</v>
      </c>
    </row>
    <row r="6517" spans="2:24" ht="18.75">
      <c r="B6517" s="175"/>
      <c r="C6517" s="178">
        <v>5202</v>
      </c>
      <c r="D6517" s="179" t="s">
        <v>270</v>
      </c>
      <c r="E6517" s="813"/>
      <c r="F6517" s="473"/>
      <c r="G6517" s="434"/>
      <c r="H6517" s="434"/>
      <c r="I6517" s="476">
        <f t="shared" si="2031"/>
        <v>0</v>
      </c>
      <c r="J6517" s="243" t="str">
        <f t="shared" si="2016"/>
        <v/>
      </c>
      <c r="K6517" s="244"/>
      <c r="L6517" s="435"/>
      <c r="M6517" s="436"/>
      <c r="N6517" s="330">
        <f t="shared" si="2032"/>
        <v>0</v>
      </c>
      <c r="O6517" s="424">
        <f t="shared" si="2033"/>
        <v>0</v>
      </c>
      <c r="P6517" s="244"/>
      <c r="Q6517" s="435"/>
      <c r="R6517" s="436"/>
      <c r="S6517" s="429">
        <f t="shared" si="2034"/>
        <v>0</v>
      </c>
      <c r="T6517" s="315">
        <f t="shared" si="2035"/>
        <v>0</v>
      </c>
      <c r="U6517" s="436"/>
      <c r="V6517" s="436"/>
      <c r="W6517" s="253"/>
      <c r="X6517" s="313">
        <f t="shared" si="2017"/>
        <v>0</v>
      </c>
    </row>
    <row r="6518" spans="2:24" ht="18.75">
      <c r="B6518" s="175"/>
      <c r="C6518" s="178">
        <v>5203</v>
      </c>
      <c r="D6518" s="179" t="s">
        <v>938</v>
      </c>
      <c r="E6518" s="813"/>
      <c r="F6518" s="473"/>
      <c r="G6518" s="434"/>
      <c r="H6518" s="434"/>
      <c r="I6518" s="476">
        <f t="shared" si="2031"/>
        <v>0</v>
      </c>
      <c r="J6518" s="243" t="str">
        <f t="shared" si="2016"/>
        <v/>
      </c>
      <c r="K6518" s="244"/>
      <c r="L6518" s="435"/>
      <c r="M6518" s="436"/>
      <c r="N6518" s="330">
        <f t="shared" si="2032"/>
        <v>0</v>
      </c>
      <c r="O6518" s="424">
        <f t="shared" si="2033"/>
        <v>0</v>
      </c>
      <c r="P6518" s="244"/>
      <c r="Q6518" s="435"/>
      <c r="R6518" s="436"/>
      <c r="S6518" s="429">
        <f t="shared" si="2034"/>
        <v>0</v>
      </c>
      <c r="T6518" s="315">
        <f t="shared" si="2035"/>
        <v>0</v>
      </c>
      <c r="U6518" s="436"/>
      <c r="V6518" s="436"/>
      <c r="W6518" s="253"/>
      <c r="X6518" s="313">
        <f t="shared" si="2017"/>
        <v>0</v>
      </c>
    </row>
    <row r="6519" spans="2:24" ht="18.75">
      <c r="B6519" s="175"/>
      <c r="C6519" s="178">
        <v>5204</v>
      </c>
      <c r="D6519" s="179" t="s">
        <v>939</v>
      </c>
      <c r="E6519" s="813"/>
      <c r="F6519" s="473"/>
      <c r="G6519" s="434"/>
      <c r="H6519" s="434"/>
      <c r="I6519" s="476">
        <f t="shared" si="2031"/>
        <v>0</v>
      </c>
      <c r="J6519" s="243" t="str">
        <f t="shared" si="2016"/>
        <v/>
      </c>
      <c r="K6519" s="244"/>
      <c r="L6519" s="435"/>
      <c r="M6519" s="436"/>
      <c r="N6519" s="330">
        <f t="shared" si="2032"/>
        <v>0</v>
      </c>
      <c r="O6519" s="424">
        <f t="shared" si="2033"/>
        <v>0</v>
      </c>
      <c r="P6519" s="244"/>
      <c r="Q6519" s="435"/>
      <c r="R6519" s="436"/>
      <c r="S6519" s="429">
        <f t="shared" si="2034"/>
        <v>0</v>
      </c>
      <c r="T6519" s="315">
        <f t="shared" si="2035"/>
        <v>0</v>
      </c>
      <c r="U6519" s="436"/>
      <c r="V6519" s="436"/>
      <c r="W6519" s="253"/>
      <c r="X6519" s="313">
        <f t="shared" si="2017"/>
        <v>0</v>
      </c>
    </row>
    <row r="6520" spans="2:24" ht="18.75">
      <c r="B6520" s="175"/>
      <c r="C6520" s="178">
        <v>5205</v>
      </c>
      <c r="D6520" s="179" t="s">
        <v>940</v>
      </c>
      <c r="E6520" s="813"/>
      <c r="F6520" s="473"/>
      <c r="G6520" s="434"/>
      <c r="H6520" s="434"/>
      <c r="I6520" s="476">
        <f t="shared" si="2031"/>
        <v>0</v>
      </c>
      <c r="J6520" s="243" t="str">
        <f t="shared" si="2016"/>
        <v/>
      </c>
      <c r="K6520" s="244"/>
      <c r="L6520" s="435"/>
      <c r="M6520" s="436"/>
      <c r="N6520" s="330">
        <f t="shared" si="2032"/>
        <v>0</v>
      </c>
      <c r="O6520" s="424">
        <f t="shared" si="2033"/>
        <v>0</v>
      </c>
      <c r="P6520" s="244"/>
      <c r="Q6520" s="435"/>
      <c r="R6520" s="436"/>
      <c r="S6520" s="429">
        <f t="shared" si="2034"/>
        <v>0</v>
      </c>
      <c r="T6520" s="315">
        <f t="shared" si="2035"/>
        <v>0</v>
      </c>
      <c r="U6520" s="436"/>
      <c r="V6520" s="436"/>
      <c r="W6520" s="253"/>
      <c r="X6520" s="313">
        <f t="shared" si="2017"/>
        <v>0</v>
      </c>
    </row>
    <row r="6521" spans="2:24" ht="18.75">
      <c r="B6521" s="175"/>
      <c r="C6521" s="178">
        <v>5206</v>
      </c>
      <c r="D6521" s="179" t="s">
        <v>941</v>
      </c>
      <c r="E6521" s="813"/>
      <c r="F6521" s="473"/>
      <c r="G6521" s="434"/>
      <c r="H6521" s="434"/>
      <c r="I6521" s="476">
        <f t="shared" si="2031"/>
        <v>0</v>
      </c>
      <c r="J6521" s="243" t="str">
        <f t="shared" si="2016"/>
        <v/>
      </c>
      <c r="K6521" s="244"/>
      <c r="L6521" s="435"/>
      <c r="M6521" s="436"/>
      <c r="N6521" s="330">
        <f t="shared" si="2032"/>
        <v>0</v>
      </c>
      <c r="O6521" s="424">
        <f t="shared" si="2033"/>
        <v>0</v>
      </c>
      <c r="P6521" s="244"/>
      <c r="Q6521" s="435"/>
      <c r="R6521" s="436"/>
      <c r="S6521" s="429">
        <f t="shared" si="2034"/>
        <v>0</v>
      </c>
      <c r="T6521" s="315">
        <f t="shared" si="2035"/>
        <v>0</v>
      </c>
      <c r="U6521" s="436"/>
      <c r="V6521" s="436"/>
      <c r="W6521" s="253"/>
      <c r="X6521" s="313">
        <f t="shared" si="2017"/>
        <v>0</v>
      </c>
    </row>
    <row r="6522" spans="2:24" ht="18.75">
      <c r="B6522" s="175"/>
      <c r="C6522" s="180">
        <v>5219</v>
      </c>
      <c r="D6522" s="181" t="s">
        <v>942</v>
      </c>
      <c r="E6522" s="813"/>
      <c r="F6522" s="473"/>
      <c r="G6522" s="434"/>
      <c r="H6522" s="434"/>
      <c r="I6522" s="476">
        <f t="shared" si="2031"/>
        <v>0</v>
      </c>
      <c r="J6522" s="243" t="str">
        <f t="shared" ref="J6522:J6541" si="2036">(IF($E6522&lt;&gt;0,$J$2,IF($I6522&lt;&gt;0,$J$2,"")))</f>
        <v/>
      </c>
      <c r="K6522" s="244"/>
      <c r="L6522" s="435"/>
      <c r="M6522" s="436"/>
      <c r="N6522" s="330">
        <f t="shared" si="2032"/>
        <v>0</v>
      </c>
      <c r="O6522" s="424">
        <f t="shared" si="2033"/>
        <v>0</v>
      </c>
      <c r="P6522" s="244"/>
      <c r="Q6522" s="435"/>
      <c r="R6522" s="436"/>
      <c r="S6522" s="429">
        <f t="shared" si="2034"/>
        <v>0</v>
      </c>
      <c r="T6522" s="315">
        <f t="shared" si="2035"/>
        <v>0</v>
      </c>
      <c r="U6522" s="436"/>
      <c r="V6522" s="436"/>
      <c r="W6522" s="253"/>
      <c r="X6522" s="313">
        <f t="shared" ref="X6522:X6535" si="2037">T6522-U6522-V6522-W6522</f>
        <v>0</v>
      </c>
    </row>
    <row r="6523" spans="2:24" ht="18.75">
      <c r="B6523" s="801">
        <v>5300</v>
      </c>
      <c r="C6523" s="971" t="s">
        <v>943</v>
      </c>
      <c r="D6523" s="971"/>
      <c r="E6523" s="802"/>
      <c r="F6523" s="805">
        <f>SUM(F6524:F6525)</f>
        <v>0</v>
      </c>
      <c r="G6523" s="806">
        <f>SUM(G6524:G6525)</f>
        <v>0</v>
      </c>
      <c r="H6523" s="806">
        <f>SUM(H6524:H6525)</f>
        <v>0</v>
      </c>
      <c r="I6523" s="806">
        <f>SUM(I6524:I6525)</f>
        <v>0</v>
      </c>
      <c r="J6523" s="243" t="str">
        <f t="shared" si="2036"/>
        <v/>
      </c>
      <c r="K6523" s="244"/>
      <c r="L6523" s="326">
        <f>SUM(L6524:L6525)</f>
        <v>0</v>
      </c>
      <c r="M6523" s="327">
        <f>SUM(M6524:M6525)</f>
        <v>0</v>
      </c>
      <c r="N6523" s="432">
        <f>SUM(N6524:N6525)</f>
        <v>0</v>
      </c>
      <c r="O6523" s="433">
        <f>SUM(O6524:O6525)</f>
        <v>0</v>
      </c>
      <c r="P6523" s="244"/>
      <c r="Q6523" s="326">
        <f t="shared" ref="Q6523:W6523" si="2038">SUM(Q6524:Q6525)</f>
        <v>0</v>
      </c>
      <c r="R6523" s="327">
        <f t="shared" si="2038"/>
        <v>0</v>
      </c>
      <c r="S6523" s="327">
        <f t="shared" si="2038"/>
        <v>0</v>
      </c>
      <c r="T6523" s="327">
        <f t="shared" si="2038"/>
        <v>0</v>
      </c>
      <c r="U6523" s="327">
        <f t="shared" si="2038"/>
        <v>0</v>
      </c>
      <c r="V6523" s="327">
        <f t="shared" si="2038"/>
        <v>0</v>
      </c>
      <c r="W6523" s="433">
        <f t="shared" si="2038"/>
        <v>0</v>
      </c>
      <c r="X6523" s="313">
        <f t="shared" si="2037"/>
        <v>0</v>
      </c>
    </row>
    <row r="6524" spans="2:24" ht="18.75">
      <c r="B6524" s="175"/>
      <c r="C6524" s="176">
        <v>5301</v>
      </c>
      <c r="D6524" s="177" t="s">
        <v>1462</v>
      </c>
      <c r="E6524" s="813"/>
      <c r="F6524" s="473"/>
      <c r="G6524" s="434"/>
      <c r="H6524" s="434"/>
      <c r="I6524" s="476">
        <f>F6524+G6524+H6524</f>
        <v>0</v>
      </c>
      <c r="J6524" s="243" t="str">
        <f t="shared" si="2036"/>
        <v/>
      </c>
      <c r="K6524" s="244"/>
      <c r="L6524" s="435"/>
      <c r="M6524" s="436"/>
      <c r="N6524" s="330">
        <f>I6524</f>
        <v>0</v>
      </c>
      <c r="O6524" s="424">
        <f>L6524+M6524-N6524</f>
        <v>0</v>
      </c>
      <c r="P6524" s="244"/>
      <c r="Q6524" s="435"/>
      <c r="R6524" s="436"/>
      <c r="S6524" s="429">
        <f>+IF(+(L6524+M6524)&gt;=I6524,+M6524,+(+I6524-L6524))</f>
        <v>0</v>
      </c>
      <c r="T6524" s="315">
        <f>Q6524+R6524-S6524</f>
        <v>0</v>
      </c>
      <c r="U6524" s="436"/>
      <c r="V6524" s="436"/>
      <c r="W6524" s="253"/>
      <c r="X6524" s="313">
        <f t="shared" si="2037"/>
        <v>0</v>
      </c>
    </row>
    <row r="6525" spans="2:24" ht="18.75">
      <c r="B6525" s="175"/>
      <c r="C6525" s="180">
        <v>5309</v>
      </c>
      <c r="D6525" s="181" t="s">
        <v>944</v>
      </c>
      <c r="E6525" s="813"/>
      <c r="F6525" s="473"/>
      <c r="G6525" s="434"/>
      <c r="H6525" s="434"/>
      <c r="I6525" s="476">
        <f>F6525+G6525+H6525</f>
        <v>0</v>
      </c>
      <c r="J6525" s="243" t="str">
        <f t="shared" si="2036"/>
        <v/>
      </c>
      <c r="K6525" s="244"/>
      <c r="L6525" s="435"/>
      <c r="M6525" s="436"/>
      <c r="N6525" s="330">
        <f>I6525</f>
        <v>0</v>
      </c>
      <c r="O6525" s="424">
        <f>L6525+M6525-N6525</f>
        <v>0</v>
      </c>
      <c r="P6525" s="244"/>
      <c r="Q6525" s="435"/>
      <c r="R6525" s="436"/>
      <c r="S6525" s="429">
        <f>+IF(+(L6525+M6525)&gt;=I6525,+M6525,+(+I6525-L6525))</f>
        <v>0</v>
      </c>
      <c r="T6525" s="315">
        <f>Q6525+R6525-S6525</f>
        <v>0</v>
      </c>
      <c r="U6525" s="436"/>
      <c r="V6525" s="436"/>
      <c r="W6525" s="253"/>
      <c r="X6525" s="313">
        <f t="shared" si="2037"/>
        <v>0</v>
      </c>
    </row>
    <row r="6526" spans="2:24" ht="18.75">
      <c r="B6526" s="801">
        <v>5400</v>
      </c>
      <c r="C6526" s="980" t="s">
        <v>1031</v>
      </c>
      <c r="D6526" s="980"/>
      <c r="E6526" s="802"/>
      <c r="F6526" s="803"/>
      <c r="G6526" s="804"/>
      <c r="H6526" s="804"/>
      <c r="I6526" s="800">
        <f>F6526+G6526+H6526</f>
        <v>0</v>
      </c>
      <c r="J6526" s="243" t="str">
        <f t="shared" si="2036"/>
        <v/>
      </c>
      <c r="K6526" s="244"/>
      <c r="L6526" s="430"/>
      <c r="M6526" s="431"/>
      <c r="N6526" s="327">
        <f>I6526</f>
        <v>0</v>
      </c>
      <c r="O6526" s="424">
        <f>L6526+M6526-N6526</f>
        <v>0</v>
      </c>
      <c r="P6526" s="244"/>
      <c r="Q6526" s="430"/>
      <c r="R6526" s="431"/>
      <c r="S6526" s="429">
        <f>+IF(+(L6526+M6526)&gt;=I6526,+M6526,+(+I6526-L6526))</f>
        <v>0</v>
      </c>
      <c r="T6526" s="315">
        <f>Q6526+R6526-S6526</f>
        <v>0</v>
      </c>
      <c r="U6526" s="431"/>
      <c r="V6526" s="431"/>
      <c r="W6526" s="253"/>
      <c r="X6526" s="313">
        <f t="shared" si="2037"/>
        <v>0</v>
      </c>
    </row>
    <row r="6527" spans="2:24" ht="18.75">
      <c r="B6527" s="794">
        <v>5500</v>
      </c>
      <c r="C6527" s="966" t="s">
        <v>1032</v>
      </c>
      <c r="D6527" s="966"/>
      <c r="E6527" s="795"/>
      <c r="F6527" s="796">
        <f>SUM(F6528:F6531)</f>
        <v>0</v>
      </c>
      <c r="G6527" s="797">
        <f>SUM(G6528:G6531)</f>
        <v>0</v>
      </c>
      <c r="H6527" s="797">
        <f>SUM(H6528:H6531)</f>
        <v>0</v>
      </c>
      <c r="I6527" s="797">
        <f>SUM(I6528:I6531)</f>
        <v>0</v>
      </c>
      <c r="J6527" s="243" t="str">
        <f t="shared" si="2036"/>
        <v/>
      </c>
      <c r="K6527" s="244"/>
      <c r="L6527" s="316">
        <f>SUM(L6528:L6531)</f>
        <v>0</v>
      </c>
      <c r="M6527" s="317">
        <f>SUM(M6528:M6531)</f>
        <v>0</v>
      </c>
      <c r="N6527" s="425">
        <f>SUM(N6528:N6531)</f>
        <v>0</v>
      </c>
      <c r="O6527" s="426">
        <f>SUM(O6528:O6531)</f>
        <v>0</v>
      </c>
      <c r="P6527" s="244"/>
      <c r="Q6527" s="316">
        <f t="shared" ref="Q6527:W6527" si="2039">SUM(Q6528:Q6531)</f>
        <v>0</v>
      </c>
      <c r="R6527" s="317">
        <f t="shared" si="2039"/>
        <v>0</v>
      </c>
      <c r="S6527" s="317">
        <f t="shared" si="2039"/>
        <v>0</v>
      </c>
      <c r="T6527" s="317">
        <f t="shared" si="2039"/>
        <v>0</v>
      </c>
      <c r="U6527" s="317">
        <f t="shared" si="2039"/>
        <v>0</v>
      </c>
      <c r="V6527" s="317">
        <f t="shared" si="2039"/>
        <v>0</v>
      </c>
      <c r="W6527" s="426">
        <f t="shared" si="2039"/>
        <v>0</v>
      </c>
      <c r="X6527" s="313">
        <f t="shared" si="2037"/>
        <v>0</v>
      </c>
    </row>
    <row r="6528" spans="2:24" ht="18.75">
      <c r="B6528" s="173"/>
      <c r="C6528" s="144">
        <v>5501</v>
      </c>
      <c r="D6528" s="163" t="s">
        <v>1033</v>
      </c>
      <c r="E6528" s="812"/>
      <c r="F6528" s="449"/>
      <c r="G6528" s="245"/>
      <c r="H6528" s="245"/>
      <c r="I6528" s="476">
        <f>F6528+G6528+H6528</f>
        <v>0</v>
      </c>
      <c r="J6528" s="243" t="str">
        <f t="shared" si="2036"/>
        <v/>
      </c>
      <c r="K6528" s="244"/>
      <c r="L6528" s="423"/>
      <c r="M6528" s="252"/>
      <c r="N6528" s="315">
        <f>I6528</f>
        <v>0</v>
      </c>
      <c r="O6528" s="424">
        <f>L6528+M6528-N6528</f>
        <v>0</v>
      </c>
      <c r="P6528" s="244"/>
      <c r="Q6528" s="423"/>
      <c r="R6528" s="252"/>
      <c r="S6528" s="429">
        <f>+IF(+(L6528+M6528)&gt;=I6528,+M6528,+(+I6528-L6528))</f>
        <v>0</v>
      </c>
      <c r="T6528" s="315">
        <f>Q6528+R6528-S6528</f>
        <v>0</v>
      </c>
      <c r="U6528" s="252"/>
      <c r="V6528" s="252"/>
      <c r="W6528" s="253"/>
      <c r="X6528" s="313">
        <f t="shared" si="2037"/>
        <v>0</v>
      </c>
    </row>
    <row r="6529" spans="2:24" ht="18.75">
      <c r="B6529" s="173"/>
      <c r="C6529" s="137">
        <v>5502</v>
      </c>
      <c r="D6529" s="145" t="s">
        <v>1034</v>
      </c>
      <c r="E6529" s="812"/>
      <c r="F6529" s="449"/>
      <c r="G6529" s="245"/>
      <c r="H6529" s="245"/>
      <c r="I6529" s="476">
        <f>F6529+G6529+H6529</f>
        <v>0</v>
      </c>
      <c r="J6529" s="243" t="str">
        <f t="shared" si="2036"/>
        <v/>
      </c>
      <c r="K6529" s="244"/>
      <c r="L6529" s="423"/>
      <c r="M6529" s="252"/>
      <c r="N6529" s="315">
        <f>I6529</f>
        <v>0</v>
      </c>
      <c r="O6529" s="424">
        <f>L6529+M6529-N6529</f>
        <v>0</v>
      </c>
      <c r="P6529" s="244"/>
      <c r="Q6529" s="423"/>
      <c r="R6529" s="252"/>
      <c r="S6529" s="429">
        <f>+IF(+(L6529+M6529)&gt;=I6529,+M6529,+(+I6529-L6529))</f>
        <v>0</v>
      </c>
      <c r="T6529" s="315">
        <f>Q6529+R6529-S6529</f>
        <v>0</v>
      </c>
      <c r="U6529" s="252"/>
      <c r="V6529" s="252"/>
      <c r="W6529" s="253"/>
      <c r="X6529" s="313">
        <f t="shared" si="2037"/>
        <v>0</v>
      </c>
    </row>
    <row r="6530" spans="2:24" ht="18.75">
      <c r="B6530" s="173"/>
      <c r="C6530" s="137">
        <v>5503</v>
      </c>
      <c r="D6530" s="139" t="s">
        <v>1035</v>
      </c>
      <c r="E6530" s="812"/>
      <c r="F6530" s="449"/>
      <c r="G6530" s="245"/>
      <c r="H6530" s="245"/>
      <c r="I6530" s="476">
        <f>F6530+G6530+H6530</f>
        <v>0</v>
      </c>
      <c r="J6530" s="243" t="str">
        <f t="shared" si="2036"/>
        <v/>
      </c>
      <c r="K6530" s="244"/>
      <c r="L6530" s="423"/>
      <c r="M6530" s="252"/>
      <c r="N6530" s="315">
        <f>I6530</f>
        <v>0</v>
      </c>
      <c r="O6530" s="424">
        <f>L6530+M6530-N6530</f>
        <v>0</v>
      </c>
      <c r="P6530" s="244"/>
      <c r="Q6530" s="423"/>
      <c r="R6530" s="252"/>
      <c r="S6530" s="429">
        <f>+IF(+(L6530+M6530)&gt;=I6530,+M6530,+(+I6530-L6530))</f>
        <v>0</v>
      </c>
      <c r="T6530" s="315">
        <f>Q6530+R6530-S6530</f>
        <v>0</v>
      </c>
      <c r="U6530" s="252"/>
      <c r="V6530" s="252"/>
      <c r="W6530" s="253"/>
      <c r="X6530" s="313">
        <f t="shared" si="2037"/>
        <v>0</v>
      </c>
    </row>
    <row r="6531" spans="2:24" ht="18.75">
      <c r="B6531" s="173"/>
      <c r="C6531" s="137">
        <v>5504</v>
      </c>
      <c r="D6531" s="145" t="s">
        <v>1036</v>
      </c>
      <c r="E6531" s="812"/>
      <c r="F6531" s="449"/>
      <c r="G6531" s="245"/>
      <c r="H6531" s="245"/>
      <c r="I6531" s="476">
        <f>F6531+G6531+H6531</f>
        <v>0</v>
      </c>
      <c r="J6531" s="243" t="str">
        <f t="shared" si="2036"/>
        <v/>
      </c>
      <c r="K6531" s="244"/>
      <c r="L6531" s="423"/>
      <c r="M6531" s="252"/>
      <c r="N6531" s="315">
        <f>I6531</f>
        <v>0</v>
      </c>
      <c r="O6531" s="424">
        <f>L6531+M6531-N6531</f>
        <v>0</v>
      </c>
      <c r="P6531" s="244"/>
      <c r="Q6531" s="423"/>
      <c r="R6531" s="252"/>
      <c r="S6531" s="429">
        <f>+IF(+(L6531+M6531)&gt;=I6531,+M6531,+(+I6531-L6531))</f>
        <v>0</v>
      </c>
      <c r="T6531" s="315">
        <f>Q6531+R6531-S6531</f>
        <v>0</v>
      </c>
      <c r="U6531" s="252"/>
      <c r="V6531" s="252"/>
      <c r="W6531" s="253"/>
      <c r="X6531" s="313">
        <f t="shared" si="2037"/>
        <v>0</v>
      </c>
    </row>
    <row r="6532" spans="2:24" ht="18.75">
      <c r="B6532" s="794">
        <v>5700</v>
      </c>
      <c r="C6532" s="981" t="s">
        <v>1037</v>
      </c>
      <c r="D6532" s="982"/>
      <c r="E6532" s="802"/>
      <c r="F6532" s="781">
        <v>0</v>
      </c>
      <c r="G6532" s="781">
        <v>0</v>
      </c>
      <c r="H6532" s="781">
        <v>0</v>
      </c>
      <c r="I6532" s="806">
        <f>SUM(I6533:I6535)</f>
        <v>0</v>
      </c>
      <c r="J6532" s="243" t="str">
        <f t="shared" si="2036"/>
        <v/>
      </c>
      <c r="K6532" s="244"/>
      <c r="L6532" s="326">
        <f>SUM(L6533:L6535)</f>
        <v>0</v>
      </c>
      <c r="M6532" s="327">
        <f>SUM(M6533:M6535)</f>
        <v>0</v>
      </c>
      <c r="N6532" s="432">
        <f>SUM(N6533:N6534)</f>
        <v>0</v>
      </c>
      <c r="O6532" s="433">
        <f>SUM(O6533:O6535)</f>
        <v>0</v>
      </c>
      <c r="P6532" s="244"/>
      <c r="Q6532" s="326">
        <f>SUM(Q6533:Q6535)</f>
        <v>0</v>
      </c>
      <c r="R6532" s="327">
        <f>SUM(R6533:R6535)</f>
        <v>0</v>
      </c>
      <c r="S6532" s="327">
        <f>SUM(S6533:S6535)</f>
        <v>0</v>
      </c>
      <c r="T6532" s="327">
        <f>SUM(T6533:T6535)</f>
        <v>0</v>
      </c>
      <c r="U6532" s="327">
        <f>SUM(U6533:U6535)</f>
        <v>0</v>
      </c>
      <c r="V6532" s="327">
        <f>SUM(V6533:V6534)</f>
        <v>0</v>
      </c>
      <c r="W6532" s="433">
        <f>SUM(W6533:W6535)</f>
        <v>0</v>
      </c>
      <c r="X6532" s="313">
        <f t="shared" si="2037"/>
        <v>0</v>
      </c>
    </row>
    <row r="6533" spans="2:24" ht="18.75">
      <c r="B6533" s="175"/>
      <c r="C6533" s="176">
        <v>5701</v>
      </c>
      <c r="D6533" s="177" t="s">
        <v>1038</v>
      </c>
      <c r="E6533" s="813"/>
      <c r="F6533" s="700">
        <v>0</v>
      </c>
      <c r="G6533" s="700">
        <v>0</v>
      </c>
      <c r="H6533" s="700">
        <v>0</v>
      </c>
      <c r="I6533" s="476">
        <f>F6533+G6533+H6533</f>
        <v>0</v>
      </c>
      <c r="J6533" s="243" t="str">
        <f t="shared" si="2036"/>
        <v/>
      </c>
      <c r="K6533" s="244"/>
      <c r="L6533" s="435"/>
      <c r="M6533" s="436"/>
      <c r="N6533" s="330">
        <f>I6533</f>
        <v>0</v>
      </c>
      <c r="O6533" s="424">
        <f>L6533+M6533-N6533</f>
        <v>0</v>
      </c>
      <c r="P6533" s="244"/>
      <c r="Q6533" s="435"/>
      <c r="R6533" s="436"/>
      <c r="S6533" s="429">
        <f>+IF(+(L6533+M6533)&gt;=I6533,+M6533,+(+I6533-L6533))</f>
        <v>0</v>
      </c>
      <c r="T6533" s="315">
        <f>Q6533+R6533-S6533</f>
        <v>0</v>
      </c>
      <c r="U6533" s="436"/>
      <c r="V6533" s="436"/>
      <c r="W6533" s="253"/>
      <c r="X6533" s="313">
        <f t="shared" si="2037"/>
        <v>0</v>
      </c>
    </row>
    <row r="6534" spans="2:24" ht="18.75">
      <c r="B6534" s="175"/>
      <c r="C6534" s="180">
        <v>5702</v>
      </c>
      <c r="D6534" s="181" t="s">
        <v>1039</v>
      </c>
      <c r="E6534" s="813"/>
      <c r="F6534" s="700">
        <v>0</v>
      </c>
      <c r="G6534" s="700">
        <v>0</v>
      </c>
      <c r="H6534" s="700">
        <v>0</v>
      </c>
      <c r="I6534" s="476">
        <f>F6534+G6534+H6534</f>
        <v>0</v>
      </c>
      <c r="J6534" s="243" t="str">
        <f t="shared" si="2036"/>
        <v/>
      </c>
      <c r="K6534" s="244"/>
      <c r="L6534" s="435"/>
      <c r="M6534" s="436"/>
      <c r="N6534" s="330">
        <f>I6534</f>
        <v>0</v>
      </c>
      <c r="O6534" s="424">
        <f>L6534+M6534-N6534</f>
        <v>0</v>
      </c>
      <c r="P6534" s="244"/>
      <c r="Q6534" s="435"/>
      <c r="R6534" s="436"/>
      <c r="S6534" s="429">
        <f>+IF(+(L6534+M6534)&gt;=I6534,+M6534,+(+I6534-L6534))</f>
        <v>0</v>
      </c>
      <c r="T6534" s="315">
        <f>Q6534+R6534-S6534</f>
        <v>0</v>
      </c>
      <c r="U6534" s="436"/>
      <c r="V6534" s="436"/>
      <c r="W6534" s="253"/>
      <c r="X6534" s="313">
        <f t="shared" si="2037"/>
        <v>0</v>
      </c>
    </row>
    <row r="6535" spans="2:24" ht="18.75">
      <c r="B6535" s="136"/>
      <c r="C6535" s="182">
        <v>4071</v>
      </c>
      <c r="D6535" s="464" t="s">
        <v>1040</v>
      </c>
      <c r="E6535" s="812"/>
      <c r="F6535" s="700">
        <v>0</v>
      </c>
      <c r="G6535" s="700">
        <v>0</v>
      </c>
      <c r="H6535" s="700">
        <v>0</v>
      </c>
      <c r="I6535" s="476">
        <f>F6535+G6535+H6535</f>
        <v>0</v>
      </c>
      <c r="J6535" s="243" t="str">
        <f t="shared" si="2036"/>
        <v/>
      </c>
      <c r="K6535" s="244"/>
      <c r="L6535" s="821"/>
      <c r="M6535" s="775"/>
      <c r="N6535" s="775"/>
      <c r="O6535" s="822"/>
      <c r="P6535" s="244"/>
      <c r="Q6535" s="771"/>
      <c r="R6535" s="775"/>
      <c r="S6535" s="775"/>
      <c r="T6535" s="775"/>
      <c r="U6535" s="775"/>
      <c r="V6535" s="775"/>
      <c r="W6535" s="819"/>
      <c r="X6535" s="313">
        <f t="shared" si="2037"/>
        <v>0</v>
      </c>
    </row>
    <row r="6536" spans="2:24">
      <c r="B6536" s="173"/>
      <c r="C6536" s="183"/>
      <c r="D6536" s="334"/>
      <c r="E6536" s="814"/>
      <c r="F6536" s="248"/>
      <c r="G6536" s="248"/>
      <c r="H6536" s="248"/>
      <c r="I6536" s="249"/>
      <c r="J6536" s="243" t="str">
        <f t="shared" si="2036"/>
        <v/>
      </c>
      <c r="K6536" s="244"/>
      <c r="L6536" s="437"/>
      <c r="M6536" s="438"/>
      <c r="N6536" s="323"/>
      <c r="O6536" s="324"/>
      <c r="P6536" s="244"/>
      <c r="Q6536" s="437"/>
      <c r="R6536" s="438"/>
      <c r="S6536" s="323"/>
      <c r="T6536" s="323"/>
      <c r="U6536" s="438"/>
      <c r="V6536" s="323"/>
      <c r="W6536" s="324"/>
      <c r="X6536" s="324"/>
    </row>
    <row r="6537" spans="2:24" ht="18.75">
      <c r="B6537" s="807">
        <v>98</v>
      </c>
      <c r="C6537" s="964" t="s">
        <v>1041</v>
      </c>
      <c r="D6537" s="958"/>
      <c r="E6537" s="795"/>
      <c r="F6537" s="798"/>
      <c r="G6537" s="799"/>
      <c r="H6537" s="799"/>
      <c r="I6537" s="800">
        <f>F6537+G6537+H6537</f>
        <v>0</v>
      </c>
      <c r="J6537" s="243" t="str">
        <f t="shared" si="2036"/>
        <v/>
      </c>
      <c r="K6537" s="244"/>
      <c r="L6537" s="428"/>
      <c r="M6537" s="254"/>
      <c r="N6537" s="317">
        <f>I6537</f>
        <v>0</v>
      </c>
      <c r="O6537" s="424">
        <f>L6537+M6537-N6537</f>
        <v>0</v>
      </c>
      <c r="P6537" s="244"/>
      <c r="Q6537" s="428"/>
      <c r="R6537" s="254"/>
      <c r="S6537" s="429">
        <f>+IF(+(L6537+M6537)&gt;=I6537,+M6537,+(+I6537-L6537))</f>
        <v>0</v>
      </c>
      <c r="T6537" s="315">
        <f>Q6537+R6537-S6537</f>
        <v>0</v>
      </c>
      <c r="U6537" s="254"/>
      <c r="V6537" s="254"/>
      <c r="W6537" s="253"/>
      <c r="X6537" s="313">
        <f>T6537-U6537-V6537-W6537</f>
        <v>0</v>
      </c>
    </row>
    <row r="6538" spans="2:24">
      <c r="B6538" s="184"/>
      <c r="C6538" s="335" t="s">
        <v>1042</v>
      </c>
      <c r="D6538" s="336"/>
      <c r="E6538" s="395"/>
      <c r="F6538" s="395"/>
      <c r="G6538" s="395"/>
      <c r="H6538" s="395"/>
      <c r="I6538" s="337"/>
      <c r="J6538" s="243" t="str">
        <f t="shared" si="2036"/>
        <v/>
      </c>
      <c r="K6538" s="244"/>
      <c r="L6538" s="338"/>
      <c r="M6538" s="339"/>
      <c r="N6538" s="339"/>
      <c r="O6538" s="340"/>
      <c r="P6538" s="244"/>
      <c r="Q6538" s="338"/>
      <c r="R6538" s="339"/>
      <c r="S6538" s="339"/>
      <c r="T6538" s="339"/>
      <c r="U6538" s="339"/>
      <c r="V6538" s="339"/>
      <c r="W6538" s="340"/>
      <c r="X6538" s="340"/>
    </row>
    <row r="6539" spans="2:24">
      <c r="B6539" s="184"/>
      <c r="C6539" s="341" t="s">
        <v>1043</v>
      </c>
      <c r="D6539" s="334"/>
      <c r="E6539" s="384"/>
      <c r="F6539" s="384"/>
      <c r="G6539" s="384"/>
      <c r="H6539" s="384"/>
      <c r="I6539" s="307"/>
      <c r="J6539" s="243" t="str">
        <f t="shared" si="2036"/>
        <v/>
      </c>
      <c r="K6539" s="244"/>
      <c r="L6539" s="342"/>
      <c r="M6539" s="343"/>
      <c r="N6539" s="343"/>
      <c r="O6539" s="344"/>
      <c r="P6539" s="244"/>
      <c r="Q6539" s="342"/>
      <c r="R6539" s="343"/>
      <c r="S6539" s="343"/>
      <c r="T6539" s="343"/>
      <c r="U6539" s="343"/>
      <c r="V6539" s="343"/>
      <c r="W6539" s="344"/>
      <c r="X6539" s="344"/>
    </row>
    <row r="6540" spans="2:24">
      <c r="B6540" s="185"/>
      <c r="C6540" s="345" t="s">
        <v>1716</v>
      </c>
      <c r="D6540" s="346"/>
      <c r="E6540" s="396"/>
      <c r="F6540" s="396"/>
      <c r="G6540" s="396"/>
      <c r="H6540" s="396"/>
      <c r="I6540" s="309"/>
      <c r="J6540" s="243" t="str">
        <f t="shared" si="2036"/>
        <v/>
      </c>
      <c r="K6540" s="244"/>
      <c r="L6540" s="347"/>
      <c r="M6540" s="348"/>
      <c r="N6540" s="348"/>
      <c r="O6540" s="349"/>
      <c r="P6540" s="244"/>
      <c r="Q6540" s="347"/>
      <c r="R6540" s="348"/>
      <c r="S6540" s="348"/>
      <c r="T6540" s="348"/>
      <c r="U6540" s="348"/>
      <c r="V6540" s="348"/>
      <c r="W6540" s="349"/>
      <c r="X6540" s="349"/>
    </row>
    <row r="6541" spans="2:24" ht="18.75">
      <c r="B6541" s="715"/>
      <c r="C6541" s="716" t="s">
        <v>1263</v>
      </c>
      <c r="D6541" s="717" t="s">
        <v>1044</v>
      </c>
      <c r="E6541" s="808"/>
      <c r="F6541" s="808">
        <f>SUM(F6426,F6429,F6435,F6443,F6444,F6462,F6466,F6472,F6475,F6476,F6477,F6478,F6479,F6488,F6494,F6495,F6496,F6497,F6504,F6508,F6509,F6510,F6511,F6514,F6515,F6523,F6526,F6527,F6532)+F6537</f>
        <v>0</v>
      </c>
      <c r="G6541" s="808">
        <f>SUM(G6426,G6429,G6435,G6443,G6444,G6462,G6466,G6472,G6475,G6476,G6477,G6478,G6479,G6488,G6494,G6495,G6496,G6497,G6504,G6508,G6509,G6510,G6511,G6514,G6515,G6523,G6526,G6527,G6532)+G6537</f>
        <v>185000</v>
      </c>
      <c r="H6541" s="808">
        <f>SUM(H6426,H6429,H6435,H6443,H6444,H6462,H6466,H6472,H6475,H6476,H6477,H6478,H6479,H6488,H6494,H6495,H6496,H6497,H6504,H6508,H6509,H6510,H6511,H6514,H6515,H6523,H6526,H6527,H6532)+H6537</f>
        <v>0</v>
      </c>
      <c r="I6541" s="808">
        <f>SUM(I6426,I6429,I6435,I6443,I6444,I6462,I6466,I6472,I6475,I6476,I6477,I6478,I6479,I6488,I6494,I6495,I6496,I6497,I6504,I6508,I6509,I6510,I6511,I6514,I6515,I6523,I6526,I6527,I6532)+I6537</f>
        <v>185000</v>
      </c>
      <c r="J6541" s="243">
        <f t="shared" si="2036"/>
        <v>1</v>
      </c>
      <c r="K6541" s="439" t="str">
        <f>LEFT(C6423,1)</f>
        <v>9</v>
      </c>
      <c r="L6541" s="276">
        <f>SUM(L6426,L6429,L6435,L6443,L6444,L6462,L6466,L6472,L6475,L6476,L6477,L6478,L6479,L6488,L6494,L6495,L6496,L6497,L6504,L6508,L6509,L6510,L6511,L6514,L6515,L6523,L6526,L6527,L6532)+L6537</f>
        <v>0</v>
      </c>
      <c r="M6541" s="276">
        <f>SUM(M6426,M6429,M6435,M6443,M6444,M6462,M6466,M6472,M6475,M6476,M6477,M6478,M6479,M6488,M6494,M6495,M6496,M6497,M6504,M6508,M6509,M6510,M6511,M6514,M6515,M6523,M6526,M6527,M6532)+M6537</f>
        <v>185000</v>
      </c>
      <c r="N6541" s="276">
        <f>SUM(N6426,N6429,N6435,N6443,N6444,N6462,N6466,N6472,N6475,N6476,N6477,N6478,N6479,N6488,N6494,N6495,N6496,N6497,N6504,N6508,N6509,N6510,N6511,N6514,N6515,N6523,N6526,N6527,N6532)+N6537</f>
        <v>185000</v>
      </c>
      <c r="O6541" s="276">
        <f>SUM(O6426,O6429,O6435,O6443,O6444,O6462,O6466,O6472,O6475,O6476,O6477,O6478,O6479,O6488,O6494,O6495,O6496,O6497,O6504,O6508,O6509,O6510,O6511,O6514,O6515,O6523,O6526,O6527,O6532)+O6537</f>
        <v>0</v>
      </c>
      <c r="P6541" s="222"/>
      <c r="Q6541" s="276">
        <f t="shared" ref="Q6541:W6541" si="2040">SUM(Q6426,Q6429,Q6435,Q6443,Q6444,Q6462,Q6466,Q6472,Q6475,Q6476,Q6477,Q6478,Q6479,Q6488,Q6494,Q6495,Q6496,Q6497,Q6504,Q6508,Q6509,Q6510,Q6511,Q6514,Q6515,Q6523,Q6526,Q6527,Q6532)+Q6537</f>
        <v>0</v>
      </c>
      <c r="R6541" s="276">
        <f t="shared" si="2040"/>
        <v>0</v>
      </c>
      <c r="S6541" s="276">
        <f t="shared" si="2040"/>
        <v>0</v>
      </c>
      <c r="T6541" s="276">
        <f t="shared" si="2040"/>
        <v>0</v>
      </c>
      <c r="U6541" s="276">
        <f t="shared" si="2040"/>
        <v>0</v>
      </c>
      <c r="V6541" s="276">
        <f t="shared" si="2040"/>
        <v>0</v>
      </c>
      <c r="W6541" s="276">
        <f t="shared" si="2040"/>
        <v>0</v>
      </c>
      <c r="X6541" s="313">
        <f>T6541-U6541-V6541-W6541</f>
        <v>0</v>
      </c>
    </row>
    <row r="6542" spans="2:24">
      <c r="B6542" s="660" t="s">
        <v>32</v>
      </c>
      <c r="C6542" s="186"/>
      <c r="I6542" s="219"/>
      <c r="J6542" s="221">
        <f>J6541</f>
        <v>1</v>
      </c>
      <c r="P6542"/>
    </row>
    <row r="6543" spans="2:24">
      <c r="B6543" s="392"/>
      <c r="C6543" s="392"/>
      <c r="D6543" s="393"/>
      <c r="E6543" s="392"/>
      <c r="F6543" s="392"/>
      <c r="G6543" s="392"/>
      <c r="H6543" s="392"/>
      <c r="I6543" s="394"/>
      <c r="J6543" s="221">
        <f>J6541</f>
        <v>1</v>
      </c>
      <c r="L6543" s="392"/>
      <c r="M6543" s="392"/>
      <c r="N6543" s="394"/>
      <c r="O6543" s="394"/>
      <c r="P6543" s="394"/>
      <c r="Q6543" s="392"/>
      <c r="R6543" s="392"/>
      <c r="S6543" s="394"/>
      <c r="T6543" s="394"/>
      <c r="U6543" s="392"/>
      <c r="V6543" s="394"/>
      <c r="W6543" s="394"/>
      <c r="X6543" s="394"/>
    </row>
    <row r="6544" spans="2:24" ht="18.75">
      <c r="B6544" s="402"/>
      <c r="C6544" s="402"/>
      <c r="D6544" s="402"/>
      <c r="E6544" s="402"/>
      <c r="F6544" s="402"/>
      <c r="G6544" s="402"/>
      <c r="H6544" s="402"/>
      <c r="I6544" s="484"/>
      <c r="J6544" s="440">
        <f>(IF(E6541&lt;&gt;0,$G$2,IF(I6541&lt;&gt;0,$G$2,"")))</f>
        <v>0</v>
      </c>
    </row>
    <row r="6545" spans="2:10" ht="18.75">
      <c r="B6545" s="402"/>
      <c r="C6545" s="402"/>
      <c r="D6545" s="474"/>
      <c r="E6545" s="402"/>
      <c r="F6545" s="402"/>
      <c r="G6545" s="402"/>
      <c r="H6545" s="402"/>
      <c r="I6545" s="484"/>
      <c r="J6545" s="440" t="str">
        <f>(IF(E6542&lt;&gt;0,$G$2,IF(I6542&lt;&gt;0,$G$2,"")))</f>
        <v/>
      </c>
    </row>
  </sheetData>
  <sheetProtection password="81B0" sheet="1" objects="1" scenarios="1"/>
  <mergeCells count="1935">
    <mergeCell ref="C6537:D6537"/>
    <mergeCell ref="C6515:D6515"/>
    <mergeCell ref="C6488:D6488"/>
    <mergeCell ref="C6494:D6494"/>
    <mergeCell ref="C6495:D6495"/>
    <mergeCell ref="C6496:D6496"/>
    <mergeCell ref="C6510:D6510"/>
    <mergeCell ref="C6509:D6509"/>
    <mergeCell ref="C6511:D6511"/>
    <mergeCell ref="C6523:D6523"/>
    <mergeCell ref="M6419:M6420"/>
    <mergeCell ref="O6419:O6420"/>
    <mergeCell ref="F6419:I6419"/>
    <mergeCell ref="C6504:D6504"/>
    <mergeCell ref="C6426:D6426"/>
    <mergeCell ref="C6476:D6476"/>
    <mergeCell ref="C6477:D6477"/>
    <mergeCell ref="C6478:D6478"/>
    <mergeCell ref="C6514:D6514"/>
    <mergeCell ref="C6532:D6532"/>
    <mergeCell ref="C6479:D6479"/>
    <mergeCell ref="C6526:D6526"/>
    <mergeCell ref="C6527:D6527"/>
    <mergeCell ref="C6497:D6497"/>
    <mergeCell ref="C6508:D6508"/>
    <mergeCell ref="T6419:T6420"/>
    <mergeCell ref="Q6419:Q6420"/>
    <mergeCell ref="R6419:R6420"/>
    <mergeCell ref="C6462:D6462"/>
    <mergeCell ref="C6429:D6429"/>
    <mergeCell ref="C6435:D6435"/>
    <mergeCell ref="C6443:D6443"/>
    <mergeCell ref="N6419:N6420"/>
    <mergeCell ref="S6419:S6420"/>
    <mergeCell ref="L6419:L6420"/>
    <mergeCell ref="B6410:D6410"/>
    <mergeCell ref="B6412:D6412"/>
    <mergeCell ref="B6415:D6415"/>
    <mergeCell ref="C6466:D6466"/>
    <mergeCell ref="C6444:D6444"/>
    <mergeCell ref="C6475:D6475"/>
    <mergeCell ref="C6472:D6472"/>
    <mergeCell ref="C6399:D6399"/>
    <mergeCell ref="C6377:D6377"/>
    <mergeCell ref="C6350:D6350"/>
    <mergeCell ref="C6356:D6356"/>
    <mergeCell ref="C6357:D6357"/>
    <mergeCell ref="C6358:D6358"/>
    <mergeCell ref="C6372:D6372"/>
    <mergeCell ref="C6371:D6371"/>
    <mergeCell ref="C6373:D6373"/>
    <mergeCell ref="C6385:D6385"/>
    <mergeCell ref="M6281:M6282"/>
    <mergeCell ref="O6281:O6282"/>
    <mergeCell ref="F6281:I6281"/>
    <mergeCell ref="C6366:D6366"/>
    <mergeCell ref="C6288:D6288"/>
    <mergeCell ref="C6338:D6338"/>
    <mergeCell ref="C6339:D6339"/>
    <mergeCell ref="C6340:D6340"/>
    <mergeCell ref="C6376:D6376"/>
    <mergeCell ref="C6394:D6394"/>
    <mergeCell ref="C6341:D6341"/>
    <mergeCell ref="C6388:D6388"/>
    <mergeCell ref="C6389:D6389"/>
    <mergeCell ref="C6359:D6359"/>
    <mergeCell ref="C6370:D6370"/>
    <mergeCell ref="T6281:T6282"/>
    <mergeCell ref="Q6281:Q6282"/>
    <mergeCell ref="R6281:R6282"/>
    <mergeCell ref="C6324:D6324"/>
    <mergeCell ref="C6291:D6291"/>
    <mergeCell ref="C6297:D6297"/>
    <mergeCell ref="C6305:D6305"/>
    <mergeCell ref="N6281:N6282"/>
    <mergeCell ref="S6281:S6282"/>
    <mergeCell ref="L6281:L6282"/>
    <mergeCell ref="B6272:D6272"/>
    <mergeCell ref="B6274:D6274"/>
    <mergeCell ref="B6277:D6277"/>
    <mergeCell ref="C6328:D6328"/>
    <mergeCell ref="C6306:D6306"/>
    <mergeCell ref="C6337:D6337"/>
    <mergeCell ref="C6334:D6334"/>
    <mergeCell ref="C6261:D6261"/>
    <mergeCell ref="C6239:D6239"/>
    <mergeCell ref="C6212:D6212"/>
    <mergeCell ref="C6218:D6218"/>
    <mergeCell ref="C6219:D6219"/>
    <mergeCell ref="C6220:D6220"/>
    <mergeCell ref="C6234:D6234"/>
    <mergeCell ref="C6233:D6233"/>
    <mergeCell ref="C6235:D6235"/>
    <mergeCell ref="C6247:D6247"/>
    <mergeCell ref="M6143:M6144"/>
    <mergeCell ref="O6143:O6144"/>
    <mergeCell ref="F6143:I6143"/>
    <mergeCell ref="C6228:D6228"/>
    <mergeCell ref="C6150:D6150"/>
    <mergeCell ref="C6200:D6200"/>
    <mergeCell ref="C6201:D6201"/>
    <mergeCell ref="C6202:D6202"/>
    <mergeCell ref="C6238:D6238"/>
    <mergeCell ref="C6256:D6256"/>
    <mergeCell ref="C6203:D6203"/>
    <mergeCell ref="C6250:D6250"/>
    <mergeCell ref="C6251:D6251"/>
    <mergeCell ref="C6221:D6221"/>
    <mergeCell ref="C6232:D6232"/>
    <mergeCell ref="T6143:T6144"/>
    <mergeCell ref="Q6143:Q6144"/>
    <mergeCell ref="R6143:R6144"/>
    <mergeCell ref="C6186:D6186"/>
    <mergeCell ref="C6153:D6153"/>
    <mergeCell ref="C6159:D6159"/>
    <mergeCell ref="C6167:D6167"/>
    <mergeCell ref="N6143:N6144"/>
    <mergeCell ref="S6143:S6144"/>
    <mergeCell ref="L6143:L6144"/>
    <mergeCell ref="B6134:D6134"/>
    <mergeCell ref="B6136:D6136"/>
    <mergeCell ref="B6139:D6139"/>
    <mergeCell ref="C6190:D6190"/>
    <mergeCell ref="C6168:D6168"/>
    <mergeCell ref="C6199:D6199"/>
    <mergeCell ref="C6196:D6196"/>
    <mergeCell ref="C6123:D6123"/>
    <mergeCell ref="C6101:D6101"/>
    <mergeCell ref="C6074:D6074"/>
    <mergeCell ref="C6080:D6080"/>
    <mergeCell ref="C6081:D6081"/>
    <mergeCell ref="C6082:D6082"/>
    <mergeCell ref="C6096:D6096"/>
    <mergeCell ref="C6095:D6095"/>
    <mergeCell ref="C6097:D6097"/>
    <mergeCell ref="C6109:D6109"/>
    <mergeCell ref="M6005:M6006"/>
    <mergeCell ref="O6005:O6006"/>
    <mergeCell ref="F6005:I6005"/>
    <mergeCell ref="C6090:D6090"/>
    <mergeCell ref="C6012:D6012"/>
    <mergeCell ref="C6062:D6062"/>
    <mergeCell ref="C6063:D6063"/>
    <mergeCell ref="C6064:D6064"/>
    <mergeCell ref="C6100:D6100"/>
    <mergeCell ref="C6118:D6118"/>
    <mergeCell ref="C6065:D6065"/>
    <mergeCell ref="C6112:D6112"/>
    <mergeCell ref="C6113:D6113"/>
    <mergeCell ref="C6083:D6083"/>
    <mergeCell ref="C6094:D6094"/>
    <mergeCell ref="T6005:T6006"/>
    <mergeCell ref="Q6005:Q6006"/>
    <mergeCell ref="R6005:R6006"/>
    <mergeCell ref="C6048:D6048"/>
    <mergeCell ref="C6015:D6015"/>
    <mergeCell ref="C6021:D6021"/>
    <mergeCell ref="C6029:D6029"/>
    <mergeCell ref="N6005:N6006"/>
    <mergeCell ref="S6005:S6006"/>
    <mergeCell ref="L6005:L6006"/>
    <mergeCell ref="B5996:D5996"/>
    <mergeCell ref="B5998:D5998"/>
    <mergeCell ref="B6001:D6001"/>
    <mergeCell ref="C6052:D6052"/>
    <mergeCell ref="C6030:D6030"/>
    <mergeCell ref="C6061:D6061"/>
    <mergeCell ref="C6058:D6058"/>
    <mergeCell ref="C5985:D5985"/>
    <mergeCell ref="C5963:D5963"/>
    <mergeCell ref="C5936:D5936"/>
    <mergeCell ref="C5942:D5942"/>
    <mergeCell ref="C5943:D5943"/>
    <mergeCell ref="C5944:D5944"/>
    <mergeCell ref="C5958:D5958"/>
    <mergeCell ref="C5957:D5957"/>
    <mergeCell ref="C5959:D5959"/>
    <mergeCell ref="C5971:D5971"/>
    <mergeCell ref="M5867:M5868"/>
    <mergeCell ref="O5867:O5868"/>
    <mergeCell ref="F5867:I5867"/>
    <mergeCell ref="C5952:D5952"/>
    <mergeCell ref="C5874:D5874"/>
    <mergeCell ref="C5924:D5924"/>
    <mergeCell ref="C5925:D5925"/>
    <mergeCell ref="C5926:D5926"/>
    <mergeCell ref="C5962:D5962"/>
    <mergeCell ref="C5980:D5980"/>
    <mergeCell ref="C5927:D5927"/>
    <mergeCell ref="C5974:D5974"/>
    <mergeCell ref="C5975:D5975"/>
    <mergeCell ref="C5945:D5945"/>
    <mergeCell ref="C5956:D5956"/>
    <mergeCell ref="T5867:T5868"/>
    <mergeCell ref="Q5867:Q5868"/>
    <mergeCell ref="R5867:R5868"/>
    <mergeCell ref="C5910:D5910"/>
    <mergeCell ref="C5877:D5877"/>
    <mergeCell ref="C5883:D5883"/>
    <mergeCell ref="C5891:D5891"/>
    <mergeCell ref="N5867:N5868"/>
    <mergeCell ref="S5867:S5868"/>
    <mergeCell ref="L5867:L5868"/>
    <mergeCell ref="B5858:D5858"/>
    <mergeCell ref="B5860:D5860"/>
    <mergeCell ref="B5863:D5863"/>
    <mergeCell ref="C5914:D5914"/>
    <mergeCell ref="C5892:D5892"/>
    <mergeCell ref="C5923:D5923"/>
    <mergeCell ref="C5920:D5920"/>
    <mergeCell ref="C5847:D5847"/>
    <mergeCell ref="C5825:D5825"/>
    <mergeCell ref="C5798:D5798"/>
    <mergeCell ref="C5804:D5804"/>
    <mergeCell ref="C5805:D5805"/>
    <mergeCell ref="C5806:D5806"/>
    <mergeCell ref="C5820:D5820"/>
    <mergeCell ref="C5819:D5819"/>
    <mergeCell ref="C5821:D5821"/>
    <mergeCell ref="C5833:D5833"/>
    <mergeCell ref="M5729:M5730"/>
    <mergeCell ref="O5729:O5730"/>
    <mergeCell ref="F5729:I5729"/>
    <mergeCell ref="C5814:D5814"/>
    <mergeCell ref="C5736:D5736"/>
    <mergeCell ref="C5786:D5786"/>
    <mergeCell ref="C5787:D5787"/>
    <mergeCell ref="C5788:D5788"/>
    <mergeCell ref="C5824:D5824"/>
    <mergeCell ref="C5842:D5842"/>
    <mergeCell ref="C5789:D5789"/>
    <mergeCell ref="C5836:D5836"/>
    <mergeCell ref="C5837:D5837"/>
    <mergeCell ref="C5807:D5807"/>
    <mergeCell ref="C5818:D5818"/>
    <mergeCell ref="T5729:T5730"/>
    <mergeCell ref="Q5729:Q5730"/>
    <mergeCell ref="R5729:R5730"/>
    <mergeCell ref="C5772:D5772"/>
    <mergeCell ref="C5739:D5739"/>
    <mergeCell ref="C5745:D5745"/>
    <mergeCell ref="C5753:D5753"/>
    <mergeCell ref="N5729:N5730"/>
    <mergeCell ref="S5729:S5730"/>
    <mergeCell ref="L5729:L5730"/>
    <mergeCell ref="B5720:D5720"/>
    <mergeCell ref="B5722:D5722"/>
    <mergeCell ref="B5725:D5725"/>
    <mergeCell ref="C5776:D5776"/>
    <mergeCell ref="C5754:D5754"/>
    <mergeCell ref="C5785:D5785"/>
    <mergeCell ref="C5782:D5782"/>
    <mergeCell ref="C5709:D5709"/>
    <mergeCell ref="C5687:D5687"/>
    <mergeCell ref="C5660:D5660"/>
    <mergeCell ref="C5666:D5666"/>
    <mergeCell ref="C5667:D5667"/>
    <mergeCell ref="C5668:D5668"/>
    <mergeCell ref="C5682:D5682"/>
    <mergeCell ref="C5681:D5681"/>
    <mergeCell ref="C5683:D5683"/>
    <mergeCell ref="C5695:D5695"/>
    <mergeCell ref="M5591:M5592"/>
    <mergeCell ref="O5591:O5592"/>
    <mergeCell ref="F5591:I5591"/>
    <mergeCell ref="C5676:D5676"/>
    <mergeCell ref="C5598:D5598"/>
    <mergeCell ref="C5648:D5648"/>
    <mergeCell ref="C5649:D5649"/>
    <mergeCell ref="C5650:D5650"/>
    <mergeCell ref="C5686:D5686"/>
    <mergeCell ref="C5704:D5704"/>
    <mergeCell ref="C5651:D5651"/>
    <mergeCell ref="C5698:D5698"/>
    <mergeCell ref="C5699:D5699"/>
    <mergeCell ref="C5669:D5669"/>
    <mergeCell ref="C5680:D5680"/>
    <mergeCell ref="T5591:T5592"/>
    <mergeCell ref="Q5591:Q5592"/>
    <mergeCell ref="R5591:R5592"/>
    <mergeCell ref="C5634:D5634"/>
    <mergeCell ref="C5601:D5601"/>
    <mergeCell ref="C5607:D5607"/>
    <mergeCell ref="C5615:D5615"/>
    <mergeCell ref="N5591:N5592"/>
    <mergeCell ref="S5591:S5592"/>
    <mergeCell ref="L5591:L5592"/>
    <mergeCell ref="B5582:D5582"/>
    <mergeCell ref="B5584:D5584"/>
    <mergeCell ref="B5587:D5587"/>
    <mergeCell ref="C5638:D5638"/>
    <mergeCell ref="C5616:D5616"/>
    <mergeCell ref="C5647:D5647"/>
    <mergeCell ref="C5644:D5644"/>
    <mergeCell ref="C5571:D5571"/>
    <mergeCell ref="C5549:D5549"/>
    <mergeCell ref="C5522:D5522"/>
    <mergeCell ref="C5528:D5528"/>
    <mergeCell ref="C5529:D5529"/>
    <mergeCell ref="C5530:D5530"/>
    <mergeCell ref="C5544:D5544"/>
    <mergeCell ref="C5543:D5543"/>
    <mergeCell ref="C5545:D5545"/>
    <mergeCell ref="C5557:D5557"/>
    <mergeCell ref="M5453:M5454"/>
    <mergeCell ref="O5453:O5454"/>
    <mergeCell ref="F5453:I5453"/>
    <mergeCell ref="C5538:D5538"/>
    <mergeCell ref="C5460:D5460"/>
    <mergeCell ref="C5510:D5510"/>
    <mergeCell ref="C5511:D5511"/>
    <mergeCell ref="C5512:D5512"/>
    <mergeCell ref="C5548:D5548"/>
    <mergeCell ref="C5566:D5566"/>
    <mergeCell ref="C5513:D5513"/>
    <mergeCell ref="C5560:D5560"/>
    <mergeCell ref="C5561:D5561"/>
    <mergeCell ref="C5531:D5531"/>
    <mergeCell ref="C5542:D5542"/>
    <mergeCell ref="T5453:T5454"/>
    <mergeCell ref="Q5453:Q5454"/>
    <mergeCell ref="R5453:R5454"/>
    <mergeCell ref="C5496:D5496"/>
    <mergeCell ref="C5463:D5463"/>
    <mergeCell ref="C5469:D5469"/>
    <mergeCell ref="C5477:D5477"/>
    <mergeCell ref="N5453:N5454"/>
    <mergeCell ref="S5453:S5454"/>
    <mergeCell ref="L5453:L5454"/>
    <mergeCell ref="B5444:D5444"/>
    <mergeCell ref="B5446:D5446"/>
    <mergeCell ref="B5449:D5449"/>
    <mergeCell ref="C5500:D5500"/>
    <mergeCell ref="C5478:D5478"/>
    <mergeCell ref="C5509:D5509"/>
    <mergeCell ref="C5506:D5506"/>
    <mergeCell ref="C5433:D5433"/>
    <mergeCell ref="C5411:D5411"/>
    <mergeCell ref="C5384:D5384"/>
    <mergeCell ref="C5390:D5390"/>
    <mergeCell ref="C5391:D5391"/>
    <mergeCell ref="C5392:D5392"/>
    <mergeCell ref="C5406:D5406"/>
    <mergeCell ref="C5405:D5405"/>
    <mergeCell ref="C5407:D5407"/>
    <mergeCell ref="C5419:D5419"/>
    <mergeCell ref="M5315:M5316"/>
    <mergeCell ref="O5315:O5316"/>
    <mergeCell ref="F5315:I5315"/>
    <mergeCell ref="C5400:D5400"/>
    <mergeCell ref="C5322:D5322"/>
    <mergeCell ref="C5372:D5372"/>
    <mergeCell ref="C5373:D5373"/>
    <mergeCell ref="C5374:D5374"/>
    <mergeCell ref="C5410:D5410"/>
    <mergeCell ref="C5428:D5428"/>
    <mergeCell ref="C5375:D5375"/>
    <mergeCell ref="C5422:D5422"/>
    <mergeCell ref="C5423:D5423"/>
    <mergeCell ref="C5393:D5393"/>
    <mergeCell ref="C5404:D5404"/>
    <mergeCell ref="T5315:T5316"/>
    <mergeCell ref="Q5315:Q5316"/>
    <mergeCell ref="R5315:R5316"/>
    <mergeCell ref="C5358:D5358"/>
    <mergeCell ref="C5325:D5325"/>
    <mergeCell ref="C5331:D5331"/>
    <mergeCell ref="C5339:D5339"/>
    <mergeCell ref="N5315:N5316"/>
    <mergeCell ref="S5315:S5316"/>
    <mergeCell ref="L5315:L5316"/>
    <mergeCell ref="B5306:D5306"/>
    <mergeCell ref="B5308:D5308"/>
    <mergeCell ref="B5311:D5311"/>
    <mergeCell ref="C5362:D5362"/>
    <mergeCell ref="C5340:D5340"/>
    <mergeCell ref="C5371:D5371"/>
    <mergeCell ref="C5368:D5368"/>
    <mergeCell ref="C5295:D5295"/>
    <mergeCell ref="C5273:D5273"/>
    <mergeCell ref="C5246:D5246"/>
    <mergeCell ref="C5252:D5252"/>
    <mergeCell ref="C5253:D5253"/>
    <mergeCell ref="C5254:D5254"/>
    <mergeCell ref="C5268:D5268"/>
    <mergeCell ref="C5267:D5267"/>
    <mergeCell ref="C5269:D5269"/>
    <mergeCell ref="C5281:D5281"/>
    <mergeCell ref="M5177:M5178"/>
    <mergeCell ref="O5177:O5178"/>
    <mergeCell ref="F5177:I5177"/>
    <mergeCell ref="C5262:D5262"/>
    <mergeCell ref="C5184:D5184"/>
    <mergeCell ref="C5234:D5234"/>
    <mergeCell ref="C5235:D5235"/>
    <mergeCell ref="C5236:D5236"/>
    <mergeCell ref="C5272:D5272"/>
    <mergeCell ref="C5290:D5290"/>
    <mergeCell ref="C5237:D5237"/>
    <mergeCell ref="C5284:D5284"/>
    <mergeCell ref="C5285:D5285"/>
    <mergeCell ref="C5255:D5255"/>
    <mergeCell ref="C5266:D5266"/>
    <mergeCell ref="T5177:T5178"/>
    <mergeCell ref="Q5177:Q5178"/>
    <mergeCell ref="R5177:R5178"/>
    <mergeCell ref="C5220:D5220"/>
    <mergeCell ref="C5187:D5187"/>
    <mergeCell ref="C5193:D5193"/>
    <mergeCell ref="C5201:D5201"/>
    <mergeCell ref="N5177:N5178"/>
    <mergeCell ref="S5177:S5178"/>
    <mergeCell ref="L5177:L5178"/>
    <mergeCell ref="B5168:D5168"/>
    <mergeCell ref="B5170:D5170"/>
    <mergeCell ref="B5173:D5173"/>
    <mergeCell ref="C5224:D5224"/>
    <mergeCell ref="C5202:D5202"/>
    <mergeCell ref="C5233:D5233"/>
    <mergeCell ref="C5230:D5230"/>
    <mergeCell ref="C5157:D5157"/>
    <mergeCell ref="C5135:D5135"/>
    <mergeCell ref="C5108:D5108"/>
    <mergeCell ref="C5114:D5114"/>
    <mergeCell ref="C5115:D5115"/>
    <mergeCell ref="C5116:D5116"/>
    <mergeCell ref="C5130:D5130"/>
    <mergeCell ref="C5129:D5129"/>
    <mergeCell ref="C5131:D5131"/>
    <mergeCell ref="C5143:D5143"/>
    <mergeCell ref="M5039:M5040"/>
    <mergeCell ref="O5039:O5040"/>
    <mergeCell ref="F5039:I5039"/>
    <mergeCell ref="C5124:D5124"/>
    <mergeCell ref="C5046:D5046"/>
    <mergeCell ref="C5096:D5096"/>
    <mergeCell ref="C5097:D5097"/>
    <mergeCell ref="C5098:D5098"/>
    <mergeCell ref="C5134:D5134"/>
    <mergeCell ref="C5152:D5152"/>
    <mergeCell ref="C5099:D5099"/>
    <mergeCell ref="C5146:D5146"/>
    <mergeCell ref="C5147:D5147"/>
    <mergeCell ref="C5117:D5117"/>
    <mergeCell ref="C5128:D5128"/>
    <mergeCell ref="T5039:T5040"/>
    <mergeCell ref="Q5039:Q5040"/>
    <mergeCell ref="R5039:R5040"/>
    <mergeCell ref="C5082:D5082"/>
    <mergeCell ref="C5049:D5049"/>
    <mergeCell ref="C5055:D5055"/>
    <mergeCell ref="C5063:D5063"/>
    <mergeCell ref="N5039:N5040"/>
    <mergeCell ref="S5039:S5040"/>
    <mergeCell ref="L5039:L5040"/>
    <mergeCell ref="B5030:D5030"/>
    <mergeCell ref="B5032:D5032"/>
    <mergeCell ref="B5035:D5035"/>
    <mergeCell ref="C5086:D5086"/>
    <mergeCell ref="C5064:D5064"/>
    <mergeCell ref="C5095:D5095"/>
    <mergeCell ref="C5092:D5092"/>
    <mergeCell ref="C5019:D5019"/>
    <mergeCell ref="C4997:D4997"/>
    <mergeCell ref="C4970:D4970"/>
    <mergeCell ref="C4976:D4976"/>
    <mergeCell ref="C4977:D4977"/>
    <mergeCell ref="C4978:D4978"/>
    <mergeCell ref="C4992:D4992"/>
    <mergeCell ref="C4991:D4991"/>
    <mergeCell ref="C4993:D4993"/>
    <mergeCell ref="C5005:D5005"/>
    <mergeCell ref="M4901:M4902"/>
    <mergeCell ref="O4901:O4902"/>
    <mergeCell ref="F4901:I4901"/>
    <mergeCell ref="C4986:D4986"/>
    <mergeCell ref="C4908:D4908"/>
    <mergeCell ref="C4958:D4958"/>
    <mergeCell ref="C4959:D4959"/>
    <mergeCell ref="C4960:D4960"/>
    <mergeCell ref="C4996:D4996"/>
    <mergeCell ref="C5014:D5014"/>
    <mergeCell ref="C4961:D4961"/>
    <mergeCell ref="C5008:D5008"/>
    <mergeCell ref="C5009:D5009"/>
    <mergeCell ref="C4979:D4979"/>
    <mergeCell ref="C4990:D4990"/>
    <mergeCell ref="T4901:T4902"/>
    <mergeCell ref="Q4901:Q4902"/>
    <mergeCell ref="R4901:R4902"/>
    <mergeCell ref="C4944:D4944"/>
    <mergeCell ref="C4911:D4911"/>
    <mergeCell ref="C4917:D4917"/>
    <mergeCell ref="C4925:D4925"/>
    <mergeCell ref="N4901:N4902"/>
    <mergeCell ref="S4901:S4902"/>
    <mergeCell ref="L4901:L4902"/>
    <mergeCell ref="B4892:D4892"/>
    <mergeCell ref="B4894:D4894"/>
    <mergeCell ref="B4897:D4897"/>
    <mergeCell ref="C4948:D4948"/>
    <mergeCell ref="C4926:D4926"/>
    <mergeCell ref="C4957:D4957"/>
    <mergeCell ref="C4954:D4954"/>
    <mergeCell ref="C4881:D4881"/>
    <mergeCell ref="C4859:D4859"/>
    <mergeCell ref="C4832:D4832"/>
    <mergeCell ref="C4838:D4838"/>
    <mergeCell ref="C4839:D4839"/>
    <mergeCell ref="C4840:D4840"/>
    <mergeCell ref="C4854:D4854"/>
    <mergeCell ref="C4853:D4853"/>
    <mergeCell ref="C4855:D4855"/>
    <mergeCell ref="C4867:D4867"/>
    <mergeCell ref="M4763:M4764"/>
    <mergeCell ref="O4763:O4764"/>
    <mergeCell ref="F4763:I4763"/>
    <mergeCell ref="C4848:D4848"/>
    <mergeCell ref="C4770:D4770"/>
    <mergeCell ref="C4820:D4820"/>
    <mergeCell ref="C4821:D4821"/>
    <mergeCell ref="C4822:D4822"/>
    <mergeCell ref="C4858:D4858"/>
    <mergeCell ref="C4876:D4876"/>
    <mergeCell ref="C4823:D4823"/>
    <mergeCell ref="C4870:D4870"/>
    <mergeCell ref="C4871:D4871"/>
    <mergeCell ref="C4841:D4841"/>
    <mergeCell ref="C4852:D4852"/>
    <mergeCell ref="T4763:T4764"/>
    <mergeCell ref="Q4763:Q4764"/>
    <mergeCell ref="R4763:R4764"/>
    <mergeCell ref="C4806:D4806"/>
    <mergeCell ref="C4773:D4773"/>
    <mergeCell ref="C4779:D4779"/>
    <mergeCell ref="C4787:D4787"/>
    <mergeCell ref="N4763:N4764"/>
    <mergeCell ref="S4763:S4764"/>
    <mergeCell ref="L4763:L4764"/>
    <mergeCell ref="B4754:D4754"/>
    <mergeCell ref="B4756:D4756"/>
    <mergeCell ref="B4759:D4759"/>
    <mergeCell ref="C4810:D4810"/>
    <mergeCell ref="C4788:D4788"/>
    <mergeCell ref="C4819:D4819"/>
    <mergeCell ref="C4816:D4816"/>
    <mergeCell ref="C4743:D4743"/>
    <mergeCell ref="C4721:D4721"/>
    <mergeCell ref="C4694:D4694"/>
    <mergeCell ref="C4700:D4700"/>
    <mergeCell ref="C4701:D4701"/>
    <mergeCell ref="C4702:D4702"/>
    <mergeCell ref="C4716:D4716"/>
    <mergeCell ref="C4715:D4715"/>
    <mergeCell ref="C4717:D4717"/>
    <mergeCell ref="C4729:D4729"/>
    <mergeCell ref="M4625:M4626"/>
    <mergeCell ref="O4625:O4626"/>
    <mergeCell ref="F4625:I4625"/>
    <mergeCell ref="C4710:D4710"/>
    <mergeCell ref="C4632:D4632"/>
    <mergeCell ref="C4682:D4682"/>
    <mergeCell ref="C4683:D4683"/>
    <mergeCell ref="C4684:D4684"/>
    <mergeCell ref="C4720:D4720"/>
    <mergeCell ref="C4738:D4738"/>
    <mergeCell ref="C4685:D4685"/>
    <mergeCell ref="C4732:D4732"/>
    <mergeCell ref="C4733:D4733"/>
    <mergeCell ref="C4703:D4703"/>
    <mergeCell ref="C4714:D4714"/>
    <mergeCell ref="T4625:T4626"/>
    <mergeCell ref="Q4625:Q4626"/>
    <mergeCell ref="R4625:R4626"/>
    <mergeCell ref="C4668:D4668"/>
    <mergeCell ref="C4635:D4635"/>
    <mergeCell ref="C4641:D4641"/>
    <mergeCell ref="C4649:D4649"/>
    <mergeCell ref="N4625:N4626"/>
    <mergeCell ref="S4625:S4626"/>
    <mergeCell ref="L4625:L4626"/>
    <mergeCell ref="B4616:D4616"/>
    <mergeCell ref="B4618:D4618"/>
    <mergeCell ref="B4621:D4621"/>
    <mergeCell ref="C4672:D4672"/>
    <mergeCell ref="C4650:D4650"/>
    <mergeCell ref="C4681:D4681"/>
    <mergeCell ref="C4678:D4678"/>
    <mergeCell ref="C4605:D4605"/>
    <mergeCell ref="C4583:D4583"/>
    <mergeCell ref="C4556:D4556"/>
    <mergeCell ref="C4562:D4562"/>
    <mergeCell ref="C4563:D4563"/>
    <mergeCell ref="C4564:D4564"/>
    <mergeCell ref="C4578:D4578"/>
    <mergeCell ref="C4577:D4577"/>
    <mergeCell ref="C4579:D4579"/>
    <mergeCell ref="C4591:D4591"/>
    <mergeCell ref="M4487:M4488"/>
    <mergeCell ref="O4487:O4488"/>
    <mergeCell ref="F4487:I4487"/>
    <mergeCell ref="C4572:D4572"/>
    <mergeCell ref="C4494:D4494"/>
    <mergeCell ref="C4544:D4544"/>
    <mergeCell ref="C4545:D4545"/>
    <mergeCell ref="C4546:D4546"/>
    <mergeCell ref="C4582:D4582"/>
    <mergeCell ref="C4600:D4600"/>
    <mergeCell ref="C4547:D4547"/>
    <mergeCell ref="C4594:D4594"/>
    <mergeCell ref="C4595:D4595"/>
    <mergeCell ref="C4565:D4565"/>
    <mergeCell ref="C4576:D4576"/>
    <mergeCell ref="T4487:T4488"/>
    <mergeCell ref="Q4487:Q4488"/>
    <mergeCell ref="R4487:R4488"/>
    <mergeCell ref="C4530:D4530"/>
    <mergeCell ref="C4497:D4497"/>
    <mergeCell ref="C4503:D4503"/>
    <mergeCell ref="C4511:D4511"/>
    <mergeCell ref="N4487:N4488"/>
    <mergeCell ref="S4487:S4488"/>
    <mergeCell ref="L4487:L4488"/>
    <mergeCell ref="B4478:D4478"/>
    <mergeCell ref="B4480:D4480"/>
    <mergeCell ref="B4483:D4483"/>
    <mergeCell ref="C4534:D4534"/>
    <mergeCell ref="C4512:D4512"/>
    <mergeCell ref="C4543:D4543"/>
    <mergeCell ref="C4540:D4540"/>
    <mergeCell ref="C4467:D4467"/>
    <mergeCell ref="C4445:D4445"/>
    <mergeCell ref="C4418:D4418"/>
    <mergeCell ref="C4424:D4424"/>
    <mergeCell ref="C4425:D4425"/>
    <mergeCell ref="C4426:D4426"/>
    <mergeCell ref="C4440:D4440"/>
    <mergeCell ref="C4439:D4439"/>
    <mergeCell ref="C4441:D4441"/>
    <mergeCell ref="C4453:D4453"/>
    <mergeCell ref="M4349:M4350"/>
    <mergeCell ref="O4349:O4350"/>
    <mergeCell ref="F4349:I4349"/>
    <mergeCell ref="C4434:D4434"/>
    <mergeCell ref="C4356:D4356"/>
    <mergeCell ref="C4406:D4406"/>
    <mergeCell ref="C4407:D4407"/>
    <mergeCell ref="C4408:D4408"/>
    <mergeCell ref="C4444:D4444"/>
    <mergeCell ref="C4462:D4462"/>
    <mergeCell ref="C4409:D4409"/>
    <mergeCell ref="C4456:D4456"/>
    <mergeCell ref="C4457:D4457"/>
    <mergeCell ref="C4427:D4427"/>
    <mergeCell ref="C4438:D4438"/>
    <mergeCell ref="T4349:T4350"/>
    <mergeCell ref="Q4349:Q4350"/>
    <mergeCell ref="R4349:R4350"/>
    <mergeCell ref="C4392:D4392"/>
    <mergeCell ref="C4359:D4359"/>
    <mergeCell ref="C4365:D4365"/>
    <mergeCell ref="C4373:D4373"/>
    <mergeCell ref="N4349:N4350"/>
    <mergeCell ref="S4349:S4350"/>
    <mergeCell ref="L4349:L4350"/>
    <mergeCell ref="B4340:D4340"/>
    <mergeCell ref="B4342:D4342"/>
    <mergeCell ref="B4345:D4345"/>
    <mergeCell ref="C4396:D4396"/>
    <mergeCell ref="C4374:D4374"/>
    <mergeCell ref="C4405:D4405"/>
    <mergeCell ref="C4402:D4402"/>
    <mergeCell ref="C4329:D4329"/>
    <mergeCell ref="C4307:D4307"/>
    <mergeCell ref="C4280:D4280"/>
    <mergeCell ref="C4286:D4286"/>
    <mergeCell ref="C4287:D4287"/>
    <mergeCell ref="C4288:D4288"/>
    <mergeCell ref="C4302:D4302"/>
    <mergeCell ref="C4301:D4301"/>
    <mergeCell ref="C4303:D4303"/>
    <mergeCell ref="C4315:D4315"/>
    <mergeCell ref="M4211:M4212"/>
    <mergeCell ref="O4211:O4212"/>
    <mergeCell ref="F4211:I4211"/>
    <mergeCell ref="C4296:D4296"/>
    <mergeCell ref="C4218:D4218"/>
    <mergeCell ref="C4268:D4268"/>
    <mergeCell ref="C4269:D4269"/>
    <mergeCell ref="C4270:D4270"/>
    <mergeCell ref="C4306:D4306"/>
    <mergeCell ref="C4324:D4324"/>
    <mergeCell ref="C4271:D4271"/>
    <mergeCell ref="C4318:D4318"/>
    <mergeCell ref="C4319:D4319"/>
    <mergeCell ref="C4289:D4289"/>
    <mergeCell ref="C4300:D4300"/>
    <mergeCell ref="T4211:T4212"/>
    <mergeCell ref="Q4211:Q4212"/>
    <mergeCell ref="R4211:R4212"/>
    <mergeCell ref="C4254:D4254"/>
    <mergeCell ref="C4221:D4221"/>
    <mergeCell ref="C4227:D4227"/>
    <mergeCell ref="C4235:D4235"/>
    <mergeCell ref="N4211:N4212"/>
    <mergeCell ref="S4211:S4212"/>
    <mergeCell ref="L4211:L4212"/>
    <mergeCell ref="B4202:D4202"/>
    <mergeCell ref="B4204:D4204"/>
    <mergeCell ref="B4207:D4207"/>
    <mergeCell ref="C4258:D4258"/>
    <mergeCell ref="C4236:D4236"/>
    <mergeCell ref="C4267:D4267"/>
    <mergeCell ref="C4264:D4264"/>
    <mergeCell ref="C4191:D4191"/>
    <mergeCell ref="C4169:D4169"/>
    <mergeCell ref="C4142:D4142"/>
    <mergeCell ref="C4148:D4148"/>
    <mergeCell ref="C4149:D4149"/>
    <mergeCell ref="C4150:D4150"/>
    <mergeCell ref="C4164:D4164"/>
    <mergeCell ref="C4163:D4163"/>
    <mergeCell ref="C4165:D4165"/>
    <mergeCell ref="C4177:D4177"/>
    <mergeCell ref="M4073:M4074"/>
    <mergeCell ref="O4073:O4074"/>
    <mergeCell ref="F4073:I4073"/>
    <mergeCell ref="C4158:D4158"/>
    <mergeCell ref="C4080:D4080"/>
    <mergeCell ref="C4130:D4130"/>
    <mergeCell ref="C4131:D4131"/>
    <mergeCell ref="C4132:D4132"/>
    <mergeCell ref="C4168:D4168"/>
    <mergeCell ref="C4186:D4186"/>
    <mergeCell ref="C4133:D4133"/>
    <mergeCell ref="C4180:D4180"/>
    <mergeCell ref="C4181:D4181"/>
    <mergeCell ref="C4151:D4151"/>
    <mergeCell ref="C4162:D4162"/>
    <mergeCell ref="T4073:T4074"/>
    <mergeCell ref="Q4073:Q4074"/>
    <mergeCell ref="R4073:R4074"/>
    <mergeCell ref="C4116:D4116"/>
    <mergeCell ref="C4083:D4083"/>
    <mergeCell ref="C4089:D4089"/>
    <mergeCell ref="C4097:D4097"/>
    <mergeCell ref="N4073:N4074"/>
    <mergeCell ref="S4073:S4074"/>
    <mergeCell ref="L4073:L4074"/>
    <mergeCell ref="B4064:D4064"/>
    <mergeCell ref="B4066:D4066"/>
    <mergeCell ref="B4069:D4069"/>
    <mergeCell ref="C4120:D4120"/>
    <mergeCell ref="C4098:D4098"/>
    <mergeCell ref="C4129:D4129"/>
    <mergeCell ref="C4126:D4126"/>
    <mergeCell ref="C4053:D4053"/>
    <mergeCell ref="C4031:D4031"/>
    <mergeCell ref="C4004:D4004"/>
    <mergeCell ref="C4010:D4010"/>
    <mergeCell ref="C4011:D4011"/>
    <mergeCell ref="C4012:D4012"/>
    <mergeCell ref="C4026:D4026"/>
    <mergeCell ref="C4025:D4025"/>
    <mergeCell ref="C4027:D4027"/>
    <mergeCell ref="C4039:D4039"/>
    <mergeCell ref="M3935:M3936"/>
    <mergeCell ref="O3935:O3936"/>
    <mergeCell ref="F3935:I3935"/>
    <mergeCell ref="C4020:D4020"/>
    <mergeCell ref="C3942:D3942"/>
    <mergeCell ref="C3992:D3992"/>
    <mergeCell ref="C3993:D3993"/>
    <mergeCell ref="C3994:D3994"/>
    <mergeCell ref="C4030:D4030"/>
    <mergeCell ref="C4048:D4048"/>
    <mergeCell ref="C3995:D3995"/>
    <mergeCell ref="C4042:D4042"/>
    <mergeCell ref="C4043:D4043"/>
    <mergeCell ref="C4013:D4013"/>
    <mergeCell ref="C4024:D4024"/>
    <mergeCell ref="T3935:T3936"/>
    <mergeCell ref="Q3935:Q3936"/>
    <mergeCell ref="R3935:R3936"/>
    <mergeCell ref="C3978:D3978"/>
    <mergeCell ref="C3945:D3945"/>
    <mergeCell ref="C3951:D3951"/>
    <mergeCell ref="C3959:D3959"/>
    <mergeCell ref="N3935:N3936"/>
    <mergeCell ref="S3935:S3936"/>
    <mergeCell ref="L3935:L3936"/>
    <mergeCell ref="B3926:D3926"/>
    <mergeCell ref="B3928:D3928"/>
    <mergeCell ref="B3931:D3931"/>
    <mergeCell ref="C3982:D3982"/>
    <mergeCell ref="C3960:D3960"/>
    <mergeCell ref="C3991:D3991"/>
    <mergeCell ref="C3988:D3988"/>
    <mergeCell ref="C3915:D3915"/>
    <mergeCell ref="C3893:D3893"/>
    <mergeCell ref="C3866:D3866"/>
    <mergeCell ref="C3872:D3872"/>
    <mergeCell ref="C3873:D3873"/>
    <mergeCell ref="C3874:D3874"/>
    <mergeCell ref="C3888:D3888"/>
    <mergeCell ref="C3887:D3887"/>
    <mergeCell ref="C3889:D3889"/>
    <mergeCell ref="C3901:D3901"/>
    <mergeCell ref="M3797:M3798"/>
    <mergeCell ref="O3797:O3798"/>
    <mergeCell ref="F3797:I3797"/>
    <mergeCell ref="C3882:D3882"/>
    <mergeCell ref="C3804:D3804"/>
    <mergeCell ref="C3854:D3854"/>
    <mergeCell ref="C3855:D3855"/>
    <mergeCell ref="C3856:D3856"/>
    <mergeCell ref="C3892:D3892"/>
    <mergeCell ref="C3910:D3910"/>
    <mergeCell ref="C3857:D3857"/>
    <mergeCell ref="C3904:D3904"/>
    <mergeCell ref="C3905:D3905"/>
    <mergeCell ref="C3875:D3875"/>
    <mergeCell ref="C3886:D3886"/>
    <mergeCell ref="T3797:T3798"/>
    <mergeCell ref="Q3797:Q3798"/>
    <mergeCell ref="R3797:R3798"/>
    <mergeCell ref="C3840:D3840"/>
    <mergeCell ref="C3807:D3807"/>
    <mergeCell ref="C3813:D3813"/>
    <mergeCell ref="C3821:D3821"/>
    <mergeCell ref="N3797:N3798"/>
    <mergeCell ref="S3797:S3798"/>
    <mergeCell ref="L3797:L3798"/>
    <mergeCell ref="B3788:D3788"/>
    <mergeCell ref="B3790:D3790"/>
    <mergeCell ref="B3793:D3793"/>
    <mergeCell ref="C3844:D3844"/>
    <mergeCell ref="C3822:D3822"/>
    <mergeCell ref="C3853:D3853"/>
    <mergeCell ref="C3850:D3850"/>
    <mergeCell ref="C3777:D3777"/>
    <mergeCell ref="C3755:D3755"/>
    <mergeCell ref="C3728:D3728"/>
    <mergeCell ref="C3734:D3734"/>
    <mergeCell ref="C3735:D3735"/>
    <mergeCell ref="C3736:D3736"/>
    <mergeCell ref="C3750:D3750"/>
    <mergeCell ref="C3749:D3749"/>
    <mergeCell ref="C3751:D3751"/>
    <mergeCell ref="C3763:D3763"/>
    <mergeCell ref="M3659:M3660"/>
    <mergeCell ref="O3659:O3660"/>
    <mergeCell ref="F3659:I3659"/>
    <mergeCell ref="C3744:D3744"/>
    <mergeCell ref="C3666:D3666"/>
    <mergeCell ref="C3716:D3716"/>
    <mergeCell ref="C3717:D3717"/>
    <mergeCell ref="C3718:D3718"/>
    <mergeCell ref="C3754:D3754"/>
    <mergeCell ref="C3772:D3772"/>
    <mergeCell ref="C3719:D3719"/>
    <mergeCell ref="C3766:D3766"/>
    <mergeCell ref="C3767:D3767"/>
    <mergeCell ref="C3737:D3737"/>
    <mergeCell ref="C3748:D3748"/>
    <mergeCell ref="T3659:T3660"/>
    <mergeCell ref="Q3659:Q3660"/>
    <mergeCell ref="R3659:R3660"/>
    <mergeCell ref="C3702:D3702"/>
    <mergeCell ref="C3669:D3669"/>
    <mergeCell ref="C3675:D3675"/>
    <mergeCell ref="C3683:D3683"/>
    <mergeCell ref="N3659:N3660"/>
    <mergeCell ref="S3659:S3660"/>
    <mergeCell ref="L3659:L3660"/>
    <mergeCell ref="B3650:D3650"/>
    <mergeCell ref="B3652:D3652"/>
    <mergeCell ref="B3655:D3655"/>
    <mergeCell ref="C3706:D3706"/>
    <mergeCell ref="C3684:D3684"/>
    <mergeCell ref="C3715:D3715"/>
    <mergeCell ref="C3712:D3712"/>
    <mergeCell ref="C3639:D3639"/>
    <mergeCell ref="C3617:D3617"/>
    <mergeCell ref="C3590:D3590"/>
    <mergeCell ref="C3596:D3596"/>
    <mergeCell ref="C3597:D3597"/>
    <mergeCell ref="C3598:D3598"/>
    <mergeCell ref="C3612:D3612"/>
    <mergeCell ref="C3611:D3611"/>
    <mergeCell ref="C3613:D3613"/>
    <mergeCell ref="C3625:D3625"/>
    <mergeCell ref="M3521:M3522"/>
    <mergeCell ref="O3521:O3522"/>
    <mergeCell ref="F3521:I3521"/>
    <mergeCell ref="C3606:D3606"/>
    <mergeCell ref="C3528:D3528"/>
    <mergeCell ref="C3578:D3578"/>
    <mergeCell ref="C3579:D3579"/>
    <mergeCell ref="C3580:D3580"/>
    <mergeCell ref="C3616:D3616"/>
    <mergeCell ref="C3634:D3634"/>
    <mergeCell ref="C3581:D3581"/>
    <mergeCell ref="C3628:D3628"/>
    <mergeCell ref="C3629:D3629"/>
    <mergeCell ref="C3599:D3599"/>
    <mergeCell ref="C3610:D3610"/>
    <mergeCell ref="T3521:T3522"/>
    <mergeCell ref="Q3521:Q3522"/>
    <mergeCell ref="R3521:R3522"/>
    <mergeCell ref="C3564:D3564"/>
    <mergeCell ref="C3531:D3531"/>
    <mergeCell ref="C3537:D3537"/>
    <mergeCell ref="C3545:D3545"/>
    <mergeCell ref="N3521:N3522"/>
    <mergeCell ref="S3521:S3522"/>
    <mergeCell ref="L3521:L3522"/>
    <mergeCell ref="B3512:D3512"/>
    <mergeCell ref="B3514:D3514"/>
    <mergeCell ref="B3517:D3517"/>
    <mergeCell ref="C3568:D3568"/>
    <mergeCell ref="C3546:D3546"/>
    <mergeCell ref="C3577:D3577"/>
    <mergeCell ref="C3574:D3574"/>
    <mergeCell ref="C3501:D3501"/>
    <mergeCell ref="C3479:D3479"/>
    <mergeCell ref="C3452:D3452"/>
    <mergeCell ref="C3458:D3458"/>
    <mergeCell ref="C3459:D3459"/>
    <mergeCell ref="C3460:D3460"/>
    <mergeCell ref="C3474:D3474"/>
    <mergeCell ref="C3473:D3473"/>
    <mergeCell ref="C3475:D3475"/>
    <mergeCell ref="C3487:D3487"/>
    <mergeCell ref="M3383:M3384"/>
    <mergeCell ref="O3383:O3384"/>
    <mergeCell ref="F3383:I3383"/>
    <mergeCell ref="C3468:D3468"/>
    <mergeCell ref="C3390:D3390"/>
    <mergeCell ref="C3440:D3440"/>
    <mergeCell ref="C3441:D3441"/>
    <mergeCell ref="C3442:D3442"/>
    <mergeCell ref="C3478:D3478"/>
    <mergeCell ref="C3496:D3496"/>
    <mergeCell ref="C3443:D3443"/>
    <mergeCell ref="C3490:D3490"/>
    <mergeCell ref="C3491:D3491"/>
    <mergeCell ref="C3461:D3461"/>
    <mergeCell ref="C3472:D3472"/>
    <mergeCell ref="T3383:T3384"/>
    <mergeCell ref="Q3383:Q3384"/>
    <mergeCell ref="R3383:R3384"/>
    <mergeCell ref="C3426:D3426"/>
    <mergeCell ref="C3393:D3393"/>
    <mergeCell ref="C3399:D3399"/>
    <mergeCell ref="C3407:D3407"/>
    <mergeCell ref="N3383:N3384"/>
    <mergeCell ref="S3383:S3384"/>
    <mergeCell ref="L3383:L3384"/>
    <mergeCell ref="B3374:D3374"/>
    <mergeCell ref="B3376:D3376"/>
    <mergeCell ref="B3379:D3379"/>
    <mergeCell ref="C3430:D3430"/>
    <mergeCell ref="C3408:D3408"/>
    <mergeCell ref="C3439:D3439"/>
    <mergeCell ref="C3436:D3436"/>
    <mergeCell ref="C3363:D3363"/>
    <mergeCell ref="C3341:D3341"/>
    <mergeCell ref="C3314:D3314"/>
    <mergeCell ref="C3320:D3320"/>
    <mergeCell ref="C3321:D3321"/>
    <mergeCell ref="C3322:D3322"/>
    <mergeCell ref="C3336:D3336"/>
    <mergeCell ref="C3335:D3335"/>
    <mergeCell ref="C3337:D3337"/>
    <mergeCell ref="C3349:D3349"/>
    <mergeCell ref="M3245:M3246"/>
    <mergeCell ref="O3245:O3246"/>
    <mergeCell ref="F3245:I3245"/>
    <mergeCell ref="C3330:D3330"/>
    <mergeCell ref="C3252:D3252"/>
    <mergeCell ref="C3302:D3302"/>
    <mergeCell ref="C3303:D3303"/>
    <mergeCell ref="C3304:D3304"/>
    <mergeCell ref="C3340:D3340"/>
    <mergeCell ref="C3358:D3358"/>
    <mergeCell ref="C3305:D3305"/>
    <mergeCell ref="C3352:D3352"/>
    <mergeCell ref="C3353:D3353"/>
    <mergeCell ref="C3323:D3323"/>
    <mergeCell ref="C3334:D3334"/>
    <mergeCell ref="T3245:T3246"/>
    <mergeCell ref="Q3245:Q3246"/>
    <mergeCell ref="R3245:R3246"/>
    <mergeCell ref="C3288:D3288"/>
    <mergeCell ref="C3255:D3255"/>
    <mergeCell ref="C3261:D3261"/>
    <mergeCell ref="C3269:D3269"/>
    <mergeCell ref="N3245:N3246"/>
    <mergeCell ref="S3245:S3246"/>
    <mergeCell ref="L3245:L3246"/>
    <mergeCell ref="B3236:D3236"/>
    <mergeCell ref="B3238:D3238"/>
    <mergeCell ref="B3241:D3241"/>
    <mergeCell ref="C3292:D3292"/>
    <mergeCell ref="C3270:D3270"/>
    <mergeCell ref="C3301:D3301"/>
    <mergeCell ref="C3298:D3298"/>
    <mergeCell ref="C3225:D3225"/>
    <mergeCell ref="C3203:D3203"/>
    <mergeCell ref="C3176:D3176"/>
    <mergeCell ref="C3182:D3182"/>
    <mergeCell ref="C3183:D3183"/>
    <mergeCell ref="C3184:D3184"/>
    <mergeCell ref="C3198:D3198"/>
    <mergeCell ref="C3197:D3197"/>
    <mergeCell ref="C3199:D3199"/>
    <mergeCell ref="C3211:D3211"/>
    <mergeCell ref="M3107:M3108"/>
    <mergeCell ref="O3107:O3108"/>
    <mergeCell ref="F3107:I3107"/>
    <mergeCell ref="C3192:D3192"/>
    <mergeCell ref="C3114:D3114"/>
    <mergeCell ref="C3164:D3164"/>
    <mergeCell ref="C3165:D3165"/>
    <mergeCell ref="C3166:D3166"/>
    <mergeCell ref="C3202:D3202"/>
    <mergeCell ref="C3220:D3220"/>
    <mergeCell ref="C3167:D3167"/>
    <mergeCell ref="C3214:D3214"/>
    <mergeCell ref="C3215:D3215"/>
    <mergeCell ref="C3185:D3185"/>
    <mergeCell ref="C3196:D3196"/>
    <mergeCell ref="T3107:T3108"/>
    <mergeCell ref="Q3107:Q3108"/>
    <mergeCell ref="R3107:R3108"/>
    <mergeCell ref="C3150:D3150"/>
    <mergeCell ref="C3117:D3117"/>
    <mergeCell ref="C3123:D3123"/>
    <mergeCell ref="C3131:D3131"/>
    <mergeCell ref="N3107:N3108"/>
    <mergeCell ref="S3107:S3108"/>
    <mergeCell ref="L3107:L3108"/>
    <mergeCell ref="B3098:D3098"/>
    <mergeCell ref="B3100:D3100"/>
    <mergeCell ref="B3103:D3103"/>
    <mergeCell ref="C3154:D3154"/>
    <mergeCell ref="C3132:D3132"/>
    <mergeCell ref="C3163:D3163"/>
    <mergeCell ref="C3160:D3160"/>
    <mergeCell ref="C3087:D3087"/>
    <mergeCell ref="C3065:D3065"/>
    <mergeCell ref="C3038:D3038"/>
    <mergeCell ref="C3044:D3044"/>
    <mergeCell ref="C3045:D3045"/>
    <mergeCell ref="C3046:D3046"/>
    <mergeCell ref="C3060:D3060"/>
    <mergeCell ref="C3059:D3059"/>
    <mergeCell ref="C3061:D3061"/>
    <mergeCell ref="C3073:D3073"/>
    <mergeCell ref="M2969:M2970"/>
    <mergeCell ref="O2969:O2970"/>
    <mergeCell ref="F2969:I2969"/>
    <mergeCell ref="C3054:D3054"/>
    <mergeCell ref="C2976:D2976"/>
    <mergeCell ref="C3026:D3026"/>
    <mergeCell ref="C3027:D3027"/>
    <mergeCell ref="C3028:D3028"/>
    <mergeCell ref="C3064:D3064"/>
    <mergeCell ref="C3082:D3082"/>
    <mergeCell ref="C3029:D3029"/>
    <mergeCell ref="C3076:D3076"/>
    <mergeCell ref="C3077:D3077"/>
    <mergeCell ref="C3047:D3047"/>
    <mergeCell ref="C3058:D3058"/>
    <mergeCell ref="T2969:T2970"/>
    <mergeCell ref="Q2969:Q2970"/>
    <mergeCell ref="R2969:R2970"/>
    <mergeCell ref="C3012:D3012"/>
    <mergeCell ref="C2979:D2979"/>
    <mergeCell ref="C2985:D2985"/>
    <mergeCell ref="C2993:D2993"/>
    <mergeCell ref="N2969:N2970"/>
    <mergeCell ref="S2969:S2970"/>
    <mergeCell ref="L2969:L2970"/>
    <mergeCell ref="B2960:D2960"/>
    <mergeCell ref="B2962:D2962"/>
    <mergeCell ref="B2965:D2965"/>
    <mergeCell ref="C3016:D3016"/>
    <mergeCell ref="C2994:D2994"/>
    <mergeCell ref="C3025:D3025"/>
    <mergeCell ref="C3022:D3022"/>
    <mergeCell ref="C2949:D2949"/>
    <mergeCell ref="C2927:D2927"/>
    <mergeCell ref="C2900:D2900"/>
    <mergeCell ref="C2906:D2906"/>
    <mergeCell ref="C2907:D2907"/>
    <mergeCell ref="C2908:D2908"/>
    <mergeCell ref="C2922:D2922"/>
    <mergeCell ref="C2921:D2921"/>
    <mergeCell ref="C2923:D2923"/>
    <mergeCell ref="C2935:D2935"/>
    <mergeCell ref="M2831:M2832"/>
    <mergeCell ref="O2831:O2832"/>
    <mergeCell ref="F2831:I2831"/>
    <mergeCell ref="C2916:D2916"/>
    <mergeCell ref="C2838:D2838"/>
    <mergeCell ref="C2888:D2888"/>
    <mergeCell ref="C2889:D2889"/>
    <mergeCell ref="C2890:D2890"/>
    <mergeCell ref="C2926:D2926"/>
    <mergeCell ref="C2944:D2944"/>
    <mergeCell ref="C2891:D2891"/>
    <mergeCell ref="C2938:D2938"/>
    <mergeCell ref="C2939:D2939"/>
    <mergeCell ref="C2909:D2909"/>
    <mergeCell ref="C2920:D2920"/>
    <mergeCell ref="T2831:T2832"/>
    <mergeCell ref="Q2831:Q2832"/>
    <mergeCell ref="R2831:R2832"/>
    <mergeCell ref="C2874:D2874"/>
    <mergeCell ref="C2841:D2841"/>
    <mergeCell ref="C2847:D2847"/>
    <mergeCell ref="C2855:D2855"/>
    <mergeCell ref="N2831:N2832"/>
    <mergeCell ref="S2831:S2832"/>
    <mergeCell ref="L2831:L2832"/>
    <mergeCell ref="B2822:D2822"/>
    <mergeCell ref="B2824:D2824"/>
    <mergeCell ref="B2827:D2827"/>
    <mergeCell ref="C2878:D2878"/>
    <mergeCell ref="C2856:D2856"/>
    <mergeCell ref="C2887:D2887"/>
    <mergeCell ref="C2884:D2884"/>
    <mergeCell ref="C2811:D2811"/>
    <mergeCell ref="C2789:D2789"/>
    <mergeCell ref="C2762:D2762"/>
    <mergeCell ref="C2768:D2768"/>
    <mergeCell ref="C2769:D2769"/>
    <mergeCell ref="C2770:D2770"/>
    <mergeCell ref="C2784:D2784"/>
    <mergeCell ref="C2783:D2783"/>
    <mergeCell ref="C2785:D2785"/>
    <mergeCell ref="C2797:D2797"/>
    <mergeCell ref="M2693:M2694"/>
    <mergeCell ref="O2693:O2694"/>
    <mergeCell ref="F2693:I2693"/>
    <mergeCell ref="C2778:D2778"/>
    <mergeCell ref="C2700:D2700"/>
    <mergeCell ref="C2750:D2750"/>
    <mergeCell ref="C2751:D2751"/>
    <mergeCell ref="C2752:D2752"/>
    <mergeCell ref="C2788:D2788"/>
    <mergeCell ref="C2806:D2806"/>
    <mergeCell ref="C2753:D2753"/>
    <mergeCell ref="C2800:D2800"/>
    <mergeCell ref="C2801:D2801"/>
    <mergeCell ref="C2771:D2771"/>
    <mergeCell ref="C2782:D2782"/>
    <mergeCell ref="T2693:T2694"/>
    <mergeCell ref="Q2693:Q2694"/>
    <mergeCell ref="R2693:R2694"/>
    <mergeCell ref="C2736:D2736"/>
    <mergeCell ref="C2703:D2703"/>
    <mergeCell ref="C2709:D2709"/>
    <mergeCell ref="C2717:D2717"/>
    <mergeCell ref="N2693:N2694"/>
    <mergeCell ref="S2693:S2694"/>
    <mergeCell ref="L2693:L2694"/>
    <mergeCell ref="B2684:D2684"/>
    <mergeCell ref="B2686:D2686"/>
    <mergeCell ref="B2689:D2689"/>
    <mergeCell ref="C2740:D2740"/>
    <mergeCell ref="C2718:D2718"/>
    <mergeCell ref="C2749:D2749"/>
    <mergeCell ref="C2746:D2746"/>
    <mergeCell ref="C2673:D2673"/>
    <mergeCell ref="C2651:D2651"/>
    <mergeCell ref="C2624:D2624"/>
    <mergeCell ref="C2630:D2630"/>
    <mergeCell ref="C2631:D2631"/>
    <mergeCell ref="C2632:D2632"/>
    <mergeCell ref="C2646:D2646"/>
    <mergeCell ref="C2645:D2645"/>
    <mergeCell ref="C2647:D2647"/>
    <mergeCell ref="C2659:D2659"/>
    <mergeCell ref="M2555:M2556"/>
    <mergeCell ref="O2555:O2556"/>
    <mergeCell ref="F2555:I2555"/>
    <mergeCell ref="C2640:D2640"/>
    <mergeCell ref="C2562:D2562"/>
    <mergeCell ref="C2612:D2612"/>
    <mergeCell ref="C2613:D2613"/>
    <mergeCell ref="C2614:D2614"/>
    <mergeCell ref="C2650:D2650"/>
    <mergeCell ref="C2668:D2668"/>
    <mergeCell ref="C2615:D2615"/>
    <mergeCell ref="C2662:D2662"/>
    <mergeCell ref="C2663:D2663"/>
    <mergeCell ref="C2633:D2633"/>
    <mergeCell ref="C2644:D2644"/>
    <mergeCell ref="T2555:T2556"/>
    <mergeCell ref="Q2555:Q2556"/>
    <mergeCell ref="R2555:R2556"/>
    <mergeCell ref="C2598:D2598"/>
    <mergeCell ref="C2565:D2565"/>
    <mergeCell ref="C2571:D2571"/>
    <mergeCell ref="C2579:D2579"/>
    <mergeCell ref="N2555:N2556"/>
    <mergeCell ref="S2555:S2556"/>
    <mergeCell ref="L2555:L2556"/>
    <mergeCell ref="B2546:D2546"/>
    <mergeCell ref="B2548:D2548"/>
    <mergeCell ref="B2551:D2551"/>
    <mergeCell ref="C2602:D2602"/>
    <mergeCell ref="C2580:D2580"/>
    <mergeCell ref="C2611:D2611"/>
    <mergeCell ref="C2608:D2608"/>
    <mergeCell ref="C2535:D2535"/>
    <mergeCell ref="C2513:D2513"/>
    <mergeCell ref="C2486:D2486"/>
    <mergeCell ref="C2492:D2492"/>
    <mergeCell ref="C2493:D2493"/>
    <mergeCell ref="C2494:D2494"/>
    <mergeCell ref="C2508:D2508"/>
    <mergeCell ref="C2507:D2507"/>
    <mergeCell ref="C2509:D2509"/>
    <mergeCell ref="C2521:D2521"/>
    <mergeCell ref="M2417:M2418"/>
    <mergeCell ref="O2417:O2418"/>
    <mergeCell ref="F2417:I2417"/>
    <mergeCell ref="C2502:D2502"/>
    <mergeCell ref="C2424:D2424"/>
    <mergeCell ref="C2474:D2474"/>
    <mergeCell ref="C2475:D2475"/>
    <mergeCell ref="C2476:D2476"/>
    <mergeCell ref="C2512:D2512"/>
    <mergeCell ref="C2530:D2530"/>
    <mergeCell ref="C2477:D2477"/>
    <mergeCell ref="C2524:D2524"/>
    <mergeCell ref="C2525:D2525"/>
    <mergeCell ref="C2495:D2495"/>
    <mergeCell ref="C2506:D2506"/>
    <mergeCell ref="T2417:T2418"/>
    <mergeCell ref="Q2417:Q2418"/>
    <mergeCell ref="R2417:R2418"/>
    <mergeCell ref="C2460:D2460"/>
    <mergeCell ref="C2427:D2427"/>
    <mergeCell ref="C2433:D2433"/>
    <mergeCell ref="C2441:D2441"/>
    <mergeCell ref="N2417:N2418"/>
    <mergeCell ref="S2417:S2418"/>
    <mergeCell ref="L2417:L2418"/>
    <mergeCell ref="B2408:D2408"/>
    <mergeCell ref="B2410:D2410"/>
    <mergeCell ref="B2413:D2413"/>
    <mergeCell ref="C2464:D2464"/>
    <mergeCell ref="C2442:D2442"/>
    <mergeCell ref="C2473:D2473"/>
    <mergeCell ref="C2470:D2470"/>
    <mergeCell ref="C2397:D2397"/>
    <mergeCell ref="C2375:D2375"/>
    <mergeCell ref="C2348:D2348"/>
    <mergeCell ref="C2354:D2354"/>
    <mergeCell ref="C2355:D2355"/>
    <mergeCell ref="C2356:D2356"/>
    <mergeCell ref="C2370:D2370"/>
    <mergeCell ref="C2369:D2369"/>
    <mergeCell ref="C2371:D2371"/>
    <mergeCell ref="C2383:D2383"/>
    <mergeCell ref="M2279:M2280"/>
    <mergeCell ref="O2279:O2280"/>
    <mergeCell ref="F2279:I2279"/>
    <mergeCell ref="C2364:D2364"/>
    <mergeCell ref="C2286:D2286"/>
    <mergeCell ref="C2336:D2336"/>
    <mergeCell ref="C2337:D2337"/>
    <mergeCell ref="C2338:D2338"/>
    <mergeCell ref="C2374:D2374"/>
    <mergeCell ref="C2392:D2392"/>
    <mergeCell ref="C2339:D2339"/>
    <mergeCell ref="C2386:D2386"/>
    <mergeCell ref="C2387:D2387"/>
    <mergeCell ref="C2357:D2357"/>
    <mergeCell ref="C2368:D2368"/>
    <mergeCell ref="T2279:T2280"/>
    <mergeCell ref="Q2279:Q2280"/>
    <mergeCell ref="R2279:R2280"/>
    <mergeCell ref="C2322:D2322"/>
    <mergeCell ref="C2289:D2289"/>
    <mergeCell ref="C2295:D2295"/>
    <mergeCell ref="C2303:D2303"/>
    <mergeCell ref="N2279:N2280"/>
    <mergeCell ref="S2279:S2280"/>
    <mergeCell ref="L2279:L2280"/>
    <mergeCell ref="B2270:D2270"/>
    <mergeCell ref="B2272:D2272"/>
    <mergeCell ref="B2275:D2275"/>
    <mergeCell ref="C2326:D2326"/>
    <mergeCell ref="C2304:D2304"/>
    <mergeCell ref="C2335:D2335"/>
    <mergeCell ref="C2332:D2332"/>
    <mergeCell ref="C2259:D2259"/>
    <mergeCell ref="C2237:D2237"/>
    <mergeCell ref="C2210:D2210"/>
    <mergeCell ref="C2216:D2216"/>
    <mergeCell ref="C2217:D2217"/>
    <mergeCell ref="C2218:D2218"/>
    <mergeCell ref="C2232:D2232"/>
    <mergeCell ref="C2231:D2231"/>
    <mergeCell ref="C2233:D2233"/>
    <mergeCell ref="C2245:D2245"/>
    <mergeCell ref="M2141:M2142"/>
    <mergeCell ref="O2141:O2142"/>
    <mergeCell ref="F2141:I2141"/>
    <mergeCell ref="C2226:D2226"/>
    <mergeCell ref="C2148:D2148"/>
    <mergeCell ref="C2198:D2198"/>
    <mergeCell ref="C2199:D2199"/>
    <mergeCell ref="C2200:D2200"/>
    <mergeCell ref="C2236:D2236"/>
    <mergeCell ref="C2254:D2254"/>
    <mergeCell ref="C2201:D2201"/>
    <mergeCell ref="C2248:D2248"/>
    <mergeCell ref="C2249:D2249"/>
    <mergeCell ref="C2219:D2219"/>
    <mergeCell ref="C2230:D2230"/>
    <mergeCell ref="T2141:T2142"/>
    <mergeCell ref="Q2141:Q2142"/>
    <mergeCell ref="R2141:R2142"/>
    <mergeCell ref="C2184:D2184"/>
    <mergeCell ref="C2151:D2151"/>
    <mergeCell ref="C2157:D2157"/>
    <mergeCell ref="C2165:D2165"/>
    <mergeCell ref="N2141:N2142"/>
    <mergeCell ref="S2141:S2142"/>
    <mergeCell ref="L2141:L2142"/>
    <mergeCell ref="B2132:D2132"/>
    <mergeCell ref="B2134:D2134"/>
    <mergeCell ref="B2137:D2137"/>
    <mergeCell ref="C2188:D2188"/>
    <mergeCell ref="C2166:D2166"/>
    <mergeCell ref="C2197:D2197"/>
    <mergeCell ref="C2194:D2194"/>
    <mergeCell ref="C2121:D2121"/>
    <mergeCell ref="C2099:D2099"/>
    <mergeCell ref="C2072:D2072"/>
    <mergeCell ref="C2078:D2078"/>
    <mergeCell ref="C2079:D2079"/>
    <mergeCell ref="C2080:D2080"/>
    <mergeCell ref="C2094:D2094"/>
    <mergeCell ref="C2093:D2093"/>
    <mergeCell ref="C2095:D2095"/>
    <mergeCell ref="C2107:D2107"/>
    <mergeCell ref="M2003:M2004"/>
    <mergeCell ref="O2003:O2004"/>
    <mergeCell ref="F2003:I2003"/>
    <mergeCell ref="C2088:D2088"/>
    <mergeCell ref="C2010:D2010"/>
    <mergeCell ref="C2060:D2060"/>
    <mergeCell ref="C2061:D2061"/>
    <mergeCell ref="C2062:D2062"/>
    <mergeCell ref="C2098:D2098"/>
    <mergeCell ref="C2116:D2116"/>
    <mergeCell ref="C2063:D2063"/>
    <mergeCell ref="C2110:D2110"/>
    <mergeCell ref="C2111:D2111"/>
    <mergeCell ref="C2081:D2081"/>
    <mergeCell ref="C2092:D2092"/>
    <mergeCell ref="T2003:T2004"/>
    <mergeCell ref="Q2003:Q2004"/>
    <mergeCell ref="R2003:R2004"/>
    <mergeCell ref="C2046:D2046"/>
    <mergeCell ref="C2013:D2013"/>
    <mergeCell ref="C2019:D2019"/>
    <mergeCell ref="C2027:D2027"/>
    <mergeCell ref="N2003:N2004"/>
    <mergeCell ref="S2003:S2004"/>
    <mergeCell ref="L2003:L2004"/>
    <mergeCell ref="B1994:D1994"/>
    <mergeCell ref="B1996:D1996"/>
    <mergeCell ref="B1999:D1999"/>
    <mergeCell ref="C2050:D2050"/>
    <mergeCell ref="C2028:D2028"/>
    <mergeCell ref="C2059:D2059"/>
    <mergeCell ref="C2056:D2056"/>
    <mergeCell ref="C1983:D1983"/>
    <mergeCell ref="C1961:D1961"/>
    <mergeCell ref="C1934:D1934"/>
    <mergeCell ref="C1940:D1940"/>
    <mergeCell ref="C1941:D1941"/>
    <mergeCell ref="C1942:D1942"/>
    <mergeCell ref="C1956:D1956"/>
    <mergeCell ref="C1955:D1955"/>
    <mergeCell ref="C1957:D1957"/>
    <mergeCell ref="C1969:D1969"/>
    <mergeCell ref="M1865:M1866"/>
    <mergeCell ref="O1865:O1866"/>
    <mergeCell ref="F1865:I1865"/>
    <mergeCell ref="C1950:D1950"/>
    <mergeCell ref="C1872:D1872"/>
    <mergeCell ref="C1922:D1922"/>
    <mergeCell ref="C1923:D1923"/>
    <mergeCell ref="C1924:D1924"/>
    <mergeCell ref="C1960:D1960"/>
    <mergeCell ref="C1978:D1978"/>
    <mergeCell ref="C1925:D1925"/>
    <mergeCell ref="C1972:D1972"/>
    <mergeCell ref="C1973:D1973"/>
    <mergeCell ref="C1943:D1943"/>
    <mergeCell ref="C1954:D1954"/>
    <mergeCell ref="T1865:T1866"/>
    <mergeCell ref="Q1865:Q1866"/>
    <mergeCell ref="R1865:R1866"/>
    <mergeCell ref="C1908:D1908"/>
    <mergeCell ref="C1875:D1875"/>
    <mergeCell ref="C1881:D1881"/>
    <mergeCell ref="C1889:D1889"/>
    <mergeCell ref="N1865:N1866"/>
    <mergeCell ref="S1865:S1866"/>
    <mergeCell ref="L1865:L1866"/>
    <mergeCell ref="B1856:D1856"/>
    <mergeCell ref="B1858:D1858"/>
    <mergeCell ref="B1861:D1861"/>
    <mergeCell ref="C1912:D1912"/>
    <mergeCell ref="C1890:D1890"/>
    <mergeCell ref="C1921:D1921"/>
    <mergeCell ref="C1918:D1918"/>
    <mergeCell ref="C1845:D1845"/>
    <mergeCell ref="C1823:D1823"/>
    <mergeCell ref="C1796:D1796"/>
    <mergeCell ref="C1802:D1802"/>
    <mergeCell ref="C1803:D1803"/>
    <mergeCell ref="C1804:D1804"/>
    <mergeCell ref="C1818:D1818"/>
    <mergeCell ref="C1817:D1817"/>
    <mergeCell ref="C1819:D1819"/>
    <mergeCell ref="C1831:D1831"/>
    <mergeCell ref="M1727:M1728"/>
    <mergeCell ref="O1727:O1728"/>
    <mergeCell ref="F1727:I1727"/>
    <mergeCell ref="C1812:D1812"/>
    <mergeCell ref="C1734:D1734"/>
    <mergeCell ref="C1784:D1784"/>
    <mergeCell ref="C1785:D1785"/>
    <mergeCell ref="C1786:D1786"/>
    <mergeCell ref="C1822:D1822"/>
    <mergeCell ref="C1840:D1840"/>
    <mergeCell ref="C1787:D1787"/>
    <mergeCell ref="C1834:D1834"/>
    <mergeCell ref="C1835:D1835"/>
    <mergeCell ref="C1805:D1805"/>
    <mergeCell ref="C1816:D1816"/>
    <mergeCell ref="T1727:T1728"/>
    <mergeCell ref="Q1727:Q1728"/>
    <mergeCell ref="R1727:R1728"/>
    <mergeCell ref="C1770:D1770"/>
    <mergeCell ref="C1737:D1737"/>
    <mergeCell ref="C1743:D1743"/>
    <mergeCell ref="C1751:D1751"/>
    <mergeCell ref="N1727:N1728"/>
    <mergeCell ref="S1727:S1728"/>
    <mergeCell ref="L1727:L1728"/>
    <mergeCell ref="B1718:D1718"/>
    <mergeCell ref="B1720:D1720"/>
    <mergeCell ref="B1723:D1723"/>
    <mergeCell ref="C1774:D1774"/>
    <mergeCell ref="C1752:D1752"/>
    <mergeCell ref="C1783:D1783"/>
    <mergeCell ref="C1780:D1780"/>
    <mergeCell ref="C1707:D1707"/>
    <mergeCell ref="C1685:D1685"/>
    <mergeCell ref="C1658:D1658"/>
    <mergeCell ref="C1664:D1664"/>
    <mergeCell ref="C1665:D1665"/>
    <mergeCell ref="C1666:D1666"/>
    <mergeCell ref="C1680:D1680"/>
    <mergeCell ref="C1679:D1679"/>
    <mergeCell ref="C1681:D1681"/>
    <mergeCell ref="C1693:D1693"/>
    <mergeCell ref="M1589:M1590"/>
    <mergeCell ref="O1589:O1590"/>
    <mergeCell ref="F1589:I1589"/>
    <mergeCell ref="C1674:D1674"/>
    <mergeCell ref="C1596:D1596"/>
    <mergeCell ref="C1646:D1646"/>
    <mergeCell ref="C1647:D1647"/>
    <mergeCell ref="C1648:D1648"/>
    <mergeCell ref="C1684:D1684"/>
    <mergeCell ref="C1702:D1702"/>
    <mergeCell ref="C1649:D1649"/>
    <mergeCell ref="C1696:D1696"/>
    <mergeCell ref="C1697:D1697"/>
    <mergeCell ref="C1667:D1667"/>
    <mergeCell ref="C1678:D1678"/>
    <mergeCell ref="T1589:T1590"/>
    <mergeCell ref="Q1589:Q1590"/>
    <mergeCell ref="R1589:R1590"/>
    <mergeCell ref="C1632:D1632"/>
    <mergeCell ref="C1599:D1599"/>
    <mergeCell ref="C1605:D1605"/>
    <mergeCell ref="C1613:D1613"/>
    <mergeCell ref="N1589:N1590"/>
    <mergeCell ref="S1589:S1590"/>
    <mergeCell ref="L1589:L1590"/>
    <mergeCell ref="B1580:D1580"/>
    <mergeCell ref="B1582:D1582"/>
    <mergeCell ref="B1585:D1585"/>
    <mergeCell ref="C1636:D1636"/>
    <mergeCell ref="C1614:D1614"/>
    <mergeCell ref="C1645:D1645"/>
    <mergeCell ref="C1642:D1642"/>
    <mergeCell ref="C1569:D1569"/>
    <mergeCell ref="C1547:D1547"/>
    <mergeCell ref="C1520:D1520"/>
    <mergeCell ref="C1526:D1526"/>
    <mergeCell ref="C1527:D1527"/>
    <mergeCell ref="C1528:D1528"/>
    <mergeCell ref="C1542:D1542"/>
    <mergeCell ref="C1541:D1541"/>
    <mergeCell ref="C1543:D1543"/>
    <mergeCell ref="C1555:D1555"/>
    <mergeCell ref="M1451:M1452"/>
    <mergeCell ref="O1451:O1452"/>
    <mergeCell ref="F1451:I1451"/>
    <mergeCell ref="C1536:D1536"/>
    <mergeCell ref="C1458:D1458"/>
    <mergeCell ref="C1508:D1508"/>
    <mergeCell ref="C1509:D1509"/>
    <mergeCell ref="C1510:D1510"/>
    <mergeCell ref="C1546:D1546"/>
    <mergeCell ref="C1564:D1564"/>
    <mergeCell ref="C1511:D1511"/>
    <mergeCell ref="C1558:D1558"/>
    <mergeCell ref="C1559:D1559"/>
    <mergeCell ref="C1529:D1529"/>
    <mergeCell ref="C1540:D1540"/>
    <mergeCell ref="T1451:T1452"/>
    <mergeCell ref="Q1451:Q1452"/>
    <mergeCell ref="R1451:R1452"/>
    <mergeCell ref="C1494:D1494"/>
    <mergeCell ref="C1461:D1461"/>
    <mergeCell ref="C1467:D1467"/>
    <mergeCell ref="C1475:D1475"/>
    <mergeCell ref="N1451:N1452"/>
    <mergeCell ref="S1451:S1452"/>
    <mergeCell ref="L1451:L1452"/>
    <mergeCell ref="B1442:D1442"/>
    <mergeCell ref="B1444:D1444"/>
    <mergeCell ref="B1447:D1447"/>
    <mergeCell ref="C1498:D1498"/>
    <mergeCell ref="C1476:D1476"/>
    <mergeCell ref="C1507:D1507"/>
    <mergeCell ref="C1504:D1504"/>
    <mergeCell ref="C1431:D1431"/>
    <mergeCell ref="C1409:D1409"/>
    <mergeCell ref="C1382:D1382"/>
    <mergeCell ref="C1388:D1388"/>
    <mergeCell ref="C1389:D1389"/>
    <mergeCell ref="C1390:D1390"/>
    <mergeCell ref="C1404:D1404"/>
    <mergeCell ref="C1403:D1403"/>
    <mergeCell ref="C1405:D1405"/>
    <mergeCell ref="C1417:D1417"/>
    <mergeCell ref="M1313:M1314"/>
    <mergeCell ref="O1313:O1314"/>
    <mergeCell ref="F1313:I1313"/>
    <mergeCell ref="C1398:D1398"/>
    <mergeCell ref="C1320:D1320"/>
    <mergeCell ref="C1370:D1370"/>
    <mergeCell ref="C1371:D1371"/>
    <mergeCell ref="C1372:D1372"/>
    <mergeCell ref="C1408:D1408"/>
    <mergeCell ref="C1426:D1426"/>
    <mergeCell ref="C1373:D1373"/>
    <mergeCell ref="C1420:D1420"/>
    <mergeCell ref="C1421:D1421"/>
    <mergeCell ref="C1391:D1391"/>
    <mergeCell ref="C1402:D1402"/>
    <mergeCell ref="T1313:T1314"/>
    <mergeCell ref="Q1313:Q1314"/>
    <mergeCell ref="R1313:R1314"/>
    <mergeCell ref="C1356:D1356"/>
    <mergeCell ref="C1323:D1323"/>
    <mergeCell ref="C1329:D1329"/>
    <mergeCell ref="C1337:D1337"/>
    <mergeCell ref="N1313:N1314"/>
    <mergeCell ref="S1313:S1314"/>
    <mergeCell ref="L1313:L1314"/>
    <mergeCell ref="B1304:D1304"/>
    <mergeCell ref="B1306:D1306"/>
    <mergeCell ref="B1309:D1309"/>
    <mergeCell ref="C1360:D1360"/>
    <mergeCell ref="C1338:D1338"/>
    <mergeCell ref="C1369:D1369"/>
    <mergeCell ref="C1366:D1366"/>
    <mergeCell ref="C1293:D1293"/>
    <mergeCell ref="C1271:D1271"/>
    <mergeCell ref="C1244:D1244"/>
    <mergeCell ref="C1250:D1250"/>
    <mergeCell ref="C1251:D1251"/>
    <mergeCell ref="C1252:D1252"/>
    <mergeCell ref="C1266:D1266"/>
    <mergeCell ref="C1265:D1265"/>
    <mergeCell ref="C1267:D1267"/>
    <mergeCell ref="C1279:D1279"/>
    <mergeCell ref="M1175:M1176"/>
    <mergeCell ref="O1175:O1176"/>
    <mergeCell ref="F1175:I1175"/>
    <mergeCell ref="C1260:D1260"/>
    <mergeCell ref="C1182:D1182"/>
    <mergeCell ref="C1232:D1232"/>
    <mergeCell ref="C1233:D1233"/>
    <mergeCell ref="C1234:D1234"/>
    <mergeCell ref="C1270:D1270"/>
    <mergeCell ref="C1288:D1288"/>
    <mergeCell ref="C1235:D1235"/>
    <mergeCell ref="C1282:D1282"/>
    <mergeCell ref="C1283:D1283"/>
    <mergeCell ref="C1253:D1253"/>
    <mergeCell ref="C1264:D1264"/>
    <mergeCell ref="T1175:T1176"/>
    <mergeCell ref="Q1175:Q1176"/>
    <mergeCell ref="R1175:R1176"/>
    <mergeCell ref="C1218:D1218"/>
    <mergeCell ref="C1185:D1185"/>
    <mergeCell ref="C1191:D1191"/>
    <mergeCell ref="C1199:D1199"/>
    <mergeCell ref="N1175:N1176"/>
    <mergeCell ref="S1175:S1176"/>
    <mergeCell ref="L1175:L1176"/>
    <mergeCell ref="B1166:D1166"/>
    <mergeCell ref="B1168:D1168"/>
    <mergeCell ref="B1171:D1171"/>
    <mergeCell ref="C1222:D1222"/>
    <mergeCell ref="C1200:D1200"/>
    <mergeCell ref="C1231:D1231"/>
    <mergeCell ref="C1228:D1228"/>
    <mergeCell ref="C1155:D1155"/>
    <mergeCell ref="C1133:D1133"/>
    <mergeCell ref="C1106:D1106"/>
    <mergeCell ref="C1112:D1112"/>
    <mergeCell ref="C1113:D1113"/>
    <mergeCell ref="C1114:D1114"/>
    <mergeCell ref="C1128:D1128"/>
    <mergeCell ref="C1127:D1127"/>
    <mergeCell ref="C1129:D1129"/>
    <mergeCell ref="C1141:D1141"/>
    <mergeCell ref="M1037:M1038"/>
    <mergeCell ref="O1037:O1038"/>
    <mergeCell ref="F1037:I1037"/>
    <mergeCell ref="C1122:D1122"/>
    <mergeCell ref="C1044:D1044"/>
    <mergeCell ref="C1094:D1094"/>
    <mergeCell ref="C1095:D1095"/>
    <mergeCell ref="C1096:D1096"/>
    <mergeCell ref="C1132:D1132"/>
    <mergeCell ref="C1150:D1150"/>
    <mergeCell ref="C1097:D1097"/>
    <mergeCell ref="C1144:D1144"/>
    <mergeCell ref="C1145:D1145"/>
    <mergeCell ref="C1115:D1115"/>
    <mergeCell ref="C1126:D1126"/>
    <mergeCell ref="T1037:T1038"/>
    <mergeCell ref="Q1037:Q1038"/>
    <mergeCell ref="R1037:R1038"/>
    <mergeCell ref="C1080:D1080"/>
    <mergeCell ref="C1047:D1047"/>
    <mergeCell ref="C1053:D1053"/>
    <mergeCell ref="C1061:D1061"/>
    <mergeCell ref="N1037:N1038"/>
    <mergeCell ref="S1037:S1038"/>
    <mergeCell ref="L1037:L1038"/>
    <mergeCell ref="B1028:D1028"/>
    <mergeCell ref="B1030:D1030"/>
    <mergeCell ref="B1033:D1033"/>
    <mergeCell ref="C1084:D1084"/>
    <mergeCell ref="C1062:D1062"/>
    <mergeCell ref="C1093:D1093"/>
    <mergeCell ref="C1090:D1090"/>
    <mergeCell ref="C1017:D1017"/>
    <mergeCell ref="C995:D995"/>
    <mergeCell ref="C968:D968"/>
    <mergeCell ref="C974:D974"/>
    <mergeCell ref="C975:D975"/>
    <mergeCell ref="C976:D976"/>
    <mergeCell ref="C990:D990"/>
    <mergeCell ref="C989:D989"/>
    <mergeCell ref="C991:D991"/>
    <mergeCell ref="C1003:D1003"/>
    <mergeCell ref="M899:M900"/>
    <mergeCell ref="O899:O900"/>
    <mergeCell ref="F899:I899"/>
    <mergeCell ref="C984:D984"/>
    <mergeCell ref="C906:D906"/>
    <mergeCell ref="C956:D956"/>
    <mergeCell ref="C957:D957"/>
    <mergeCell ref="C958:D958"/>
    <mergeCell ref="C994:D994"/>
    <mergeCell ref="C1012:D1012"/>
    <mergeCell ref="C959:D959"/>
    <mergeCell ref="C1006:D1006"/>
    <mergeCell ref="C1007:D1007"/>
    <mergeCell ref="C977:D977"/>
    <mergeCell ref="C988:D988"/>
    <mergeCell ref="T899:T900"/>
    <mergeCell ref="Q899:Q900"/>
    <mergeCell ref="R899:R900"/>
    <mergeCell ref="C942:D942"/>
    <mergeCell ref="C909:D909"/>
    <mergeCell ref="C915:D915"/>
    <mergeCell ref="C923:D923"/>
    <mergeCell ref="N899:N900"/>
    <mergeCell ref="S899:S900"/>
    <mergeCell ref="L899:L900"/>
    <mergeCell ref="B890:D890"/>
    <mergeCell ref="B892:D892"/>
    <mergeCell ref="B895:D895"/>
    <mergeCell ref="C946:D946"/>
    <mergeCell ref="C924:D924"/>
    <mergeCell ref="C955:D955"/>
    <mergeCell ref="C952:D952"/>
    <mergeCell ref="C879:D879"/>
    <mergeCell ref="C857:D857"/>
    <mergeCell ref="C830:D830"/>
    <mergeCell ref="C836:D836"/>
    <mergeCell ref="C837:D837"/>
    <mergeCell ref="C838:D838"/>
    <mergeCell ref="C852:D852"/>
    <mergeCell ref="C851:D851"/>
    <mergeCell ref="C853:D853"/>
    <mergeCell ref="C865:D865"/>
    <mergeCell ref="M761:M762"/>
    <mergeCell ref="O761:O762"/>
    <mergeCell ref="F761:I761"/>
    <mergeCell ref="C846:D846"/>
    <mergeCell ref="C768:D768"/>
    <mergeCell ref="C818:D818"/>
    <mergeCell ref="C819:D819"/>
    <mergeCell ref="C820:D820"/>
    <mergeCell ref="C856:D856"/>
    <mergeCell ref="C874:D874"/>
    <mergeCell ref="C821:D821"/>
    <mergeCell ref="C868:D868"/>
    <mergeCell ref="C869:D869"/>
    <mergeCell ref="C839:D839"/>
    <mergeCell ref="C850:D850"/>
    <mergeCell ref="T761:T762"/>
    <mergeCell ref="Q761:Q762"/>
    <mergeCell ref="R761:R762"/>
    <mergeCell ref="C804:D804"/>
    <mergeCell ref="C771:D771"/>
    <mergeCell ref="C777:D777"/>
    <mergeCell ref="C785:D785"/>
    <mergeCell ref="N761:N762"/>
    <mergeCell ref="S761:S762"/>
    <mergeCell ref="L761:L762"/>
    <mergeCell ref="B752:D752"/>
    <mergeCell ref="B754:D754"/>
    <mergeCell ref="B757:D757"/>
    <mergeCell ref="C808:D808"/>
    <mergeCell ref="C786:D786"/>
    <mergeCell ref="C817:D817"/>
    <mergeCell ref="C814:D814"/>
    <mergeCell ref="C741:D741"/>
    <mergeCell ref="C719:D719"/>
    <mergeCell ref="C692:D692"/>
    <mergeCell ref="C698:D698"/>
    <mergeCell ref="C699:D699"/>
    <mergeCell ref="C700:D700"/>
    <mergeCell ref="C714:D714"/>
    <mergeCell ref="C713:D713"/>
    <mergeCell ref="C715:D715"/>
    <mergeCell ref="C727:D727"/>
    <mergeCell ref="M623:M624"/>
    <mergeCell ref="O623:O624"/>
    <mergeCell ref="F623:I623"/>
    <mergeCell ref="C708:D708"/>
    <mergeCell ref="C630:D630"/>
    <mergeCell ref="C680:D680"/>
    <mergeCell ref="C681:D681"/>
    <mergeCell ref="C682:D682"/>
    <mergeCell ref="C718:D718"/>
    <mergeCell ref="C736:D736"/>
    <mergeCell ref="C683:D683"/>
    <mergeCell ref="C730:D730"/>
    <mergeCell ref="C731:D731"/>
    <mergeCell ref="C701:D701"/>
    <mergeCell ref="C712:D712"/>
    <mergeCell ref="T623:T624"/>
    <mergeCell ref="Q623:Q624"/>
    <mergeCell ref="R623:R624"/>
    <mergeCell ref="C666:D666"/>
    <mergeCell ref="C633:D633"/>
    <mergeCell ref="C639:D639"/>
    <mergeCell ref="C647:D647"/>
    <mergeCell ref="N623:N624"/>
    <mergeCell ref="S623:S624"/>
    <mergeCell ref="L623:L624"/>
    <mergeCell ref="B614:D614"/>
    <mergeCell ref="B616:D616"/>
    <mergeCell ref="B619:D619"/>
    <mergeCell ref="C670:D670"/>
    <mergeCell ref="C648:D648"/>
    <mergeCell ref="C679:D679"/>
    <mergeCell ref="C676:D676"/>
    <mergeCell ref="F19:I19"/>
    <mergeCell ref="C465:D465"/>
    <mergeCell ref="B449:D449"/>
    <mergeCell ref="B451:D451"/>
    <mergeCell ref="C412:D412"/>
    <mergeCell ref="C536:D536"/>
    <mergeCell ref="C516:D516"/>
    <mergeCell ref="C521:D521"/>
    <mergeCell ref="C524:D524"/>
    <mergeCell ref="C497:D497"/>
    <mergeCell ref="C478:D478"/>
    <mergeCell ref="C481:D481"/>
    <mergeCell ref="C502:D502"/>
    <mergeCell ref="C503:D503"/>
    <mergeCell ref="C586:D586"/>
    <mergeCell ref="C591:D591"/>
    <mergeCell ref="C541:D541"/>
    <mergeCell ref="C544:D544"/>
    <mergeCell ref="C566:D566"/>
    <mergeCell ref="C468:D468"/>
    <mergeCell ref="C471:D471"/>
    <mergeCell ref="C512:D512"/>
    <mergeCell ref="C531:D531"/>
    <mergeCell ref="C535:D535"/>
    <mergeCell ref="C396:D396"/>
    <mergeCell ref="C399:D399"/>
    <mergeCell ref="C402:D402"/>
    <mergeCell ref="C406:D406"/>
    <mergeCell ref="C409:D409"/>
    <mergeCell ref="C388:D388"/>
    <mergeCell ref="C391:D391"/>
    <mergeCell ref="C461:D461"/>
    <mergeCell ref="C422:D422"/>
    <mergeCell ref="C423:D423"/>
    <mergeCell ref="C426:D426"/>
    <mergeCell ref="B433:D433"/>
    <mergeCell ref="B435:D435"/>
    <mergeCell ref="B438:D438"/>
    <mergeCell ref="C425:D425"/>
    <mergeCell ref="B311:D311"/>
    <mergeCell ref="B344:D344"/>
    <mergeCell ref="B348:D348"/>
    <mergeCell ref="B350:D350"/>
    <mergeCell ref="C424:D424"/>
    <mergeCell ref="B454:D454"/>
    <mergeCell ref="B353:D353"/>
    <mergeCell ref="C361:D361"/>
    <mergeCell ref="C375:D375"/>
    <mergeCell ref="C383:D383"/>
    <mergeCell ref="C293:D293"/>
    <mergeCell ref="C297:D297"/>
    <mergeCell ref="B306:D306"/>
    <mergeCell ref="B308:D308"/>
    <mergeCell ref="C265:D265"/>
    <mergeCell ref="C269:D269"/>
    <mergeCell ref="C270:D270"/>
    <mergeCell ref="C271:D271"/>
    <mergeCell ref="C276:D276"/>
    <mergeCell ref="C284:D284"/>
    <mergeCell ref="C190:D190"/>
    <mergeCell ref="C196:D196"/>
    <mergeCell ref="C272:D272"/>
    <mergeCell ref="C275:D275"/>
    <mergeCell ref="C239:D239"/>
    <mergeCell ref="C240:D240"/>
    <mergeCell ref="C255:D255"/>
    <mergeCell ref="C256:D256"/>
    <mergeCell ref="C257:D257"/>
    <mergeCell ref="C258:D258"/>
    <mergeCell ref="C238:D238"/>
    <mergeCell ref="C223:D223"/>
    <mergeCell ref="C233:D233"/>
    <mergeCell ref="C236:D236"/>
    <mergeCell ref="C204:D204"/>
    <mergeCell ref="C205:D205"/>
    <mergeCell ref="C227:D227"/>
    <mergeCell ref="L179:N179"/>
    <mergeCell ref="Q179:S179"/>
    <mergeCell ref="L183:L184"/>
    <mergeCell ref="M183:M184"/>
    <mergeCell ref="N183:N184"/>
    <mergeCell ref="O183:O184"/>
    <mergeCell ref="Q183:Q184"/>
    <mergeCell ref="X183:X184"/>
    <mergeCell ref="C187:D187"/>
    <mergeCell ref="R183:R184"/>
    <mergeCell ref="S183:S184"/>
    <mergeCell ref="F183:I183"/>
    <mergeCell ref="T183:T184"/>
    <mergeCell ref="C47:D47"/>
    <mergeCell ref="C52:D52"/>
    <mergeCell ref="C58:D58"/>
    <mergeCell ref="C61:D61"/>
    <mergeCell ref="C64:D64"/>
    <mergeCell ref="C74:D74"/>
    <mergeCell ref="C65:D65"/>
    <mergeCell ref="C73:D73"/>
    <mergeCell ref="F442:I442"/>
    <mergeCell ref="F458:I458"/>
    <mergeCell ref="B7:D7"/>
    <mergeCell ref="B9:D9"/>
    <mergeCell ref="B12:D12"/>
    <mergeCell ref="C22:D22"/>
    <mergeCell ref="C28:D28"/>
    <mergeCell ref="C33:D33"/>
    <mergeCell ref="C72:D72"/>
    <mergeCell ref="C39:D39"/>
    <mergeCell ref="F357:I357"/>
    <mergeCell ref="B174:D174"/>
    <mergeCell ref="C137:D137"/>
    <mergeCell ref="C142:D142"/>
    <mergeCell ref="C138:D138"/>
    <mergeCell ref="C139:D139"/>
    <mergeCell ref="C160:D160"/>
    <mergeCell ref="B179:D179"/>
    <mergeCell ref="B176:D176"/>
    <mergeCell ref="C151:D151"/>
    <mergeCell ref="C249:D249"/>
    <mergeCell ref="C405:D405"/>
    <mergeCell ref="C125:D125"/>
    <mergeCell ref="C90:D90"/>
    <mergeCell ref="C93:D93"/>
    <mergeCell ref="C94:D94"/>
    <mergeCell ref="C108:D108"/>
    <mergeCell ref="C121:D121"/>
    <mergeCell ref="C112:D112"/>
    <mergeCell ref="C237:D237"/>
    <mergeCell ref="C287:D287"/>
    <mergeCell ref="C288:D288"/>
  </mergeCells>
  <phoneticPr fontId="14" type="noConversion"/>
  <conditionalFormatting sqref="E598:I598">
    <cfRule type="cellIs" dxfId="9" priority="9" stopIfTrue="1" operator="notEqual">
      <formula>0</formula>
    </cfRule>
    <cfRule type="cellIs" priority="10" stopIfTrue="1" operator="notEqual">
      <formula>0</formula>
    </cfRule>
  </conditionalFormatting>
  <conditionalFormatting sqref="G170">
    <cfRule type="cellIs" dxfId="8" priority="1" stopIfTrue="1" operator="greaterThan">
      <formula>$G$25</formula>
    </cfRule>
  </conditionalFormatting>
  <dataValidations count="7">
    <dataValidation type="whole" errorStyle="information" operator="greaterThan" allowBlank="1" showInputMessage="1" showErrorMessage="1" error="Въвежда се положително число !" sqref="D381">
      <formula1>0</formula1>
    </dataValidation>
    <dataValidation type="whole" errorStyle="information" operator="lessThan" allowBlank="1" showInputMessage="1" showErrorMessage="1" error="Въвежда се отрицателно число !" sqref="I587:I590 I517:I520 I522:I523 I532:I535 I545:I565 I482:I496 I469:I470 I498:I502 I504:I511 I466:I467 I525:I530 I479:I480 I462:I464 I472:I477 I567:I585 I537:I540 I513:I515 I542:I543 I592:I596">
      <formula1>0</formula1>
    </dataValidation>
    <dataValidation type="whole" operator="lessThan" allowBlank="1" showInputMessage="1" showErrorMessage="1" error="Въвежда се цяло число!" sqref="E384:H387 H161:H168 E410:H411 E389:H390 E403:H405 E397:H398 E392:H395 F587:H590 E362:H374 G138:H138 E23:H23 H53:H57 H95:H107 H109:H111 G84 H122:H124 H126:H136 H140:H141 H143:H150 H152:H159 E407:H408 H427:H428 H422:H425 H462:H464 H466:H467 H469:H470 H472:H477 H482:H496 H504:H511 H513:H515 H517:H520 H525:H530 H537:H540 H545:H565 H567:H585 H592:H596 F40:H46 F34:H38 F24:G24 G26:G27 F29:H32 F48:H51 F53:F57 F75:F76 G76 F596:G596 F59:H60 F62:H64 H542:H543 F93:H93 F525:G525 H24:H27 F95:F101 F137:F138 E413:H418 F476:G476 F479:H480 F494:G496 F498:H502 F522:H523 F532:H534 E376:H382 F549:G556 F562:G563 F105:F106 H170:I170 F170 F25:F27 F114:G115 H113:H120 F66:H73 E400:H401 F425:G425 F520:G520 H75:H89 F84:F88 H91:H92 G92">
      <formula1>999999999999999000</formula1>
    </dataValidation>
    <dataValidation type="whole" operator="lessThan" allowBlank="1" showInputMessage="1" showErrorMessage="1" error="Въвежда се цяло яисло!" sqref="E482:E496 E513:G515 E567:G585 E498:E502 E537:G540 E522:E523 E427:G428 F422:G424 F564:G565 E504:G511 E479:E480 F477:G477 F526:G530 E469:G470 E466:G467 E462:G464 E587:E590 F517:G519 E532:E535 F482:G493 E472:E477 F472:G475 E545:E565 F545:G548 F557:G561 E422:E425 E517:E520 E525:E530 E592:E596 F592:G595 E542:G543">
      <formula1>999999999999999000000</formula1>
    </dataValidation>
    <dataValidation errorStyle="information" operator="lessThan" allowBlank="1" showInputMessage="1" showErrorMessage="1" error="Въвежда се отрицателно число !" sqref="D403:D404"/>
    <dataValidation type="whole" operator="lessThan" allowBlank="1" showInputMessage="1" showErrorMessage="1" error="Въвежда се цяло число!" sqref="H52 E22:I22 H160 F52 F74 F139:G168 H108 H112 H121 H125 H142 H151 G25 F28:H28 F33:H33 F39:H39 F47:H47 G52:G57 G74:G75 F65:H65 E59:E168 G85:G88 F61:H61 H74 F116:G130 H139 F102:F104 F90:F92 F131:F136 H137 E24:E57 E170 G170 G90:H90 F107:F113 F77:G83 G131:G137 F94:H94 F89:G89 G95:G113 G91">
      <formula1>99999999999999900</formula1>
    </dataValidation>
    <dataValidation type="whole" operator="lessThan" allowBlank="1" showInputMessage="1" showErrorMessage="1" error="Въвежда се цяло число!" sqref="F535:H535">
      <formula1>999999999999999000000</formula1>
    </dataValidation>
  </dataValidations>
  <printOptions horizontalCentered="1"/>
  <pageMargins left="0.47244094488188981" right="0.15748031496062992" top="0.31496062992125984" bottom="0.27559055118110237" header="0.19685039370078741" footer="0.19685039370078741"/>
  <pageSetup paperSize="9" scale="55" orientation="portrait" blackAndWhite="1" r:id="rId1"/>
  <headerFooter alignWithMargins="0"/>
  <rowBreaks count="7" manualBreakCount="7">
    <brk id="71" max="7" man="1"/>
    <brk id="169" max="7" man="1"/>
    <brk id="215" max="16383" man="1"/>
    <brk id="287" max="7" man="1"/>
    <brk id="345" max="5" man="1"/>
    <brk id="398" max="7" man="1"/>
    <brk id="448" max="7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E6535"/>
  <sheetViews>
    <sheetView topLeftCell="AF10" zoomScale="70" zoomScaleNormal="70" workbookViewId="0">
      <selection activeCell="AZ24" sqref="AZ24"/>
    </sheetView>
  </sheetViews>
  <sheetFormatPr defaultRowHeight="12.75"/>
  <cols>
    <col min="1" max="1" width="10.28515625" style="398" hidden="1" customWidth="1"/>
    <col min="2" max="2" width="9.7109375" style="398" hidden="1" customWidth="1"/>
    <col min="3" max="3" width="18.140625" style="398" hidden="1" customWidth="1"/>
    <col min="4" max="4" width="11.5703125" style="398" hidden="1" customWidth="1"/>
    <col min="5" max="5" width="13.85546875" style="398" hidden="1" customWidth="1"/>
    <col min="6" max="6" width="15.5703125" style="398" hidden="1" customWidth="1"/>
    <col min="7" max="7" width="12.140625" style="398" hidden="1" customWidth="1"/>
    <col min="8" max="8" width="12.7109375" style="398" hidden="1" customWidth="1"/>
    <col min="9" max="9" width="7.140625" style="399" hidden="1" customWidth="1"/>
    <col min="10" max="10" width="9.140625" style="399" hidden="1" customWidth="1"/>
    <col min="11" max="11" width="60.7109375" style="400" hidden="1" customWidth="1"/>
    <col min="12" max="12" width="16.85546875" style="401" hidden="1" customWidth="1"/>
    <col min="13" max="15" width="15" style="401" hidden="1" customWidth="1"/>
    <col min="16" max="16" width="15" style="481" hidden="1" customWidth="1"/>
    <col min="17" max="17" width="2.28515625" style="402" hidden="1" customWidth="1"/>
    <col min="18" max="18" width="1" style="402" hidden="1" customWidth="1"/>
    <col min="19" max="19" width="18.42578125" style="403" hidden="1" customWidth="1"/>
    <col min="20" max="20" width="21.7109375" style="402" hidden="1" customWidth="1"/>
    <col min="21" max="21" width="21.7109375" style="403" hidden="1" customWidth="1"/>
    <col min="22" max="22" width="20" style="402" hidden="1" customWidth="1"/>
    <col min="23" max="23" width="1.5703125" style="402" hidden="1" customWidth="1"/>
    <col min="24" max="30" width="17.7109375" style="402" hidden="1" customWidth="1"/>
    <col min="31" max="31" width="23.140625" style="402" hidden="1" customWidth="1"/>
    <col min="32" max="32" width="9.140625" style="402" customWidth="1"/>
    <col min="33" max="16384" width="9.140625" style="402"/>
  </cols>
  <sheetData>
    <row r="1" spans="1:31">
      <c r="A1" s="398" t="s">
        <v>1070</v>
      </c>
      <c r="B1" s="398">
        <v>137</v>
      </c>
      <c r="I1" s="398"/>
    </row>
    <row r="2" spans="1:31">
      <c r="A2" s="398" t="s">
        <v>1071</v>
      </c>
      <c r="B2" s="398" t="s">
        <v>1778</v>
      </c>
      <c r="I2" s="398"/>
    </row>
    <row r="3" spans="1:31">
      <c r="A3" s="398" t="s">
        <v>1072</v>
      </c>
      <c r="B3" s="398" t="s">
        <v>1818</v>
      </c>
      <c r="I3" s="398"/>
    </row>
    <row r="4" spans="1:31">
      <c r="A4" s="398" t="s">
        <v>1073</v>
      </c>
      <c r="B4" s="398" t="s">
        <v>1777</v>
      </c>
      <c r="I4" s="398"/>
    </row>
    <row r="5" spans="1:31" ht="31.5" customHeight="1">
      <c r="A5" s="398" t="s">
        <v>1074</v>
      </c>
      <c r="B5" s="524"/>
      <c r="C5" s="524"/>
    </row>
    <row r="6" spans="1:31">
      <c r="A6" s="404"/>
      <c r="B6" s="405"/>
    </row>
    <row r="8" spans="1:31">
      <c r="B8" s="398" t="s">
        <v>1463</v>
      </c>
      <c r="I8" s="398"/>
    </row>
    <row r="9" spans="1:31">
      <c r="I9" s="398"/>
    </row>
    <row r="10" spans="1:31">
      <c r="I10" s="398"/>
    </row>
    <row r="11" spans="1:31" ht="18.75">
      <c r="A11" s="398" t="s">
        <v>1464</v>
      </c>
      <c r="I11" s="406"/>
      <c r="J11" s="406"/>
      <c r="K11" s="406"/>
      <c r="L11" s="407"/>
      <c r="M11" s="407"/>
      <c r="N11" s="407"/>
      <c r="O11" s="407"/>
      <c r="P11" s="482"/>
      <c r="Q11" s="408"/>
      <c r="R11" s="408"/>
      <c r="S11" s="408"/>
      <c r="T11" s="408"/>
      <c r="U11" s="408"/>
      <c r="V11" s="408"/>
      <c r="W11" s="408"/>
      <c r="X11" s="408"/>
      <c r="Y11" s="408"/>
      <c r="Z11" s="408"/>
      <c r="AA11" s="408"/>
      <c r="AB11" s="408"/>
      <c r="AC11" s="408"/>
      <c r="AD11" s="408"/>
      <c r="AE11" s="408"/>
    </row>
    <row r="12" spans="1:31" ht="15.75">
      <c r="A12" s="398">
        <v>1</v>
      </c>
      <c r="I12" s="215"/>
      <c r="J12" s="215"/>
      <c r="K12" s="216"/>
      <c r="L12" s="278"/>
      <c r="M12" s="278"/>
      <c r="N12" s="278"/>
      <c r="O12" s="278"/>
      <c r="P12" s="282"/>
      <c r="Q12" s="221" t="str">
        <f>(IF($E145&lt;&gt;0,$J$2,IF($I145&lt;&gt;0,$J$2,"")))</f>
        <v/>
      </c>
      <c r="R12" s="222"/>
      <c r="S12" s="278"/>
      <c r="T12" s="278"/>
      <c r="U12" s="282"/>
      <c r="V12" s="282"/>
      <c r="W12" s="282"/>
      <c r="X12" s="278"/>
      <c r="Y12" s="278"/>
      <c r="Z12" s="282"/>
      <c r="AA12" s="282"/>
      <c r="AB12" s="278"/>
      <c r="AC12" s="282"/>
      <c r="AD12" s="282"/>
    </row>
    <row r="13" spans="1:31" ht="15.75">
      <c r="A13" s="398">
        <v>2</v>
      </c>
      <c r="I13" s="215"/>
      <c r="J13" s="227"/>
      <c r="K13" s="228"/>
      <c r="L13" s="278"/>
      <c r="M13" s="278"/>
      <c r="N13" s="278"/>
      <c r="O13" s="278"/>
      <c r="P13" s="282"/>
      <c r="Q13" s="221" t="str">
        <f>(IF($E145&lt;&gt;0,$J$2,IF($I145&lt;&gt;0,$J$2,"")))</f>
        <v/>
      </c>
      <c r="R13" s="222"/>
      <c r="S13" s="278"/>
      <c r="T13" s="278"/>
      <c r="U13" s="282"/>
      <c r="V13" s="282"/>
      <c r="W13" s="282"/>
      <c r="X13" s="278"/>
      <c r="Y13" s="278"/>
      <c r="Z13" s="282"/>
      <c r="AA13" s="282"/>
      <c r="AB13" s="278"/>
      <c r="AC13" s="282"/>
      <c r="AD13" s="282"/>
    </row>
    <row r="14" spans="1:31" ht="37.5" customHeight="1">
      <c r="A14" s="398">
        <v>3</v>
      </c>
      <c r="I14" s="896">
        <f>$B$7</f>
        <v>0</v>
      </c>
      <c r="J14" s="897"/>
      <c r="K14" s="897"/>
      <c r="L14" s="278"/>
      <c r="M14" s="278"/>
      <c r="N14" s="278"/>
      <c r="O14" s="278"/>
      <c r="P14" s="282"/>
      <c r="Q14" s="221" t="str">
        <f>(IF($E145&lt;&gt;0,$J$2,IF($I145&lt;&gt;0,$J$2,"")))</f>
        <v/>
      </c>
      <c r="R14" s="222"/>
      <c r="S14" s="278"/>
      <c r="T14" s="278"/>
      <c r="U14" s="282"/>
      <c r="V14" s="282"/>
      <c r="W14" s="282"/>
      <c r="X14" s="278"/>
      <c r="Y14" s="278"/>
      <c r="Z14" s="282"/>
      <c r="AA14" s="282"/>
      <c r="AB14" s="278"/>
      <c r="AC14" s="282"/>
      <c r="AD14" s="282"/>
    </row>
    <row r="15" spans="1:31" ht="15.75">
      <c r="A15" s="398">
        <v>4</v>
      </c>
      <c r="I15" s="215"/>
      <c r="J15" s="227"/>
      <c r="K15" s="228"/>
      <c r="L15" s="279" t="s">
        <v>1684</v>
      </c>
      <c r="M15" s="279" t="s">
        <v>1550</v>
      </c>
      <c r="N15" s="278"/>
      <c r="O15" s="278"/>
      <c r="P15" s="282"/>
      <c r="Q15" s="221" t="str">
        <f>(IF($E145&lt;&gt;0,$J$2,IF($I145&lt;&gt;0,$J$2,"")))</f>
        <v/>
      </c>
      <c r="R15" s="222"/>
      <c r="S15" s="278"/>
      <c r="T15" s="278"/>
      <c r="U15" s="282"/>
      <c r="V15" s="282"/>
      <c r="W15" s="282"/>
      <c r="X15" s="278"/>
      <c r="Y15" s="278"/>
      <c r="Z15" s="282"/>
      <c r="AA15" s="282"/>
      <c r="AB15" s="278"/>
      <c r="AC15" s="282"/>
      <c r="AD15" s="282"/>
    </row>
    <row r="16" spans="1:31" ht="18.75" customHeight="1">
      <c r="A16" s="398">
        <v>5</v>
      </c>
      <c r="I16" s="898">
        <f>$B$9</f>
        <v>0</v>
      </c>
      <c r="J16" s="899"/>
      <c r="K16" s="900"/>
      <c r="L16" s="686">
        <f>$E$9</f>
        <v>0</v>
      </c>
      <c r="M16" s="687">
        <f>$F$9</f>
        <v>0</v>
      </c>
      <c r="N16" s="278"/>
      <c r="O16" s="278"/>
      <c r="P16" s="282"/>
      <c r="Q16" s="221" t="str">
        <f>(IF($E145&lt;&gt;0,$J$2,IF($I145&lt;&gt;0,$J$2,"")))</f>
        <v/>
      </c>
      <c r="R16" s="222"/>
      <c r="S16" s="278"/>
      <c r="T16" s="278"/>
      <c r="U16" s="282"/>
      <c r="V16" s="282"/>
      <c r="W16" s="282"/>
      <c r="X16" s="278"/>
      <c r="Y16" s="278"/>
      <c r="Z16" s="282"/>
      <c r="AA16" s="282"/>
      <c r="AB16" s="278"/>
      <c r="AC16" s="282"/>
      <c r="AD16" s="282"/>
    </row>
    <row r="17" spans="1:31" ht="15.75">
      <c r="A17" s="398">
        <v>6</v>
      </c>
      <c r="I17" s="230">
        <f>$B$10</f>
        <v>0</v>
      </c>
      <c r="J17" s="215"/>
      <c r="K17" s="216"/>
      <c r="L17" s="278"/>
      <c r="M17" s="280">
        <f>$F$10</f>
        <v>0</v>
      </c>
      <c r="N17" s="278"/>
      <c r="O17" s="278"/>
      <c r="P17" s="282"/>
      <c r="Q17" s="221" t="str">
        <f>(IF($E145&lt;&gt;0,$J$2,IF($I145&lt;&gt;0,$J$2,"")))</f>
        <v/>
      </c>
      <c r="R17" s="222"/>
      <c r="S17" s="278"/>
      <c r="T17" s="278"/>
      <c r="U17" s="282"/>
      <c r="V17" s="282"/>
      <c r="W17" s="282"/>
      <c r="X17" s="278"/>
      <c r="Y17" s="278"/>
      <c r="Z17" s="282"/>
      <c r="AA17" s="282"/>
      <c r="AB17" s="278"/>
      <c r="AC17" s="282"/>
      <c r="AD17" s="282"/>
    </row>
    <row r="18" spans="1:31" ht="15.75">
      <c r="A18" s="398">
        <v>7</v>
      </c>
      <c r="I18" s="230"/>
      <c r="J18" s="215"/>
      <c r="K18" s="216"/>
      <c r="L18" s="281"/>
      <c r="M18" s="278"/>
      <c r="N18" s="278"/>
      <c r="O18" s="278"/>
      <c r="P18" s="282"/>
      <c r="Q18" s="221" t="str">
        <f>(IF($E145&lt;&gt;0,$J$2,IF($I145&lt;&gt;0,$J$2,"")))</f>
        <v/>
      </c>
      <c r="R18" s="222"/>
      <c r="S18" s="278"/>
      <c r="T18" s="278"/>
      <c r="U18" s="282"/>
      <c r="V18" s="282"/>
      <c r="W18" s="282"/>
      <c r="X18" s="278"/>
      <c r="Y18" s="278"/>
      <c r="Z18" s="282"/>
      <c r="AA18" s="282"/>
      <c r="AB18" s="278"/>
      <c r="AC18" s="282"/>
      <c r="AD18" s="282"/>
    </row>
    <row r="19" spans="1:31" ht="18.75" customHeight="1">
      <c r="A19" s="398">
        <v>8</v>
      </c>
      <c r="I19" s="901">
        <f>$B$12</f>
        <v>0</v>
      </c>
      <c r="J19" s="902"/>
      <c r="K19" s="903"/>
      <c r="L19" s="229" t="s">
        <v>1685</v>
      </c>
      <c r="M19" s="688">
        <f>$F$12</f>
        <v>0</v>
      </c>
      <c r="N19" s="278"/>
      <c r="O19" s="278"/>
      <c r="P19" s="282"/>
      <c r="Q19" s="221" t="str">
        <f>(IF($E145&lt;&gt;0,$J$2,IF($I145&lt;&gt;0,$J$2,"")))</f>
        <v/>
      </c>
      <c r="R19" s="222"/>
      <c r="S19" s="278"/>
      <c r="T19" s="278"/>
      <c r="U19" s="282"/>
      <c r="V19" s="282"/>
      <c r="W19" s="282"/>
      <c r="X19" s="278"/>
      <c r="Y19" s="278"/>
      <c r="Z19" s="282"/>
      <c r="AA19" s="282"/>
      <c r="AB19" s="278"/>
      <c r="AC19" s="282"/>
      <c r="AD19" s="282"/>
    </row>
    <row r="20" spans="1:31" ht="15.75">
      <c r="A20" s="398">
        <v>9</v>
      </c>
      <c r="I20" s="689">
        <f>$B$13</f>
        <v>0</v>
      </c>
      <c r="J20" s="215"/>
      <c r="K20" s="216"/>
      <c r="L20" s="281" t="s">
        <v>1686</v>
      </c>
      <c r="M20" s="278"/>
      <c r="N20" s="278"/>
      <c r="O20" s="278"/>
      <c r="P20" s="282"/>
      <c r="Q20" s="221" t="str">
        <f>(IF($E145&lt;&gt;0,$J$2,IF($I145&lt;&gt;0,$J$2,"")))</f>
        <v/>
      </c>
      <c r="R20" s="222"/>
      <c r="S20" s="278"/>
      <c r="T20" s="278"/>
      <c r="U20" s="282"/>
      <c r="V20" s="282"/>
      <c r="W20" s="282"/>
      <c r="X20" s="278"/>
      <c r="Y20" s="278"/>
      <c r="Z20" s="282"/>
      <c r="AA20" s="282"/>
      <c r="AB20" s="278"/>
      <c r="AC20" s="282"/>
      <c r="AD20" s="282"/>
    </row>
    <row r="21" spans="1:31" ht="18.75">
      <c r="A21" s="398">
        <v>10</v>
      </c>
      <c r="I21" s="230"/>
      <c r="J21" s="215"/>
      <c r="K21" s="441"/>
      <c r="L21" s="277"/>
      <c r="M21" s="277"/>
      <c r="N21" s="277"/>
      <c r="O21" s="277"/>
      <c r="P21" s="384"/>
      <c r="Q21" s="221" t="str">
        <f>(IF($E145&lt;&gt;0,$J$2,IF($I145&lt;&gt;0,$J$2,"")))</f>
        <v/>
      </c>
      <c r="R21" s="222"/>
      <c r="S21" s="278"/>
      <c r="T21" s="278"/>
      <c r="U21" s="282"/>
      <c r="V21" s="282"/>
      <c r="W21" s="282"/>
      <c r="X21" s="278"/>
      <c r="Y21" s="278"/>
      <c r="Z21" s="282"/>
      <c r="AA21" s="282"/>
      <c r="AB21" s="278"/>
      <c r="AC21" s="282"/>
      <c r="AD21" s="282"/>
    </row>
    <row r="22" spans="1:31" ht="16.5" thickBot="1">
      <c r="A22" s="398">
        <v>11</v>
      </c>
      <c r="I22" s="215"/>
      <c r="J22" s="227"/>
      <c r="K22" s="228"/>
      <c r="L22" s="278"/>
      <c r="M22" s="281"/>
      <c r="N22" s="281"/>
      <c r="O22" s="281"/>
      <c r="P22" s="284" t="s">
        <v>1687</v>
      </c>
      <c r="Q22" s="221" t="str">
        <f>(IF($E145&lt;&gt;0,$J$2,IF($I145&lt;&gt;0,$J$2,"")))</f>
        <v/>
      </c>
      <c r="R22" s="222"/>
      <c r="S22" s="283" t="s">
        <v>93</v>
      </c>
      <c r="T22" s="278"/>
      <c r="U22" s="282"/>
      <c r="V22" s="284" t="s">
        <v>1687</v>
      </c>
      <c r="W22" s="282"/>
      <c r="X22" s="283" t="s">
        <v>94</v>
      </c>
      <c r="Y22" s="278"/>
      <c r="Z22" s="282"/>
      <c r="AA22" s="284" t="s">
        <v>1687</v>
      </c>
      <c r="AB22" s="278"/>
      <c r="AC22" s="282"/>
      <c r="AD22" s="284" t="s">
        <v>1687</v>
      </c>
    </row>
    <row r="23" spans="1:31" ht="19.5" thickBot="1">
      <c r="A23" s="398">
        <v>12</v>
      </c>
      <c r="I23" s="782"/>
      <c r="J23" s="783"/>
      <c r="K23" s="784" t="s">
        <v>1075</v>
      </c>
      <c r="L23" s="785"/>
      <c r="M23" s="973" t="s">
        <v>1486</v>
      </c>
      <c r="N23" s="974"/>
      <c r="O23" s="975"/>
      <c r="P23" s="976"/>
      <c r="Q23" s="221" t="str">
        <f>(IF($E145&lt;&gt;0,$J$2,IF($I145&lt;&gt;0,$J$2,"")))</f>
        <v/>
      </c>
      <c r="R23" s="222"/>
      <c r="S23" s="920" t="s">
        <v>1804</v>
      </c>
      <c r="T23" s="920" t="s">
        <v>1805</v>
      </c>
      <c r="U23" s="922" t="s">
        <v>1806</v>
      </c>
      <c r="V23" s="922" t="s">
        <v>95</v>
      </c>
      <c r="W23" s="222"/>
      <c r="X23" s="922" t="s">
        <v>1807</v>
      </c>
      <c r="Y23" s="922" t="s">
        <v>1808</v>
      </c>
      <c r="Z23" s="922" t="s">
        <v>1776</v>
      </c>
      <c r="AA23" s="922" t="s">
        <v>96</v>
      </c>
      <c r="AB23" s="409" t="s">
        <v>97</v>
      </c>
      <c r="AC23" s="410"/>
      <c r="AD23" s="411"/>
      <c r="AE23" s="291"/>
    </row>
    <row r="24" spans="1:31" ht="58.5" customHeight="1" thickBot="1">
      <c r="A24" s="398">
        <v>13</v>
      </c>
      <c r="I24" s="786" t="s">
        <v>1601</v>
      </c>
      <c r="J24" s="787" t="s">
        <v>1688</v>
      </c>
      <c r="K24" s="788" t="s">
        <v>1076</v>
      </c>
      <c r="L24" s="789"/>
      <c r="M24" s="713" t="s">
        <v>1487</v>
      </c>
      <c r="N24" s="713" t="s">
        <v>1488</v>
      </c>
      <c r="O24" s="713" t="s">
        <v>1485</v>
      </c>
      <c r="P24" s="713" t="s">
        <v>1069</v>
      </c>
      <c r="Q24" s="221" t="str">
        <f>(IF($E145&lt;&gt;0,$J$2,IF($I145&lt;&gt;0,$J$2,"")))</f>
        <v/>
      </c>
      <c r="R24" s="222"/>
      <c r="S24" s="961"/>
      <c r="T24" s="972"/>
      <c r="U24" s="961"/>
      <c r="V24" s="972"/>
      <c r="W24" s="222"/>
      <c r="X24" s="957"/>
      <c r="Y24" s="957"/>
      <c r="Z24" s="957"/>
      <c r="AA24" s="957"/>
      <c r="AB24" s="412">
        <v>2020</v>
      </c>
      <c r="AC24" s="412">
        <v>2021</v>
      </c>
      <c r="AD24" s="412" t="s">
        <v>1809</v>
      </c>
      <c r="AE24" s="413" t="s">
        <v>98</v>
      </c>
    </row>
    <row r="25" spans="1:31" ht="19.5" thickBot="1">
      <c r="A25" s="398">
        <v>14</v>
      </c>
      <c r="I25" s="612"/>
      <c r="J25" s="397"/>
      <c r="K25" s="295" t="s">
        <v>1265</v>
      </c>
      <c r="L25" s="809"/>
      <c r="M25" s="296"/>
      <c r="N25" s="296"/>
      <c r="O25" s="296"/>
      <c r="P25" s="483"/>
      <c r="Q25" s="221" t="str">
        <f>(IF($E145&lt;&gt;0,$J$2,IF($I145&lt;&gt;0,$J$2,"")))</f>
        <v/>
      </c>
      <c r="R25" s="222"/>
      <c r="S25" s="297" t="s">
        <v>99</v>
      </c>
      <c r="T25" s="297" t="s">
        <v>100</v>
      </c>
      <c r="U25" s="298" t="s">
        <v>101</v>
      </c>
      <c r="V25" s="298" t="s">
        <v>102</v>
      </c>
      <c r="W25" s="222"/>
      <c r="X25" s="610" t="s">
        <v>103</v>
      </c>
      <c r="Y25" s="610" t="s">
        <v>104</v>
      </c>
      <c r="Z25" s="610" t="s">
        <v>105</v>
      </c>
      <c r="AA25" s="610" t="s">
        <v>106</v>
      </c>
      <c r="AB25" s="610" t="s">
        <v>1046</v>
      </c>
      <c r="AC25" s="610" t="s">
        <v>1047</v>
      </c>
      <c r="AD25" s="610" t="s">
        <v>1048</v>
      </c>
      <c r="AE25" s="414" t="s">
        <v>1049</v>
      </c>
    </row>
    <row r="26" spans="1:31" ht="50.25" customHeight="1" thickBot="1">
      <c r="A26" s="398">
        <v>15</v>
      </c>
      <c r="I26" s="236"/>
      <c r="J26" s="617" t="e">
        <f>VLOOKUP(K26,OP_LIST2,2,FALSE)</f>
        <v>#N/A</v>
      </c>
      <c r="K26" s="618" t="s">
        <v>958</v>
      </c>
      <c r="L26" s="810"/>
      <c r="M26" s="368"/>
      <c r="N26" s="368"/>
      <c r="O26" s="368"/>
      <c r="P26" s="303"/>
      <c r="Q26" s="221" t="str">
        <f>(IF($E145&lt;&gt;0,$J$2,IF($I145&lt;&gt;0,$J$2,"")))</f>
        <v/>
      </c>
      <c r="R26" s="222"/>
      <c r="S26" s="415" t="s">
        <v>1050</v>
      </c>
      <c r="T26" s="415" t="s">
        <v>1050</v>
      </c>
      <c r="U26" s="415" t="s">
        <v>1051</v>
      </c>
      <c r="V26" s="415" t="s">
        <v>1052</v>
      </c>
      <c r="W26" s="222"/>
      <c r="X26" s="415" t="s">
        <v>1050</v>
      </c>
      <c r="Y26" s="415" t="s">
        <v>1050</v>
      </c>
      <c r="Z26" s="415" t="s">
        <v>1077</v>
      </c>
      <c r="AA26" s="415" t="s">
        <v>1054</v>
      </c>
      <c r="AB26" s="415" t="s">
        <v>1050</v>
      </c>
      <c r="AC26" s="415" t="s">
        <v>1050</v>
      </c>
      <c r="AD26" s="415" t="s">
        <v>1050</v>
      </c>
      <c r="AE26" s="306" t="s">
        <v>1055</v>
      </c>
    </row>
    <row r="27" spans="1:31" ht="19.5" thickBot="1">
      <c r="A27" s="398">
        <v>16</v>
      </c>
      <c r="I27" s="616"/>
      <c r="J27" s="619">
        <f>VLOOKUP(K28,EBK_DEIN2,2,FALSE)</f>
        <v>0</v>
      </c>
      <c r="K27" s="611" t="s">
        <v>1465</v>
      </c>
      <c r="L27" s="811"/>
      <c r="M27" s="368"/>
      <c r="N27" s="368"/>
      <c r="O27" s="368"/>
      <c r="P27" s="303"/>
      <c r="Q27" s="221" t="str">
        <f>(IF($E145&lt;&gt;0,$J$2,IF($I145&lt;&gt;0,$J$2,"")))</f>
        <v/>
      </c>
      <c r="R27" s="222"/>
      <c r="S27" s="416"/>
      <c r="T27" s="416"/>
      <c r="U27" s="344"/>
      <c r="V27" s="417"/>
      <c r="W27" s="222"/>
      <c r="X27" s="416"/>
      <c r="Y27" s="416"/>
      <c r="Z27" s="344"/>
      <c r="AA27" s="417"/>
      <c r="AB27" s="416"/>
      <c r="AC27" s="344"/>
      <c r="AD27" s="417"/>
      <c r="AE27" s="418"/>
    </row>
    <row r="28" spans="1:31" ht="18.75">
      <c r="A28" s="398">
        <v>17</v>
      </c>
      <c r="I28" s="419"/>
      <c r="J28" s="238"/>
      <c r="K28" s="523" t="s">
        <v>672</v>
      </c>
      <c r="L28" s="811"/>
      <c r="M28" s="368"/>
      <c r="N28" s="368"/>
      <c r="O28" s="368"/>
      <c r="P28" s="303"/>
      <c r="Q28" s="221" t="str">
        <f>(IF($E145&lt;&gt;0,$J$2,IF($I145&lt;&gt;0,$J$2,"")))</f>
        <v/>
      </c>
      <c r="R28" s="222"/>
      <c r="S28" s="416"/>
      <c r="T28" s="416"/>
      <c r="U28" s="344"/>
      <c r="V28" s="420">
        <f>SUMIF(V31:V32,"&lt;0")+SUMIF(V34:V38,"&lt;0")+SUMIF(V40:V47,"&lt;0")+SUMIF(V49:V65,"&lt;0")+SUMIF(V71:V75,"&lt;0")+SUMIF(V77:V82,"&lt;0")+SUMIF(V85:V91,"&lt;0")+SUMIF(V98:V99,"&lt;0")+SUMIF(V102:V107,"&lt;0")+SUMIF(V109:V114,"&lt;0")+SUMIF(V118,"&lt;0")+SUMIF(V120:V126,"&lt;0")+SUMIF(V128:V130,"&lt;0")+SUMIF(V132:V135,"&lt;0")+SUMIF(V137:V138,"&lt;0")+SUMIF(V141,"&lt;0")</f>
        <v>0</v>
      </c>
      <c r="W28" s="222"/>
      <c r="X28" s="416"/>
      <c r="Y28" s="416"/>
      <c r="Z28" s="344"/>
      <c r="AA28" s="420">
        <f>SUMIF(AA31:AA32,"&lt;0")+SUMIF(AA34:AA38,"&lt;0")+SUMIF(AA40:AA47,"&lt;0")+SUMIF(AA49:AA65,"&lt;0")+SUMIF(AA71:AA75,"&lt;0")+SUMIF(AA77:AA82,"&lt;0")+SUMIF(AA85:AA91,"&lt;0")+SUMIF(AA98:AA99,"&lt;0")+SUMIF(AA102:AA107,"&lt;0")+SUMIF(AA109:AA114,"&lt;0")+SUMIF(AA118,"&lt;0")+SUMIF(AA120:AA126,"&lt;0")+SUMIF(AA128:AA130,"&lt;0")+SUMIF(AA132:AA135,"&lt;0")+SUMIF(AA137:AA138,"&lt;0")+SUMIF(AA141,"&lt;0")</f>
        <v>0</v>
      </c>
      <c r="AB28" s="416"/>
      <c r="AC28" s="344"/>
      <c r="AD28" s="417"/>
      <c r="AE28" s="308"/>
    </row>
    <row r="29" spans="1:31" ht="19.5" thickBot="1">
      <c r="A29" s="398">
        <v>18</v>
      </c>
      <c r="I29" s="354"/>
      <c r="J29" s="238"/>
      <c r="K29" s="292" t="s">
        <v>1078</v>
      </c>
      <c r="L29" s="811"/>
      <c r="M29" s="368"/>
      <c r="N29" s="368"/>
      <c r="O29" s="368"/>
      <c r="P29" s="303"/>
      <c r="Q29" s="221" t="str">
        <f>(IF($E145&lt;&gt;0,$J$2,IF($I145&lt;&gt;0,$J$2,"")))</f>
        <v/>
      </c>
      <c r="R29" s="222"/>
      <c r="S29" s="416"/>
      <c r="T29" s="416"/>
      <c r="U29" s="344"/>
      <c r="V29" s="417"/>
      <c r="W29" s="222"/>
      <c r="X29" s="416"/>
      <c r="Y29" s="416"/>
      <c r="Z29" s="344"/>
      <c r="AA29" s="417"/>
      <c r="AB29" s="416"/>
      <c r="AC29" s="344"/>
      <c r="AD29" s="417"/>
      <c r="AE29" s="310"/>
    </row>
    <row r="30" spans="1:31" ht="35.25" customHeight="1" thickBot="1">
      <c r="A30" s="398">
        <v>19</v>
      </c>
      <c r="I30" s="790">
        <v>100</v>
      </c>
      <c r="J30" s="977" t="s">
        <v>1266</v>
      </c>
      <c r="K30" s="978"/>
      <c r="L30" s="791"/>
      <c r="M30" s="792">
        <f>SUM(M31:M32)</f>
        <v>0</v>
      </c>
      <c r="N30" s="793">
        <f>SUM(N31:N32)</f>
        <v>0</v>
      </c>
      <c r="O30" s="793">
        <f>SUM(O31:O32)</f>
        <v>0</v>
      </c>
      <c r="P30" s="793">
        <f>SUM(P31:P32)</f>
        <v>0</v>
      </c>
      <c r="Q30" s="243">
        <f t="shared" ref="Q30:Q63" si="0">(IF($E30&lt;&gt;0,$J$2,IF($I30&lt;&gt;0,$J$2,"")))</f>
        <v>0</v>
      </c>
      <c r="R30" s="244"/>
      <c r="S30" s="311">
        <f>SUM(S31:S32)</f>
        <v>0</v>
      </c>
      <c r="T30" s="312">
        <f>SUM(T31:T32)</f>
        <v>0</v>
      </c>
      <c r="U30" s="421">
        <f>SUM(U31:U32)</f>
        <v>0</v>
      </c>
      <c r="V30" s="422">
        <f>SUM(V31:V32)</f>
        <v>0</v>
      </c>
      <c r="W30" s="244"/>
      <c r="X30" s="815"/>
      <c r="Y30" s="816"/>
      <c r="Z30" s="817"/>
      <c r="AA30" s="816"/>
      <c r="AB30" s="816"/>
      <c r="AC30" s="816"/>
      <c r="AD30" s="818"/>
      <c r="AE30" s="313">
        <f>AA30-AB30-AC30-AD30</f>
        <v>0</v>
      </c>
    </row>
    <row r="31" spans="1:31" ht="32.25" thickBot="1">
      <c r="A31" s="398">
        <v>20</v>
      </c>
      <c r="I31" s="140"/>
      <c r="J31" s="144">
        <v>101</v>
      </c>
      <c r="K31" s="138" t="s">
        <v>1267</v>
      </c>
      <c r="L31" s="812"/>
      <c r="M31" s="449"/>
      <c r="N31" s="245"/>
      <c r="O31" s="245"/>
      <c r="P31" s="476">
        <f>M31+N31+O31</f>
        <v>0</v>
      </c>
      <c r="Q31" s="243" t="str">
        <f t="shared" si="0"/>
        <v/>
      </c>
      <c r="R31" s="244"/>
      <c r="S31" s="423"/>
      <c r="T31" s="252"/>
      <c r="U31" s="315">
        <f>P31</f>
        <v>0</v>
      </c>
      <c r="V31" s="424">
        <f>S31+T31-U31</f>
        <v>0</v>
      </c>
      <c r="W31" s="244"/>
      <c r="X31" s="771"/>
      <c r="Y31" s="775"/>
      <c r="Z31" s="775"/>
      <c r="AA31" s="775"/>
      <c r="AB31" s="775"/>
      <c r="AC31" s="775"/>
      <c r="AD31" s="819"/>
      <c r="AE31" s="313">
        <f t="shared" ref="AE31:AE96" si="1">AA31-AB31-AC31-AD31</f>
        <v>0</v>
      </c>
    </row>
    <row r="32" spans="1:31" ht="32.25" thickBot="1">
      <c r="A32" s="398">
        <v>21</v>
      </c>
      <c r="I32" s="140"/>
      <c r="J32" s="137">
        <v>102</v>
      </c>
      <c r="K32" s="139" t="s">
        <v>1268</v>
      </c>
      <c r="L32" s="812"/>
      <c r="M32" s="449"/>
      <c r="N32" s="245"/>
      <c r="O32" s="245"/>
      <c r="P32" s="476">
        <f>M32+N32+O32</f>
        <v>0</v>
      </c>
      <c r="Q32" s="243" t="str">
        <f t="shared" si="0"/>
        <v/>
      </c>
      <c r="R32" s="244"/>
      <c r="S32" s="423"/>
      <c r="T32" s="252"/>
      <c r="U32" s="315">
        <f>P32</f>
        <v>0</v>
      </c>
      <c r="V32" s="424">
        <f t="shared" ref="V32:V75" si="2">S32+T32-U32</f>
        <v>0</v>
      </c>
      <c r="W32" s="244"/>
      <c r="X32" s="771"/>
      <c r="Y32" s="775"/>
      <c r="Z32" s="775"/>
      <c r="AA32" s="775"/>
      <c r="AB32" s="775"/>
      <c r="AC32" s="775"/>
      <c r="AD32" s="819"/>
      <c r="AE32" s="313">
        <f t="shared" si="1"/>
        <v>0</v>
      </c>
    </row>
    <row r="33" spans="1:31" ht="19.5" thickBot="1">
      <c r="A33" s="398">
        <v>22</v>
      </c>
      <c r="I33" s="794">
        <v>200</v>
      </c>
      <c r="J33" s="959" t="s">
        <v>1269</v>
      </c>
      <c r="K33" s="959"/>
      <c r="L33" s="795"/>
      <c r="M33" s="796">
        <f>SUM(M34:M38)</f>
        <v>0</v>
      </c>
      <c r="N33" s="797">
        <f>SUM(N34:N38)</f>
        <v>0</v>
      </c>
      <c r="O33" s="797">
        <f>SUM(O34:O38)</f>
        <v>0</v>
      </c>
      <c r="P33" s="797">
        <f>SUM(P34:P38)</f>
        <v>0</v>
      </c>
      <c r="Q33" s="243">
        <f t="shared" si="0"/>
        <v>0</v>
      </c>
      <c r="R33" s="244"/>
      <c r="S33" s="316">
        <f>SUM(S34:S38)</f>
        <v>0</v>
      </c>
      <c r="T33" s="317">
        <f>SUM(T34:T38)</f>
        <v>0</v>
      </c>
      <c r="U33" s="425">
        <f>SUM(U34:U38)</f>
        <v>0</v>
      </c>
      <c r="V33" s="426">
        <f>SUM(V34:V38)</f>
        <v>0</v>
      </c>
      <c r="W33" s="244"/>
      <c r="X33" s="773"/>
      <c r="Y33" s="774"/>
      <c r="Z33" s="774"/>
      <c r="AA33" s="774"/>
      <c r="AB33" s="774"/>
      <c r="AC33" s="774"/>
      <c r="AD33" s="820"/>
      <c r="AE33" s="313">
        <f t="shared" si="1"/>
        <v>0</v>
      </c>
    </row>
    <row r="34" spans="1:31" ht="19.5" thickBot="1">
      <c r="A34" s="398">
        <v>23</v>
      </c>
      <c r="I34" s="143"/>
      <c r="J34" s="144">
        <v>201</v>
      </c>
      <c r="K34" s="138" t="s">
        <v>1270</v>
      </c>
      <c r="L34" s="812"/>
      <c r="M34" s="449"/>
      <c r="N34" s="245"/>
      <c r="O34" s="245"/>
      <c r="P34" s="476">
        <f>M34+N34+O34</f>
        <v>0</v>
      </c>
      <c r="Q34" s="243" t="str">
        <f t="shared" si="0"/>
        <v/>
      </c>
      <c r="R34" s="244"/>
      <c r="S34" s="423"/>
      <c r="T34" s="252"/>
      <c r="U34" s="315">
        <f>P34</f>
        <v>0</v>
      </c>
      <c r="V34" s="424">
        <f t="shared" si="2"/>
        <v>0</v>
      </c>
      <c r="W34" s="244"/>
      <c r="X34" s="771"/>
      <c r="Y34" s="775"/>
      <c r="Z34" s="775"/>
      <c r="AA34" s="775"/>
      <c r="AB34" s="775"/>
      <c r="AC34" s="775"/>
      <c r="AD34" s="819"/>
      <c r="AE34" s="313">
        <f t="shared" si="1"/>
        <v>0</v>
      </c>
    </row>
    <row r="35" spans="1:31" ht="19.5" thickBot="1">
      <c r="A35" s="398">
        <v>24</v>
      </c>
      <c r="I35" s="136"/>
      <c r="J35" s="137">
        <v>202</v>
      </c>
      <c r="K35" s="145" t="s">
        <v>1271</v>
      </c>
      <c r="L35" s="812"/>
      <c r="M35" s="449"/>
      <c r="N35" s="245"/>
      <c r="O35" s="245"/>
      <c r="P35" s="476">
        <f>M35+N35+O35</f>
        <v>0</v>
      </c>
      <c r="Q35" s="243" t="str">
        <f t="shared" si="0"/>
        <v/>
      </c>
      <c r="R35" s="244"/>
      <c r="S35" s="423"/>
      <c r="T35" s="252"/>
      <c r="U35" s="315">
        <f>P35</f>
        <v>0</v>
      </c>
      <c r="V35" s="424">
        <f t="shared" si="2"/>
        <v>0</v>
      </c>
      <c r="W35" s="244"/>
      <c r="X35" s="771"/>
      <c r="Y35" s="775"/>
      <c r="Z35" s="775"/>
      <c r="AA35" s="775"/>
      <c r="AB35" s="775"/>
      <c r="AC35" s="775"/>
      <c r="AD35" s="819"/>
      <c r="AE35" s="313">
        <f t="shared" si="1"/>
        <v>0</v>
      </c>
    </row>
    <row r="36" spans="1:31" ht="32.25" thickBot="1">
      <c r="A36" s="398">
        <v>25</v>
      </c>
      <c r="I36" s="152"/>
      <c r="J36" s="137">
        <v>205</v>
      </c>
      <c r="K36" s="145" t="s">
        <v>915</v>
      </c>
      <c r="L36" s="812"/>
      <c r="M36" s="449"/>
      <c r="N36" s="245"/>
      <c r="O36" s="245"/>
      <c r="P36" s="476">
        <f>M36+N36+O36</f>
        <v>0</v>
      </c>
      <c r="Q36" s="243" t="str">
        <f t="shared" si="0"/>
        <v/>
      </c>
      <c r="R36" s="244"/>
      <c r="S36" s="423"/>
      <c r="T36" s="252"/>
      <c r="U36" s="315">
        <f>P36</f>
        <v>0</v>
      </c>
      <c r="V36" s="424">
        <f t="shared" si="2"/>
        <v>0</v>
      </c>
      <c r="W36" s="244"/>
      <c r="X36" s="771"/>
      <c r="Y36" s="775"/>
      <c r="Z36" s="775"/>
      <c r="AA36" s="775"/>
      <c r="AB36" s="775"/>
      <c r="AC36" s="775"/>
      <c r="AD36" s="819"/>
      <c r="AE36" s="313">
        <f t="shared" si="1"/>
        <v>0</v>
      </c>
    </row>
    <row r="37" spans="1:31" ht="19.5" thickBot="1">
      <c r="A37" s="398">
        <v>26</v>
      </c>
      <c r="I37" s="152"/>
      <c r="J37" s="137">
        <v>208</v>
      </c>
      <c r="K37" s="159" t="s">
        <v>916</v>
      </c>
      <c r="L37" s="812"/>
      <c r="M37" s="449"/>
      <c r="N37" s="245"/>
      <c r="O37" s="245"/>
      <c r="P37" s="476">
        <f>M37+N37+O37</f>
        <v>0</v>
      </c>
      <c r="Q37" s="243" t="str">
        <f t="shared" si="0"/>
        <v/>
      </c>
      <c r="R37" s="244"/>
      <c r="S37" s="423"/>
      <c r="T37" s="252"/>
      <c r="U37" s="315">
        <f>P37</f>
        <v>0</v>
      </c>
      <c r="V37" s="424">
        <f t="shared" si="2"/>
        <v>0</v>
      </c>
      <c r="W37" s="244"/>
      <c r="X37" s="771"/>
      <c r="Y37" s="775"/>
      <c r="Z37" s="775"/>
      <c r="AA37" s="775"/>
      <c r="AB37" s="775"/>
      <c r="AC37" s="775"/>
      <c r="AD37" s="819"/>
      <c r="AE37" s="313">
        <f t="shared" si="1"/>
        <v>0</v>
      </c>
    </row>
    <row r="38" spans="1:31" ht="19.5" thickBot="1">
      <c r="A38" s="398">
        <v>27</v>
      </c>
      <c r="I38" s="143"/>
      <c r="J38" s="142">
        <v>209</v>
      </c>
      <c r="K38" s="148" t="s">
        <v>917</v>
      </c>
      <c r="L38" s="812"/>
      <c r="M38" s="449"/>
      <c r="N38" s="245"/>
      <c r="O38" s="245"/>
      <c r="P38" s="476">
        <f>M38+N38+O38</f>
        <v>0</v>
      </c>
      <c r="Q38" s="243" t="str">
        <f t="shared" si="0"/>
        <v/>
      </c>
      <c r="R38" s="244"/>
      <c r="S38" s="423"/>
      <c r="T38" s="252"/>
      <c r="U38" s="315">
        <f>P38</f>
        <v>0</v>
      </c>
      <c r="V38" s="424">
        <f t="shared" si="2"/>
        <v>0</v>
      </c>
      <c r="W38" s="244"/>
      <c r="X38" s="771"/>
      <c r="Y38" s="775"/>
      <c r="Z38" s="775"/>
      <c r="AA38" s="775"/>
      <c r="AB38" s="775"/>
      <c r="AC38" s="775"/>
      <c r="AD38" s="819"/>
      <c r="AE38" s="313">
        <f t="shared" si="1"/>
        <v>0</v>
      </c>
    </row>
    <row r="39" spans="1:31" ht="19.5" thickBot="1">
      <c r="A39" s="398">
        <v>28</v>
      </c>
      <c r="I39" s="794">
        <v>500</v>
      </c>
      <c r="J39" s="960" t="s">
        <v>209</v>
      </c>
      <c r="K39" s="960"/>
      <c r="L39" s="795"/>
      <c r="M39" s="796">
        <f>SUM(M40:M46)</f>
        <v>0</v>
      </c>
      <c r="N39" s="797">
        <f>SUM(N40:N46)</f>
        <v>0</v>
      </c>
      <c r="O39" s="797">
        <f>SUM(O40:O46)</f>
        <v>0</v>
      </c>
      <c r="P39" s="797">
        <f>SUM(P40:P46)</f>
        <v>0</v>
      </c>
      <c r="Q39" s="243">
        <f t="shared" si="0"/>
        <v>0</v>
      </c>
      <c r="R39" s="244"/>
      <c r="S39" s="316">
        <f>SUM(S40:S46)</f>
        <v>0</v>
      </c>
      <c r="T39" s="317">
        <f>SUM(T40:T46)</f>
        <v>0</v>
      </c>
      <c r="U39" s="425">
        <f>SUM(U40:U46)</f>
        <v>0</v>
      </c>
      <c r="V39" s="426">
        <f>SUM(V40:V46)</f>
        <v>0</v>
      </c>
      <c r="W39" s="244"/>
      <c r="X39" s="773"/>
      <c r="Y39" s="774"/>
      <c r="Z39" s="775"/>
      <c r="AA39" s="774"/>
      <c r="AB39" s="774"/>
      <c r="AC39" s="774"/>
      <c r="AD39" s="820"/>
      <c r="AE39" s="313">
        <f t="shared" si="1"/>
        <v>0</v>
      </c>
    </row>
    <row r="40" spans="1:31" ht="32.25" thickBot="1">
      <c r="A40" s="398">
        <v>29</v>
      </c>
      <c r="I40" s="143"/>
      <c r="J40" s="160">
        <v>551</v>
      </c>
      <c r="K40" s="456" t="s">
        <v>210</v>
      </c>
      <c r="L40" s="812"/>
      <c r="M40" s="449"/>
      <c r="N40" s="245"/>
      <c r="O40" s="245"/>
      <c r="P40" s="476">
        <f t="shared" ref="P40:P47" si="3">M40+N40+O40</f>
        <v>0</v>
      </c>
      <c r="Q40" s="243" t="str">
        <f t="shared" si="0"/>
        <v/>
      </c>
      <c r="R40" s="244"/>
      <c r="S40" s="423"/>
      <c r="T40" s="252"/>
      <c r="U40" s="315">
        <f t="shared" ref="U40:U47" si="4">P40</f>
        <v>0</v>
      </c>
      <c r="V40" s="424">
        <f t="shared" si="2"/>
        <v>0</v>
      </c>
      <c r="W40" s="244"/>
      <c r="X40" s="771"/>
      <c r="Y40" s="775"/>
      <c r="Z40" s="775"/>
      <c r="AA40" s="775"/>
      <c r="AB40" s="775"/>
      <c r="AC40" s="775"/>
      <c r="AD40" s="819"/>
      <c r="AE40" s="313">
        <f t="shared" si="1"/>
        <v>0</v>
      </c>
    </row>
    <row r="41" spans="1:31" ht="32.25" thickBot="1">
      <c r="A41" s="398">
        <v>30</v>
      </c>
      <c r="I41" s="143"/>
      <c r="J41" s="161">
        <v>552</v>
      </c>
      <c r="K41" s="457" t="s">
        <v>211</v>
      </c>
      <c r="L41" s="812"/>
      <c r="M41" s="449"/>
      <c r="N41" s="245"/>
      <c r="O41" s="245"/>
      <c r="P41" s="476">
        <f t="shared" si="3"/>
        <v>0</v>
      </c>
      <c r="Q41" s="243" t="str">
        <f t="shared" si="0"/>
        <v/>
      </c>
      <c r="R41" s="244"/>
      <c r="S41" s="423"/>
      <c r="T41" s="252"/>
      <c r="U41" s="315">
        <f t="shared" si="4"/>
        <v>0</v>
      </c>
      <c r="V41" s="424">
        <f t="shared" si="2"/>
        <v>0</v>
      </c>
      <c r="W41" s="244"/>
      <c r="X41" s="771"/>
      <c r="Y41" s="775"/>
      <c r="Z41" s="775"/>
      <c r="AA41" s="775"/>
      <c r="AB41" s="775"/>
      <c r="AC41" s="775"/>
      <c r="AD41" s="819"/>
      <c r="AE41" s="313">
        <f t="shared" si="1"/>
        <v>0</v>
      </c>
    </row>
    <row r="42" spans="1:31" ht="19.5" thickBot="1">
      <c r="A42" s="398">
        <v>31</v>
      </c>
      <c r="I42" s="143"/>
      <c r="J42" s="161">
        <v>558</v>
      </c>
      <c r="K42" s="457" t="s">
        <v>1704</v>
      </c>
      <c r="L42" s="812"/>
      <c r="M42" s="700">
        <v>0</v>
      </c>
      <c r="N42" s="700">
        <v>0</v>
      </c>
      <c r="O42" s="700">
        <v>0</v>
      </c>
      <c r="P42" s="476">
        <f>M42+N42+O42</f>
        <v>0</v>
      </c>
      <c r="Q42" s="243" t="str">
        <f t="shared" si="0"/>
        <v/>
      </c>
      <c r="R42" s="244"/>
      <c r="S42" s="423"/>
      <c r="T42" s="252"/>
      <c r="U42" s="315">
        <f>P42</f>
        <v>0</v>
      </c>
      <c r="V42" s="424">
        <f>S42+T42-U42</f>
        <v>0</v>
      </c>
      <c r="W42" s="244"/>
      <c r="X42" s="771"/>
      <c r="Y42" s="775"/>
      <c r="Z42" s="775"/>
      <c r="AA42" s="775"/>
      <c r="AB42" s="775"/>
      <c r="AC42" s="775"/>
      <c r="AD42" s="819"/>
      <c r="AE42" s="313">
        <f>AA42-AB42-AC42-AD42</f>
        <v>0</v>
      </c>
    </row>
    <row r="43" spans="1:31" ht="18.75" customHeight="1" thickBot="1">
      <c r="A43" s="398">
        <v>32</v>
      </c>
      <c r="I43" s="143"/>
      <c r="J43" s="161">
        <v>560</v>
      </c>
      <c r="K43" s="458" t="s">
        <v>212</v>
      </c>
      <c r="L43" s="812"/>
      <c r="M43" s="449"/>
      <c r="N43" s="245"/>
      <c r="O43" s="245"/>
      <c r="P43" s="476">
        <f t="shared" si="3"/>
        <v>0</v>
      </c>
      <c r="Q43" s="243" t="str">
        <f t="shared" si="0"/>
        <v/>
      </c>
      <c r="R43" s="244"/>
      <c r="S43" s="423"/>
      <c r="T43" s="252"/>
      <c r="U43" s="315">
        <f t="shared" si="4"/>
        <v>0</v>
      </c>
      <c r="V43" s="424">
        <f t="shared" si="2"/>
        <v>0</v>
      </c>
      <c r="W43" s="244"/>
      <c r="X43" s="771"/>
      <c r="Y43" s="775"/>
      <c r="Z43" s="775"/>
      <c r="AA43" s="775"/>
      <c r="AB43" s="775"/>
      <c r="AC43" s="775"/>
      <c r="AD43" s="819"/>
      <c r="AE43" s="313">
        <f t="shared" si="1"/>
        <v>0</v>
      </c>
    </row>
    <row r="44" spans="1:31" ht="18.75" customHeight="1" thickBot="1">
      <c r="A44" s="398">
        <v>33</v>
      </c>
      <c r="I44" s="143"/>
      <c r="J44" s="161">
        <v>580</v>
      </c>
      <c r="K44" s="457" t="s">
        <v>213</v>
      </c>
      <c r="L44" s="812"/>
      <c r="M44" s="449"/>
      <c r="N44" s="245"/>
      <c r="O44" s="245"/>
      <c r="P44" s="476">
        <f t="shared" si="3"/>
        <v>0</v>
      </c>
      <c r="Q44" s="243" t="str">
        <f t="shared" si="0"/>
        <v/>
      </c>
      <c r="R44" s="244"/>
      <c r="S44" s="423"/>
      <c r="T44" s="252"/>
      <c r="U44" s="315">
        <f t="shared" si="4"/>
        <v>0</v>
      </c>
      <c r="V44" s="424">
        <f t="shared" si="2"/>
        <v>0</v>
      </c>
      <c r="W44" s="244"/>
      <c r="X44" s="771"/>
      <c r="Y44" s="775"/>
      <c r="Z44" s="775"/>
      <c r="AA44" s="775"/>
      <c r="AB44" s="775"/>
      <c r="AC44" s="775"/>
      <c r="AD44" s="819"/>
      <c r="AE44" s="313">
        <f t="shared" si="1"/>
        <v>0</v>
      </c>
    </row>
    <row r="45" spans="1:31" ht="33.75" customHeight="1" thickBot="1">
      <c r="A45" s="398">
        <v>34</v>
      </c>
      <c r="I45" s="143"/>
      <c r="J45" s="161">
        <v>588</v>
      </c>
      <c r="K45" s="457" t="s">
        <v>1709</v>
      </c>
      <c r="L45" s="812"/>
      <c r="M45" s="700">
        <v>0</v>
      </c>
      <c r="N45" s="700">
        <v>0</v>
      </c>
      <c r="O45" s="700">
        <v>0</v>
      </c>
      <c r="P45" s="476">
        <f>M45+N45+O45</f>
        <v>0</v>
      </c>
      <c r="Q45" s="243" t="str">
        <f t="shared" si="0"/>
        <v/>
      </c>
      <c r="R45" s="244"/>
      <c r="S45" s="423"/>
      <c r="T45" s="252"/>
      <c r="U45" s="315">
        <f>P45</f>
        <v>0</v>
      </c>
      <c r="V45" s="424">
        <f>S45+T45-U45</f>
        <v>0</v>
      </c>
      <c r="W45" s="244"/>
      <c r="X45" s="771"/>
      <c r="Y45" s="775"/>
      <c r="Z45" s="775"/>
      <c r="AA45" s="775"/>
      <c r="AB45" s="775"/>
      <c r="AC45" s="775"/>
      <c r="AD45" s="819"/>
      <c r="AE45" s="313">
        <f>AA45-AB45-AC45-AD45</f>
        <v>0</v>
      </c>
    </row>
    <row r="46" spans="1:31" ht="32.25" thickBot="1">
      <c r="A46" s="398">
        <v>35</v>
      </c>
      <c r="I46" s="143"/>
      <c r="J46" s="162">
        <v>590</v>
      </c>
      <c r="K46" s="459" t="s">
        <v>214</v>
      </c>
      <c r="L46" s="812"/>
      <c r="M46" s="449"/>
      <c r="N46" s="245"/>
      <c r="O46" s="245"/>
      <c r="P46" s="476">
        <f t="shared" si="3"/>
        <v>0</v>
      </c>
      <c r="Q46" s="243" t="str">
        <f t="shared" si="0"/>
        <v/>
      </c>
      <c r="R46" s="244"/>
      <c r="S46" s="423"/>
      <c r="T46" s="252"/>
      <c r="U46" s="315">
        <f t="shared" si="4"/>
        <v>0</v>
      </c>
      <c r="V46" s="424">
        <f t="shared" si="2"/>
        <v>0</v>
      </c>
      <c r="W46" s="244"/>
      <c r="X46" s="771"/>
      <c r="Y46" s="775"/>
      <c r="Z46" s="775"/>
      <c r="AA46" s="775"/>
      <c r="AB46" s="775"/>
      <c r="AC46" s="775"/>
      <c r="AD46" s="819"/>
      <c r="AE46" s="313">
        <f t="shared" si="1"/>
        <v>0</v>
      </c>
    </row>
    <row r="47" spans="1:31" ht="18.75" customHeight="1" thickBot="1">
      <c r="A47" s="398">
        <v>36</v>
      </c>
      <c r="I47" s="794">
        <v>800</v>
      </c>
      <c r="J47" s="960" t="s">
        <v>1079</v>
      </c>
      <c r="K47" s="960"/>
      <c r="L47" s="795"/>
      <c r="M47" s="798"/>
      <c r="N47" s="799"/>
      <c r="O47" s="799"/>
      <c r="P47" s="800">
        <f t="shared" si="3"/>
        <v>0</v>
      </c>
      <c r="Q47" s="243">
        <f t="shared" si="0"/>
        <v>0</v>
      </c>
      <c r="R47" s="244"/>
      <c r="S47" s="428"/>
      <c r="T47" s="254"/>
      <c r="U47" s="315">
        <f t="shared" si="4"/>
        <v>0</v>
      </c>
      <c r="V47" s="424">
        <f t="shared" si="2"/>
        <v>0</v>
      </c>
      <c r="W47" s="244"/>
      <c r="X47" s="773"/>
      <c r="Y47" s="774"/>
      <c r="Z47" s="775"/>
      <c r="AA47" s="775"/>
      <c r="AB47" s="774"/>
      <c r="AC47" s="775"/>
      <c r="AD47" s="819"/>
      <c r="AE47" s="313">
        <f t="shared" si="1"/>
        <v>0</v>
      </c>
    </row>
    <row r="48" spans="1:31" ht="19.5" thickBot="1">
      <c r="A48" s="398">
        <v>37</v>
      </c>
      <c r="I48" s="794">
        <v>1000</v>
      </c>
      <c r="J48" s="962" t="s">
        <v>216</v>
      </c>
      <c r="K48" s="962"/>
      <c r="L48" s="795"/>
      <c r="M48" s="796">
        <f>SUM(M49:M65)</f>
        <v>0</v>
      </c>
      <c r="N48" s="797">
        <f>SUM(N49:N65)</f>
        <v>0</v>
      </c>
      <c r="O48" s="797">
        <f>SUM(O49:O65)</f>
        <v>0</v>
      </c>
      <c r="P48" s="797">
        <f>SUM(P49:P65)</f>
        <v>0</v>
      </c>
      <c r="Q48" s="243">
        <f t="shared" si="0"/>
        <v>0</v>
      </c>
      <c r="R48" s="244"/>
      <c r="S48" s="316">
        <f>SUM(S49:S65)</f>
        <v>0</v>
      </c>
      <c r="T48" s="317">
        <f>SUM(T49:T65)</f>
        <v>0</v>
      </c>
      <c r="U48" s="425">
        <f>SUM(U49:U65)</f>
        <v>0</v>
      </c>
      <c r="V48" s="426">
        <f>SUM(V49:V65)</f>
        <v>0</v>
      </c>
      <c r="W48" s="244"/>
      <c r="X48" s="316">
        <f t="shared" ref="X48:AD48" si="5">SUM(X49:X65)</f>
        <v>0</v>
      </c>
      <c r="Y48" s="317">
        <f t="shared" si="5"/>
        <v>0</v>
      </c>
      <c r="Z48" s="317">
        <f t="shared" si="5"/>
        <v>0</v>
      </c>
      <c r="AA48" s="317">
        <f t="shared" si="5"/>
        <v>0</v>
      </c>
      <c r="AB48" s="317">
        <f t="shared" si="5"/>
        <v>0</v>
      </c>
      <c r="AC48" s="317">
        <f t="shared" si="5"/>
        <v>0</v>
      </c>
      <c r="AD48" s="426">
        <f t="shared" si="5"/>
        <v>0</v>
      </c>
      <c r="AE48" s="313">
        <f t="shared" si="1"/>
        <v>0</v>
      </c>
    </row>
    <row r="49" spans="1:31" ht="18.75" customHeight="1" thickBot="1">
      <c r="A49" s="398">
        <v>38</v>
      </c>
      <c r="I49" s="136"/>
      <c r="J49" s="144">
        <v>1011</v>
      </c>
      <c r="K49" s="163" t="s">
        <v>217</v>
      </c>
      <c r="L49" s="812"/>
      <c r="M49" s="449"/>
      <c r="N49" s="245"/>
      <c r="O49" s="245"/>
      <c r="P49" s="476">
        <f t="shared" ref="P49:P65" si="6">M49+N49+O49</f>
        <v>0</v>
      </c>
      <c r="Q49" s="243" t="str">
        <f t="shared" si="0"/>
        <v/>
      </c>
      <c r="R49" s="244"/>
      <c r="S49" s="423"/>
      <c r="T49" s="252"/>
      <c r="U49" s="315">
        <f t="shared" ref="U49:U65" si="7">P49</f>
        <v>0</v>
      </c>
      <c r="V49" s="424">
        <f t="shared" si="2"/>
        <v>0</v>
      </c>
      <c r="W49" s="244"/>
      <c r="X49" s="423"/>
      <c r="Y49" s="252"/>
      <c r="Z49" s="429">
        <f t="shared" ref="Z49:Z56" si="8">+IF(+(S49+T49)&gt;=P49,+T49,+(+P49-S49))</f>
        <v>0</v>
      </c>
      <c r="AA49" s="315">
        <f>X49+Y49-Z49</f>
        <v>0</v>
      </c>
      <c r="AB49" s="252"/>
      <c r="AC49" s="252"/>
      <c r="AD49" s="253"/>
      <c r="AE49" s="313">
        <f t="shared" si="1"/>
        <v>0</v>
      </c>
    </row>
    <row r="50" spans="1:31" ht="26.25" customHeight="1" thickBot="1">
      <c r="A50" s="398">
        <v>39</v>
      </c>
      <c r="E50" s="427"/>
      <c r="I50" s="136"/>
      <c r="J50" s="137">
        <v>1012</v>
      </c>
      <c r="K50" s="145" t="s">
        <v>218</v>
      </c>
      <c r="L50" s="812"/>
      <c r="M50" s="449"/>
      <c r="N50" s="245"/>
      <c r="O50" s="245"/>
      <c r="P50" s="476">
        <f t="shared" si="6"/>
        <v>0</v>
      </c>
      <c r="Q50" s="243" t="str">
        <f t="shared" si="0"/>
        <v/>
      </c>
      <c r="R50" s="244"/>
      <c r="S50" s="423"/>
      <c r="T50" s="252"/>
      <c r="U50" s="315">
        <f t="shared" si="7"/>
        <v>0</v>
      </c>
      <c r="V50" s="424">
        <f t="shared" si="2"/>
        <v>0</v>
      </c>
      <c r="W50" s="244"/>
      <c r="X50" s="423"/>
      <c r="Y50" s="252"/>
      <c r="Z50" s="429">
        <f t="shared" si="8"/>
        <v>0</v>
      </c>
      <c r="AA50" s="315">
        <f t="shared" ref="AA50:AA56" si="9">X50+Y50-Z50</f>
        <v>0</v>
      </c>
      <c r="AB50" s="252"/>
      <c r="AC50" s="252"/>
      <c r="AD50" s="253"/>
      <c r="AE50" s="313">
        <f t="shared" si="1"/>
        <v>0</v>
      </c>
    </row>
    <row r="51" spans="1:31" ht="19.5" thickBot="1">
      <c r="A51" s="398">
        <v>40</v>
      </c>
      <c r="E51" s="427"/>
      <c r="I51" s="136"/>
      <c r="J51" s="137">
        <v>1013</v>
      </c>
      <c r="K51" s="145" t="s">
        <v>219</v>
      </c>
      <c r="L51" s="812"/>
      <c r="M51" s="449"/>
      <c r="N51" s="245"/>
      <c r="O51" s="245"/>
      <c r="P51" s="476">
        <f t="shared" si="6"/>
        <v>0</v>
      </c>
      <c r="Q51" s="243" t="str">
        <f t="shared" si="0"/>
        <v/>
      </c>
      <c r="R51" s="244"/>
      <c r="S51" s="423"/>
      <c r="T51" s="252"/>
      <c r="U51" s="315">
        <f t="shared" si="7"/>
        <v>0</v>
      </c>
      <c r="V51" s="424">
        <f t="shared" si="2"/>
        <v>0</v>
      </c>
      <c r="W51" s="244"/>
      <c r="X51" s="423"/>
      <c r="Y51" s="252"/>
      <c r="Z51" s="429">
        <f t="shared" si="8"/>
        <v>0</v>
      </c>
      <c r="AA51" s="315">
        <f t="shared" si="9"/>
        <v>0</v>
      </c>
      <c r="AB51" s="252"/>
      <c r="AC51" s="252"/>
      <c r="AD51" s="253"/>
      <c r="AE51" s="313">
        <f t="shared" si="1"/>
        <v>0</v>
      </c>
    </row>
    <row r="52" spans="1:31" ht="32.25" thickBot="1">
      <c r="A52" s="398">
        <v>41</v>
      </c>
      <c r="E52" s="427"/>
      <c r="I52" s="136"/>
      <c r="J52" s="137">
        <v>1014</v>
      </c>
      <c r="K52" s="145" t="s">
        <v>220</v>
      </c>
      <c r="L52" s="812"/>
      <c r="M52" s="449"/>
      <c r="N52" s="245"/>
      <c r="O52" s="245"/>
      <c r="P52" s="476">
        <f t="shared" si="6"/>
        <v>0</v>
      </c>
      <c r="Q52" s="243" t="str">
        <f t="shared" si="0"/>
        <v/>
      </c>
      <c r="R52" s="244"/>
      <c r="S52" s="423"/>
      <c r="T52" s="252"/>
      <c r="U52" s="315">
        <f t="shared" si="7"/>
        <v>0</v>
      </c>
      <c r="V52" s="424">
        <f t="shared" si="2"/>
        <v>0</v>
      </c>
      <c r="W52" s="244"/>
      <c r="X52" s="423"/>
      <c r="Y52" s="252"/>
      <c r="Z52" s="429">
        <f t="shared" si="8"/>
        <v>0</v>
      </c>
      <c r="AA52" s="315">
        <f t="shared" si="9"/>
        <v>0</v>
      </c>
      <c r="AB52" s="252"/>
      <c r="AC52" s="252"/>
      <c r="AD52" s="253"/>
      <c r="AE52" s="313">
        <f t="shared" si="1"/>
        <v>0</v>
      </c>
    </row>
    <row r="53" spans="1:31" ht="19.5" thickBot="1">
      <c r="A53" s="398">
        <v>42</v>
      </c>
      <c r="E53" s="427"/>
      <c r="I53" s="136"/>
      <c r="J53" s="137">
        <v>1015</v>
      </c>
      <c r="K53" s="145" t="s">
        <v>221</v>
      </c>
      <c r="L53" s="812"/>
      <c r="M53" s="449"/>
      <c r="N53" s="245"/>
      <c r="O53" s="245"/>
      <c r="P53" s="476">
        <f t="shared" si="6"/>
        <v>0</v>
      </c>
      <c r="Q53" s="243" t="str">
        <f t="shared" si="0"/>
        <v/>
      </c>
      <c r="R53" s="244"/>
      <c r="S53" s="423"/>
      <c r="T53" s="252"/>
      <c r="U53" s="315">
        <f t="shared" si="7"/>
        <v>0</v>
      </c>
      <c r="V53" s="424">
        <f t="shared" si="2"/>
        <v>0</v>
      </c>
      <c r="W53" s="244"/>
      <c r="X53" s="423"/>
      <c r="Y53" s="252"/>
      <c r="Z53" s="429">
        <f t="shared" si="8"/>
        <v>0</v>
      </c>
      <c r="AA53" s="315">
        <f t="shared" si="9"/>
        <v>0</v>
      </c>
      <c r="AB53" s="252"/>
      <c r="AC53" s="252"/>
      <c r="AD53" s="253"/>
      <c r="AE53" s="313">
        <f t="shared" si="1"/>
        <v>0</v>
      </c>
    </row>
    <row r="54" spans="1:31" ht="19.5" thickBot="1">
      <c r="A54" s="398">
        <v>43</v>
      </c>
      <c r="E54" s="427"/>
      <c r="I54" s="136"/>
      <c r="J54" s="137">
        <v>1016</v>
      </c>
      <c r="K54" s="145" t="s">
        <v>222</v>
      </c>
      <c r="L54" s="812"/>
      <c r="M54" s="449"/>
      <c r="N54" s="245"/>
      <c r="O54" s="245"/>
      <c r="P54" s="476">
        <f t="shared" si="6"/>
        <v>0</v>
      </c>
      <c r="Q54" s="243" t="str">
        <f t="shared" si="0"/>
        <v/>
      </c>
      <c r="R54" s="244"/>
      <c r="S54" s="423"/>
      <c r="T54" s="252"/>
      <c r="U54" s="315">
        <f t="shared" si="7"/>
        <v>0</v>
      </c>
      <c r="V54" s="424">
        <f t="shared" si="2"/>
        <v>0</v>
      </c>
      <c r="W54" s="244"/>
      <c r="X54" s="423"/>
      <c r="Y54" s="252"/>
      <c r="Z54" s="429">
        <f t="shared" si="8"/>
        <v>0</v>
      </c>
      <c r="AA54" s="315">
        <f t="shared" si="9"/>
        <v>0</v>
      </c>
      <c r="AB54" s="252"/>
      <c r="AC54" s="252"/>
      <c r="AD54" s="253"/>
      <c r="AE54" s="313">
        <f t="shared" si="1"/>
        <v>0</v>
      </c>
    </row>
    <row r="55" spans="1:31" ht="19.5" thickBot="1">
      <c r="A55" s="398">
        <v>44</v>
      </c>
      <c r="E55" s="427"/>
      <c r="I55" s="140"/>
      <c r="J55" s="164">
        <v>1020</v>
      </c>
      <c r="K55" s="165" t="s">
        <v>223</v>
      </c>
      <c r="L55" s="812"/>
      <c r="M55" s="449"/>
      <c r="N55" s="245"/>
      <c r="O55" s="245"/>
      <c r="P55" s="476">
        <f t="shared" si="6"/>
        <v>0</v>
      </c>
      <c r="Q55" s="243" t="str">
        <f t="shared" si="0"/>
        <v/>
      </c>
      <c r="R55" s="244"/>
      <c r="S55" s="423"/>
      <c r="T55" s="252"/>
      <c r="U55" s="315">
        <f t="shared" si="7"/>
        <v>0</v>
      </c>
      <c r="V55" s="424">
        <f t="shared" si="2"/>
        <v>0</v>
      </c>
      <c r="W55" s="244"/>
      <c r="X55" s="423"/>
      <c r="Y55" s="252"/>
      <c r="Z55" s="429">
        <f t="shared" si="8"/>
        <v>0</v>
      </c>
      <c r="AA55" s="315">
        <f t="shared" si="9"/>
        <v>0</v>
      </c>
      <c r="AB55" s="252"/>
      <c r="AC55" s="252"/>
      <c r="AD55" s="253"/>
      <c r="AE55" s="313">
        <f t="shared" si="1"/>
        <v>0</v>
      </c>
    </row>
    <row r="56" spans="1:31" ht="19.5" thickBot="1">
      <c r="A56" s="398">
        <v>45</v>
      </c>
      <c r="E56" s="427"/>
      <c r="I56" s="136"/>
      <c r="J56" s="137">
        <v>1030</v>
      </c>
      <c r="K56" s="145" t="s">
        <v>224</v>
      </c>
      <c r="L56" s="812"/>
      <c r="M56" s="449"/>
      <c r="N56" s="245"/>
      <c r="O56" s="245"/>
      <c r="P56" s="476">
        <f t="shared" si="6"/>
        <v>0</v>
      </c>
      <c r="Q56" s="243" t="str">
        <f t="shared" si="0"/>
        <v/>
      </c>
      <c r="R56" s="244"/>
      <c r="S56" s="423"/>
      <c r="T56" s="252"/>
      <c r="U56" s="315">
        <f t="shared" si="7"/>
        <v>0</v>
      </c>
      <c r="V56" s="424">
        <f t="shared" si="2"/>
        <v>0</v>
      </c>
      <c r="W56" s="244"/>
      <c r="X56" s="423"/>
      <c r="Y56" s="252"/>
      <c r="Z56" s="429">
        <f t="shared" si="8"/>
        <v>0</v>
      </c>
      <c r="AA56" s="315">
        <f t="shared" si="9"/>
        <v>0</v>
      </c>
      <c r="AB56" s="252"/>
      <c r="AC56" s="252"/>
      <c r="AD56" s="253"/>
      <c r="AE56" s="313">
        <f t="shared" si="1"/>
        <v>0</v>
      </c>
    </row>
    <row r="57" spans="1:31" ht="19.5" thickBot="1">
      <c r="A57" s="398">
        <v>46</v>
      </c>
      <c r="E57" s="427"/>
      <c r="I57" s="136"/>
      <c r="J57" s="164">
        <v>1051</v>
      </c>
      <c r="K57" s="167" t="s">
        <v>225</v>
      </c>
      <c r="L57" s="812"/>
      <c r="M57" s="449"/>
      <c r="N57" s="245"/>
      <c r="O57" s="245"/>
      <c r="P57" s="476">
        <f t="shared" si="6"/>
        <v>0</v>
      </c>
      <c r="Q57" s="243" t="str">
        <f t="shared" si="0"/>
        <v/>
      </c>
      <c r="R57" s="244"/>
      <c r="S57" s="423"/>
      <c r="T57" s="252"/>
      <c r="U57" s="315">
        <f t="shared" si="7"/>
        <v>0</v>
      </c>
      <c r="V57" s="424">
        <f t="shared" si="2"/>
        <v>0</v>
      </c>
      <c r="W57" s="244"/>
      <c r="X57" s="771"/>
      <c r="Y57" s="775"/>
      <c r="Z57" s="775"/>
      <c r="AA57" s="775"/>
      <c r="AB57" s="775"/>
      <c r="AC57" s="775"/>
      <c r="AD57" s="819"/>
      <c r="AE57" s="313">
        <f t="shared" si="1"/>
        <v>0</v>
      </c>
    </row>
    <row r="58" spans="1:31" ht="19.5" thickBot="1">
      <c r="A58" s="398">
        <v>47</v>
      </c>
      <c r="C58" s="402"/>
      <c r="E58" s="427"/>
      <c r="I58" s="136"/>
      <c r="J58" s="137">
        <v>1052</v>
      </c>
      <c r="K58" s="145" t="s">
        <v>226</v>
      </c>
      <c r="L58" s="812"/>
      <c r="M58" s="449"/>
      <c r="N58" s="245"/>
      <c r="O58" s="245"/>
      <c r="P58" s="476">
        <f t="shared" si="6"/>
        <v>0</v>
      </c>
      <c r="Q58" s="243" t="str">
        <f t="shared" si="0"/>
        <v/>
      </c>
      <c r="R58" s="244"/>
      <c r="S58" s="423"/>
      <c r="T58" s="252"/>
      <c r="U58" s="315">
        <f t="shared" si="7"/>
        <v>0</v>
      </c>
      <c r="V58" s="424">
        <f t="shared" si="2"/>
        <v>0</v>
      </c>
      <c r="W58" s="244"/>
      <c r="X58" s="771"/>
      <c r="Y58" s="775"/>
      <c r="Z58" s="775"/>
      <c r="AA58" s="775"/>
      <c r="AB58" s="775"/>
      <c r="AC58" s="775"/>
      <c r="AD58" s="819"/>
      <c r="AE58" s="313">
        <f t="shared" si="1"/>
        <v>0</v>
      </c>
    </row>
    <row r="59" spans="1:31" ht="19.5" thickBot="1">
      <c r="A59" s="398">
        <v>48</v>
      </c>
      <c r="E59" s="427"/>
      <c r="I59" s="136"/>
      <c r="J59" s="168">
        <v>1053</v>
      </c>
      <c r="K59" s="169" t="s">
        <v>1710</v>
      </c>
      <c r="L59" s="812"/>
      <c r="M59" s="449"/>
      <c r="N59" s="245"/>
      <c r="O59" s="245"/>
      <c r="P59" s="476">
        <f t="shared" si="6"/>
        <v>0</v>
      </c>
      <c r="Q59" s="243" t="str">
        <f t="shared" si="0"/>
        <v/>
      </c>
      <c r="R59" s="244"/>
      <c r="S59" s="423"/>
      <c r="T59" s="252"/>
      <c r="U59" s="315">
        <f t="shared" si="7"/>
        <v>0</v>
      </c>
      <c r="V59" s="424">
        <f t="shared" si="2"/>
        <v>0</v>
      </c>
      <c r="W59" s="244"/>
      <c r="X59" s="771"/>
      <c r="Y59" s="775"/>
      <c r="Z59" s="775"/>
      <c r="AA59" s="775"/>
      <c r="AB59" s="775"/>
      <c r="AC59" s="775"/>
      <c r="AD59" s="819"/>
      <c r="AE59" s="313">
        <f t="shared" si="1"/>
        <v>0</v>
      </c>
    </row>
    <row r="60" spans="1:31" ht="19.5" thickBot="1">
      <c r="A60" s="398">
        <v>49</v>
      </c>
      <c r="E60" s="427"/>
      <c r="I60" s="136"/>
      <c r="J60" s="137">
        <v>1062</v>
      </c>
      <c r="K60" s="139" t="s">
        <v>227</v>
      </c>
      <c r="L60" s="812"/>
      <c r="M60" s="449"/>
      <c r="N60" s="245"/>
      <c r="O60" s="245"/>
      <c r="P60" s="476">
        <f t="shared" si="6"/>
        <v>0</v>
      </c>
      <c r="Q60" s="243" t="str">
        <f t="shared" si="0"/>
        <v/>
      </c>
      <c r="R60" s="244"/>
      <c r="S60" s="423"/>
      <c r="T60" s="252"/>
      <c r="U60" s="315">
        <f t="shared" si="7"/>
        <v>0</v>
      </c>
      <c r="V60" s="424">
        <f t="shared" si="2"/>
        <v>0</v>
      </c>
      <c r="W60" s="244"/>
      <c r="X60" s="423"/>
      <c r="Y60" s="252"/>
      <c r="Z60" s="429">
        <f>+IF(+(S60+T60)&gt;=P60,+T60,+(+P60-S60))</f>
        <v>0</v>
      </c>
      <c r="AA60" s="315">
        <f>X60+Y60-Z60</f>
        <v>0</v>
      </c>
      <c r="AB60" s="252"/>
      <c r="AC60" s="252"/>
      <c r="AD60" s="253"/>
      <c r="AE60" s="313">
        <f t="shared" si="1"/>
        <v>0</v>
      </c>
    </row>
    <row r="61" spans="1:31" ht="19.5" thickBot="1">
      <c r="A61" s="398">
        <v>50</v>
      </c>
      <c r="E61" s="427"/>
      <c r="I61" s="136"/>
      <c r="J61" s="137">
        <v>1063</v>
      </c>
      <c r="K61" s="139" t="s">
        <v>228</v>
      </c>
      <c r="L61" s="812"/>
      <c r="M61" s="449"/>
      <c r="N61" s="245"/>
      <c r="O61" s="245"/>
      <c r="P61" s="476">
        <f t="shared" si="6"/>
        <v>0</v>
      </c>
      <c r="Q61" s="243" t="str">
        <f t="shared" si="0"/>
        <v/>
      </c>
      <c r="R61" s="244"/>
      <c r="S61" s="423"/>
      <c r="T61" s="252"/>
      <c r="U61" s="315">
        <f t="shared" si="7"/>
        <v>0</v>
      </c>
      <c r="V61" s="424">
        <f t="shared" si="2"/>
        <v>0</v>
      </c>
      <c r="W61" s="244"/>
      <c r="X61" s="771"/>
      <c r="Y61" s="775"/>
      <c r="Z61" s="775"/>
      <c r="AA61" s="775"/>
      <c r="AB61" s="775"/>
      <c r="AC61" s="775"/>
      <c r="AD61" s="819"/>
      <c r="AE61" s="313">
        <f t="shared" si="1"/>
        <v>0</v>
      </c>
    </row>
    <row r="62" spans="1:31" ht="19.5" thickBot="1">
      <c r="A62" s="398">
        <v>51</v>
      </c>
      <c r="E62" s="427"/>
      <c r="I62" s="136"/>
      <c r="J62" s="168">
        <v>1069</v>
      </c>
      <c r="K62" s="170" t="s">
        <v>229</v>
      </c>
      <c r="L62" s="812"/>
      <c r="M62" s="449"/>
      <c r="N62" s="245"/>
      <c r="O62" s="245"/>
      <c r="P62" s="476">
        <f t="shared" si="6"/>
        <v>0</v>
      </c>
      <c r="Q62" s="243" t="str">
        <f t="shared" si="0"/>
        <v/>
      </c>
      <c r="R62" s="244"/>
      <c r="S62" s="423"/>
      <c r="T62" s="252"/>
      <c r="U62" s="315">
        <f t="shared" si="7"/>
        <v>0</v>
      </c>
      <c r="V62" s="424">
        <f t="shared" si="2"/>
        <v>0</v>
      </c>
      <c r="W62" s="244"/>
      <c r="X62" s="423"/>
      <c r="Y62" s="252"/>
      <c r="Z62" s="429">
        <f>+IF(+(S62+T62)&gt;=P62,+T62,+(+P62-S62))</f>
        <v>0</v>
      </c>
      <c r="AA62" s="315">
        <f>X62+Y62-Z62</f>
        <v>0</v>
      </c>
      <c r="AB62" s="252"/>
      <c r="AC62" s="252"/>
      <c r="AD62" s="253"/>
      <c r="AE62" s="313">
        <f t="shared" si="1"/>
        <v>0</v>
      </c>
    </row>
    <row r="63" spans="1:31" ht="32.25" thickBot="1">
      <c r="A63" s="398">
        <v>52</v>
      </c>
      <c r="E63" s="427"/>
      <c r="I63" s="140"/>
      <c r="J63" s="137">
        <v>1091</v>
      </c>
      <c r="K63" s="145" t="s">
        <v>230</v>
      </c>
      <c r="L63" s="812"/>
      <c r="M63" s="449"/>
      <c r="N63" s="245"/>
      <c r="O63" s="245"/>
      <c r="P63" s="476">
        <f t="shared" si="6"/>
        <v>0</v>
      </c>
      <c r="Q63" s="243" t="str">
        <f t="shared" si="0"/>
        <v/>
      </c>
      <c r="R63" s="244"/>
      <c r="S63" s="423"/>
      <c r="T63" s="252"/>
      <c r="U63" s="315">
        <f t="shared" si="7"/>
        <v>0</v>
      </c>
      <c r="V63" s="424">
        <f t="shared" si="2"/>
        <v>0</v>
      </c>
      <c r="W63" s="244"/>
      <c r="X63" s="423"/>
      <c r="Y63" s="252"/>
      <c r="Z63" s="429">
        <f>+IF(+(S63+T63)&gt;=P63,+T63,+(+P63-S63))</f>
        <v>0</v>
      </c>
      <c r="AA63" s="315">
        <f>X63+Y63-Z63</f>
        <v>0</v>
      </c>
      <c r="AB63" s="252"/>
      <c r="AC63" s="252"/>
      <c r="AD63" s="253"/>
      <c r="AE63" s="313">
        <f t="shared" si="1"/>
        <v>0</v>
      </c>
    </row>
    <row r="64" spans="1:31" ht="32.25" thickBot="1">
      <c r="A64" s="398">
        <v>53</v>
      </c>
      <c r="E64" s="427"/>
      <c r="I64" s="136"/>
      <c r="J64" s="137">
        <v>1092</v>
      </c>
      <c r="K64" s="145" t="s">
        <v>359</v>
      </c>
      <c r="L64" s="812"/>
      <c r="M64" s="449"/>
      <c r="N64" s="245"/>
      <c r="O64" s="245"/>
      <c r="P64" s="476">
        <f t="shared" si="6"/>
        <v>0</v>
      </c>
      <c r="Q64" s="243" t="str">
        <f t="shared" ref="Q64:Q96" si="10">(IF($E64&lt;&gt;0,$J$2,IF($I64&lt;&gt;0,$J$2,"")))</f>
        <v/>
      </c>
      <c r="R64" s="244"/>
      <c r="S64" s="423"/>
      <c r="T64" s="252"/>
      <c r="U64" s="315">
        <f t="shared" si="7"/>
        <v>0</v>
      </c>
      <c r="V64" s="424">
        <f t="shared" si="2"/>
        <v>0</v>
      </c>
      <c r="W64" s="244"/>
      <c r="X64" s="771"/>
      <c r="Y64" s="775"/>
      <c r="Z64" s="775"/>
      <c r="AA64" s="775"/>
      <c r="AB64" s="775"/>
      <c r="AC64" s="775"/>
      <c r="AD64" s="819"/>
      <c r="AE64" s="313">
        <f t="shared" si="1"/>
        <v>0</v>
      </c>
    </row>
    <row r="65" spans="1:31" ht="32.25" thickBot="1">
      <c r="A65" s="398">
        <v>54</v>
      </c>
      <c r="E65" s="427"/>
      <c r="I65" s="136"/>
      <c r="J65" s="142">
        <v>1098</v>
      </c>
      <c r="K65" s="146" t="s">
        <v>231</v>
      </c>
      <c r="L65" s="812"/>
      <c r="M65" s="449"/>
      <c r="N65" s="245"/>
      <c r="O65" s="245"/>
      <c r="P65" s="476">
        <f t="shared" si="6"/>
        <v>0</v>
      </c>
      <c r="Q65" s="243" t="str">
        <f t="shared" si="10"/>
        <v/>
      </c>
      <c r="R65" s="244"/>
      <c r="S65" s="423"/>
      <c r="T65" s="252"/>
      <c r="U65" s="315">
        <f t="shared" si="7"/>
        <v>0</v>
      </c>
      <c r="V65" s="424">
        <f t="shared" si="2"/>
        <v>0</v>
      </c>
      <c r="W65" s="244"/>
      <c r="X65" s="423"/>
      <c r="Y65" s="252"/>
      <c r="Z65" s="429">
        <f>+IF(+(S65+T65)&gt;=P65,+T65,+(+P65-S65))</f>
        <v>0</v>
      </c>
      <c r="AA65" s="315">
        <f>X65+Y65-Z65</f>
        <v>0</v>
      </c>
      <c r="AB65" s="252"/>
      <c r="AC65" s="252"/>
      <c r="AD65" s="253"/>
      <c r="AE65" s="313">
        <f t="shared" si="1"/>
        <v>0</v>
      </c>
    </row>
    <row r="66" spans="1:31" ht="19.5" thickBot="1">
      <c r="A66" s="398">
        <v>55</v>
      </c>
      <c r="E66" s="427"/>
      <c r="I66" s="794">
        <v>1900</v>
      </c>
      <c r="J66" s="958" t="s">
        <v>293</v>
      </c>
      <c r="K66" s="958"/>
      <c r="L66" s="795"/>
      <c r="M66" s="796">
        <f>SUM(M67:M69)</f>
        <v>0</v>
      </c>
      <c r="N66" s="797">
        <f>SUM(N67:N69)</f>
        <v>0</v>
      </c>
      <c r="O66" s="797">
        <f>SUM(O67:O69)</f>
        <v>0</v>
      </c>
      <c r="P66" s="797">
        <f>SUM(P67:P69)</f>
        <v>0</v>
      </c>
      <c r="Q66" s="243">
        <f t="shared" si="10"/>
        <v>0</v>
      </c>
      <c r="R66" s="244"/>
      <c r="S66" s="316">
        <f>SUM(S67:S69)</f>
        <v>0</v>
      </c>
      <c r="T66" s="317">
        <f>SUM(T67:T69)</f>
        <v>0</v>
      </c>
      <c r="U66" s="425">
        <f>SUM(U67:U69)</f>
        <v>0</v>
      </c>
      <c r="V66" s="426">
        <f>SUM(V67:V69)</f>
        <v>0</v>
      </c>
      <c r="W66" s="244"/>
      <c r="X66" s="773"/>
      <c r="Y66" s="774"/>
      <c r="Z66" s="774"/>
      <c r="AA66" s="774"/>
      <c r="AB66" s="774"/>
      <c r="AC66" s="774"/>
      <c r="AD66" s="820"/>
      <c r="AE66" s="313">
        <f>AA66-AB66-AC66-AD66</f>
        <v>0</v>
      </c>
    </row>
    <row r="67" spans="1:31" ht="34.5" customHeight="1" thickBot="1">
      <c r="A67" s="398">
        <v>56</v>
      </c>
      <c r="E67" s="427"/>
      <c r="I67" s="136"/>
      <c r="J67" s="144">
        <v>1901</v>
      </c>
      <c r="K67" s="138" t="s">
        <v>294</v>
      </c>
      <c r="L67" s="812"/>
      <c r="M67" s="449"/>
      <c r="N67" s="245"/>
      <c r="O67" s="245"/>
      <c r="P67" s="476">
        <f>M67+N67+O67</f>
        <v>0</v>
      </c>
      <c r="Q67" s="243" t="str">
        <f t="shared" si="10"/>
        <v/>
      </c>
      <c r="R67" s="244"/>
      <c r="S67" s="423"/>
      <c r="T67" s="252"/>
      <c r="U67" s="315">
        <f>P67</f>
        <v>0</v>
      </c>
      <c r="V67" s="424">
        <f>S67+T67-U67</f>
        <v>0</v>
      </c>
      <c r="W67" s="244"/>
      <c r="X67" s="771"/>
      <c r="Y67" s="775"/>
      <c r="Z67" s="775"/>
      <c r="AA67" s="775"/>
      <c r="AB67" s="775"/>
      <c r="AC67" s="775"/>
      <c r="AD67" s="819"/>
      <c r="AE67" s="313">
        <f>AA67-AB67-AC67-AD67</f>
        <v>0</v>
      </c>
    </row>
    <row r="68" spans="1:31" ht="32.25" thickBot="1">
      <c r="A68" s="398">
        <v>57</v>
      </c>
      <c r="E68" s="427"/>
      <c r="I68" s="136"/>
      <c r="J68" s="137">
        <v>1981</v>
      </c>
      <c r="K68" s="139" t="s">
        <v>295</v>
      </c>
      <c r="L68" s="812"/>
      <c r="M68" s="449"/>
      <c r="N68" s="245"/>
      <c r="O68" s="245"/>
      <c r="P68" s="476">
        <f>M68+N68+O68</f>
        <v>0</v>
      </c>
      <c r="Q68" s="243" t="str">
        <f t="shared" si="10"/>
        <v/>
      </c>
      <c r="R68" s="244"/>
      <c r="S68" s="423"/>
      <c r="T68" s="252"/>
      <c r="U68" s="315">
        <f>P68</f>
        <v>0</v>
      </c>
      <c r="V68" s="424">
        <f>S68+T68-U68</f>
        <v>0</v>
      </c>
      <c r="W68" s="244"/>
      <c r="X68" s="771"/>
      <c r="Y68" s="775"/>
      <c r="Z68" s="775"/>
      <c r="AA68" s="775"/>
      <c r="AB68" s="775"/>
      <c r="AC68" s="775"/>
      <c r="AD68" s="819"/>
      <c r="AE68" s="313">
        <f>AA68-AB68-AC68-AD68</f>
        <v>0</v>
      </c>
    </row>
    <row r="69" spans="1:31" ht="32.25" thickBot="1">
      <c r="A69" s="398">
        <v>58</v>
      </c>
      <c r="E69" s="427"/>
      <c r="I69" s="136"/>
      <c r="J69" s="142">
        <v>1991</v>
      </c>
      <c r="K69" s="141" t="s">
        <v>296</v>
      </c>
      <c r="L69" s="812"/>
      <c r="M69" s="449"/>
      <c r="N69" s="245"/>
      <c r="O69" s="245"/>
      <c r="P69" s="476">
        <f>M69+N69+O69</f>
        <v>0</v>
      </c>
      <c r="Q69" s="243" t="str">
        <f t="shared" si="10"/>
        <v/>
      </c>
      <c r="R69" s="244"/>
      <c r="S69" s="423"/>
      <c r="T69" s="252"/>
      <c r="U69" s="315">
        <f>P69</f>
        <v>0</v>
      </c>
      <c r="V69" s="424">
        <f>S69+T69-U69</f>
        <v>0</v>
      </c>
      <c r="W69" s="244"/>
      <c r="X69" s="771"/>
      <c r="Y69" s="775"/>
      <c r="Z69" s="775"/>
      <c r="AA69" s="775"/>
      <c r="AB69" s="775"/>
      <c r="AC69" s="775"/>
      <c r="AD69" s="819"/>
      <c r="AE69" s="313">
        <f>AA69-AB69-AC69-AD69</f>
        <v>0</v>
      </c>
    </row>
    <row r="70" spans="1:31" ht="19.5" thickBot="1">
      <c r="A70" s="398">
        <v>59</v>
      </c>
      <c r="E70" s="427"/>
      <c r="I70" s="794">
        <v>2100</v>
      </c>
      <c r="J70" s="958" t="s">
        <v>1088</v>
      </c>
      <c r="K70" s="958"/>
      <c r="L70" s="795"/>
      <c r="M70" s="796">
        <f>SUM(M71:M75)</f>
        <v>0</v>
      </c>
      <c r="N70" s="797">
        <f>SUM(N71:N75)</f>
        <v>0</v>
      </c>
      <c r="O70" s="797">
        <f>SUM(O71:O75)</f>
        <v>0</v>
      </c>
      <c r="P70" s="797">
        <f>SUM(P71:P75)</f>
        <v>0</v>
      </c>
      <c r="Q70" s="243">
        <f t="shared" si="10"/>
        <v>0</v>
      </c>
      <c r="R70" s="244"/>
      <c r="S70" s="316">
        <f>SUM(S71:S75)</f>
        <v>0</v>
      </c>
      <c r="T70" s="317">
        <f>SUM(T71:T75)</f>
        <v>0</v>
      </c>
      <c r="U70" s="425">
        <f>SUM(U71:U75)</f>
        <v>0</v>
      </c>
      <c r="V70" s="426">
        <f>SUM(V71:V75)</f>
        <v>0</v>
      </c>
      <c r="W70" s="244"/>
      <c r="X70" s="773"/>
      <c r="Y70" s="774"/>
      <c r="Z70" s="774"/>
      <c r="AA70" s="774"/>
      <c r="AB70" s="774"/>
      <c r="AC70" s="774"/>
      <c r="AD70" s="820"/>
      <c r="AE70" s="313">
        <f t="shared" si="1"/>
        <v>0</v>
      </c>
    </row>
    <row r="71" spans="1:31" ht="19.5" thickBot="1">
      <c r="A71" s="398">
        <v>60</v>
      </c>
      <c r="E71" s="427"/>
      <c r="I71" s="136"/>
      <c r="J71" s="144">
        <v>2110</v>
      </c>
      <c r="K71" s="147" t="s">
        <v>232</v>
      </c>
      <c r="L71" s="812"/>
      <c r="M71" s="449"/>
      <c r="N71" s="245"/>
      <c r="O71" s="245"/>
      <c r="P71" s="476">
        <f>M71+N71+O71</f>
        <v>0</v>
      </c>
      <c r="Q71" s="243" t="str">
        <f t="shared" si="10"/>
        <v/>
      </c>
      <c r="R71" s="244"/>
      <c r="S71" s="423"/>
      <c r="T71" s="252"/>
      <c r="U71" s="315">
        <f>P71</f>
        <v>0</v>
      </c>
      <c r="V71" s="424">
        <f t="shared" si="2"/>
        <v>0</v>
      </c>
      <c r="W71" s="244"/>
      <c r="X71" s="771"/>
      <c r="Y71" s="775"/>
      <c r="Z71" s="775"/>
      <c r="AA71" s="775"/>
      <c r="AB71" s="775"/>
      <c r="AC71" s="775"/>
      <c r="AD71" s="819"/>
      <c r="AE71" s="313">
        <f t="shared" si="1"/>
        <v>0</v>
      </c>
    </row>
    <row r="72" spans="1:31" ht="19.5" thickBot="1">
      <c r="A72" s="398">
        <v>61</v>
      </c>
      <c r="E72" s="427"/>
      <c r="I72" s="171"/>
      <c r="J72" s="137">
        <v>2120</v>
      </c>
      <c r="K72" s="159" t="s">
        <v>233</v>
      </c>
      <c r="L72" s="812"/>
      <c r="M72" s="449"/>
      <c r="N72" s="245"/>
      <c r="O72" s="245"/>
      <c r="P72" s="476">
        <f>M72+N72+O72</f>
        <v>0</v>
      </c>
      <c r="Q72" s="243" t="str">
        <f t="shared" si="10"/>
        <v/>
      </c>
      <c r="R72" s="244"/>
      <c r="S72" s="423"/>
      <c r="T72" s="252"/>
      <c r="U72" s="315">
        <f>P72</f>
        <v>0</v>
      </c>
      <c r="V72" s="424">
        <f t="shared" si="2"/>
        <v>0</v>
      </c>
      <c r="W72" s="244"/>
      <c r="X72" s="771"/>
      <c r="Y72" s="775"/>
      <c r="Z72" s="775"/>
      <c r="AA72" s="775"/>
      <c r="AB72" s="775"/>
      <c r="AC72" s="775"/>
      <c r="AD72" s="819"/>
      <c r="AE72" s="313">
        <f t="shared" si="1"/>
        <v>0</v>
      </c>
    </row>
    <row r="73" spans="1:31" ht="32.25" thickBot="1">
      <c r="A73" s="398">
        <v>62</v>
      </c>
      <c r="E73" s="427"/>
      <c r="I73" s="171"/>
      <c r="J73" s="137">
        <v>2125</v>
      </c>
      <c r="K73" s="156" t="s">
        <v>1080</v>
      </c>
      <c r="L73" s="812"/>
      <c r="M73" s="700">
        <v>0</v>
      </c>
      <c r="N73" s="700">
        <v>0</v>
      </c>
      <c r="O73" s="700">
        <v>0</v>
      </c>
      <c r="P73" s="476">
        <f>M73+N73+O73</f>
        <v>0</v>
      </c>
      <c r="Q73" s="243" t="str">
        <f t="shared" si="10"/>
        <v/>
      </c>
      <c r="R73" s="244"/>
      <c r="S73" s="423"/>
      <c r="T73" s="252"/>
      <c r="U73" s="315">
        <f>P73</f>
        <v>0</v>
      </c>
      <c r="V73" s="424">
        <f t="shared" si="2"/>
        <v>0</v>
      </c>
      <c r="W73" s="244"/>
      <c r="X73" s="771"/>
      <c r="Y73" s="775"/>
      <c r="Z73" s="775"/>
      <c r="AA73" s="775"/>
      <c r="AB73" s="775"/>
      <c r="AC73" s="775"/>
      <c r="AD73" s="819"/>
      <c r="AE73" s="313">
        <f t="shared" si="1"/>
        <v>0</v>
      </c>
    </row>
    <row r="74" spans="1:31" ht="32.25" thickBot="1">
      <c r="A74" s="398">
        <v>63</v>
      </c>
      <c r="I74" s="143"/>
      <c r="J74" s="137">
        <v>2140</v>
      </c>
      <c r="K74" s="159" t="s">
        <v>235</v>
      </c>
      <c r="L74" s="812"/>
      <c r="M74" s="700">
        <v>0</v>
      </c>
      <c r="N74" s="700">
        <v>0</v>
      </c>
      <c r="O74" s="700">
        <v>0</v>
      </c>
      <c r="P74" s="476">
        <f>M74+N74+O74</f>
        <v>0</v>
      </c>
      <c r="Q74" s="243" t="str">
        <f t="shared" si="10"/>
        <v/>
      </c>
      <c r="R74" s="244"/>
      <c r="S74" s="423"/>
      <c r="T74" s="252"/>
      <c r="U74" s="315">
        <f>P74</f>
        <v>0</v>
      </c>
      <c r="V74" s="424">
        <f t="shared" si="2"/>
        <v>0</v>
      </c>
      <c r="W74" s="244"/>
      <c r="X74" s="771"/>
      <c r="Y74" s="775"/>
      <c r="Z74" s="775"/>
      <c r="AA74" s="775"/>
      <c r="AB74" s="775"/>
      <c r="AC74" s="775"/>
      <c r="AD74" s="819"/>
      <c r="AE74" s="313">
        <f t="shared" si="1"/>
        <v>0</v>
      </c>
    </row>
    <row r="75" spans="1:31" ht="32.25" thickBot="1">
      <c r="A75" s="398">
        <v>64</v>
      </c>
      <c r="I75" s="136"/>
      <c r="J75" s="142">
        <v>2190</v>
      </c>
      <c r="K75" s="512" t="s">
        <v>236</v>
      </c>
      <c r="L75" s="812"/>
      <c r="M75" s="449"/>
      <c r="N75" s="245"/>
      <c r="O75" s="245"/>
      <c r="P75" s="476">
        <f>M75+N75+O75</f>
        <v>0</v>
      </c>
      <c r="Q75" s="243" t="str">
        <f t="shared" si="10"/>
        <v/>
      </c>
      <c r="R75" s="244"/>
      <c r="S75" s="423"/>
      <c r="T75" s="252"/>
      <c r="U75" s="315">
        <f>P75</f>
        <v>0</v>
      </c>
      <c r="V75" s="424">
        <f t="shared" si="2"/>
        <v>0</v>
      </c>
      <c r="W75" s="244"/>
      <c r="X75" s="771"/>
      <c r="Y75" s="775"/>
      <c r="Z75" s="775"/>
      <c r="AA75" s="775"/>
      <c r="AB75" s="775"/>
      <c r="AC75" s="775"/>
      <c r="AD75" s="819"/>
      <c r="AE75" s="313">
        <f t="shared" si="1"/>
        <v>0</v>
      </c>
    </row>
    <row r="76" spans="1:31" ht="19.5" thickBot="1">
      <c r="A76" s="398">
        <v>65</v>
      </c>
      <c r="I76" s="794">
        <v>2200</v>
      </c>
      <c r="J76" s="958" t="s">
        <v>237</v>
      </c>
      <c r="K76" s="958"/>
      <c r="L76" s="795"/>
      <c r="M76" s="796">
        <f>SUM(M77:M78)</f>
        <v>0</v>
      </c>
      <c r="N76" s="797">
        <f>SUM(N77:N78)</f>
        <v>0</v>
      </c>
      <c r="O76" s="797">
        <f>SUM(O77:O78)</f>
        <v>0</v>
      </c>
      <c r="P76" s="797">
        <f>SUM(P77:P78)</f>
        <v>0</v>
      </c>
      <c r="Q76" s="243">
        <f t="shared" si="10"/>
        <v>0</v>
      </c>
      <c r="R76" s="244"/>
      <c r="S76" s="316">
        <f>SUM(S77:S78)</f>
        <v>0</v>
      </c>
      <c r="T76" s="317">
        <f>SUM(T77:T78)</f>
        <v>0</v>
      </c>
      <c r="U76" s="425">
        <f>SUM(U77:U78)</f>
        <v>0</v>
      </c>
      <c r="V76" s="426">
        <f>SUM(V77:V78)</f>
        <v>0</v>
      </c>
      <c r="W76" s="244"/>
      <c r="X76" s="773"/>
      <c r="Y76" s="774"/>
      <c r="Z76" s="774"/>
      <c r="AA76" s="774"/>
      <c r="AB76" s="774"/>
      <c r="AC76" s="774"/>
      <c r="AD76" s="820"/>
      <c r="AE76" s="313">
        <f t="shared" si="1"/>
        <v>0</v>
      </c>
    </row>
    <row r="77" spans="1:31" ht="19.5" thickBot="1">
      <c r="A77" s="398">
        <v>66</v>
      </c>
      <c r="I77" s="136"/>
      <c r="J77" s="137">
        <v>2221</v>
      </c>
      <c r="K77" s="139" t="s">
        <v>1461</v>
      </c>
      <c r="L77" s="812"/>
      <c r="M77" s="449"/>
      <c r="N77" s="245"/>
      <c r="O77" s="245"/>
      <c r="P77" s="476">
        <f t="shared" ref="P77:P82" si="11">M77+N77+O77</f>
        <v>0</v>
      </c>
      <c r="Q77" s="243" t="str">
        <f t="shared" si="10"/>
        <v/>
      </c>
      <c r="R77" s="244"/>
      <c r="S77" s="423"/>
      <c r="T77" s="252"/>
      <c r="U77" s="315">
        <f t="shared" ref="U77:U82" si="12">P77</f>
        <v>0</v>
      </c>
      <c r="V77" s="424">
        <f t="shared" ref="V77:V82" si="13">S77+T77-U77</f>
        <v>0</v>
      </c>
      <c r="W77" s="244"/>
      <c r="X77" s="771"/>
      <c r="Y77" s="775"/>
      <c r="Z77" s="775"/>
      <c r="AA77" s="775"/>
      <c r="AB77" s="775"/>
      <c r="AC77" s="775"/>
      <c r="AD77" s="819"/>
      <c r="AE77" s="313">
        <f t="shared" si="1"/>
        <v>0</v>
      </c>
    </row>
    <row r="78" spans="1:31" ht="19.5" thickBot="1">
      <c r="A78" s="398">
        <v>67</v>
      </c>
      <c r="I78" s="136"/>
      <c r="J78" s="142">
        <v>2224</v>
      </c>
      <c r="K78" s="141" t="s">
        <v>238</v>
      </c>
      <c r="L78" s="812"/>
      <c r="M78" s="449"/>
      <c r="N78" s="245"/>
      <c r="O78" s="245"/>
      <c r="P78" s="476">
        <f t="shared" si="11"/>
        <v>0</v>
      </c>
      <c r="Q78" s="243" t="str">
        <f t="shared" si="10"/>
        <v/>
      </c>
      <c r="R78" s="244"/>
      <c r="S78" s="423"/>
      <c r="T78" s="252"/>
      <c r="U78" s="315">
        <f t="shared" si="12"/>
        <v>0</v>
      </c>
      <c r="V78" s="424">
        <f t="shared" si="13"/>
        <v>0</v>
      </c>
      <c r="W78" s="244"/>
      <c r="X78" s="771"/>
      <c r="Y78" s="775"/>
      <c r="Z78" s="775"/>
      <c r="AA78" s="775"/>
      <c r="AB78" s="775"/>
      <c r="AC78" s="775"/>
      <c r="AD78" s="819"/>
      <c r="AE78" s="313">
        <f t="shared" si="1"/>
        <v>0</v>
      </c>
    </row>
    <row r="79" spans="1:31" ht="19.5" thickBot="1">
      <c r="A79" s="398">
        <v>68</v>
      </c>
      <c r="I79" s="794">
        <v>2500</v>
      </c>
      <c r="J79" s="963" t="s">
        <v>239</v>
      </c>
      <c r="K79" s="963"/>
      <c r="L79" s="795"/>
      <c r="M79" s="798"/>
      <c r="N79" s="799"/>
      <c r="O79" s="799"/>
      <c r="P79" s="800">
        <f t="shared" si="11"/>
        <v>0</v>
      </c>
      <c r="Q79" s="243">
        <f t="shared" si="10"/>
        <v>0</v>
      </c>
      <c r="R79" s="244"/>
      <c r="S79" s="428"/>
      <c r="T79" s="254"/>
      <c r="U79" s="315">
        <f t="shared" si="12"/>
        <v>0</v>
      </c>
      <c r="V79" s="424">
        <f t="shared" si="13"/>
        <v>0</v>
      </c>
      <c r="W79" s="244"/>
      <c r="X79" s="773"/>
      <c r="Y79" s="774"/>
      <c r="Z79" s="775"/>
      <c r="AA79" s="775"/>
      <c r="AB79" s="774"/>
      <c r="AC79" s="775"/>
      <c r="AD79" s="819"/>
      <c r="AE79" s="313">
        <f t="shared" si="1"/>
        <v>0</v>
      </c>
    </row>
    <row r="80" spans="1:31" ht="34.5" customHeight="1" thickBot="1">
      <c r="A80" s="398">
        <v>69</v>
      </c>
      <c r="I80" s="794">
        <v>2600</v>
      </c>
      <c r="J80" s="969" t="s">
        <v>240</v>
      </c>
      <c r="K80" s="979"/>
      <c r="L80" s="795"/>
      <c r="M80" s="798"/>
      <c r="N80" s="799"/>
      <c r="O80" s="799"/>
      <c r="P80" s="800">
        <f t="shared" si="11"/>
        <v>0</v>
      </c>
      <c r="Q80" s="243">
        <f t="shared" si="10"/>
        <v>0</v>
      </c>
      <c r="R80" s="244"/>
      <c r="S80" s="428"/>
      <c r="T80" s="254"/>
      <c r="U80" s="315">
        <f t="shared" si="12"/>
        <v>0</v>
      </c>
      <c r="V80" s="424">
        <f t="shared" si="13"/>
        <v>0</v>
      </c>
      <c r="W80" s="244"/>
      <c r="X80" s="773"/>
      <c r="Y80" s="774"/>
      <c r="Z80" s="775"/>
      <c r="AA80" s="775"/>
      <c r="AB80" s="774"/>
      <c r="AC80" s="775"/>
      <c r="AD80" s="819"/>
      <c r="AE80" s="313">
        <f t="shared" si="1"/>
        <v>0</v>
      </c>
    </row>
    <row r="81" spans="1:31" ht="33.75" customHeight="1" thickBot="1">
      <c r="A81" s="398">
        <v>70</v>
      </c>
      <c r="I81" s="794">
        <v>2700</v>
      </c>
      <c r="J81" s="969" t="s">
        <v>241</v>
      </c>
      <c r="K81" s="979"/>
      <c r="L81" s="795"/>
      <c r="M81" s="798"/>
      <c r="N81" s="799"/>
      <c r="O81" s="799"/>
      <c r="P81" s="800">
        <f t="shared" si="11"/>
        <v>0</v>
      </c>
      <c r="Q81" s="243">
        <f t="shared" si="10"/>
        <v>0</v>
      </c>
      <c r="R81" s="244"/>
      <c r="S81" s="428"/>
      <c r="T81" s="254"/>
      <c r="U81" s="315">
        <f t="shared" si="12"/>
        <v>0</v>
      </c>
      <c r="V81" s="424">
        <f t="shared" si="13"/>
        <v>0</v>
      </c>
      <c r="W81" s="244"/>
      <c r="X81" s="773"/>
      <c r="Y81" s="774"/>
      <c r="Z81" s="775"/>
      <c r="AA81" s="775"/>
      <c r="AB81" s="774"/>
      <c r="AC81" s="775"/>
      <c r="AD81" s="819"/>
      <c r="AE81" s="313">
        <f t="shared" si="1"/>
        <v>0</v>
      </c>
    </row>
    <row r="82" spans="1:31" ht="35.25" customHeight="1" thickBot="1">
      <c r="A82" s="398">
        <v>71</v>
      </c>
      <c r="I82" s="794">
        <v>2800</v>
      </c>
      <c r="J82" s="969" t="s">
        <v>1711</v>
      </c>
      <c r="K82" s="979"/>
      <c r="L82" s="795"/>
      <c r="M82" s="798"/>
      <c r="N82" s="799"/>
      <c r="O82" s="799"/>
      <c r="P82" s="800">
        <f t="shared" si="11"/>
        <v>0</v>
      </c>
      <c r="Q82" s="243">
        <f t="shared" si="10"/>
        <v>0</v>
      </c>
      <c r="R82" s="244"/>
      <c r="S82" s="428"/>
      <c r="T82" s="254"/>
      <c r="U82" s="315">
        <f t="shared" si="12"/>
        <v>0</v>
      </c>
      <c r="V82" s="424">
        <f t="shared" si="13"/>
        <v>0</v>
      </c>
      <c r="W82" s="244"/>
      <c r="X82" s="773"/>
      <c r="Y82" s="774"/>
      <c r="Z82" s="775"/>
      <c r="AA82" s="775"/>
      <c r="AB82" s="774"/>
      <c r="AC82" s="775"/>
      <c r="AD82" s="819"/>
      <c r="AE82" s="313">
        <f t="shared" si="1"/>
        <v>0</v>
      </c>
    </row>
    <row r="83" spans="1:31" ht="35.25" customHeight="1" thickBot="1">
      <c r="A83" s="398">
        <v>72</v>
      </c>
      <c r="I83" s="794">
        <v>2900</v>
      </c>
      <c r="J83" s="966" t="s">
        <v>242</v>
      </c>
      <c r="K83" s="983"/>
      <c r="L83" s="795"/>
      <c r="M83" s="796">
        <f>SUM(M84:M91)</f>
        <v>0</v>
      </c>
      <c r="N83" s="797">
        <f>SUM(N84:N91)</f>
        <v>0</v>
      </c>
      <c r="O83" s="797">
        <f>SUM(O84:O91)</f>
        <v>0</v>
      </c>
      <c r="P83" s="797">
        <f>SUM(P84:P91)</f>
        <v>0</v>
      </c>
      <c r="Q83" s="243">
        <f t="shared" si="10"/>
        <v>0</v>
      </c>
      <c r="R83" s="244"/>
      <c r="S83" s="316">
        <f>SUM(S84:S91)</f>
        <v>0</v>
      </c>
      <c r="T83" s="317">
        <f>SUM(T84:T91)</f>
        <v>0</v>
      </c>
      <c r="U83" s="425">
        <f>SUM(U84:U91)</f>
        <v>0</v>
      </c>
      <c r="V83" s="426">
        <f>SUM(V84:V91)</f>
        <v>0</v>
      </c>
      <c r="W83" s="244"/>
      <c r="X83" s="773"/>
      <c r="Y83" s="774"/>
      <c r="Z83" s="774"/>
      <c r="AA83" s="774"/>
      <c r="AB83" s="774"/>
      <c r="AC83" s="774"/>
      <c r="AD83" s="820"/>
      <c r="AE83" s="313">
        <f t="shared" si="1"/>
        <v>0</v>
      </c>
    </row>
    <row r="84" spans="1:31" ht="35.25" customHeight="1" thickBot="1">
      <c r="A84" s="398">
        <v>73</v>
      </c>
      <c r="I84" s="172"/>
      <c r="J84" s="144">
        <v>2910</v>
      </c>
      <c r="K84" s="319" t="s">
        <v>1751</v>
      </c>
      <c r="L84" s="812"/>
      <c r="M84" s="449"/>
      <c r="N84" s="245"/>
      <c r="O84" s="245"/>
      <c r="P84" s="476">
        <f>M84+N84+O84</f>
        <v>0</v>
      </c>
      <c r="Q84" s="243" t="str">
        <f t="shared" si="10"/>
        <v/>
      </c>
      <c r="R84" s="244"/>
      <c r="S84" s="423"/>
      <c r="T84" s="252"/>
      <c r="U84" s="315">
        <f>P84</f>
        <v>0</v>
      </c>
      <c r="V84" s="424">
        <f>S84+T84-U84</f>
        <v>0</v>
      </c>
      <c r="W84" s="244"/>
      <c r="X84" s="771"/>
      <c r="Y84" s="775"/>
      <c r="Z84" s="775"/>
      <c r="AA84" s="775"/>
      <c r="AB84" s="775"/>
      <c r="AC84" s="775"/>
      <c r="AD84" s="819"/>
      <c r="AE84" s="313">
        <f>AA84-AB84-AC84-AD84</f>
        <v>0</v>
      </c>
    </row>
    <row r="85" spans="1:31" ht="35.25" customHeight="1" thickBot="1">
      <c r="A85" s="398">
        <v>74</v>
      </c>
      <c r="I85" s="172"/>
      <c r="J85" s="144">
        <v>2920</v>
      </c>
      <c r="K85" s="319" t="s">
        <v>243</v>
      </c>
      <c r="L85" s="812"/>
      <c r="M85" s="449"/>
      <c r="N85" s="245"/>
      <c r="O85" s="245"/>
      <c r="P85" s="476">
        <f t="shared" ref="P85:P91" si="14">M85+N85+O85</f>
        <v>0</v>
      </c>
      <c r="Q85" s="243" t="str">
        <f t="shared" si="10"/>
        <v/>
      </c>
      <c r="R85" s="244"/>
      <c r="S85" s="423"/>
      <c r="T85" s="252"/>
      <c r="U85" s="315">
        <f t="shared" ref="U85:U91" si="15">P85</f>
        <v>0</v>
      </c>
      <c r="V85" s="424">
        <f t="shared" ref="V85:V91" si="16">S85+T85-U85</f>
        <v>0</v>
      </c>
      <c r="W85" s="244"/>
      <c r="X85" s="771"/>
      <c r="Y85" s="775"/>
      <c r="Z85" s="775"/>
      <c r="AA85" s="775"/>
      <c r="AB85" s="775"/>
      <c r="AC85" s="775"/>
      <c r="AD85" s="819"/>
      <c r="AE85" s="313">
        <f t="shared" si="1"/>
        <v>0</v>
      </c>
    </row>
    <row r="86" spans="1:31" ht="32.25" thickBot="1">
      <c r="A86" s="398">
        <v>75</v>
      </c>
      <c r="I86" s="172"/>
      <c r="J86" s="168">
        <v>2969</v>
      </c>
      <c r="K86" s="320" t="s">
        <v>244</v>
      </c>
      <c r="L86" s="812"/>
      <c r="M86" s="449"/>
      <c r="N86" s="245"/>
      <c r="O86" s="245"/>
      <c r="P86" s="476">
        <f t="shared" si="14"/>
        <v>0</v>
      </c>
      <c r="Q86" s="243" t="str">
        <f t="shared" si="10"/>
        <v/>
      </c>
      <c r="R86" s="244"/>
      <c r="S86" s="423"/>
      <c r="T86" s="252"/>
      <c r="U86" s="315">
        <f t="shared" si="15"/>
        <v>0</v>
      </c>
      <c r="V86" s="424">
        <f t="shared" si="16"/>
        <v>0</v>
      </c>
      <c r="W86" s="244"/>
      <c r="X86" s="771"/>
      <c r="Y86" s="775"/>
      <c r="Z86" s="775"/>
      <c r="AA86" s="775"/>
      <c r="AB86" s="775"/>
      <c r="AC86" s="775"/>
      <c r="AD86" s="819"/>
      <c r="AE86" s="313">
        <f t="shared" si="1"/>
        <v>0</v>
      </c>
    </row>
    <row r="87" spans="1:31" ht="32.25" thickBot="1">
      <c r="A87" s="398">
        <v>76</v>
      </c>
      <c r="I87" s="172"/>
      <c r="J87" s="168">
        <v>2970</v>
      </c>
      <c r="K87" s="320" t="s">
        <v>245</v>
      </c>
      <c r="L87" s="812"/>
      <c r="M87" s="449"/>
      <c r="N87" s="245"/>
      <c r="O87" s="245"/>
      <c r="P87" s="476">
        <f t="shared" si="14"/>
        <v>0</v>
      </c>
      <c r="Q87" s="243" t="str">
        <f t="shared" si="10"/>
        <v/>
      </c>
      <c r="R87" s="244"/>
      <c r="S87" s="423"/>
      <c r="T87" s="252"/>
      <c r="U87" s="315">
        <f t="shared" si="15"/>
        <v>0</v>
      </c>
      <c r="V87" s="424">
        <f t="shared" si="16"/>
        <v>0</v>
      </c>
      <c r="W87" s="244"/>
      <c r="X87" s="771"/>
      <c r="Y87" s="775"/>
      <c r="Z87" s="775"/>
      <c r="AA87" s="775"/>
      <c r="AB87" s="775"/>
      <c r="AC87" s="775"/>
      <c r="AD87" s="819"/>
      <c r="AE87" s="313">
        <f t="shared" si="1"/>
        <v>0</v>
      </c>
    </row>
    <row r="88" spans="1:31" ht="32.25" thickBot="1">
      <c r="A88" s="398">
        <v>77</v>
      </c>
      <c r="I88" s="172"/>
      <c r="J88" s="166">
        <v>2989</v>
      </c>
      <c r="K88" s="321" t="s">
        <v>246</v>
      </c>
      <c r="L88" s="812"/>
      <c r="M88" s="449"/>
      <c r="N88" s="245"/>
      <c r="O88" s="245"/>
      <c r="P88" s="476">
        <f t="shared" si="14"/>
        <v>0</v>
      </c>
      <c r="Q88" s="243" t="str">
        <f t="shared" si="10"/>
        <v/>
      </c>
      <c r="R88" s="244"/>
      <c r="S88" s="423"/>
      <c r="T88" s="252"/>
      <c r="U88" s="315">
        <f t="shared" si="15"/>
        <v>0</v>
      </c>
      <c r="V88" s="424">
        <f t="shared" si="16"/>
        <v>0</v>
      </c>
      <c r="W88" s="244"/>
      <c r="X88" s="771"/>
      <c r="Y88" s="775"/>
      <c r="Z88" s="775"/>
      <c r="AA88" s="775"/>
      <c r="AB88" s="775"/>
      <c r="AC88" s="775"/>
      <c r="AD88" s="819"/>
      <c r="AE88" s="313">
        <f t="shared" si="1"/>
        <v>0</v>
      </c>
    </row>
    <row r="89" spans="1:31" ht="32.25" thickBot="1">
      <c r="A89" s="398">
        <v>78</v>
      </c>
      <c r="I89" s="136"/>
      <c r="J89" s="137">
        <v>2990</v>
      </c>
      <c r="K89" s="322" t="s">
        <v>1732</v>
      </c>
      <c r="L89" s="812"/>
      <c r="M89" s="449"/>
      <c r="N89" s="245"/>
      <c r="O89" s="245"/>
      <c r="P89" s="476">
        <f>M89+N89+O89</f>
        <v>0</v>
      </c>
      <c r="Q89" s="243" t="str">
        <f t="shared" si="10"/>
        <v/>
      </c>
      <c r="R89" s="244"/>
      <c r="S89" s="423"/>
      <c r="T89" s="252"/>
      <c r="U89" s="315">
        <f>P89</f>
        <v>0</v>
      </c>
      <c r="V89" s="424">
        <f>S89+T89-U89</f>
        <v>0</v>
      </c>
      <c r="W89" s="244"/>
      <c r="X89" s="771"/>
      <c r="Y89" s="775"/>
      <c r="Z89" s="775"/>
      <c r="AA89" s="775"/>
      <c r="AB89" s="775"/>
      <c r="AC89" s="775"/>
      <c r="AD89" s="819"/>
      <c r="AE89" s="313">
        <f>AA89-AB89-AC89-AD89</f>
        <v>0</v>
      </c>
    </row>
    <row r="90" spans="1:31" ht="19.5" thickBot="1">
      <c r="A90" s="398">
        <v>79</v>
      </c>
      <c r="I90" s="136"/>
      <c r="J90" s="137">
        <v>2991</v>
      </c>
      <c r="K90" s="322" t="s">
        <v>247</v>
      </c>
      <c r="L90" s="812"/>
      <c r="M90" s="449"/>
      <c r="N90" s="245"/>
      <c r="O90" s="245"/>
      <c r="P90" s="476">
        <f t="shared" si="14"/>
        <v>0</v>
      </c>
      <c r="Q90" s="243" t="str">
        <f t="shared" si="10"/>
        <v/>
      </c>
      <c r="R90" s="244"/>
      <c r="S90" s="423"/>
      <c r="T90" s="252"/>
      <c r="U90" s="315">
        <f t="shared" si="15"/>
        <v>0</v>
      </c>
      <c r="V90" s="424">
        <f t="shared" si="16"/>
        <v>0</v>
      </c>
      <c r="W90" s="244"/>
      <c r="X90" s="771"/>
      <c r="Y90" s="775"/>
      <c r="Z90" s="775"/>
      <c r="AA90" s="775"/>
      <c r="AB90" s="775"/>
      <c r="AC90" s="775"/>
      <c r="AD90" s="819"/>
      <c r="AE90" s="313">
        <f t="shared" si="1"/>
        <v>0</v>
      </c>
    </row>
    <row r="91" spans="1:31" ht="35.25" customHeight="1" thickBot="1">
      <c r="A91" s="398">
        <v>80</v>
      </c>
      <c r="I91" s="136"/>
      <c r="J91" s="142">
        <v>2992</v>
      </c>
      <c r="K91" s="154" t="s">
        <v>248</v>
      </c>
      <c r="L91" s="812"/>
      <c r="M91" s="449"/>
      <c r="N91" s="245"/>
      <c r="O91" s="245"/>
      <c r="P91" s="476">
        <f t="shared" si="14"/>
        <v>0</v>
      </c>
      <c r="Q91" s="243" t="str">
        <f t="shared" si="10"/>
        <v/>
      </c>
      <c r="R91" s="244"/>
      <c r="S91" s="423"/>
      <c r="T91" s="252"/>
      <c r="U91" s="315">
        <f t="shared" si="15"/>
        <v>0</v>
      </c>
      <c r="V91" s="424">
        <f t="shared" si="16"/>
        <v>0</v>
      </c>
      <c r="W91" s="244"/>
      <c r="X91" s="771"/>
      <c r="Y91" s="775"/>
      <c r="Z91" s="775"/>
      <c r="AA91" s="775"/>
      <c r="AB91" s="775"/>
      <c r="AC91" s="775"/>
      <c r="AD91" s="819"/>
      <c r="AE91" s="313">
        <f t="shared" si="1"/>
        <v>0</v>
      </c>
    </row>
    <row r="92" spans="1:31" ht="18.75" customHeight="1" thickBot="1">
      <c r="A92" s="398">
        <v>81</v>
      </c>
      <c r="I92" s="794">
        <v>3300</v>
      </c>
      <c r="J92" s="966" t="s">
        <v>1773</v>
      </c>
      <c r="K92" s="966"/>
      <c r="L92" s="795"/>
      <c r="M92" s="781">
        <v>0</v>
      </c>
      <c r="N92" s="781">
        <v>0</v>
      </c>
      <c r="O92" s="781">
        <v>0</v>
      </c>
      <c r="P92" s="797">
        <f>SUM(P93:P97)</f>
        <v>0</v>
      </c>
      <c r="Q92" s="243">
        <f t="shared" si="10"/>
        <v>0</v>
      </c>
      <c r="R92" s="244"/>
      <c r="S92" s="773"/>
      <c r="T92" s="774"/>
      <c r="U92" s="774"/>
      <c r="V92" s="820"/>
      <c r="W92" s="244"/>
      <c r="X92" s="773"/>
      <c r="Y92" s="774"/>
      <c r="Z92" s="774"/>
      <c r="AA92" s="774"/>
      <c r="AB92" s="774"/>
      <c r="AC92" s="774"/>
      <c r="AD92" s="820"/>
      <c r="AE92" s="313">
        <f t="shared" si="1"/>
        <v>0</v>
      </c>
    </row>
    <row r="93" spans="1:31" ht="19.5" thickBot="1">
      <c r="A93" s="398">
        <v>82</v>
      </c>
      <c r="I93" s="143"/>
      <c r="J93" s="144">
        <v>3301</v>
      </c>
      <c r="K93" s="460" t="s">
        <v>249</v>
      </c>
      <c r="L93" s="812"/>
      <c r="M93" s="700">
        <v>0</v>
      </c>
      <c r="N93" s="700">
        <v>0</v>
      </c>
      <c r="O93" s="700">
        <v>0</v>
      </c>
      <c r="P93" s="476">
        <f t="shared" ref="P93:P100" si="17">M93+N93+O93</f>
        <v>0</v>
      </c>
      <c r="Q93" s="243" t="str">
        <f t="shared" si="10"/>
        <v/>
      </c>
      <c r="R93" s="244"/>
      <c r="S93" s="771"/>
      <c r="T93" s="775"/>
      <c r="U93" s="775"/>
      <c r="V93" s="819"/>
      <c r="W93" s="244"/>
      <c r="X93" s="771"/>
      <c r="Y93" s="775"/>
      <c r="Z93" s="775"/>
      <c r="AA93" s="775"/>
      <c r="AB93" s="775"/>
      <c r="AC93" s="775"/>
      <c r="AD93" s="819"/>
      <c r="AE93" s="313">
        <f t="shared" si="1"/>
        <v>0</v>
      </c>
    </row>
    <row r="94" spans="1:31" ht="19.5" thickBot="1">
      <c r="A94" s="398">
        <v>83</v>
      </c>
      <c r="I94" s="143"/>
      <c r="J94" s="168">
        <v>3302</v>
      </c>
      <c r="K94" s="461" t="s">
        <v>1081</v>
      </c>
      <c r="L94" s="812"/>
      <c r="M94" s="700">
        <v>0</v>
      </c>
      <c r="N94" s="700">
        <v>0</v>
      </c>
      <c r="O94" s="700">
        <v>0</v>
      </c>
      <c r="P94" s="476">
        <f t="shared" si="17"/>
        <v>0</v>
      </c>
      <c r="Q94" s="243" t="str">
        <f t="shared" si="10"/>
        <v/>
      </c>
      <c r="R94" s="244"/>
      <c r="S94" s="771"/>
      <c r="T94" s="775"/>
      <c r="U94" s="775"/>
      <c r="V94" s="819"/>
      <c r="W94" s="244"/>
      <c r="X94" s="771"/>
      <c r="Y94" s="775"/>
      <c r="Z94" s="775"/>
      <c r="AA94" s="775"/>
      <c r="AB94" s="775"/>
      <c r="AC94" s="775"/>
      <c r="AD94" s="819"/>
      <c r="AE94" s="313">
        <f t="shared" si="1"/>
        <v>0</v>
      </c>
    </row>
    <row r="95" spans="1:31" ht="19.5" thickBot="1">
      <c r="A95" s="398">
        <v>84</v>
      </c>
      <c r="I95" s="143"/>
      <c r="J95" s="168">
        <v>3303</v>
      </c>
      <c r="K95" s="461" t="s">
        <v>251</v>
      </c>
      <c r="L95" s="812"/>
      <c r="M95" s="700">
        <v>0</v>
      </c>
      <c r="N95" s="700">
        <v>0</v>
      </c>
      <c r="O95" s="700">
        <v>0</v>
      </c>
      <c r="P95" s="476">
        <f t="shared" si="17"/>
        <v>0</v>
      </c>
      <c r="Q95" s="243" t="str">
        <f t="shared" si="10"/>
        <v/>
      </c>
      <c r="R95" s="244"/>
      <c r="S95" s="771"/>
      <c r="T95" s="775"/>
      <c r="U95" s="775"/>
      <c r="V95" s="819"/>
      <c r="W95" s="244"/>
      <c r="X95" s="771"/>
      <c r="Y95" s="775"/>
      <c r="Z95" s="775"/>
      <c r="AA95" s="775"/>
      <c r="AB95" s="775"/>
      <c r="AC95" s="775"/>
      <c r="AD95" s="819"/>
      <c r="AE95" s="313">
        <f t="shared" si="1"/>
        <v>0</v>
      </c>
    </row>
    <row r="96" spans="1:31" ht="19.5" thickBot="1">
      <c r="A96" s="398">
        <v>85</v>
      </c>
      <c r="I96" s="143"/>
      <c r="J96" s="166">
        <v>3304</v>
      </c>
      <c r="K96" s="462" t="s">
        <v>252</v>
      </c>
      <c r="L96" s="812"/>
      <c r="M96" s="700">
        <v>0</v>
      </c>
      <c r="N96" s="700">
        <v>0</v>
      </c>
      <c r="O96" s="700">
        <v>0</v>
      </c>
      <c r="P96" s="476">
        <f t="shared" si="17"/>
        <v>0</v>
      </c>
      <c r="Q96" s="243" t="str">
        <f t="shared" si="10"/>
        <v/>
      </c>
      <c r="R96" s="244"/>
      <c r="S96" s="771"/>
      <c r="T96" s="775"/>
      <c r="U96" s="775"/>
      <c r="V96" s="819"/>
      <c r="W96" s="244"/>
      <c r="X96" s="771"/>
      <c r="Y96" s="775"/>
      <c r="Z96" s="775"/>
      <c r="AA96" s="775"/>
      <c r="AB96" s="775"/>
      <c r="AC96" s="775"/>
      <c r="AD96" s="819"/>
      <c r="AE96" s="313">
        <f t="shared" si="1"/>
        <v>0</v>
      </c>
    </row>
    <row r="97" spans="1:31" ht="32.25" thickBot="1">
      <c r="A97" s="398">
        <v>86</v>
      </c>
      <c r="I97" s="143"/>
      <c r="J97" s="142">
        <v>3306</v>
      </c>
      <c r="K97" s="463" t="s">
        <v>1712</v>
      </c>
      <c r="L97" s="812"/>
      <c r="M97" s="700">
        <v>0</v>
      </c>
      <c r="N97" s="700">
        <v>0</v>
      </c>
      <c r="O97" s="700">
        <v>0</v>
      </c>
      <c r="P97" s="476">
        <f t="shared" si="17"/>
        <v>0</v>
      </c>
      <c r="Q97" s="243" t="str">
        <f t="shared" ref="Q97:Q128" si="18">(IF($E97&lt;&gt;0,$J$2,IF($I97&lt;&gt;0,$J$2,"")))</f>
        <v/>
      </c>
      <c r="R97" s="244"/>
      <c r="S97" s="771"/>
      <c r="T97" s="775"/>
      <c r="U97" s="775"/>
      <c r="V97" s="819"/>
      <c r="W97" s="244"/>
      <c r="X97" s="771"/>
      <c r="Y97" s="775"/>
      <c r="Z97" s="775"/>
      <c r="AA97" s="775"/>
      <c r="AB97" s="775"/>
      <c r="AC97" s="775"/>
      <c r="AD97" s="819"/>
      <c r="AE97" s="313">
        <f t="shared" ref="AE97:AE141" si="19">AA97-AB97-AC97-AD97</f>
        <v>0</v>
      </c>
    </row>
    <row r="98" spans="1:31" ht="19.5" thickBot="1">
      <c r="A98" s="398">
        <v>87</v>
      </c>
      <c r="I98" s="794">
        <v>3900</v>
      </c>
      <c r="J98" s="963" t="s">
        <v>253</v>
      </c>
      <c r="K98" s="967"/>
      <c r="L98" s="795"/>
      <c r="M98" s="781">
        <v>0</v>
      </c>
      <c r="N98" s="781">
        <v>0</v>
      </c>
      <c r="O98" s="781">
        <v>0</v>
      </c>
      <c r="P98" s="800">
        <f t="shared" si="17"/>
        <v>0</v>
      </c>
      <c r="Q98" s="243">
        <f t="shared" si="18"/>
        <v>0</v>
      </c>
      <c r="R98" s="244"/>
      <c r="S98" s="428"/>
      <c r="T98" s="254"/>
      <c r="U98" s="317">
        <f t="shared" ref="U98:U141" si="20">P98</f>
        <v>0</v>
      </c>
      <c r="V98" s="424">
        <f>S98+T98-U98</f>
        <v>0</v>
      </c>
      <c r="W98" s="244"/>
      <c r="X98" s="428"/>
      <c r="Y98" s="254"/>
      <c r="Z98" s="429">
        <f>+IF(+(S98+T98)&gt;=P98,+T98,+(+P98-S98))</f>
        <v>0</v>
      </c>
      <c r="AA98" s="315">
        <f>X98+Y98-Z98</f>
        <v>0</v>
      </c>
      <c r="AB98" s="254"/>
      <c r="AC98" s="254"/>
      <c r="AD98" s="253"/>
      <c r="AE98" s="313">
        <f t="shared" si="19"/>
        <v>0</v>
      </c>
    </row>
    <row r="99" spans="1:31" ht="19.5" thickBot="1">
      <c r="A99" s="398">
        <v>88</v>
      </c>
      <c r="I99" s="794">
        <v>4000</v>
      </c>
      <c r="J99" s="968" t="s">
        <v>254</v>
      </c>
      <c r="K99" s="968"/>
      <c r="L99" s="795"/>
      <c r="M99" s="798"/>
      <c r="N99" s="799"/>
      <c r="O99" s="799"/>
      <c r="P99" s="800">
        <f t="shared" si="17"/>
        <v>0</v>
      </c>
      <c r="Q99" s="243">
        <f t="shared" si="18"/>
        <v>0</v>
      </c>
      <c r="R99" s="244"/>
      <c r="S99" s="428"/>
      <c r="T99" s="254"/>
      <c r="U99" s="317">
        <f t="shared" si="20"/>
        <v>0</v>
      </c>
      <c r="V99" s="424">
        <f>S99+T99-U99</f>
        <v>0</v>
      </c>
      <c r="W99" s="244"/>
      <c r="X99" s="773"/>
      <c r="Y99" s="774"/>
      <c r="Z99" s="774"/>
      <c r="AA99" s="775"/>
      <c r="AB99" s="774"/>
      <c r="AC99" s="774"/>
      <c r="AD99" s="819"/>
      <c r="AE99" s="313">
        <f t="shared" si="19"/>
        <v>0</v>
      </c>
    </row>
    <row r="100" spans="1:31" ht="19.5" thickBot="1">
      <c r="A100" s="398">
        <v>89</v>
      </c>
      <c r="I100" s="794">
        <v>4100</v>
      </c>
      <c r="J100" s="968" t="s">
        <v>255</v>
      </c>
      <c r="K100" s="968"/>
      <c r="L100" s="795"/>
      <c r="M100" s="781">
        <v>0</v>
      </c>
      <c r="N100" s="781">
        <v>0</v>
      </c>
      <c r="O100" s="781">
        <v>0</v>
      </c>
      <c r="P100" s="800">
        <f t="shared" si="17"/>
        <v>0</v>
      </c>
      <c r="Q100" s="243">
        <f t="shared" si="18"/>
        <v>0</v>
      </c>
      <c r="R100" s="244"/>
      <c r="S100" s="773"/>
      <c r="T100" s="774"/>
      <c r="U100" s="774"/>
      <c r="V100" s="820"/>
      <c r="W100" s="244"/>
      <c r="X100" s="773"/>
      <c r="Y100" s="774"/>
      <c r="Z100" s="774"/>
      <c r="AA100" s="774"/>
      <c r="AB100" s="774"/>
      <c r="AC100" s="774"/>
      <c r="AD100" s="820"/>
      <c r="AE100" s="313">
        <f t="shared" si="19"/>
        <v>0</v>
      </c>
    </row>
    <row r="101" spans="1:31" ht="19.5" thickBot="1">
      <c r="A101" s="398">
        <v>90</v>
      </c>
      <c r="I101" s="794">
        <v>4200</v>
      </c>
      <c r="J101" s="966" t="s">
        <v>256</v>
      </c>
      <c r="K101" s="983"/>
      <c r="L101" s="795"/>
      <c r="M101" s="796">
        <f>SUM(M102:M107)</f>
        <v>0</v>
      </c>
      <c r="N101" s="797">
        <f>SUM(N102:N107)</f>
        <v>0</v>
      </c>
      <c r="O101" s="797">
        <f>SUM(O102:O107)</f>
        <v>0</v>
      </c>
      <c r="P101" s="797">
        <f>SUM(P102:P107)</f>
        <v>0</v>
      </c>
      <c r="Q101" s="243">
        <f t="shared" si="18"/>
        <v>0</v>
      </c>
      <c r="R101" s="244"/>
      <c r="S101" s="316">
        <f>SUM(S102:S107)</f>
        <v>0</v>
      </c>
      <c r="T101" s="317">
        <f>SUM(T102:T107)</f>
        <v>0</v>
      </c>
      <c r="U101" s="425">
        <f>SUM(U102:U107)</f>
        <v>0</v>
      </c>
      <c r="V101" s="426">
        <f>SUM(V102:V107)</f>
        <v>0</v>
      </c>
      <c r="W101" s="244"/>
      <c r="X101" s="316">
        <f t="shared" ref="X101:AD101" si="21">SUM(X102:X107)</f>
        <v>0</v>
      </c>
      <c r="Y101" s="317">
        <f t="shared" si="21"/>
        <v>0</v>
      </c>
      <c r="Z101" s="317">
        <f t="shared" si="21"/>
        <v>0</v>
      </c>
      <c r="AA101" s="317">
        <f t="shared" si="21"/>
        <v>0</v>
      </c>
      <c r="AB101" s="317">
        <f t="shared" si="21"/>
        <v>0</v>
      </c>
      <c r="AC101" s="317">
        <f t="shared" si="21"/>
        <v>0</v>
      </c>
      <c r="AD101" s="426">
        <f t="shared" si="21"/>
        <v>0</v>
      </c>
      <c r="AE101" s="313">
        <f t="shared" si="19"/>
        <v>0</v>
      </c>
    </row>
    <row r="102" spans="1:31" ht="19.5" thickBot="1">
      <c r="A102" s="398">
        <v>91</v>
      </c>
      <c r="I102" s="173"/>
      <c r="J102" s="144">
        <v>4201</v>
      </c>
      <c r="K102" s="138" t="s">
        <v>257</v>
      </c>
      <c r="L102" s="812"/>
      <c r="M102" s="449"/>
      <c r="N102" s="245"/>
      <c r="O102" s="245"/>
      <c r="P102" s="476">
        <f t="shared" ref="P102:P107" si="22">M102+N102+O102</f>
        <v>0</v>
      </c>
      <c r="Q102" s="243" t="str">
        <f t="shared" si="18"/>
        <v/>
      </c>
      <c r="R102" s="244"/>
      <c r="S102" s="423"/>
      <c r="T102" s="252"/>
      <c r="U102" s="315">
        <f t="shared" si="20"/>
        <v>0</v>
      </c>
      <c r="V102" s="424">
        <f t="shared" ref="V102:V107" si="23">S102+T102-U102</f>
        <v>0</v>
      </c>
      <c r="W102" s="244"/>
      <c r="X102" s="423"/>
      <c r="Y102" s="252"/>
      <c r="Z102" s="429">
        <f t="shared" ref="Z102:Z107" si="24">+IF(+(S102+T102)&gt;=P102,+T102,+(+P102-S102))</f>
        <v>0</v>
      </c>
      <c r="AA102" s="315">
        <f t="shared" ref="AA102:AA107" si="25">X102+Y102-Z102</f>
        <v>0</v>
      </c>
      <c r="AB102" s="252"/>
      <c r="AC102" s="252"/>
      <c r="AD102" s="253"/>
      <c r="AE102" s="313">
        <f t="shared" si="19"/>
        <v>0</v>
      </c>
    </row>
    <row r="103" spans="1:31" ht="19.5" thickBot="1">
      <c r="A103" s="398">
        <v>92</v>
      </c>
      <c r="I103" s="173"/>
      <c r="J103" s="137">
        <v>4202</v>
      </c>
      <c r="K103" s="139" t="s">
        <v>258</v>
      </c>
      <c r="L103" s="812"/>
      <c r="M103" s="449"/>
      <c r="N103" s="245"/>
      <c r="O103" s="245"/>
      <c r="P103" s="476">
        <f t="shared" si="22"/>
        <v>0</v>
      </c>
      <c r="Q103" s="243" t="str">
        <f t="shared" si="18"/>
        <v/>
      </c>
      <c r="R103" s="244"/>
      <c r="S103" s="423"/>
      <c r="T103" s="252"/>
      <c r="U103" s="315">
        <f t="shared" si="20"/>
        <v>0</v>
      </c>
      <c r="V103" s="424">
        <f t="shared" si="23"/>
        <v>0</v>
      </c>
      <c r="W103" s="244"/>
      <c r="X103" s="423"/>
      <c r="Y103" s="252"/>
      <c r="Z103" s="429">
        <f t="shared" si="24"/>
        <v>0</v>
      </c>
      <c r="AA103" s="315">
        <f t="shared" si="25"/>
        <v>0</v>
      </c>
      <c r="AB103" s="252"/>
      <c r="AC103" s="252"/>
      <c r="AD103" s="253"/>
      <c r="AE103" s="313">
        <f t="shared" si="19"/>
        <v>0</v>
      </c>
    </row>
    <row r="104" spans="1:31" ht="19.5" thickBot="1">
      <c r="A104" s="398">
        <v>93</v>
      </c>
      <c r="I104" s="173"/>
      <c r="J104" s="137">
        <v>4214</v>
      </c>
      <c r="K104" s="139" t="s">
        <v>259</v>
      </c>
      <c r="L104" s="812"/>
      <c r="M104" s="449"/>
      <c r="N104" s="245"/>
      <c r="O104" s="245"/>
      <c r="P104" s="476">
        <f t="shared" si="22"/>
        <v>0</v>
      </c>
      <c r="Q104" s="243" t="str">
        <f t="shared" si="18"/>
        <v/>
      </c>
      <c r="R104" s="244"/>
      <c r="S104" s="423"/>
      <c r="T104" s="252"/>
      <c r="U104" s="315">
        <f t="shared" si="20"/>
        <v>0</v>
      </c>
      <c r="V104" s="424">
        <f t="shared" si="23"/>
        <v>0</v>
      </c>
      <c r="W104" s="244"/>
      <c r="X104" s="423"/>
      <c r="Y104" s="252"/>
      <c r="Z104" s="429">
        <f t="shared" si="24"/>
        <v>0</v>
      </c>
      <c r="AA104" s="315">
        <f t="shared" si="25"/>
        <v>0</v>
      </c>
      <c r="AB104" s="252"/>
      <c r="AC104" s="252"/>
      <c r="AD104" s="253"/>
      <c r="AE104" s="313">
        <f t="shared" si="19"/>
        <v>0</v>
      </c>
    </row>
    <row r="105" spans="1:31" ht="32.25" thickBot="1">
      <c r="A105" s="398">
        <v>94</v>
      </c>
      <c r="I105" s="173"/>
      <c r="J105" s="137">
        <v>4217</v>
      </c>
      <c r="K105" s="139" t="s">
        <v>260</v>
      </c>
      <c r="L105" s="812"/>
      <c r="M105" s="449"/>
      <c r="N105" s="245"/>
      <c r="O105" s="245"/>
      <c r="P105" s="476">
        <f t="shared" si="22"/>
        <v>0</v>
      </c>
      <c r="Q105" s="243" t="str">
        <f t="shared" si="18"/>
        <v/>
      </c>
      <c r="R105" s="244"/>
      <c r="S105" s="423"/>
      <c r="T105" s="252"/>
      <c r="U105" s="315">
        <f t="shared" si="20"/>
        <v>0</v>
      </c>
      <c r="V105" s="424">
        <f t="shared" si="23"/>
        <v>0</v>
      </c>
      <c r="W105" s="244"/>
      <c r="X105" s="423"/>
      <c r="Y105" s="252"/>
      <c r="Z105" s="429">
        <f t="shared" si="24"/>
        <v>0</v>
      </c>
      <c r="AA105" s="315">
        <f t="shared" si="25"/>
        <v>0</v>
      </c>
      <c r="AB105" s="252"/>
      <c r="AC105" s="252"/>
      <c r="AD105" s="253"/>
      <c r="AE105" s="313">
        <f t="shared" si="19"/>
        <v>0</v>
      </c>
    </row>
    <row r="106" spans="1:31" ht="32.25" thickBot="1">
      <c r="A106" s="398">
        <v>95</v>
      </c>
      <c r="I106" s="173"/>
      <c r="J106" s="137">
        <v>4218</v>
      </c>
      <c r="K106" s="145" t="s">
        <v>261</v>
      </c>
      <c r="L106" s="812"/>
      <c r="M106" s="449"/>
      <c r="N106" s="245"/>
      <c r="O106" s="245"/>
      <c r="P106" s="476">
        <f t="shared" si="22"/>
        <v>0</v>
      </c>
      <c r="Q106" s="243" t="str">
        <f t="shared" si="18"/>
        <v/>
      </c>
      <c r="R106" s="244"/>
      <c r="S106" s="423"/>
      <c r="T106" s="252"/>
      <c r="U106" s="315">
        <f t="shared" si="20"/>
        <v>0</v>
      </c>
      <c r="V106" s="424">
        <f t="shared" si="23"/>
        <v>0</v>
      </c>
      <c r="W106" s="244"/>
      <c r="X106" s="423"/>
      <c r="Y106" s="252"/>
      <c r="Z106" s="429">
        <f t="shared" si="24"/>
        <v>0</v>
      </c>
      <c r="AA106" s="315">
        <f t="shared" si="25"/>
        <v>0</v>
      </c>
      <c r="AB106" s="252"/>
      <c r="AC106" s="252"/>
      <c r="AD106" s="253"/>
      <c r="AE106" s="313">
        <f t="shared" si="19"/>
        <v>0</v>
      </c>
    </row>
    <row r="107" spans="1:31" ht="19.5" thickBot="1">
      <c r="A107" s="398">
        <v>96</v>
      </c>
      <c r="I107" s="173"/>
      <c r="J107" s="137">
        <v>4219</v>
      </c>
      <c r="K107" s="156" t="s">
        <v>262</v>
      </c>
      <c r="L107" s="812"/>
      <c r="M107" s="449"/>
      <c r="N107" s="245"/>
      <c r="O107" s="245"/>
      <c r="P107" s="476">
        <f t="shared" si="22"/>
        <v>0</v>
      </c>
      <c r="Q107" s="243" t="str">
        <f t="shared" si="18"/>
        <v/>
      </c>
      <c r="R107" s="244"/>
      <c r="S107" s="423"/>
      <c r="T107" s="252"/>
      <c r="U107" s="315">
        <f t="shared" si="20"/>
        <v>0</v>
      </c>
      <c r="V107" s="424">
        <f t="shared" si="23"/>
        <v>0</v>
      </c>
      <c r="W107" s="244"/>
      <c r="X107" s="423"/>
      <c r="Y107" s="252"/>
      <c r="Z107" s="429">
        <f t="shared" si="24"/>
        <v>0</v>
      </c>
      <c r="AA107" s="315">
        <f t="shared" si="25"/>
        <v>0</v>
      </c>
      <c r="AB107" s="252"/>
      <c r="AC107" s="252"/>
      <c r="AD107" s="253"/>
      <c r="AE107" s="313">
        <f t="shared" si="19"/>
        <v>0</v>
      </c>
    </row>
    <row r="108" spans="1:31" ht="19.5" thickBot="1">
      <c r="A108" s="398">
        <v>97</v>
      </c>
      <c r="I108" s="794">
        <v>4300</v>
      </c>
      <c r="J108" s="958" t="s">
        <v>1713</v>
      </c>
      <c r="K108" s="958"/>
      <c r="L108" s="795"/>
      <c r="M108" s="796">
        <f>SUM(M109:M111)</f>
        <v>0</v>
      </c>
      <c r="N108" s="797">
        <f>SUM(N109:N111)</f>
        <v>0</v>
      </c>
      <c r="O108" s="797">
        <f>SUM(O109:O111)</f>
        <v>0</v>
      </c>
      <c r="P108" s="797">
        <f>SUM(P109:P111)</f>
        <v>0</v>
      </c>
      <c r="Q108" s="243">
        <f t="shared" si="18"/>
        <v>0</v>
      </c>
      <c r="R108" s="244"/>
      <c r="S108" s="316">
        <f>SUM(S109:S111)</f>
        <v>0</v>
      </c>
      <c r="T108" s="317">
        <f>SUM(T109:T111)</f>
        <v>0</v>
      </c>
      <c r="U108" s="425">
        <f>SUM(U109:U111)</f>
        <v>0</v>
      </c>
      <c r="V108" s="426">
        <f>SUM(V109:V111)</f>
        <v>0</v>
      </c>
      <c r="W108" s="244"/>
      <c r="X108" s="316">
        <f t="shared" ref="X108:AD108" si="26">SUM(X109:X111)</f>
        <v>0</v>
      </c>
      <c r="Y108" s="317">
        <f t="shared" si="26"/>
        <v>0</v>
      </c>
      <c r="Z108" s="317">
        <f t="shared" si="26"/>
        <v>0</v>
      </c>
      <c r="AA108" s="317">
        <f t="shared" si="26"/>
        <v>0</v>
      </c>
      <c r="AB108" s="317">
        <f t="shared" si="26"/>
        <v>0</v>
      </c>
      <c r="AC108" s="317">
        <f t="shared" si="26"/>
        <v>0</v>
      </c>
      <c r="AD108" s="426">
        <f t="shared" si="26"/>
        <v>0</v>
      </c>
      <c r="AE108" s="313">
        <f t="shared" si="19"/>
        <v>0</v>
      </c>
    </row>
    <row r="109" spans="1:31" ht="19.5" thickBot="1">
      <c r="A109" s="398">
        <v>98</v>
      </c>
      <c r="I109" s="173"/>
      <c r="J109" s="144">
        <v>4301</v>
      </c>
      <c r="K109" s="163" t="s">
        <v>263</v>
      </c>
      <c r="L109" s="812"/>
      <c r="M109" s="449"/>
      <c r="N109" s="245"/>
      <c r="O109" s="245"/>
      <c r="P109" s="476">
        <f t="shared" ref="P109:P114" si="27">M109+N109+O109</f>
        <v>0</v>
      </c>
      <c r="Q109" s="243" t="str">
        <f t="shared" si="18"/>
        <v/>
      </c>
      <c r="R109" s="244"/>
      <c r="S109" s="423"/>
      <c r="T109" s="252"/>
      <c r="U109" s="315">
        <f t="shared" si="20"/>
        <v>0</v>
      </c>
      <c r="V109" s="424">
        <f t="shared" ref="V109:V114" si="28">S109+T109-U109</f>
        <v>0</v>
      </c>
      <c r="W109" s="244"/>
      <c r="X109" s="423"/>
      <c r="Y109" s="252"/>
      <c r="Z109" s="429">
        <f t="shared" ref="Z109:Z114" si="29">+IF(+(S109+T109)&gt;=P109,+T109,+(+P109-S109))</f>
        <v>0</v>
      </c>
      <c r="AA109" s="315">
        <f t="shared" ref="AA109:AA114" si="30">X109+Y109-Z109</f>
        <v>0</v>
      </c>
      <c r="AB109" s="252"/>
      <c r="AC109" s="252"/>
      <c r="AD109" s="253"/>
      <c r="AE109" s="313">
        <f t="shared" si="19"/>
        <v>0</v>
      </c>
    </row>
    <row r="110" spans="1:31" ht="19.5" thickBot="1">
      <c r="A110" s="398">
        <v>99</v>
      </c>
      <c r="I110" s="173"/>
      <c r="J110" s="137">
        <v>4302</v>
      </c>
      <c r="K110" s="139" t="s">
        <v>1082</v>
      </c>
      <c r="L110" s="812"/>
      <c r="M110" s="449"/>
      <c r="N110" s="245"/>
      <c r="O110" s="245"/>
      <c r="P110" s="476">
        <f t="shared" si="27"/>
        <v>0</v>
      </c>
      <c r="Q110" s="243" t="str">
        <f t="shared" si="18"/>
        <v/>
      </c>
      <c r="R110" s="244"/>
      <c r="S110" s="423"/>
      <c r="T110" s="252"/>
      <c r="U110" s="315">
        <f t="shared" si="20"/>
        <v>0</v>
      </c>
      <c r="V110" s="424">
        <f t="shared" si="28"/>
        <v>0</v>
      </c>
      <c r="W110" s="244"/>
      <c r="X110" s="423"/>
      <c r="Y110" s="252"/>
      <c r="Z110" s="429">
        <f t="shared" si="29"/>
        <v>0</v>
      </c>
      <c r="AA110" s="315">
        <f t="shared" si="30"/>
        <v>0</v>
      </c>
      <c r="AB110" s="252"/>
      <c r="AC110" s="252"/>
      <c r="AD110" s="253"/>
      <c r="AE110" s="313">
        <f t="shared" si="19"/>
        <v>0</v>
      </c>
    </row>
    <row r="111" spans="1:31" ht="19.5" thickBot="1">
      <c r="A111" s="398">
        <v>100</v>
      </c>
      <c r="I111" s="173"/>
      <c r="J111" s="142">
        <v>4309</v>
      </c>
      <c r="K111" s="148" t="s">
        <v>265</v>
      </c>
      <c r="L111" s="812"/>
      <c r="M111" s="449"/>
      <c r="N111" s="245"/>
      <c r="O111" s="245"/>
      <c r="P111" s="476">
        <f t="shared" si="27"/>
        <v>0</v>
      </c>
      <c r="Q111" s="243" t="str">
        <f t="shared" si="18"/>
        <v/>
      </c>
      <c r="R111" s="244"/>
      <c r="S111" s="423"/>
      <c r="T111" s="252"/>
      <c r="U111" s="315">
        <f t="shared" si="20"/>
        <v>0</v>
      </c>
      <c r="V111" s="424">
        <f t="shared" si="28"/>
        <v>0</v>
      </c>
      <c r="W111" s="244"/>
      <c r="X111" s="423"/>
      <c r="Y111" s="252"/>
      <c r="Z111" s="429">
        <f t="shared" si="29"/>
        <v>0</v>
      </c>
      <c r="AA111" s="315">
        <f t="shared" si="30"/>
        <v>0</v>
      </c>
      <c r="AB111" s="252"/>
      <c r="AC111" s="252"/>
      <c r="AD111" s="253"/>
      <c r="AE111" s="313">
        <f t="shared" si="19"/>
        <v>0</v>
      </c>
    </row>
    <row r="112" spans="1:31" ht="19.5" thickBot="1">
      <c r="A112" s="398">
        <v>101</v>
      </c>
      <c r="I112" s="794">
        <v>4400</v>
      </c>
      <c r="J112" s="963" t="s">
        <v>1714</v>
      </c>
      <c r="K112" s="963"/>
      <c r="L112" s="795"/>
      <c r="M112" s="798"/>
      <c r="N112" s="799"/>
      <c r="O112" s="799"/>
      <c r="P112" s="800">
        <f t="shared" si="27"/>
        <v>0</v>
      </c>
      <c r="Q112" s="243">
        <f t="shared" si="18"/>
        <v>0</v>
      </c>
      <c r="R112" s="244"/>
      <c r="S112" s="428"/>
      <c r="T112" s="254"/>
      <c r="U112" s="317">
        <f t="shared" si="20"/>
        <v>0</v>
      </c>
      <c r="V112" s="424">
        <f t="shared" si="28"/>
        <v>0</v>
      </c>
      <c r="W112" s="244"/>
      <c r="X112" s="428"/>
      <c r="Y112" s="254"/>
      <c r="Z112" s="429">
        <f t="shared" si="29"/>
        <v>0</v>
      </c>
      <c r="AA112" s="315">
        <f t="shared" si="30"/>
        <v>0</v>
      </c>
      <c r="AB112" s="254"/>
      <c r="AC112" s="254"/>
      <c r="AD112" s="253"/>
      <c r="AE112" s="313">
        <f t="shared" si="19"/>
        <v>0</v>
      </c>
    </row>
    <row r="113" spans="1:31" ht="19.5" thickBot="1">
      <c r="A113" s="398">
        <v>102</v>
      </c>
      <c r="I113" s="794">
        <v>4500</v>
      </c>
      <c r="J113" s="968" t="s">
        <v>1715</v>
      </c>
      <c r="K113" s="968"/>
      <c r="L113" s="795"/>
      <c r="M113" s="798"/>
      <c r="N113" s="799"/>
      <c r="O113" s="799"/>
      <c r="P113" s="800">
        <f t="shared" si="27"/>
        <v>0</v>
      </c>
      <c r="Q113" s="243">
        <f t="shared" si="18"/>
        <v>0</v>
      </c>
      <c r="R113" s="244"/>
      <c r="S113" s="428"/>
      <c r="T113" s="254"/>
      <c r="U113" s="317">
        <f t="shared" si="20"/>
        <v>0</v>
      </c>
      <c r="V113" s="424">
        <f t="shared" si="28"/>
        <v>0</v>
      </c>
      <c r="W113" s="244"/>
      <c r="X113" s="428"/>
      <c r="Y113" s="254"/>
      <c r="Z113" s="429">
        <f t="shared" si="29"/>
        <v>0</v>
      </c>
      <c r="AA113" s="315">
        <f t="shared" si="30"/>
        <v>0</v>
      </c>
      <c r="AB113" s="254"/>
      <c r="AC113" s="254"/>
      <c r="AD113" s="253"/>
      <c r="AE113" s="313">
        <f t="shared" si="19"/>
        <v>0</v>
      </c>
    </row>
    <row r="114" spans="1:31" ht="33" customHeight="1" thickBot="1">
      <c r="A114" s="398">
        <v>103</v>
      </c>
      <c r="I114" s="794">
        <v>4600</v>
      </c>
      <c r="J114" s="969" t="s">
        <v>266</v>
      </c>
      <c r="K114" s="970"/>
      <c r="L114" s="795"/>
      <c r="M114" s="798"/>
      <c r="N114" s="799"/>
      <c r="O114" s="799"/>
      <c r="P114" s="800">
        <f t="shared" si="27"/>
        <v>0</v>
      </c>
      <c r="Q114" s="243">
        <f t="shared" si="18"/>
        <v>0</v>
      </c>
      <c r="R114" s="244"/>
      <c r="S114" s="428"/>
      <c r="T114" s="254"/>
      <c r="U114" s="317">
        <f t="shared" si="20"/>
        <v>0</v>
      </c>
      <c r="V114" s="424">
        <f t="shared" si="28"/>
        <v>0</v>
      </c>
      <c r="W114" s="244"/>
      <c r="X114" s="428"/>
      <c r="Y114" s="254"/>
      <c r="Z114" s="429">
        <f t="shared" si="29"/>
        <v>0</v>
      </c>
      <c r="AA114" s="315">
        <f t="shared" si="30"/>
        <v>0</v>
      </c>
      <c r="AB114" s="254"/>
      <c r="AC114" s="254"/>
      <c r="AD114" s="253"/>
      <c r="AE114" s="313">
        <f t="shared" si="19"/>
        <v>0</v>
      </c>
    </row>
    <row r="115" spans="1:31" ht="20.25" customHeight="1" thickBot="1">
      <c r="A115" s="398">
        <v>104</v>
      </c>
      <c r="I115" s="794">
        <v>4900</v>
      </c>
      <c r="J115" s="966" t="s">
        <v>297</v>
      </c>
      <c r="K115" s="966"/>
      <c r="L115" s="795"/>
      <c r="M115" s="796">
        <f>+M116+M117</f>
        <v>0</v>
      </c>
      <c r="N115" s="797">
        <f>+N116+N117</f>
        <v>0</v>
      </c>
      <c r="O115" s="797">
        <f>+O116+O117</f>
        <v>0</v>
      </c>
      <c r="P115" s="797">
        <f>+P116+P117</f>
        <v>0</v>
      </c>
      <c r="Q115" s="243">
        <f t="shared" si="18"/>
        <v>0</v>
      </c>
      <c r="R115" s="244"/>
      <c r="S115" s="773"/>
      <c r="T115" s="774"/>
      <c r="U115" s="774"/>
      <c r="V115" s="820"/>
      <c r="W115" s="244"/>
      <c r="X115" s="773"/>
      <c r="Y115" s="774"/>
      <c r="Z115" s="774"/>
      <c r="AA115" s="774"/>
      <c r="AB115" s="774"/>
      <c r="AC115" s="774"/>
      <c r="AD115" s="820"/>
      <c r="AE115" s="313">
        <f t="shared" si="19"/>
        <v>0</v>
      </c>
    </row>
    <row r="116" spans="1:31" ht="30.75" customHeight="1" thickBot="1">
      <c r="A116" s="398">
        <v>105</v>
      </c>
      <c r="I116" s="173"/>
      <c r="J116" s="144">
        <v>4901</v>
      </c>
      <c r="K116" s="174" t="s">
        <v>298</v>
      </c>
      <c r="L116" s="812"/>
      <c r="M116" s="449"/>
      <c r="N116" s="245"/>
      <c r="O116" s="245"/>
      <c r="P116" s="476">
        <f>M116+N116+O116</f>
        <v>0</v>
      </c>
      <c r="Q116" s="243" t="str">
        <f t="shared" si="18"/>
        <v/>
      </c>
      <c r="R116" s="244"/>
      <c r="S116" s="771"/>
      <c r="T116" s="775"/>
      <c r="U116" s="775"/>
      <c r="V116" s="819"/>
      <c r="W116" s="244"/>
      <c r="X116" s="771"/>
      <c r="Y116" s="775"/>
      <c r="Z116" s="775"/>
      <c r="AA116" s="775"/>
      <c r="AB116" s="775"/>
      <c r="AC116" s="775"/>
      <c r="AD116" s="819"/>
      <c r="AE116" s="313">
        <f t="shared" si="19"/>
        <v>0</v>
      </c>
    </row>
    <row r="117" spans="1:31" ht="19.5" thickBot="1">
      <c r="A117" s="398">
        <v>106</v>
      </c>
      <c r="I117" s="173"/>
      <c r="J117" s="142">
        <v>4902</v>
      </c>
      <c r="K117" s="148" t="s">
        <v>299</v>
      </c>
      <c r="L117" s="812"/>
      <c r="M117" s="449"/>
      <c r="N117" s="245"/>
      <c r="O117" s="245"/>
      <c r="P117" s="476">
        <f>M117+N117+O117</f>
        <v>0</v>
      </c>
      <c r="Q117" s="243" t="str">
        <f t="shared" si="18"/>
        <v/>
      </c>
      <c r="R117" s="244"/>
      <c r="S117" s="771"/>
      <c r="T117" s="775"/>
      <c r="U117" s="775"/>
      <c r="V117" s="819"/>
      <c r="W117" s="244"/>
      <c r="X117" s="771"/>
      <c r="Y117" s="775"/>
      <c r="Z117" s="775"/>
      <c r="AA117" s="775"/>
      <c r="AB117" s="775"/>
      <c r="AC117" s="775"/>
      <c r="AD117" s="819"/>
      <c r="AE117" s="313">
        <f t="shared" si="19"/>
        <v>0</v>
      </c>
    </row>
    <row r="118" spans="1:31" ht="19.5" thickBot="1">
      <c r="A118" s="398">
        <v>107</v>
      </c>
      <c r="I118" s="801">
        <v>5100</v>
      </c>
      <c r="J118" s="980" t="s">
        <v>267</v>
      </c>
      <c r="K118" s="980"/>
      <c r="L118" s="802"/>
      <c r="M118" s="803"/>
      <c r="N118" s="804"/>
      <c r="O118" s="804"/>
      <c r="P118" s="800">
        <f>M118+N118+O118</f>
        <v>0</v>
      </c>
      <c r="Q118" s="243">
        <f t="shared" si="18"/>
        <v>0</v>
      </c>
      <c r="R118" s="244"/>
      <c r="S118" s="430"/>
      <c r="T118" s="431"/>
      <c r="U118" s="327">
        <f t="shared" si="20"/>
        <v>0</v>
      </c>
      <c r="V118" s="424">
        <f>S118+T118-U118</f>
        <v>0</v>
      </c>
      <c r="W118" s="244"/>
      <c r="X118" s="430"/>
      <c r="Y118" s="431"/>
      <c r="Z118" s="429">
        <f>+IF(+(S118+T118)&gt;=P118,+T118,+(+P118-S118))</f>
        <v>0</v>
      </c>
      <c r="AA118" s="315">
        <f>X118+Y118-Z118</f>
        <v>0</v>
      </c>
      <c r="AB118" s="431"/>
      <c r="AC118" s="431"/>
      <c r="AD118" s="253"/>
      <c r="AE118" s="313">
        <f t="shared" si="19"/>
        <v>0</v>
      </c>
    </row>
    <row r="119" spans="1:31" ht="19.5" thickBot="1">
      <c r="A119" s="398">
        <v>108</v>
      </c>
      <c r="I119" s="801">
        <v>5200</v>
      </c>
      <c r="J119" s="965" t="s">
        <v>268</v>
      </c>
      <c r="K119" s="965"/>
      <c r="L119" s="802"/>
      <c r="M119" s="805">
        <f>SUM(M120:M126)</f>
        <v>0</v>
      </c>
      <c r="N119" s="806">
        <f>SUM(N120:N126)</f>
        <v>0</v>
      </c>
      <c r="O119" s="806">
        <f>SUM(O120:O126)</f>
        <v>0</v>
      </c>
      <c r="P119" s="806">
        <f>SUM(P120:P126)</f>
        <v>0</v>
      </c>
      <c r="Q119" s="243">
        <f t="shared" si="18"/>
        <v>0</v>
      </c>
      <c r="R119" s="244"/>
      <c r="S119" s="326">
        <f>SUM(S120:S126)</f>
        <v>0</v>
      </c>
      <c r="T119" s="327">
        <f>SUM(T120:T126)</f>
        <v>0</v>
      </c>
      <c r="U119" s="432">
        <f>SUM(U120:U126)</f>
        <v>0</v>
      </c>
      <c r="V119" s="433">
        <f>SUM(V120:V126)</f>
        <v>0</v>
      </c>
      <c r="W119" s="244"/>
      <c r="X119" s="326">
        <f t="shared" ref="X119:AD119" si="31">SUM(X120:X126)</f>
        <v>0</v>
      </c>
      <c r="Y119" s="327">
        <f t="shared" si="31"/>
        <v>0</v>
      </c>
      <c r="Z119" s="327">
        <f t="shared" si="31"/>
        <v>0</v>
      </c>
      <c r="AA119" s="327">
        <f t="shared" si="31"/>
        <v>0</v>
      </c>
      <c r="AB119" s="327">
        <f t="shared" si="31"/>
        <v>0</v>
      </c>
      <c r="AC119" s="327">
        <f t="shared" si="31"/>
        <v>0</v>
      </c>
      <c r="AD119" s="433">
        <f t="shared" si="31"/>
        <v>0</v>
      </c>
      <c r="AE119" s="313">
        <f t="shared" si="19"/>
        <v>0</v>
      </c>
    </row>
    <row r="120" spans="1:31" ht="19.5" thickBot="1">
      <c r="A120" s="398">
        <v>109</v>
      </c>
      <c r="I120" s="175"/>
      <c r="J120" s="176">
        <v>5201</v>
      </c>
      <c r="K120" s="177" t="s">
        <v>269</v>
      </c>
      <c r="L120" s="813"/>
      <c r="M120" s="473"/>
      <c r="N120" s="434"/>
      <c r="O120" s="434"/>
      <c r="P120" s="476">
        <f t="shared" ref="P120:P126" si="32">M120+N120+O120</f>
        <v>0</v>
      </c>
      <c r="Q120" s="243" t="str">
        <f t="shared" si="18"/>
        <v/>
      </c>
      <c r="R120" s="244"/>
      <c r="S120" s="435"/>
      <c r="T120" s="436"/>
      <c r="U120" s="330">
        <f t="shared" si="20"/>
        <v>0</v>
      </c>
      <c r="V120" s="424">
        <f t="shared" ref="V120:V126" si="33">S120+T120-U120</f>
        <v>0</v>
      </c>
      <c r="W120" s="244"/>
      <c r="X120" s="435"/>
      <c r="Y120" s="436"/>
      <c r="Z120" s="429">
        <f t="shared" ref="Z120:Z126" si="34">+IF(+(S120+T120)&gt;=P120,+T120,+(+P120-S120))</f>
        <v>0</v>
      </c>
      <c r="AA120" s="315">
        <f t="shared" ref="AA120:AA126" si="35">X120+Y120-Z120</f>
        <v>0</v>
      </c>
      <c r="AB120" s="436"/>
      <c r="AC120" s="436"/>
      <c r="AD120" s="253"/>
      <c r="AE120" s="313">
        <f t="shared" si="19"/>
        <v>0</v>
      </c>
    </row>
    <row r="121" spans="1:31" ht="19.5" thickBot="1">
      <c r="A121" s="398">
        <v>110</v>
      </c>
      <c r="I121" s="175"/>
      <c r="J121" s="178">
        <v>5202</v>
      </c>
      <c r="K121" s="179" t="s">
        <v>270</v>
      </c>
      <c r="L121" s="813"/>
      <c r="M121" s="473"/>
      <c r="N121" s="434"/>
      <c r="O121" s="434"/>
      <c r="P121" s="476">
        <f t="shared" si="32"/>
        <v>0</v>
      </c>
      <c r="Q121" s="243" t="str">
        <f t="shared" si="18"/>
        <v/>
      </c>
      <c r="R121" s="244"/>
      <c r="S121" s="435"/>
      <c r="T121" s="436"/>
      <c r="U121" s="330">
        <f t="shared" si="20"/>
        <v>0</v>
      </c>
      <c r="V121" s="424">
        <f t="shared" si="33"/>
        <v>0</v>
      </c>
      <c r="W121" s="244"/>
      <c r="X121" s="435"/>
      <c r="Y121" s="436"/>
      <c r="Z121" s="429">
        <f t="shared" si="34"/>
        <v>0</v>
      </c>
      <c r="AA121" s="315">
        <f t="shared" si="35"/>
        <v>0</v>
      </c>
      <c r="AB121" s="436"/>
      <c r="AC121" s="436"/>
      <c r="AD121" s="253"/>
      <c r="AE121" s="313">
        <f t="shared" si="19"/>
        <v>0</v>
      </c>
    </row>
    <row r="122" spans="1:31" ht="32.25" thickBot="1">
      <c r="A122" s="398">
        <v>111</v>
      </c>
      <c r="I122" s="175"/>
      <c r="J122" s="178">
        <v>5203</v>
      </c>
      <c r="K122" s="179" t="s">
        <v>938</v>
      </c>
      <c r="L122" s="813"/>
      <c r="M122" s="473"/>
      <c r="N122" s="434"/>
      <c r="O122" s="434"/>
      <c r="P122" s="476">
        <f t="shared" si="32"/>
        <v>0</v>
      </c>
      <c r="Q122" s="243" t="str">
        <f t="shared" si="18"/>
        <v/>
      </c>
      <c r="R122" s="244"/>
      <c r="S122" s="435"/>
      <c r="T122" s="436"/>
      <c r="U122" s="330">
        <f t="shared" si="20"/>
        <v>0</v>
      </c>
      <c r="V122" s="424">
        <f t="shared" si="33"/>
        <v>0</v>
      </c>
      <c r="W122" s="244"/>
      <c r="X122" s="435"/>
      <c r="Y122" s="436"/>
      <c r="Z122" s="429">
        <f t="shared" si="34"/>
        <v>0</v>
      </c>
      <c r="AA122" s="315">
        <f t="shared" si="35"/>
        <v>0</v>
      </c>
      <c r="AB122" s="436"/>
      <c r="AC122" s="436"/>
      <c r="AD122" s="253"/>
      <c r="AE122" s="313">
        <f t="shared" si="19"/>
        <v>0</v>
      </c>
    </row>
    <row r="123" spans="1:31" ht="19.5" thickBot="1">
      <c r="A123" s="398">
        <v>112</v>
      </c>
      <c r="I123" s="175"/>
      <c r="J123" s="178">
        <v>5204</v>
      </c>
      <c r="K123" s="179" t="s">
        <v>939</v>
      </c>
      <c r="L123" s="813"/>
      <c r="M123" s="473"/>
      <c r="N123" s="434"/>
      <c r="O123" s="434"/>
      <c r="P123" s="476">
        <f t="shared" si="32"/>
        <v>0</v>
      </c>
      <c r="Q123" s="243" t="str">
        <f t="shared" si="18"/>
        <v/>
      </c>
      <c r="R123" s="244"/>
      <c r="S123" s="435"/>
      <c r="T123" s="436"/>
      <c r="U123" s="330">
        <f t="shared" si="20"/>
        <v>0</v>
      </c>
      <c r="V123" s="424">
        <f t="shared" si="33"/>
        <v>0</v>
      </c>
      <c r="W123" s="244"/>
      <c r="X123" s="435"/>
      <c r="Y123" s="436"/>
      <c r="Z123" s="429">
        <f t="shared" si="34"/>
        <v>0</v>
      </c>
      <c r="AA123" s="315">
        <f t="shared" si="35"/>
        <v>0</v>
      </c>
      <c r="AB123" s="436"/>
      <c r="AC123" s="436"/>
      <c r="AD123" s="253"/>
      <c r="AE123" s="313">
        <f t="shared" si="19"/>
        <v>0</v>
      </c>
    </row>
    <row r="124" spans="1:31" ht="20.25" customHeight="1" thickBot="1">
      <c r="A124" s="398">
        <v>113</v>
      </c>
      <c r="I124" s="175"/>
      <c r="J124" s="178">
        <v>5205</v>
      </c>
      <c r="K124" s="179" t="s">
        <v>940</v>
      </c>
      <c r="L124" s="813"/>
      <c r="M124" s="473"/>
      <c r="N124" s="434"/>
      <c r="O124" s="434"/>
      <c r="P124" s="476">
        <f t="shared" si="32"/>
        <v>0</v>
      </c>
      <c r="Q124" s="243" t="str">
        <f t="shared" si="18"/>
        <v/>
      </c>
      <c r="R124" s="244"/>
      <c r="S124" s="435"/>
      <c r="T124" s="436"/>
      <c r="U124" s="330">
        <f t="shared" si="20"/>
        <v>0</v>
      </c>
      <c r="V124" s="424">
        <f t="shared" si="33"/>
        <v>0</v>
      </c>
      <c r="W124" s="244"/>
      <c r="X124" s="435"/>
      <c r="Y124" s="436"/>
      <c r="Z124" s="429">
        <f t="shared" si="34"/>
        <v>0</v>
      </c>
      <c r="AA124" s="315">
        <f t="shared" si="35"/>
        <v>0</v>
      </c>
      <c r="AB124" s="436"/>
      <c r="AC124" s="436"/>
      <c r="AD124" s="253"/>
      <c r="AE124" s="313">
        <f t="shared" si="19"/>
        <v>0</v>
      </c>
    </row>
    <row r="125" spans="1:31" ht="19.5" thickBot="1">
      <c r="A125" s="398">
        <v>114</v>
      </c>
      <c r="I125" s="175"/>
      <c r="J125" s="178">
        <v>5206</v>
      </c>
      <c r="K125" s="179" t="s">
        <v>941</v>
      </c>
      <c r="L125" s="813"/>
      <c r="M125" s="473"/>
      <c r="N125" s="434"/>
      <c r="O125" s="434"/>
      <c r="P125" s="476">
        <f t="shared" si="32"/>
        <v>0</v>
      </c>
      <c r="Q125" s="243" t="str">
        <f t="shared" si="18"/>
        <v/>
      </c>
      <c r="R125" s="244"/>
      <c r="S125" s="435"/>
      <c r="T125" s="436"/>
      <c r="U125" s="330">
        <f t="shared" si="20"/>
        <v>0</v>
      </c>
      <c r="V125" s="424">
        <f t="shared" si="33"/>
        <v>0</v>
      </c>
      <c r="W125" s="244"/>
      <c r="X125" s="435"/>
      <c r="Y125" s="436"/>
      <c r="Z125" s="429">
        <f t="shared" si="34"/>
        <v>0</v>
      </c>
      <c r="AA125" s="315">
        <f t="shared" si="35"/>
        <v>0</v>
      </c>
      <c r="AB125" s="436"/>
      <c r="AC125" s="436"/>
      <c r="AD125" s="253"/>
      <c r="AE125" s="313">
        <f t="shared" si="19"/>
        <v>0</v>
      </c>
    </row>
    <row r="126" spans="1:31" ht="19.5" thickBot="1">
      <c r="A126" s="398">
        <v>115</v>
      </c>
      <c r="I126" s="175"/>
      <c r="J126" s="180">
        <v>5219</v>
      </c>
      <c r="K126" s="181" t="s">
        <v>942</v>
      </c>
      <c r="L126" s="813"/>
      <c r="M126" s="473"/>
      <c r="N126" s="434"/>
      <c r="O126" s="434"/>
      <c r="P126" s="476">
        <f t="shared" si="32"/>
        <v>0</v>
      </c>
      <c r="Q126" s="243" t="str">
        <f t="shared" si="18"/>
        <v/>
      </c>
      <c r="R126" s="244"/>
      <c r="S126" s="435"/>
      <c r="T126" s="436"/>
      <c r="U126" s="330">
        <f t="shared" si="20"/>
        <v>0</v>
      </c>
      <c r="V126" s="424">
        <f t="shared" si="33"/>
        <v>0</v>
      </c>
      <c r="W126" s="244"/>
      <c r="X126" s="435"/>
      <c r="Y126" s="436"/>
      <c r="Z126" s="429">
        <f t="shared" si="34"/>
        <v>0</v>
      </c>
      <c r="AA126" s="315">
        <f t="shared" si="35"/>
        <v>0</v>
      </c>
      <c r="AB126" s="436"/>
      <c r="AC126" s="436"/>
      <c r="AD126" s="253"/>
      <c r="AE126" s="313">
        <f t="shared" si="19"/>
        <v>0</v>
      </c>
    </row>
    <row r="127" spans="1:31" ht="19.5" thickBot="1">
      <c r="A127" s="398">
        <v>116</v>
      </c>
      <c r="I127" s="801">
        <v>5300</v>
      </c>
      <c r="J127" s="971" t="s">
        <v>943</v>
      </c>
      <c r="K127" s="971"/>
      <c r="L127" s="802"/>
      <c r="M127" s="805">
        <f>SUM(M128:M129)</f>
        <v>0</v>
      </c>
      <c r="N127" s="806">
        <f>SUM(N128:N129)</f>
        <v>0</v>
      </c>
      <c r="O127" s="806">
        <f>SUM(O128:O129)</f>
        <v>0</v>
      </c>
      <c r="P127" s="806">
        <f>SUM(P128:P129)</f>
        <v>0</v>
      </c>
      <c r="Q127" s="243">
        <f t="shared" si="18"/>
        <v>0</v>
      </c>
      <c r="R127" s="244"/>
      <c r="S127" s="326">
        <f>SUM(S128:S129)</f>
        <v>0</v>
      </c>
      <c r="T127" s="327">
        <f>SUM(T128:T129)</f>
        <v>0</v>
      </c>
      <c r="U127" s="432">
        <f>SUM(U128:U129)</f>
        <v>0</v>
      </c>
      <c r="V127" s="433">
        <f>SUM(V128:V129)</f>
        <v>0</v>
      </c>
      <c r="W127" s="244"/>
      <c r="X127" s="326">
        <f t="shared" ref="X127:AD127" si="36">SUM(X128:X129)</f>
        <v>0</v>
      </c>
      <c r="Y127" s="327">
        <f t="shared" si="36"/>
        <v>0</v>
      </c>
      <c r="Z127" s="327">
        <f t="shared" si="36"/>
        <v>0</v>
      </c>
      <c r="AA127" s="327">
        <f t="shared" si="36"/>
        <v>0</v>
      </c>
      <c r="AB127" s="327">
        <f t="shared" si="36"/>
        <v>0</v>
      </c>
      <c r="AC127" s="327">
        <f t="shared" si="36"/>
        <v>0</v>
      </c>
      <c r="AD127" s="433">
        <f t="shared" si="36"/>
        <v>0</v>
      </c>
      <c r="AE127" s="313">
        <f t="shared" si="19"/>
        <v>0</v>
      </c>
    </row>
    <row r="128" spans="1:31" ht="32.25" thickBot="1">
      <c r="A128" s="398">
        <v>117</v>
      </c>
      <c r="I128" s="175"/>
      <c r="J128" s="176">
        <v>5301</v>
      </c>
      <c r="K128" s="177" t="s">
        <v>1462</v>
      </c>
      <c r="L128" s="813"/>
      <c r="M128" s="473"/>
      <c r="N128" s="434"/>
      <c r="O128" s="434"/>
      <c r="P128" s="476">
        <f>M128+N128+O128</f>
        <v>0</v>
      </c>
      <c r="Q128" s="243" t="str">
        <f t="shared" si="18"/>
        <v/>
      </c>
      <c r="R128" s="244"/>
      <c r="S128" s="435"/>
      <c r="T128" s="436"/>
      <c r="U128" s="330">
        <f t="shared" si="20"/>
        <v>0</v>
      </c>
      <c r="V128" s="424">
        <f>S128+T128-U128</f>
        <v>0</v>
      </c>
      <c r="W128" s="244"/>
      <c r="X128" s="435"/>
      <c r="Y128" s="436"/>
      <c r="Z128" s="429">
        <f>+IF(+(S128+T128)&gt;=P128,+T128,+(+P128-S128))</f>
        <v>0</v>
      </c>
      <c r="AA128" s="315">
        <f>X128+Y128-Z128</f>
        <v>0</v>
      </c>
      <c r="AB128" s="436"/>
      <c r="AC128" s="436"/>
      <c r="AD128" s="253"/>
      <c r="AE128" s="313">
        <f t="shared" si="19"/>
        <v>0</v>
      </c>
    </row>
    <row r="129" spans="1:31" ht="19.5" thickBot="1">
      <c r="A129" s="398">
        <v>118</v>
      </c>
      <c r="I129" s="175"/>
      <c r="J129" s="180">
        <v>5309</v>
      </c>
      <c r="K129" s="181" t="s">
        <v>944</v>
      </c>
      <c r="L129" s="813"/>
      <c r="M129" s="473"/>
      <c r="N129" s="434"/>
      <c r="O129" s="434"/>
      <c r="P129" s="476">
        <f>M129+N129+O129</f>
        <v>0</v>
      </c>
      <c r="Q129" s="243" t="str">
        <f t="shared" ref="Q129:Q145" si="37">(IF($E129&lt;&gt;0,$J$2,IF($I129&lt;&gt;0,$J$2,"")))</f>
        <v/>
      </c>
      <c r="R129" s="244"/>
      <c r="S129" s="435"/>
      <c r="T129" s="436"/>
      <c r="U129" s="330">
        <f t="shared" si="20"/>
        <v>0</v>
      </c>
      <c r="V129" s="424">
        <f>S129+T129-U129</f>
        <v>0</v>
      </c>
      <c r="W129" s="244"/>
      <c r="X129" s="435"/>
      <c r="Y129" s="436"/>
      <c r="Z129" s="429">
        <f>+IF(+(S129+T129)&gt;=P129,+T129,+(+P129-S129))</f>
        <v>0</v>
      </c>
      <c r="AA129" s="315">
        <f>X129+Y129-Z129</f>
        <v>0</v>
      </c>
      <c r="AB129" s="436"/>
      <c r="AC129" s="436"/>
      <c r="AD129" s="253"/>
      <c r="AE129" s="313">
        <f t="shared" si="19"/>
        <v>0</v>
      </c>
    </row>
    <row r="130" spans="1:31" ht="19.5" thickBot="1">
      <c r="A130" s="398">
        <v>119</v>
      </c>
      <c r="I130" s="801">
        <v>5400</v>
      </c>
      <c r="J130" s="980" t="s">
        <v>1031</v>
      </c>
      <c r="K130" s="980"/>
      <c r="L130" s="802"/>
      <c r="M130" s="803"/>
      <c r="N130" s="804"/>
      <c r="O130" s="804"/>
      <c r="P130" s="800">
        <f>M130+N130+O130</f>
        <v>0</v>
      </c>
      <c r="Q130" s="243">
        <f t="shared" si="37"/>
        <v>0</v>
      </c>
      <c r="R130" s="244"/>
      <c r="S130" s="430"/>
      <c r="T130" s="431"/>
      <c r="U130" s="327">
        <f t="shared" si="20"/>
        <v>0</v>
      </c>
      <c r="V130" s="424">
        <f>S130+T130-U130</f>
        <v>0</v>
      </c>
      <c r="W130" s="244"/>
      <c r="X130" s="430"/>
      <c r="Y130" s="431"/>
      <c r="Z130" s="429">
        <f>+IF(+(S130+T130)&gt;=P130,+T130,+(+P130-S130))</f>
        <v>0</v>
      </c>
      <c r="AA130" s="315">
        <f>X130+Y130-Z130</f>
        <v>0</v>
      </c>
      <c r="AB130" s="431"/>
      <c r="AC130" s="431"/>
      <c r="AD130" s="253"/>
      <c r="AE130" s="313">
        <f t="shared" si="19"/>
        <v>0</v>
      </c>
    </row>
    <row r="131" spans="1:31" ht="19.5" thickBot="1">
      <c r="A131" s="398">
        <v>120</v>
      </c>
      <c r="I131" s="794">
        <v>5500</v>
      </c>
      <c r="J131" s="966" t="s">
        <v>1032</v>
      </c>
      <c r="K131" s="966"/>
      <c r="L131" s="795"/>
      <c r="M131" s="796">
        <f>SUM(M132:M135)</f>
        <v>0</v>
      </c>
      <c r="N131" s="797">
        <f>SUM(N132:N135)</f>
        <v>0</v>
      </c>
      <c r="O131" s="797">
        <f>SUM(O132:O135)</f>
        <v>0</v>
      </c>
      <c r="P131" s="797">
        <f>SUM(P132:P135)</f>
        <v>0</v>
      </c>
      <c r="Q131" s="243">
        <f t="shared" si="37"/>
        <v>0</v>
      </c>
      <c r="R131" s="244"/>
      <c r="S131" s="316">
        <f>SUM(S132:S135)</f>
        <v>0</v>
      </c>
      <c r="T131" s="317">
        <f>SUM(T132:T135)</f>
        <v>0</v>
      </c>
      <c r="U131" s="425">
        <f>SUM(U132:U135)</f>
        <v>0</v>
      </c>
      <c r="V131" s="426">
        <f>SUM(V132:V135)</f>
        <v>0</v>
      </c>
      <c r="W131" s="244"/>
      <c r="X131" s="316">
        <f t="shared" ref="X131:AD131" si="38">SUM(X132:X135)</f>
        <v>0</v>
      </c>
      <c r="Y131" s="317">
        <f t="shared" si="38"/>
        <v>0</v>
      </c>
      <c r="Z131" s="317">
        <f t="shared" si="38"/>
        <v>0</v>
      </c>
      <c r="AA131" s="317">
        <f t="shared" si="38"/>
        <v>0</v>
      </c>
      <c r="AB131" s="317">
        <f t="shared" si="38"/>
        <v>0</v>
      </c>
      <c r="AC131" s="317">
        <f t="shared" si="38"/>
        <v>0</v>
      </c>
      <c r="AD131" s="426">
        <f t="shared" si="38"/>
        <v>0</v>
      </c>
      <c r="AE131" s="313">
        <f t="shared" si="19"/>
        <v>0</v>
      </c>
    </row>
    <row r="132" spans="1:31" ht="19.5" thickBot="1">
      <c r="A132" s="398">
        <v>121</v>
      </c>
      <c r="I132" s="173"/>
      <c r="J132" s="144">
        <v>5501</v>
      </c>
      <c r="K132" s="163" t="s">
        <v>1033</v>
      </c>
      <c r="L132" s="812"/>
      <c r="M132" s="449"/>
      <c r="N132" s="245"/>
      <c r="O132" s="245"/>
      <c r="P132" s="476">
        <f>M132+N132+O132</f>
        <v>0</v>
      </c>
      <c r="Q132" s="243" t="str">
        <f t="shared" si="37"/>
        <v/>
      </c>
      <c r="R132" s="244"/>
      <c r="S132" s="423"/>
      <c r="T132" s="252"/>
      <c r="U132" s="315">
        <f t="shared" si="20"/>
        <v>0</v>
      </c>
      <c r="V132" s="424">
        <f>S132+T132-U132</f>
        <v>0</v>
      </c>
      <c r="W132" s="244"/>
      <c r="X132" s="423"/>
      <c r="Y132" s="252"/>
      <c r="Z132" s="429">
        <f>+IF(+(S132+T132)&gt;=P132,+T132,+(+P132-S132))</f>
        <v>0</v>
      </c>
      <c r="AA132" s="315">
        <f>X132+Y132-Z132</f>
        <v>0</v>
      </c>
      <c r="AB132" s="252"/>
      <c r="AC132" s="252"/>
      <c r="AD132" s="253"/>
      <c r="AE132" s="313">
        <f t="shared" si="19"/>
        <v>0</v>
      </c>
    </row>
    <row r="133" spans="1:31" ht="19.5" thickBot="1">
      <c r="A133" s="398">
        <v>122</v>
      </c>
      <c r="I133" s="173"/>
      <c r="J133" s="137">
        <v>5502</v>
      </c>
      <c r="K133" s="145" t="s">
        <v>1034</v>
      </c>
      <c r="L133" s="812"/>
      <c r="M133" s="449"/>
      <c r="N133" s="245"/>
      <c r="O133" s="245"/>
      <c r="P133" s="476">
        <f>M133+N133+O133</f>
        <v>0</v>
      </c>
      <c r="Q133" s="243" t="str">
        <f t="shared" si="37"/>
        <v/>
      </c>
      <c r="R133" s="244"/>
      <c r="S133" s="423"/>
      <c r="T133" s="252"/>
      <c r="U133" s="315">
        <f t="shared" si="20"/>
        <v>0</v>
      </c>
      <c r="V133" s="424">
        <f>S133+T133-U133</f>
        <v>0</v>
      </c>
      <c r="W133" s="244"/>
      <c r="X133" s="423"/>
      <c r="Y133" s="252"/>
      <c r="Z133" s="429">
        <f>+IF(+(S133+T133)&gt;=P133,+T133,+(+P133-S133))</f>
        <v>0</v>
      </c>
      <c r="AA133" s="315">
        <f>X133+Y133-Z133</f>
        <v>0</v>
      </c>
      <c r="AB133" s="252"/>
      <c r="AC133" s="252"/>
      <c r="AD133" s="253"/>
      <c r="AE133" s="313">
        <f t="shared" si="19"/>
        <v>0</v>
      </c>
    </row>
    <row r="134" spans="1:31" ht="19.5" thickBot="1">
      <c r="A134" s="398">
        <v>123</v>
      </c>
      <c r="I134" s="173"/>
      <c r="J134" s="137">
        <v>5503</v>
      </c>
      <c r="K134" s="139" t="s">
        <v>1035</v>
      </c>
      <c r="L134" s="812"/>
      <c r="M134" s="449"/>
      <c r="N134" s="245"/>
      <c r="O134" s="245"/>
      <c r="P134" s="476">
        <f>M134+N134+O134</f>
        <v>0</v>
      </c>
      <c r="Q134" s="243" t="str">
        <f t="shared" si="37"/>
        <v/>
      </c>
      <c r="R134" s="244"/>
      <c r="S134" s="423"/>
      <c r="T134" s="252"/>
      <c r="U134" s="315">
        <f t="shared" si="20"/>
        <v>0</v>
      </c>
      <c r="V134" s="424">
        <f>S134+T134-U134</f>
        <v>0</v>
      </c>
      <c r="W134" s="244"/>
      <c r="X134" s="423"/>
      <c r="Y134" s="252"/>
      <c r="Z134" s="429">
        <f>+IF(+(S134+T134)&gt;=P134,+T134,+(+P134-S134))</f>
        <v>0</v>
      </c>
      <c r="AA134" s="315">
        <f>X134+Y134-Z134</f>
        <v>0</v>
      </c>
      <c r="AB134" s="252"/>
      <c r="AC134" s="252"/>
      <c r="AD134" s="253"/>
      <c r="AE134" s="313">
        <f t="shared" si="19"/>
        <v>0</v>
      </c>
    </row>
    <row r="135" spans="1:31" ht="19.5" thickBot="1">
      <c r="A135" s="398">
        <v>124</v>
      </c>
      <c r="I135" s="173"/>
      <c r="J135" s="137">
        <v>5504</v>
      </c>
      <c r="K135" s="145" t="s">
        <v>1036</v>
      </c>
      <c r="L135" s="812"/>
      <c r="M135" s="449"/>
      <c r="N135" s="245"/>
      <c r="O135" s="245"/>
      <c r="P135" s="476">
        <f>M135+N135+O135</f>
        <v>0</v>
      </c>
      <c r="Q135" s="243" t="str">
        <f t="shared" si="37"/>
        <v/>
      </c>
      <c r="R135" s="244"/>
      <c r="S135" s="423"/>
      <c r="T135" s="252"/>
      <c r="U135" s="315">
        <f t="shared" si="20"/>
        <v>0</v>
      </c>
      <c r="V135" s="424">
        <f>S135+T135-U135</f>
        <v>0</v>
      </c>
      <c r="W135" s="244"/>
      <c r="X135" s="423"/>
      <c r="Y135" s="252"/>
      <c r="Z135" s="429">
        <f>+IF(+(S135+T135)&gt;=P135,+T135,+(+P135-S135))</f>
        <v>0</v>
      </c>
      <c r="AA135" s="315">
        <f>X135+Y135-Z135</f>
        <v>0</v>
      </c>
      <c r="AB135" s="252"/>
      <c r="AC135" s="252"/>
      <c r="AD135" s="253"/>
      <c r="AE135" s="313">
        <f t="shared" si="19"/>
        <v>0</v>
      </c>
    </row>
    <row r="136" spans="1:31" ht="33.75" customHeight="1" thickBot="1">
      <c r="A136" s="398">
        <v>125</v>
      </c>
      <c r="I136" s="794">
        <v>5700</v>
      </c>
      <c r="J136" s="981" t="s">
        <v>1037</v>
      </c>
      <c r="K136" s="982"/>
      <c r="L136" s="802"/>
      <c r="M136" s="781">
        <v>0</v>
      </c>
      <c r="N136" s="781">
        <v>0</v>
      </c>
      <c r="O136" s="781">
        <v>0</v>
      </c>
      <c r="P136" s="806">
        <f>SUM(P137:P139)</f>
        <v>0</v>
      </c>
      <c r="Q136" s="243">
        <f t="shared" si="37"/>
        <v>0</v>
      </c>
      <c r="R136" s="244"/>
      <c r="S136" s="326">
        <f>SUM(S137:S139)</f>
        <v>0</v>
      </c>
      <c r="T136" s="327">
        <f>SUM(T137:T139)</f>
        <v>0</v>
      </c>
      <c r="U136" s="432">
        <f>SUM(U137:U138)</f>
        <v>0</v>
      </c>
      <c r="V136" s="433">
        <f>SUM(V137:V139)</f>
        <v>0</v>
      </c>
      <c r="W136" s="244"/>
      <c r="X136" s="326">
        <f>SUM(X137:X139)</f>
        <v>0</v>
      </c>
      <c r="Y136" s="327">
        <f>SUM(Y137:Y139)</f>
        <v>0</v>
      </c>
      <c r="Z136" s="327">
        <f>SUM(Z137:Z139)</f>
        <v>0</v>
      </c>
      <c r="AA136" s="327">
        <f>SUM(AA137:AA139)</f>
        <v>0</v>
      </c>
      <c r="AB136" s="327">
        <f>SUM(AB137:AB139)</f>
        <v>0</v>
      </c>
      <c r="AC136" s="327">
        <f>SUM(AC137:AC138)</f>
        <v>0</v>
      </c>
      <c r="AD136" s="433">
        <f>SUM(AD137:AD139)</f>
        <v>0</v>
      </c>
      <c r="AE136" s="313">
        <f t="shared" si="19"/>
        <v>0</v>
      </c>
    </row>
    <row r="137" spans="1:31" ht="20.25" customHeight="1" thickBot="1">
      <c r="A137" s="398">
        <v>126</v>
      </c>
      <c r="I137" s="175"/>
      <c r="J137" s="176">
        <v>5701</v>
      </c>
      <c r="K137" s="177" t="s">
        <v>1038</v>
      </c>
      <c r="L137" s="813"/>
      <c r="M137" s="700">
        <v>0</v>
      </c>
      <c r="N137" s="700">
        <v>0</v>
      </c>
      <c r="O137" s="700">
        <v>0</v>
      </c>
      <c r="P137" s="476">
        <f>M137+N137+O137</f>
        <v>0</v>
      </c>
      <c r="Q137" s="243" t="str">
        <f t="shared" si="37"/>
        <v/>
      </c>
      <c r="R137" s="244"/>
      <c r="S137" s="435"/>
      <c r="T137" s="436"/>
      <c r="U137" s="330">
        <f t="shared" si="20"/>
        <v>0</v>
      </c>
      <c r="V137" s="424">
        <f>S137+T137-U137</f>
        <v>0</v>
      </c>
      <c r="W137" s="244"/>
      <c r="X137" s="435"/>
      <c r="Y137" s="436"/>
      <c r="Z137" s="429">
        <f>+IF(+(S137+T137)&gt;=P137,+T137,+(+P137-S137))</f>
        <v>0</v>
      </c>
      <c r="AA137" s="315">
        <f>X137+Y137-Z137</f>
        <v>0</v>
      </c>
      <c r="AB137" s="436"/>
      <c r="AC137" s="436"/>
      <c r="AD137" s="253"/>
      <c r="AE137" s="313">
        <f t="shared" si="19"/>
        <v>0</v>
      </c>
    </row>
    <row r="138" spans="1:31" ht="30.75" customHeight="1" thickBot="1">
      <c r="A138" s="398">
        <v>127</v>
      </c>
      <c r="I138" s="175"/>
      <c r="J138" s="180">
        <v>5702</v>
      </c>
      <c r="K138" s="181" t="s">
        <v>1039</v>
      </c>
      <c r="L138" s="813"/>
      <c r="M138" s="700">
        <v>0</v>
      </c>
      <c r="N138" s="700">
        <v>0</v>
      </c>
      <c r="O138" s="700">
        <v>0</v>
      </c>
      <c r="P138" s="476">
        <f>M138+N138+O138</f>
        <v>0</v>
      </c>
      <c r="Q138" s="243" t="str">
        <f t="shared" si="37"/>
        <v/>
      </c>
      <c r="R138" s="244"/>
      <c r="S138" s="435"/>
      <c r="T138" s="436"/>
      <c r="U138" s="330">
        <f t="shared" si="20"/>
        <v>0</v>
      </c>
      <c r="V138" s="424">
        <f>S138+T138-U138</f>
        <v>0</v>
      </c>
      <c r="W138" s="244"/>
      <c r="X138" s="435"/>
      <c r="Y138" s="436"/>
      <c r="Z138" s="429">
        <f>+IF(+(S138+T138)&gt;=P138,+T138,+(+P138-S138))</f>
        <v>0</v>
      </c>
      <c r="AA138" s="315">
        <f>X138+Y138-Z138</f>
        <v>0</v>
      </c>
      <c r="AB138" s="436"/>
      <c r="AC138" s="436"/>
      <c r="AD138" s="253"/>
      <c r="AE138" s="313">
        <f t="shared" si="19"/>
        <v>0</v>
      </c>
    </row>
    <row r="139" spans="1:31" ht="19.5" thickBot="1">
      <c r="A139" s="398">
        <v>128</v>
      </c>
      <c r="I139" s="136"/>
      <c r="J139" s="182">
        <v>4071</v>
      </c>
      <c r="K139" s="464" t="s">
        <v>1040</v>
      </c>
      <c r="L139" s="812"/>
      <c r="M139" s="700">
        <v>0</v>
      </c>
      <c r="N139" s="700">
        <v>0</v>
      </c>
      <c r="O139" s="700">
        <v>0</v>
      </c>
      <c r="P139" s="476">
        <f>M139+N139+O139</f>
        <v>0</v>
      </c>
      <c r="Q139" s="243" t="str">
        <f t="shared" si="37"/>
        <v/>
      </c>
      <c r="R139" s="244"/>
      <c r="S139" s="821"/>
      <c r="T139" s="775"/>
      <c r="U139" s="775"/>
      <c r="V139" s="822"/>
      <c r="W139" s="244"/>
      <c r="X139" s="771"/>
      <c r="Y139" s="775"/>
      <c r="Z139" s="775"/>
      <c r="AA139" s="775"/>
      <c r="AB139" s="775"/>
      <c r="AC139" s="775"/>
      <c r="AD139" s="819"/>
      <c r="AE139" s="313">
        <f t="shared" si="19"/>
        <v>0</v>
      </c>
    </row>
    <row r="140" spans="1:31" ht="15.75">
      <c r="A140" s="398">
        <v>129</v>
      </c>
      <c r="I140" s="173"/>
      <c r="J140" s="183"/>
      <c r="K140" s="334"/>
      <c r="L140" s="814"/>
      <c r="M140" s="248"/>
      <c r="N140" s="248"/>
      <c r="O140" s="248"/>
      <c r="P140" s="249"/>
      <c r="Q140" s="243" t="str">
        <f t="shared" si="37"/>
        <v/>
      </c>
      <c r="R140" s="244"/>
      <c r="S140" s="437"/>
      <c r="T140" s="438"/>
      <c r="U140" s="323"/>
      <c r="V140" s="324"/>
      <c r="W140" s="244"/>
      <c r="X140" s="437"/>
      <c r="Y140" s="438"/>
      <c r="Z140" s="323"/>
      <c r="AA140" s="323"/>
      <c r="AB140" s="438"/>
      <c r="AC140" s="323"/>
      <c r="AD140" s="324"/>
      <c r="AE140" s="324"/>
    </row>
    <row r="141" spans="1:31" ht="19.5" thickBot="1">
      <c r="A141" s="398">
        <v>130</v>
      </c>
      <c r="I141" s="807">
        <v>98</v>
      </c>
      <c r="J141" s="964" t="s">
        <v>1041</v>
      </c>
      <c r="K141" s="958"/>
      <c r="L141" s="795"/>
      <c r="M141" s="798"/>
      <c r="N141" s="799"/>
      <c r="O141" s="799"/>
      <c r="P141" s="800">
        <f>M141+N141+O141</f>
        <v>0</v>
      </c>
      <c r="Q141" s="243">
        <f t="shared" si="37"/>
        <v>0</v>
      </c>
      <c r="R141" s="244"/>
      <c r="S141" s="428"/>
      <c r="T141" s="254"/>
      <c r="U141" s="317">
        <f t="shared" si="20"/>
        <v>0</v>
      </c>
      <c r="V141" s="424">
        <f>S141+T141-U141</f>
        <v>0</v>
      </c>
      <c r="W141" s="244"/>
      <c r="X141" s="428"/>
      <c r="Y141" s="254"/>
      <c r="Z141" s="429">
        <f>+IF(+(S141+T141)&gt;=P141,+T141,+(+P141-S141))</f>
        <v>0</v>
      </c>
      <c r="AA141" s="315">
        <f>X141+Y141-Z141</f>
        <v>0</v>
      </c>
      <c r="AB141" s="254"/>
      <c r="AC141" s="254"/>
      <c r="AD141" s="253"/>
      <c r="AE141" s="313">
        <f t="shared" si="19"/>
        <v>0</v>
      </c>
    </row>
    <row r="142" spans="1:31" ht="15.75">
      <c r="A142" s="398">
        <v>131</v>
      </c>
      <c r="I142" s="184"/>
      <c r="J142" s="335" t="s">
        <v>1042</v>
      </c>
      <c r="K142" s="336"/>
      <c r="L142" s="395"/>
      <c r="M142" s="395"/>
      <c r="N142" s="395"/>
      <c r="O142" s="395"/>
      <c r="P142" s="337"/>
      <c r="Q142" s="243" t="str">
        <f t="shared" si="37"/>
        <v/>
      </c>
      <c r="R142" s="244"/>
      <c r="S142" s="338"/>
      <c r="T142" s="339"/>
      <c r="U142" s="339"/>
      <c r="V142" s="340"/>
      <c r="W142" s="244"/>
      <c r="X142" s="338"/>
      <c r="Y142" s="339"/>
      <c r="Z142" s="339"/>
      <c r="AA142" s="339"/>
      <c r="AB142" s="339"/>
      <c r="AC142" s="339"/>
      <c r="AD142" s="340"/>
      <c r="AE142" s="340"/>
    </row>
    <row r="143" spans="1:31" ht="15.75">
      <c r="A143" s="398">
        <v>132</v>
      </c>
      <c r="I143" s="184"/>
      <c r="J143" s="341" t="s">
        <v>1043</v>
      </c>
      <c r="K143" s="334"/>
      <c r="L143" s="384"/>
      <c r="M143" s="384"/>
      <c r="N143" s="384"/>
      <c r="O143" s="384"/>
      <c r="P143" s="307"/>
      <c r="Q143" s="243" t="str">
        <f t="shared" si="37"/>
        <v/>
      </c>
      <c r="R143" s="244"/>
      <c r="S143" s="342"/>
      <c r="T143" s="343"/>
      <c r="U143" s="343"/>
      <c r="V143" s="344"/>
      <c r="W143" s="244"/>
      <c r="X143" s="342"/>
      <c r="Y143" s="343"/>
      <c r="Z143" s="343"/>
      <c r="AA143" s="343"/>
      <c r="AB143" s="343"/>
      <c r="AC143" s="343"/>
      <c r="AD143" s="344"/>
      <c r="AE143" s="344"/>
    </row>
    <row r="144" spans="1:31" ht="16.5" thickBot="1">
      <c r="A144" s="398">
        <v>133</v>
      </c>
      <c r="I144" s="185"/>
      <c r="J144" s="345" t="s">
        <v>1716</v>
      </c>
      <c r="K144" s="346"/>
      <c r="L144" s="396"/>
      <c r="M144" s="396"/>
      <c r="N144" s="396"/>
      <c r="O144" s="396"/>
      <c r="P144" s="309"/>
      <c r="Q144" s="243" t="str">
        <f t="shared" si="37"/>
        <v/>
      </c>
      <c r="R144" s="244"/>
      <c r="S144" s="347"/>
      <c r="T144" s="348"/>
      <c r="U144" s="348"/>
      <c r="V144" s="349"/>
      <c r="W144" s="244"/>
      <c r="X144" s="347"/>
      <c r="Y144" s="348"/>
      <c r="Z144" s="348"/>
      <c r="AA144" s="348"/>
      <c r="AB144" s="348"/>
      <c r="AC144" s="348"/>
      <c r="AD144" s="349"/>
      <c r="AE144" s="349"/>
    </row>
    <row r="145" spans="1:31" ht="19.5" thickBot="1">
      <c r="A145" s="398">
        <v>134</v>
      </c>
      <c r="I145" s="715"/>
      <c r="J145" s="716" t="s">
        <v>1263</v>
      </c>
      <c r="K145" s="717" t="s">
        <v>1044</v>
      </c>
      <c r="L145" s="808"/>
      <c r="M145" s="808">
        <f>SUM(M30,M33,M39,M47,M48,M66,M70,M76,M79,M80,M81,M82,M83,M92,M98,M99,M100,M101,M108,M112,M113,M114,M115,M118,M119,M127,M130,M131,M136)+M141</f>
        <v>0</v>
      </c>
      <c r="N145" s="808">
        <f>SUM(N30,N33,N39,N47,N48,N66,N70,N76,N79,N80,N81,N82,N83,N92,N98,N99,N100,N101,N108,N112,N113,N114,N115,N118,N119,N127,N130,N131,N136)+N141</f>
        <v>0</v>
      </c>
      <c r="O145" s="808">
        <f>SUM(O30,O33,O39,O47,O48,O66,O70,O76,O79,O80,O81,O82,O83,O92,O98,O99,O100,O101,O108,O112,O113,O114,O115,O118,O119,O127,O130,O131,O136)+O141</f>
        <v>0</v>
      </c>
      <c r="P145" s="808">
        <f>SUM(P30,P33,P39,P47,P48,P66,P70,P76,P79,P80,P81,P82,P83,P92,P98,P99,P100,P101,P108,P112,P113,P114,P115,P118,P119,P127,P130,P131,P136)+P141</f>
        <v>0</v>
      </c>
      <c r="Q145" s="243" t="str">
        <f t="shared" si="37"/>
        <v/>
      </c>
      <c r="R145" s="439" t="str">
        <f>LEFT(J27,1)</f>
        <v>0</v>
      </c>
      <c r="S145" s="276">
        <f>SUM(S30,S33,S39,S47,S48,S66,S70,S76,S79,S80,S81,S82,S83,S92,S98,S99,S100,S101,S108,S112,S113,S114,S115,S118,S119,S127,S130,S131,S136)+S141</f>
        <v>0</v>
      </c>
      <c r="T145" s="276">
        <f>SUM(T30,T33,T39,T47,T48,T66,T70,T76,T79,T80,T81,T82,T83,T92,T98,T99,T100,T101,T108,T112,T113,T114,T115,T118,T119,T127,T130,T131,T136)+T141</f>
        <v>0</v>
      </c>
      <c r="U145" s="276">
        <f>SUM(U30,U33,U39,U47,U48,U66,U70,U76,U79,U80,U81,U82,U83,U92,U98,U99,U100,U101,U108,U112,U113,U114,U115,U118,U119,U127,U130,U131,U136)+U141</f>
        <v>0</v>
      </c>
      <c r="V145" s="276">
        <f>SUM(V30,V33,V39,V47,V48,V66,V70,V76,V79,V80,V81,V82,V83,V92,V98,V99,V100,V101,V108,V112,V113,V114,V115,V118,V119,V127,V130,V131,V136)+V141</f>
        <v>0</v>
      </c>
      <c r="W145" s="222"/>
      <c r="X145" s="276">
        <f t="shared" ref="X145:AD145" si="39">SUM(X30,X33,X39,X47,X48,X66,X70,X76,X79,X80,X81,X82,X83,X92,X98,X99,X100,X101,X108,X112,X113,X114,X115,X118,X119,X127,X130,X131,X136)+X141</f>
        <v>0</v>
      </c>
      <c r="Y145" s="276">
        <f t="shared" si="39"/>
        <v>0</v>
      </c>
      <c r="Z145" s="276">
        <f t="shared" si="39"/>
        <v>0</v>
      </c>
      <c r="AA145" s="276">
        <f t="shared" si="39"/>
        <v>0</v>
      </c>
      <c r="AB145" s="276">
        <f t="shared" si="39"/>
        <v>0</v>
      </c>
      <c r="AC145" s="276">
        <f t="shared" si="39"/>
        <v>0</v>
      </c>
      <c r="AD145" s="276">
        <f t="shared" si="39"/>
        <v>0</v>
      </c>
      <c r="AE145" s="313">
        <f>AA145-AB145-AC145-AD145</f>
        <v>0</v>
      </c>
    </row>
    <row r="146" spans="1:31" ht="15.75">
      <c r="A146" s="398">
        <v>135</v>
      </c>
      <c r="I146" s="660" t="s">
        <v>32</v>
      </c>
      <c r="J146" s="186"/>
      <c r="K146" s="216"/>
      <c r="L146" s="215"/>
      <c r="M146" s="215"/>
      <c r="N146" s="215"/>
      <c r="O146" s="215"/>
      <c r="P146" s="219"/>
      <c r="Q146" s="221" t="str">
        <f>Q145</f>
        <v/>
      </c>
      <c r="R146" s="222"/>
      <c r="S146" s="215"/>
      <c r="T146" s="215"/>
      <c r="U146" s="219"/>
      <c r="V146" s="219"/>
      <c r="X146" s="215"/>
      <c r="Y146" s="215"/>
      <c r="Z146" s="219"/>
      <c r="AA146" s="219"/>
      <c r="AB146" s="215"/>
      <c r="AC146" s="219"/>
      <c r="AD146" s="219"/>
    </row>
    <row r="147" spans="1:31" ht="18.75" customHeight="1">
      <c r="A147" s="398">
        <v>136</v>
      </c>
      <c r="I147" s="392"/>
      <c r="J147" s="392"/>
      <c r="K147" s="393"/>
      <c r="L147" s="392"/>
      <c r="M147" s="392"/>
      <c r="N147" s="392"/>
      <c r="O147" s="392"/>
      <c r="P147" s="394"/>
      <c r="Q147" s="221" t="str">
        <f>Q145</f>
        <v/>
      </c>
      <c r="R147" s="222"/>
      <c r="S147" s="392"/>
      <c r="T147" s="392"/>
      <c r="U147" s="394"/>
      <c r="V147" s="394"/>
      <c r="W147" s="394"/>
      <c r="X147" s="392"/>
      <c r="Y147" s="392"/>
      <c r="Z147" s="394"/>
      <c r="AA147" s="394"/>
      <c r="AB147" s="392"/>
      <c r="AC147" s="394"/>
      <c r="AD147" s="394"/>
      <c r="AE147" s="394"/>
    </row>
    <row r="148" spans="1:31" ht="51" customHeight="1">
      <c r="I148" s="402"/>
      <c r="J148" s="402"/>
      <c r="K148" s="402"/>
      <c r="L148" s="402"/>
      <c r="M148" s="402"/>
      <c r="N148" s="402"/>
      <c r="O148" s="402"/>
      <c r="P148" s="484"/>
      <c r="Q148" s="440" t="str">
        <f>(IF(L145&lt;&gt;0,$G$2,IF(P145&lt;&gt;0,$G$2,"")))</f>
        <v/>
      </c>
    </row>
    <row r="149" spans="1:31" ht="18.75">
      <c r="I149" s="402"/>
      <c r="J149" s="402"/>
      <c r="K149" s="474"/>
      <c r="L149" s="402"/>
      <c r="M149" s="402"/>
      <c r="N149" s="402"/>
      <c r="O149" s="402"/>
      <c r="P149" s="484"/>
      <c r="Q149" s="440" t="str">
        <f>(IF(L146&lt;&gt;0,$G$2,IF(P146&lt;&gt;0,$G$2,"")))</f>
        <v/>
      </c>
    </row>
    <row r="150" spans="1:31" ht="18.75">
      <c r="I150" s="402"/>
      <c r="J150" s="402"/>
      <c r="K150" s="402"/>
      <c r="L150" s="402"/>
      <c r="M150" s="402"/>
      <c r="N150" s="402"/>
      <c r="O150" s="402"/>
      <c r="P150" s="484"/>
      <c r="Q150" s="440" t="str">
        <f>(IF(L145&lt;&gt;0,$G$2,IF(P145&lt;&gt;0,$G$2,"")))</f>
        <v/>
      </c>
    </row>
    <row r="151" spans="1:31" ht="18.75">
      <c r="I151" s="402"/>
      <c r="J151" s="402"/>
      <c r="K151" s="402"/>
      <c r="L151" s="402"/>
      <c r="M151" s="402"/>
      <c r="N151" s="402"/>
      <c r="O151" s="402"/>
      <c r="P151" s="484"/>
      <c r="Q151" s="440" t="str">
        <f>(IF(L145&lt;&gt;0,$G$2,IF(P145&lt;&gt;0,$G$2,"")))</f>
        <v/>
      </c>
    </row>
    <row r="152" spans="1:31" ht="18.75" customHeight="1">
      <c r="I152" s="402"/>
      <c r="J152" s="402"/>
      <c r="K152" s="402"/>
      <c r="L152" s="402"/>
      <c r="M152" s="402"/>
      <c r="N152" s="402"/>
      <c r="O152" s="402"/>
      <c r="P152" s="484"/>
      <c r="Q152" s="440" t="str">
        <f>(IF(L145&lt;&gt;0,$G$2,IF(P145&lt;&gt;0,$G$2,"")))</f>
        <v/>
      </c>
    </row>
    <row r="153" spans="1:31" ht="18.75" customHeight="1">
      <c r="I153" s="402"/>
      <c r="J153" s="402"/>
      <c r="K153" s="402"/>
      <c r="L153" s="402"/>
      <c r="M153" s="402"/>
      <c r="N153" s="402"/>
      <c r="O153" s="402"/>
      <c r="P153" s="484"/>
      <c r="Q153" s="440" t="str">
        <f>(IF(L145&lt;&gt;0,$G$2,IF(P145&lt;&gt;0,$G$2,"")))</f>
        <v/>
      </c>
    </row>
    <row r="154" spans="1:31" ht="18.75">
      <c r="I154" s="402"/>
      <c r="J154" s="402"/>
      <c r="K154" s="402"/>
      <c r="L154" s="402"/>
      <c r="M154" s="402"/>
      <c r="N154" s="402"/>
      <c r="O154" s="402"/>
      <c r="P154" s="484"/>
      <c r="Q154" s="440" t="str">
        <f>(IF(L145&lt;&gt;0,$G$2,IF(P145&lt;&gt;0,$G$2,"")))</f>
        <v/>
      </c>
    </row>
    <row r="155" spans="1:31">
      <c r="I155" s="402"/>
      <c r="J155" s="402"/>
      <c r="K155" s="402"/>
      <c r="L155" s="402"/>
      <c r="M155" s="402"/>
      <c r="N155" s="402"/>
      <c r="O155" s="402"/>
      <c r="P155" s="484"/>
    </row>
    <row r="156" spans="1:31">
      <c r="I156" s="402"/>
      <c r="J156" s="402"/>
      <c r="K156" s="402"/>
      <c r="L156" s="402"/>
      <c r="M156" s="402"/>
      <c r="N156" s="402"/>
      <c r="O156" s="402"/>
      <c r="P156" s="484"/>
    </row>
    <row r="157" spans="1:31">
      <c r="I157" s="402"/>
      <c r="J157" s="402"/>
      <c r="K157" s="402"/>
      <c r="L157" s="402"/>
      <c r="M157" s="402"/>
      <c r="N157" s="402"/>
      <c r="O157" s="402"/>
      <c r="P157" s="484"/>
    </row>
    <row r="158" spans="1:31">
      <c r="I158" s="402"/>
      <c r="J158" s="402"/>
      <c r="K158" s="402"/>
      <c r="L158" s="402"/>
      <c r="M158" s="402"/>
      <c r="N158" s="402"/>
      <c r="O158" s="402"/>
      <c r="P158" s="484"/>
    </row>
    <row r="159" spans="1:31">
      <c r="I159" s="402"/>
      <c r="J159" s="402"/>
      <c r="K159" s="402"/>
      <c r="L159" s="402"/>
      <c r="M159" s="402"/>
      <c r="N159" s="402"/>
      <c r="O159" s="402"/>
      <c r="P159" s="484"/>
    </row>
    <row r="160" spans="1:31">
      <c r="I160" s="402"/>
      <c r="J160" s="402"/>
      <c r="K160" s="402"/>
      <c r="L160" s="402"/>
      <c r="M160" s="402"/>
      <c r="N160" s="402"/>
      <c r="O160" s="402"/>
      <c r="P160" s="484"/>
    </row>
    <row r="161" spans="9:16">
      <c r="I161" s="402"/>
      <c r="J161" s="402"/>
      <c r="K161" s="402"/>
      <c r="L161" s="402"/>
      <c r="M161" s="402"/>
      <c r="N161" s="402"/>
      <c r="O161" s="402"/>
      <c r="P161" s="484"/>
    </row>
    <row r="162" spans="9:16">
      <c r="I162" s="402"/>
      <c r="J162" s="402"/>
      <c r="K162" s="402"/>
      <c r="L162" s="402"/>
      <c r="M162" s="402"/>
      <c r="N162" s="402"/>
      <c r="O162" s="402"/>
      <c r="P162" s="484"/>
    </row>
    <row r="163" spans="9:16">
      <c r="I163" s="402"/>
      <c r="J163" s="402"/>
      <c r="K163" s="402"/>
      <c r="L163" s="402"/>
      <c r="M163" s="402"/>
      <c r="N163" s="402"/>
      <c r="O163" s="402"/>
      <c r="P163" s="484"/>
    </row>
    <row r="164" spans="9:16">
      <c r="I164" s="402"/>
      <c r="J164" s="402"/>
      <c r="K164" s="402"/>
      <c r="L164" s="402"/>
      <c r="M164" s="402"/>
      <c r="N164" s="402"/>
      <c r="O164" s="402"/>
      <c r="P164" s="484"/>
    </row>
    <row r="165" spans="9:16">
      <c r="I165" s="402"/>
      <c r="J165" s="402"/>
      <c r="K165" s="402"/>
      <c r="L165" s="402"/>
      <c r="M165" s="402"/>
      <c r="N165" s="402"/>
      <c r="O165" s="402"/>
      <c r="P165" s="484"/>
    </row>
    <row r="166" spans="9:16">
      <c r="I166" s="402"/>
      <c r="J166" s="402"/>
      <c r="K166" s="402"/>
      <c r="L166" s="402"/>
      <c r="M166" s="402"/>
      <c r="N166" s="402"/>
      <c r="O166" s="402"/>
      <c r="P166" s="484"/>
    </row>
    <row r="167" spans="9:16">
      <c r="I167" s="402"/>
      <c r="J167" s="402"/>
      <c r="K167" s="402"/>
      <c r="L167" s="402"/>
      <c r="M167" s="402"/>
      <c r="N167" s="402"/>
      <c r="O167" s="402"/>
      <c r="P167" s="484"/>
    </row>
    <row r="168" spans="9:16">
      <c r="I168" s="402"/>
      <c r="J168" s="402"/>
      <c r="K168" s="402"/>
      <c r="L168" s="402"/>
      <c r="M168" s="402"/>
      <c r="N168" s="402"/>
      <c r="O168" s="402"/>
      <c r="P168" s="484"/>
    </row>
    <row r="169" spans="9:16">
      <c r="I169" s="402"/>
      <c r="J169" s="402"/>
      <c r="K169" s="402"/>
      <c r="L169" s="402"/>
      <c r="M169" s="402"/>
      <c r="N169" s="402"/>
      <c r="O169" s="402"/>
      <c r="P169" s="484"/>
    </row>
    <row r="170" spans="9:16">
      <c r="I170" s="402"/>
      <c r="J170" s="402"/>
      <c r="K170" s="402"/>
      <c r="L170" s="402"/>
      <c r="M170" s="402"/>
      <c r="N170" s="402"/>
      <c r="O170" s="402"/>
      <c r="P170" s="484"/>
    </row>
    <row r="171" spans="9:16">
      <c r="I171" s="402"/>
      <c r="J171" s="402"/>
      <c r="K171" s="402"/>
      <c r="L171" s="402"/>
      <c r="M171" s="402"/>
      <c r="N171" s="402"/>
      <c r="O171" s="402"/>
      <c r="P171" s="484"/>
    </row>
    <row r="172" spans="9:16">
      <c r="I172" s="402"/>
      <c r="J172" s="402"/>
      <c r="K172" s="402"/>
      <c r="L172" s="402"/>
      <c r="M172" s="402"/>
      <c r="N172" s="402"/>
      <c r="O172" s="402"/>
      <c r="P172" s="484"/>
    </row>
    <row r="173" spans="9:16">
      <c r="I173" s="402"/>
      <c r="J173" s="402"/>
      <c r="K173" s="402"/>
      <c r="L173" s="402"/>
      <c r="M173" s="402"/>
      <c r="N173" s="402"/>
      <c r="O173" s="402"/>
      <c r="P173" s="484"/>
    </row>
    <row r="174" spans="9:16">
      <c r="I174" s="402"/>
      <c r="J174" s="402"/>
      <c r="K174" s="402"/>
      <c r="L174" s="402"/>
      <c r="M174" s="402"/>
      <c r="N174" s="402"/>
      <c r="O174" s="402"/>
      <c r="P174" s="484"/>
    </row>
    <row r="175" spans="9:16">
      <c r="I175" s="402"/>
      <c r="J175" s="402"/>
      <c r="K175" s="402"/>
      <c r="L175" s="402"/>
      <c r="M175" s="402"/>
      <c r="N175" s="402"/>
      <c r="O175" s="402"/>
      <c r="P175" s="484"/>
    </row>
    <row r="176" spans="9:16">
      <c r="I176" s="402"/>
      <c r="J176" s="402"/>
      <c r="K176" s="402"/>
      <c r="L176" s="402"/>
      <c r="M176" s="402"/>
      <c r="N176" s="402"/>
      <c r="O176" s="402"/>
      <c r="P176" s="484"/>
    </row>
    <row r="177" spans="9:16">
      <c r="I177" s="402"/>
      <c r="J177" s="402"/>
      <c r="K177" s="402"/>
      <c r="L177" s="402"/>
      <c r="M177" s="402"/>
      <c r="N177" s="402"/>
      <c r="O177" s="402"/>
      <c r="P177" s="484"/>
    </row>
    <row r="178" spans="9:16">
      <c r="I178" s="402"/>
      <c r="J178" s="402"/>
      <c r="K178" s="402"/>
      <c r="L178" s="402"/>
      <c r="M178" s="402"/>
      <c r="N178" s="402"/>
      <c r="O178" s="402"/>
      <c r="P178" s="484"/>
    </row>
    <row r="179" spans="9:16">
      <c r="I179" s="402"/>
      <c r="J179" s="402"/>
      <c r="K179" s="402"/>
      <c r="L179" s="402"/>
      <c r="M179" s="402"/>
      <c r="N179" s="402"/>
      <c r="O179" s="402"/>
      <c r="P179" s="484"/>
    </row>
    <row r="180" spans="9:16">
      <c r="I180" s="402"/>
      <c r="J180" s="402"/>
      <c r="K180" s="402"/>
      <c r="L180" s="402"/>
      <c r="M180" s="402"/>
      <c r="N180" s="402"/>
      <c r="O180" s="402"/>
      <c r="P180" s="484"/>
    </row>
    <row r="181" spans="9:16">
      <c r="I181" s="402"/>
      <c r="J181" s="402"/>
      <c r="K181" s="402"/>
      <c r="L181" s="402"/>
      <c r="M181" s="402"/>
      <c r="N181" s="402"/>
      <c r="O181" s="402"/>
      <c r="P181" s="484"/>
    </row>
    <row r="182" spans="9:16">
      <c r="I182" s="402"/>
      <c r="J182" s="402"/>
      <c r="K182" s="402"/>
      <c r="L182" s="402"/>
      <c r="M182" s="402"/>
      <c r="N182" s="402"/>
      <c r="O182" s="402"/>
      <c r="P182" s="484"/>
    </row>
    <row r="183" spans="9:16">
      <c r="I183" s="402"/>
      <c r="J183" s="402"/>
      <c r="K183" s="402"/>
      <c r="L183" s="402"/>
      <c r="M183" s="402"/>
      <c r="N183" s="402"/>
      <c r="O183" s="402"/>
      <c r="P183" s="484"/>
    </row>
    <row r="184" spans="9:16">
      <c r="I184" s="402"/>
      <c r="J184" s="402"/>
      <c r="K184" s="402"/>
      <c r="L184" s="402"/>
      <c r="M184" s="402"/>
      <c r="N184" s="402"/>
      <c r="O184" s="402"/>
      <c r="P184" s="484"/>
    </row>
    <row r="185" spans="9:16">
      <c r="I185" s="402"/>
      <c r="J185" s="402"/>
      <c r="K185" s="402"/>
      <c r="L185" s="402"/>
      <c r="M185" s="402"/>
      <c r="N185" s="402"/>
      <c r="O185" s="402"/>
      <c r="P185" s="484"/>
    </row>
    <row r="186" spans="9:16">
      <c r="I186" s="402"/>
      <c r="J186" s="402"/>
      <c r="K186" s="402"/>
      <c r="L186" s="402"/>
      <c r="M186" s="402"/>
      <c r="N186" s="402"/>
      <c r="O186" s="402"/>
      <c r="P186" s="484"/>
    </row>
    <row r="187" spans="9:16">
      <c r="I187" s="402"/>
      <c r="J187" s="402"/>
      <c r="K187" s="402"/>
      <c r="L187" s="402"/>
      <c r="M187" s="402"/>
      <c r="N187" s="402"/>
      <c r="O187" s="402"/>
      <c r="P187" s="484"/>
    </row>
    <row r="188" spans="9:16">
      <c r="I188" s="402"/>
      <c r="J188" s="402"/>
      <c r="K188" s="402"/>
      <c r="L188" s="402"/>
      <c r="M188" s="402"/>
      <c r="N188" s="402"/>
      <c r="O188" s="402"/>
      <c r="P188" s="484"/>
    </row>
    <row r="189" spans="9:16">
      <c r="I189" s="402"/>
      <c r="J189" s="402"/>
      <c r="K189" s="402"/>
      <c r="L189" s="402"/>
      <c r="M189" s="402"/>
      <c r="N189" s="402"/>
      <c r="O189" s="402"/>
      <c r="P189" s="484"/>
    </row>
    <row r="190" spans="9:16">
      <c r="I190" s="402"/>
      <c r="J190" s="402"/>
      <c r="K190" s="402"/>
      <c r="L190" s="402"/>
      <c r="M190" s="402"/>
      <c r="N190" s="402"/>
      <c r="O190" s="402"/>
      <c r="P190" s="484"/>
    </row>
    <row r="191" spans="9:16">
      <c r="I191" s="402"/>
      <c r="J191" s="402"/>
      <c r="K191" s="402"/>
      <c r="L191" s="402"/>
      <c r="M191" s="402"/>
      <c r="N191" s="402"/>
      <c r="O191" s="402"/>
      <c r="P191" s="484"/>
    </row>
    <row r="192" spans="9:16">
      <c r="I192" s="402"/>
      <c r="J192" s="402"/>
      <c r="K192" s="402"/>
      <c r="L192" s="402"/>
      <c r="M192" s="402"/>
      <c r="N192" s="402"/>
      <c r="O192" s="402"/>
      <c r="P192" s="484"/>
    </row>
    <row r="193" spans="9:16">
      <c r="I193" s="402"/>
      <c r="J193" s="402"/>
      <c r="K193" s="402"/>
      <c r="L193" s="402"/>
      <c r="M193" s="402"/>
      <c r="N193" s="402"/>
      <c r="O193" s="402"/>
      <c r="P193" s="484"/>
    </row>
    <row r="194" spans="9:16">
      <c r="I194" s="402"/>
      <c r="J194" s="402"/>
      <c r="K194" s="402"/>
      <c r="L194" s="402"/>
      <c r="M194" s="402"/>
      <c r="N194" s="402"/>
      <c r="O194" s="402"/>
      <c r="P194" s="484"/>
    </row>
    <row r="195" spans="9:16">
      <c r="I195" s="402"/>
      <c r="J195" s="402"/>
      <c r="K195" s="402"/>
      <c r="L195" s="402"/>
      <c r="M195" s="402"/>
      <c r="N195" s="402"/>
      <c r="O195" s="402"/>
      <c r="P195" s="484"/>
    </row>
    <row r="196" spans="9:16">
      <c r="I196" s="402"/>
      <c r="J196" s="402"/>
      <c r="K196" s="402"/>
      <c r="L196" s="402"/>
      <c r="M196" s="402"/>
      <c r="N196" s="402"/>
      <c r="O196" s="402"/>
      <c r="P196" s="484"/>
    </row>
    <row r="197" spans="9:16">
      <c r="I197" s="402"/>
      <c r="J197" s="402"/>
      <c r="K197" s="402"/>
      <c r="L197" s="402"/>
      <c r="M197" s="402"/>
      <c r="N197" s="402"/>
      <c r="O197" s="402"/>
      <c r="P197" s="484"/>
    </row>
    <row r="198" spans="9:16">
      <c r="I198" s="402"/>
      <c r="J198" s="402"/>
      <c r="K198" s="402"/>
      <c r="L198" s="402"/>
      <c r="M198" s="402"/>
      <c r="N198" s="402"/>
      <c r="O198" s="402"/>
      <c r="P198" s="484"/>
    </row>
    <row r="199" spans="9:16">
      <c r="I199" s="402"/>
      <c r="J199" s="402"/>
      <c r="K199" s="402"/>
      <c r="L199" s="402"/>
      <c r="M199" s="402"/>
      <c r="N199" s="402"/>
      <c r="O199" s="402"/>
      <c r="P199" s="484"/>
    </row>
    <row r="200" spans="9:16">
      <c r="I200" s="402"/>
      <c r="J200" s="402"/>
      <c r="K200" s="402"/>
      <c r="L200" s="402"/>
      <c r="M200" s="402"/>
      <c r="N200" s="402"/>
      <c r="O200" s="402"/>
      <c r="P200" s="484"/>
    </row>
    <row r="201" spans="9:16">
      <c r="I201" s="402"/>
      <c r="J201" s="402"/>
      <c r="K201" s="402"/>
      <c r="L201" s="402"/>
      <c r="M201" s="402"/>
      <c r="N201" s="402"/>
      <c r="O201" s="402"/>
      <c r="P201" s="484"/>
    </row>
    <row r="202" spans="9:16">
      <c r="I202" s="402"/>
      <c r="J202" s="402"/>
      <c r="K202" s="402"/>
      <c r="L202" s="402"/>
      <c r="M202" s="402"/>
      <c r="N202" s="402"/>
      <c r="O202" s="402"/>
      <c r="P202" s="484"/>
    </row>
    <row r="203" spans="9:16">
      <c r="I203" s="402"/>
      <c r="J203" s="402"/>
      <c r="K203" s="402"/>
      <c r="L203" s="402"/>
      <c r="M203" s="402"/>
      <c r="N203" s="402"/>
      <c r="O203" s="402"/>
      <c r="P203" s="484"/>
    </row>
    <row r="204" spans="9:16">
      <c r="I204" s="402"/>
      <c r="J204" s="402"/>
      <c r="K204" s="402"/>
      <c r="L204" s="402"/>
      <c r="M204" s="402"/>
      <c r="N204" s="402"/>
      <c r="O204" s="402"/>
      <c r="P204" s="484"/>
    </row>
    <row r="205" spans="9:16">
      <c r="I205" s="402"/>
      <c r="J205" s="402"/>
      <c r="K205" s="402"/>
      <c r="L205" s="402"/>
      <c r="M205" s="402"/>
      <c r="N205" s="402"/>
      <c r="O205" s="402"/>
      <c r="P205" s="484"/>
    </row>
    <row r="206" spans="9:16">
      <c r="I206" s="402"/>
      <c r="J206" s="402"/>
      <c r="K206" s="402"/>
      <c r="L206" s="402"/>
      <c r="M206" s="402"/>
      <c r="N206" s="402"/>
      <c r="O206" s="402"/>
      <c r="P206" s="484"/>
    </row>
    <row r="207" spans="9:16">
      <c r="I207" s="402"/>
      <c r="J207" s="402"/>
      <c r="K207" s="402"/>
      <c r="L207" s="402"/>
      <c r="M207" s="402"/>
      <c r="N207" s="402"/>
      <c r="O207" s="402"/>
      <c r="P207" s="484"/>
    </row>
    <row r="208" spans="9:16">
      <c r="I208" s="402"/>
      <c r="J208" s="402"/>
      <c r="K208" s="402"/>
      <c r="L208" s="402"/>
      <c r="M208" s="402"/>
      <c r="N208" s="402"/>
      <c r="O208" s="402"/>
      <c r="P208" s="484"/>
    </row>
    <row r="209" spans="9:16">
      <c r="I209" s="402"/>
      <c r="J209" s="402"/>
      <c r="K209" s="402"/>
      <c r="L209" s="402"/>
      <c r="M209" s="402"/>
      <c r="N209" s="402"/>
      <c r="O209" s="402"/>
      <c r="P209" s="484"/>
    </row>
    <row r="210" spans="9:16">
      <c r="I210" s="402"/>
      <c r="J210" s="402"/>
      <c r="K210" s="402"/>
      <c r="L210" s="402"/>
      <c r="M210" s="402"/>
      <c r="N210" s="402"/>
      <c r="O210" s="402"/>
      <c r="P210" s="484"/>
    </row>
    <row r="211" spans="9:16">
      <c r="I211" s="402"/>
      <c r="J211" s="402"/>
      <c r="K211" s="402"/>
      <c r="L211" s="402"/>
      <c r="M211" s="402"/>
      <c r="N211" s="402"/>
      <c r="O211" s="402"/>
      <c r="P211" s="484"/>
    </row>
    <row r="212" spans="9:16">
      <c r="I212" s="402"/>
      <c r="J212" s="402"/>
      <c r="K212" s="402"/>
      <c r="L212" s="402"/>
      <c r="M212" s="402"/>
      <c r="N212" s="402"/>
      <c r="O212" s="402"/>
      <c r="P212" s="484"/>
    </row>
    <row r="213" spans="9:16">
      <c r="I213" s="402"/>
      <c r="J213" s="402"/>
      <c r="K213" s="402"/>
      <c r="L213" s="402"/>
      <c r="M213" s="402"/>
      <c r="N213" s="402"/>
      <c r="O213" s="402"/>
      <c r="P213" s="484"/>
    </row>
    <row r="214" spans="9:16">
      <c r="I214" s="402"/>
      <c r="J214" s="402"/>
      <c r="K214" s="402"/>
      <c r="L214" s="402"/>
      <c r="M214" s="402"/>
      <c r="N214" s="402"/>
      <c r="O214" s="402"/>
      <c r="P214" s="484"/>
    </row>
    <row r="215" spans="9:16">
      <c r="I215" s="402"/>
      <c r="J215" s="402"/>
      <c r="K215" s="402"/>
      <c r="L215" s="402"/>
      <c r="M215" s="402"/>
      <c r="N215" s="402"/>
      <c r="O215" s="402"/>
      <c r="P215" s="484"/>
    </row>
    <row r="216" spans="9:16">
      <c r="I216" s="402"/>
      <c r="J216" s="402"/>
      <c r="K216" s="402"/>
      <c r="L216" s="402"/>
      <c r="M216" s="402"/>
      <c r="N216" s="402"/>
      <c r="O216" s="402"/>
      <c r="P216" s="484"/>
    </row>
    <row r="217" spans="9:16">
      <c r="I217" s="402"/>
      <c r="J217" s="402"/>
      <c r="K217" s="402"/>
      <c r="L217" s="402"/>
      <c r="M217" s="402"/>
      <c r="N217" s="402"/>
      <c r="O217" s="402"/>
      <c r="P217" s="484"/>
    </row>
    <row r="218" spans="9:16">
      <c r="I218" s="402"/>
      <c r="J218" s="402"/>
      <c r="K218" s="402"/>
      <c r="L218" s="402"/>
      <c r="M218" s="402"/>
      <c r="N218" s="402"/>
      <c r="O218" s="402"/>
      <c r="P218" s="484"/>
    </row>
    <row r="219" spans="9:16">
      <c r="I219" s="402"/>
      <c r="J219" s="402"/>
      <c r="K219" s="402"/>
      <c r="L219" s="402"/>
      <c r="M219" s="402"/>
      <c r="N219" s="402"/>
      <c r="O219" s="402"/>
      <c r="P219" s="484"/>
    </row>
    <row r="220" spans="9:16">
      <c r="I220" s="402"/>
      <c r="J220" s="402"/>
      <c r="K220" s="402"/>
      <c r="L220" s="402"/>
      <c r="M220" s="402"/>
      <c r="N220" s="402"/>
      <c r="O220" s="402"/>
      <c r="P220" s="484"/>
    </row>
    <row r="221" spans="9:16">
      <c r="I221" s="402"/>
      <c r="J221" s="402"/>
      <c r="K221" s="402"/>
      <c r="L221" s="402"/>
      <c r="M221" s="402"/>
      <c r="N221" s="402"/>
      <c r="O221" s="402"/>
      <c r="P221" s="484"/>
    </row>
    <row r="222" spans="9:16">
      <c r="I222" s="402"/>
      <c r="J222" s="402"/>
      <c r="K222" s="402"/>
      <c r="L222" s="402"/>
      <c r="M222" s="402"/>
      <c r="N222" s="402"/>
      <c r="O222" s="402"/>
      <c r="P222" s="484"/>
    </row>
    <row r="223" spans="9:16">
      <c r="I223" s="402"/>
      <c r="J223" s="402"/>
      <c r="K223" s="402"/>
      <c r="L223" s="402"/>
      <c r="M223" s="402"/>
      <c r="N223" s="402"/>
      <c r="O223" s="402"/>
      <c r="P223" s="484"/>
    </row>
    <row r="224" spans="9:16">
      <c r="I224" s="402"/>
      <c r="J224" s="402"/>
      <c r="K224" s="402"/>
      <c r="L224" s="402"/>
      <c r="M224" s="402"/>
      <c r="N224" s="402"/>
      <c r="O224" s="402"/>
      <c r="P224" s="484"/>
    </row>
    <row r="225" spans="9:16">
      <c r="I225" s="402"/>
      <c r="J225" s="402"/>
      <c r="K225" s="402"/>
      <c r="L225" s="402"/>
      <c r="M225" s="402"/>
      <c r="N225" s="402"/>
      <c r="O225" s="402"/>
      <c r="P225" s="484"/>
    </row>
    <row r="226" spans="9:16">
      <c r="I226" s="402"/>
      <c r="J226" s="402"/>
      <c r="K226" s="402"/>
      <c r="L226" s="402"/>
      <c r="M226" s="402"/>
      <c r="N226" s="402"/>
      <c r="O226" s="402"/>
      <c r="P226" s="484"/>
    </row>
    <row r="227" spans="9:16">
      <c r="I227" s="402"/>
      <c r="J227" s="402"/>
      <c r="K227" s="402"/>
      <c r="L227" s="402"/>
      <c r="M227" s="402"/>
      <c r="N227" s="402"/>
      <c r="O227" s="402"/>
      <c r="P227" s="484"/>
    </row>
    <row r="228" spans="9:16">
      <c r="I228" s="402"/>
      <c r="J228" s="402"/>
      <c r="K228" s="402"/>
      <c r="L228" s="402"/>
      <c r="M228" s="402"/>
      <c r="N228" s="402"/>
      <c r="O228" s="402"/>
      <c r="P228" s="484"/>
    </row>
    <row r="229" spans="9:16">
      <c r="I229" s="402"/>
      <c r="J229" s="402"/>
      <c r="K229" s="402"/>
      <c r="L229" s="402"/>
      <c r="M229" s="402"/>
      <c r="N229" s="402"/>
      <c r="O229" s="402"/>
      <c r="P229" s="484"/>
    </row>
    <row r="230" spans="9:16">
      <c r="I230" s="402"/>
      <c r="J230" s="402"/>
      <c r="K230" s="402"/>
      <c r="L230" s="402"/>
      <c r="M230" s="402"/>
      <c r="N230" s="402"/>
      <c r="O230" s="402"/>
      <c r="P230" s="484"/>
    </row>
    <row r="231" spans="9:16">
      <c r="I231" s="402"/>
      <c r="J231" s="402"/>
      <c r="K231" s="402"/>
      <c r="L231" s="402"/>
      <c r="M231" s="402"/>
      <c r="N231" s="402"/>
      <c r="O231" s="402"/>
      <c r="P231" s="484"/>
    </row>
    <row r="232" spans="9:16">
      <c r="I232" s="402"/>
      <c r="J232" s="402"/>
      <c r="K232" s="402"/>
      <c r="L232" s="402"/>
      <c r="M232" s="402"/>
      <c r="N232" s="402"/>
      <c r="O232" s="402"/>
      <c r="P232" s="484"/>
    </row>
    <row r="233" spans="9:16">
      <c r="I233" s="402"/>
      <c r="J233" s="402"/>
      <c r="K233" s="402"/>
      <c r="L233" s="402"/>
      <c r="M233" s="402"/>
      <c r="N233" s="402"/>
      <c r="O233" s="402"/>
      <c r="P233" s="484"/>
    </row>
    <row r="234" spans="9:16">
      <c r="I234" s="402"/>
      <c r="J234" s="402"/>
      <c r="K234" s="402"/>
      <c r="L234" s="402"/>
      <c r="M234" s="402"/>
      <c r="N234" s="402"/>
      <c r="O234" s="402"/>
      <c r="P234" s="484"/>
    </row>
    <row r="235" spans="9:16">
      <c r="I235" s="402"/>
      <c r="J235" s="402"/>
      <c r="K235" s="402"/>
      <c r="L235" s="402"/>
      <c r="M235" s="402"/>
      <c r="N235" s="402"/>
      <c r="O235" s="402"/>
      <c r="P235" s="484"/>
    </row>
    <row r="236" spans="9:16">
      <c r="I236" s="402"/>
      <c r="J236" s="402"/>
      <c r="K236" s="402"/>
      <c r="L236" s="402"/>
      <c r="M236" s="402"/>
      <c r="N236" s="402"/>
      <c r="O236" s="402"/>
      <c r="P236" s="484"/>
    </row>
    <row r="237" spans="9:16">
      <c r="I237" s="402"/>
      <c r="J237" s="402"/>
      <c r="K237" s="402"/>
      <c r="L237" s="402"/>
      <c r="M237" s="402"/>
      <c r="N237" s="402"/>
      <c r="O237" s="402"/>
      <c r="P237" s="484"/>
    </row>
    <row r="238" spans="9:16">
      <c r="I238" s="402"/>
      <c r="J238" s="402"/>
      <c r="K238" s="402"/>
      <c r="L238" s="402"/>
      <c r="M238" s="402"/>
      <c r="N238" s="402"/>
      <c r="O238" s="402"/>
      <c r="P238" s="484"/>
    </row>
    <row r="239" spans="9:16">
      <c r="I239" s="402"/>
      <c r="J239" s="402"/>
      <c r="K239" s="402"/>
      <c r="L239" s="402"/>
      <c r="M239" s="402"/>
      <c r="N239" s="402"/>
      <c r="O239" s="402"/>
      <c r="P239" s="484"/>
    </row>
    <row r="240" spans="9:16">
      <c r="I240" s="402"/>
      <c r="J240" s="402"/>
      <c r="K240" s="402"/>
      <c r="L240" s="402"/>
      <c r="M240" s="402"/>
      <c r="N240" s="402"/>
      <c r="O240" s="402"/>
      <c r="P240" s="484"/>
    </row>
    <row r="241" spans="9:16">
      <c r="I241" s="402"/>
      <c r="J241" s="402"/>
      <c r="K241" s="402"/>
      <c r="L241" s="402"/>
      <c r="M241" s="402"/>
      <c r="N241" s="402"/>
      <c r="O241" s="402"/>
      <c r="P241" s="484"/>
    </row>
    <row r="242" spans="9:16">
      <c r="I242" s="402"/>
      <c r="J242" s="402"/>
      <c r="K242" s="402"/>
      <c r="L242" s="402"/>
      <c r="M242" s="402"/>
      <c r="N242" s="402"/>
      <c r="O242" s="402"/>
      <c r="P242" s="484"/>
    </row>
    <row r="243" spans="9:16">
      <c r="I243" s="402"/>
      <c r="J243" s="402"/>
      <c r="K243" s="402"/>
      <c r="L243" s="402"/>
      <c r="M243" s="402"/>
      <c r="N243" s="402"/>
      <c r="O243" s="402"/>
      <c r="P243" s="484"/>
    </row>
    <row r="244" spans="9:16">
      <c r="I244" s="402"/>
      <c r="J244" s="402"/>
      <c r="K244" s="402"/>
      <c r="L244" s="402"/>
      <c r="M244" s="402"/>
      <c r="N244" s="402"/>
      <c r="O244" s="402"/>
      <c r="P244" s="484"/>
    </row>
    <row r="245" spans="9:16">
      <c r="I245" s="402"/>
      <c r="J245" s="402"/>
      <c r="K245" s="402"/>
      <c r="L245" s="402"/>
      <c r="M245" s="402"/>
      <c r="N245" s="402"/>
      <c r="O245" s="402"/>
      <c r="P245" s="484"/>
    </row>
    <row r="246" spans="9:16">
      <c r="I246" s="402"/>
      <c r="J246" s="402"/>
      <c r="K246" s="402"/>
      <c r="L246" s="402"/>
      <c r="M246" s="402"/>
      <c r="N246" s="402"/>
      <c r="O246" s="402"/>
      <c r="P246" s="484"/>
    </row>
    <row r="247" spans="9:16">
      <c r="I247" s="402"/>
      <c r="J247" s="402"/>
      <c r="K247" s="402"/>
      <c r="L247" s="402"/>
      <c r="M247" s="402"/>
      <c r="N247" s="402"/>
      <c r="O247" s="402"/>
      <c r="P247" s="484"/>
    </row>
    <row r="248" spans="9:16">
      <c r="I248" s="402"/>
      <c r="J248" s="402"/>
      <c r="K248" s="402"/>
      <c r="L248" s="402"/>
      <c r="M248" s="402"/>
      <c r="N248" s="402"/>
      <c r="O248" s="402"/>
      <c r="P248" s="484"/>
    </row>
    <row r="249" spans="9:16">
      <c r="I249" s="402"/>
      <c r="J249" s="402"/>
      <c r="K249" s="402"/>
      <c r="L249" s="402"/>
      <c r="M249" s="402"/>
      <c r="N249" s="402"/>
      <c r="O249" s="402"/>
      <c r="P249" s="484"/>
    </row>
    <row r="250" spans="9:16">
      <c r="I250" s="402"/>
      <c r="J250" s="402"/>
      <c r="K250" s="402"/>
      <c r="L250" s="402"/>
      <c r="M250" s="402"/>
      <c r="N250" s="402"/>
      <c r="O250" s="402"/>
      <c r="P250" s="484"/>
    </row>
    <row r="251" spans="9:16">
      <c r="I251" s="402"/>
      <c r="J251" s="402"/>
      <c r="K251" s="402"/>
      <c r="L251" s="402"/>
      <c r="M251" s="402"/>
      <c r="N251" s="402"/>
      <c r="O251" s="402"/>
      <c r="P251" s="484"/>
    </row>
    <row r="252" spans="9:16">
      <c r="I252" s="402"/>
      <c r="J252" s="402"/>
      <c r="K252" s="402"/>
      <c r="L252" s="402"/>
      <c r="M252" s="402"/>
      <c r="N252" s="402"/>
      <c r="O252" s="402"/>
      <c r="P252" s="484"/>
    </row>
    <row r="253" spans="9:16">
      <c r="I253" s="402"/>
      <c r="J253" s="402"/>
      <c r="K253" s="402"/>
      <c r="L253" s="402"/>
      <c r="M253" s="402"/>
      <c r="N253" s="402"/>
      <c r="O253" s="402"/>
      <c r="P253" s="484"/>
    </row>
    <row r="254" spans="9:16">
      <c r="I254" s="402"/>
      <c r="J254" s="402"/>
      <c r="K254" s="402"/>
      <c r="L254" s="402"/>
      <c r="M254" s="402"/>
      <c r="N254" s="402"/>
      <c r="O254" s="402"/>
      <c r="P254" s="484"/>
    </row>
    <row r="255" spans="9:16">
      <c r="I255" s="402"/>
      <c r="J255" s="402"/>
      <c r="K255" s="402"/>
      <c r="L255" s="402"/>
      <c r="M255" s="402"/>
      <c r="N255" s="402"/>
      <c r="O255" s="402"/>
      <c r="P255" s="484"/>
    </row>
    <row r="256" spans="9:16">
      <c r="I256" s="402"/>
      <c r="J256" s="402"/>
      <c r="K256" s="402"/>
      <c r="L256" s="402"/>
      <c r="M256" s="402"/>
      <c r="N256" s="402"/>
      <c r="O256" s="402"/>
      <c r="P256" s="484"/>
    </row>
    <row r="257" spans="9:16">
      <c r="I257" s="402"/>
      <c r="J257" s="402"/>
      <c r="K257" s="402"/>
      <c r="L257" s="402"/>
      <c r="M257" s="402"/>
      <c r="N257" s="402"/>
      <c r="O257" s="402"/>
      <c r="P257" s="484"/>
    </row>
    <row r="258" spans="9:16">
      <c r="I258" s="402"/>
      <c r="J258" s="402"/>
      <c r="K258" s="402"/>
      <c r="L258" s="402"/>
      <c r="M258" s="402"/>
      <c r="N258" s="402"/>
      <c r="O258" s="402"/>
      <c r="P258" s="484"/>
    </row>
    <row r="259" spans="9:16">
      <c r="I259" s="402"/>
      <c r="J259" s="402"/>
      <c r="K259" s="402"/>
      <c r="L259" s="402"/>
      <c r="M259" s="402"/>
      <c r="N259" s="402"/>
      <c r="O259" s="402"/>
      <c r="P259" s="484"/>
    </row>
    <row r="260" spans="9:16">
      <c r="I260" s="402"/>
      <c r="J260" s="402"/>
      <c r="K260" s="402"/>
      <c r="L260" s="402"/>
      <c r="M260" s="402"/>
      <c r="N260" s="402"/>
      <c r="O260" s="402"/>
      <c r="P260" s="484"/>
    </row>
    <row r="261" spans="9:16">
      <c r="I261" s="402"/>
      <c r="J261" s="402"/>
      <c r="K261" s="402"/>
      <c r="L261" s="402"/>
      <c r="M261" s="402"/>
      <c r="N261" s="402"/>
      <c r="O261" s="402"/>
      <c r="P261" s="484"/>
    </row>
    <row r="262" spans="9:16">
      <c r="I262" s="402"/>
      <c r="J262" s="402"/>
      <c r="K262" s="402"/>
      <c r="L262" s="402"/>
      <c r="M262" s="402"/>
      <c r="N262" s="402"/>
      <c r="O262" s="402"/>
      <c r="P262" s="484"/>
    </row>
    <row r="263" spans="9:16">
      <c r="I263" s="402"/>
      <c r="J263" s="402"/>
      <c r="K263" s="402"/>
      <c r="L263" s="402"/>
      <c r="M263" s="402"/>
      <c r="N263" s="402"/>
      <c r="O263" s="402"/>
      <c r="P263" s="484"/>
    </row>
    <row r="264" spans="9:16">
      <c r="K264" s="402"/>
    </row>
    <row r="6485" spans="4:4"/>
    <row r="6535" spans="4:4"/>
  </sheetData>
  <sheetProtection password="81B0" sheet="1" objects="1" scenarios="1"/>
  <mergeCells count="42">
    <mergeCell ref="J141:K141"/>
    <mergeCell ref="J119:K119"/>
    <mergeCell ref="J92:K92"/>
    <mergeCell ref="J98:K98"/>
    <mergeCell ref="J99:K99"/>
    <mergeCell ref="J100:K100"/>
    <mergeCell ref="J114:K114"/>
    <mergeCell ref="J113:K113"/>
    <mergeCell ref="J115:K115"/>
    <mergeCell ref="J127:K127"/>
    <mergeCell ref="J118:K118"/>
    <mergeCell ref="J136:K136"/>
    <mergeCell ref="J130:K130"/>
    <mergeCell ref="J131:K131"/>
    <mergeCell ref="J112:K112"/>
    <mergeCell ref="J108:K108"/>
    <mergeCell ref="J30:K30"/>
    <mergeCell ref="J80:K80"/>
    <mergeCell ref="J81:K81"/>
    <mergeCell ref="J82:K82"/>
    <mergeCell ref="J83:K83"/>
    <mergeCell ref="J101:K101"/>
    <mergeCell ref="J79:K79"/>
    <mergeCell ref="J76:K76"/>
    <mergeCell ref="AA23:AA24"/>
    <mergeCell ref="X23:X24"/>
    <mergeCell ref="Y23:Y24"/>
    <mergeCell ref="J66:K66"/>
    <mergeCell ref="J33:K33"/>
    <mergeCell ref="J39:K39"/>
    <mergeCell ref="J47:K47"/>
    <mergeCell ref="U23:U24"/>
    <mergeCell ref="Z23:Z24"/>
    <mergeCell ref="S23:S24"/>
    <mergeCell ref="T23:T24"/>
    <mergeCell ref="V23:V24"/>
    <mergeCell ref="M23:P23"/>
    <mergeCell ref="I14:K14"/>
    <mergeCell ref="I16:K16"/>
    <mergeCell ref="I19:K19"/>
    <mergeCell ref="J70:K70"/>
    <mergeCell ref="J48:K48"/>
  </mergeCells>
  <phoneticPr fontId="14" type="noConversion"/>
  <conditionalFormatting sqref="V30:V41 AA30:AA41 AA70:AA83 V70:V83 AA43:AA44 V43:V44 V46:V65 AA46:AA65 V85:V88 AA85:AA88 AA90:AA144 V90:V144">
    <cfRule type="cellIs" dxfId="7" priority="11" stopIfTrue="1" operator="lessThan">
      <formula>0</formula>
    </cfRule>
  </conditionalFormatting>
  <conditionalFormatting sqref="V28 AA28">
    <cfRule type="cellIs" dxfId="6" priority="10" stopIfTrue="1" operator="lessThan">
      <formula>0</formula>
    </cfRule>
  </conditionalFormatting>
  <conditionalFormatting sqref="AA66:AA69 V66 V68:V69">
    <cfRule type="cellIs" dxfId="5" priority="8" stopIfTrue="1" operator="lessThan">
      <formula>0</formula>
    </cfRule>
  </conditionalFormatting>
  <conditionalFormatting sqref="V67">
    <cfRule type="cellIs" dxfId="4" priority="7" stopIfTrue="1" operator="lessThan">
      <formula>0</formula>
    </cfRule>
  </conditionalFormatting>
  <conditionalFormatting sqref="V42 AA42">
    <cfRule type="cellIs" dxfId="3" priority="5" stopIfTrue="1" operator="lessThan">
      <formula>0</formula>
    </cfRule>
  </conditionalFormatting>
  <conditionalFormatting sqref="AA45 V45">
    <cfRule type="cellIs" dxfId="2" priority="3" stopIfTrue="1" operator="lessThan">
      <formula>0</formula>
    </cfRule>
  </conditionalFormatting>
  <conditionalFormatting sqref="V84 AA84">
    <cfRule type="cellIs" dxfId="1" priority="2" stopIfTrue="1" operator="lessThan">
      <formula>0</formula>
    </cfRule>
  </conditionalFormatting>
  <conditionalFormatting sqref="AA89 V89">
    <cfRule type="cellIs" dxfId="0" priority="1" stopIfTrue="1" operator="lessThan">
      <formula>0</formula>
    </cfRule>
  </conditionalFormatting>
  <dataValidations count="5">
    <dataValidation type="whole" operator="lessThan" allowBlank="1" showInputMessage="1" showErrorMessage="1" error="Въведете отрицателно число!!!" sqref="X139:AD139 S139:V139">
      <formula1>0</formula1>
    </dataValidation>
    <dataValidation type="whole" errorStyle="information" operator="lessThan" allowBlank="1" showInputMessage="1" showErrorMessage="1" error="Въвежда се отрицателно число !" sqref="X88:Z88 AB75 S88:U88 X75:Y75 S75:T75 AB88:AC88">
      <formula1>0</formula1>
    </dataValidation>
    <dataValidation type="whole" operator="lessThan" allowBlank="1" showInputMessage="1" showErrorMessage="1" error="Въвежда се цяло число!" sqref="L77:O82 L67:O69 L49:O65 L31:O32 L141:O141 L93:O100 L132:O135 L128:O130 L120:O126 L116:O118 L109:O114 L102:O107 L71:O75 L40:O47 L34:O38 L84:O91 M92:O92 L137:O139 M136:O136">
      <formula1>999999999999999000</formula1>
    </dataValidation>
    <dataValidation type="list" allowBlank="1" showInputMessage="1" showErrorMessage="1" promptTitle="ИЗБЕРЕТЕ ОПЕРАТИВНА ПРОГРАМА" prompt="ИЗПОЛЗВА СЕ САМО ЗА КОД НА ИБСФ &quot;98&quot;" sqref="K26">
      <formula1>OP_LIST</formula1>
    </dataValidation>
    <dataValidation type="list" allowBlank="1" showInputMessage="1" showErrorMessage="1" promptTitle="ВЪВЕДЕТЕ ДЕЙНОСТ" sqref="K28">
      <formula1>EBK_DEIN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IV704"/>
  <sheetViews>
    <sheetView topLeftCell="E1" workbookViewId="0">
      <selection activeCell="N8" sqref="N8"/>
    </sheetView>
  </sheetViews>
  <sheetFormatPr defaultRowHeight="14.25"/>
  <cols>
    <col min="1" max="1" width="9.140625" style="491" hidden="1" customWidth="1"/>
    <col min="2" max="2" width="125.28515625" style="494" hidden="1" customWidth="1"/>
    <col min="3" max="3" width="22.42578125" style="491" hidden="1" customWidth="1"/>
    <col min="4" max="4" width="9.140625" style="491" hidden="1" customWidth="1"/>
    <col min="5" max="5" width="9.42578125" style="491" bestFit="1" customWidth="1"/>
    <col min="6" max="16384" width="9.140625" style="491"/>
  </cols>
  <sheetData>
    <row r="1" spans="1:4">
      <c r="A1" s="527" t="s">
        <v>1467</v>
      </c>
      <c r="B1" s="528" t="s">
        <v>1474</v>
      </c>
      <c r="C1" s="527"/>
    </row>
    <row r="2" spans="1:4" ht="31.5" customHeight="1">
      <c r="A2" s="606">
        <v>0</v>
      </c>
      <c r="B2" s="607" t="s">
        <v>620</v>
      </c>
      <c r="C2" s="608" t="s">
        <v>621</v>
      </c>
    </row>
    <row r="3" spans="1:4" ht="35.25" customHeight="1">
      <c r="A3" s="606">
        <v>17</v>
      </c>
      <c r="B3" s="609" t="s">
        <v>1481</v>
      </c>
      <c r="C3" s="608" t="s">
        <v>670</v>
      </c>
      <c r="D3" s="492"/>
    </row>
    <row r="4" spans="1:4" ht="35.25" customHeight="1">
      <c r="A4" s="606">
        <v>33</v>
      </c>
      <c r="B4" s="609" t="s">
        <v>671</v>
      </c>
      <c r="C4" s="608" t="s">
        <v>621</v>
      </c>
    </row>
    <row r="5" spans="1:4" ht="31.5">
      <c r="A5" s="606">
        <v>42</v>
      </c>
      <c r="B5" s="609" t="s">
        <v>1480</v>
      </c>
      <c r="C5" s="608" t="s">
        <v>670</v>
      </c>
    </row>
    <row r="6" spans="1:4" ht="31.5">
      <c r="A6" s="606">
        <v>96</v>
      </c>
      <c r="B6" s="609" t="s">
        <v>1478</v>
      </c>
      <c r="C6" s="608" t="s">
        <v>670</v>
      </c>
      <c r="D6" s="492"/>
    </row>
    <row r="7" spans="1:4" ht="31.5">
      <c r="A7" s="606">
        <v>97</v>
      </c>
      <c r="B7" s="609" t="s">
        <v>1477</v>
      </c>
      <c r="C7" s="608" t="s">
        <v>670</v>
      </c>
      <c r="D7" s="493"/>
    </row>
    <row r="8" spans="1:4" ht="31.5">
      <c r="A8" s="606">
        <v>98</v>
      </c>
      <c r="B8" s="609" t="s">
        <v>1479</v>
      </c>
      <c r="C8" s="608" t="s">
        <v>670</v>
      </c>
      <c r="D8" s="493"/>
    </row>
    <row r="9" spans="1:4" ht="15.75">
      <c r="A9" s="492"/>
      <c r="B9" s="492"/>
      <c r="C9" s="490"/>
      <c r="D9" s="493"/>
    </row>
    <row r="10" spans="1:4">
      <c r="A10" s="868" t="s">
        <v>1467</v>
      </c>
      <c r="B10" s="869" t="s">
        <v>1473</v>
      </c>
      <c r="C10" s="868"/>
    </row>
    <row r="11" spans="1:4">
      <c r="A11" s="870"/>
      <c r="B11" s="871" t="s">
        <v>672</v>
      </c>
      <c r="C11" s="870"/>
    </row>
    <row r="12" spans="1:4" ht="15.75">
      <c r="A12" s="851">
        <v>1101</v>
      </c>
      <c r="B12" s="852" t="s">
        <v>673</v>
      </c>
      <c r="C12" s="851">
        <v>1101</v>
      </c>
    </row>
    <row r="13" spans="1:4" ht="15.75">
      <c r="A13" s="851">
        <v>1103</v>
      </c>
      <c r="B13" s="853" t="s">
        <v>674</v>
      </c>
      <c r="C13" s="851">
        <v>1103</v>
      </c>
    </row>
    <row r="14" spans="1:4" ht="15.75">
      <c r="A14" s="851">
        <v>1104</v>
      </c>
      <c r="B14" s="854" t="s">
        <v>675</v>
      </c>
      <c r="C14" s="851">
        <v>1104</v>
      </c>
    </row>
    <row r="15" spans="1:4" ht="15.75">
      <c r="A15" s="851">
        <v>1105</v>
      </c>
      <c r="B15" s="854" t="s">
        <v>676</v>
      </c>
      <c r="C15" s="851">
        <v>1105</v>
      </c>
    </row>
    <row r="16" spans="1:4" ht="15.75">
      <c r="A16" s="851">
        <v>1106</v>
      </c>
      <c r="B16" s="854" t="s">
        <v>677</v>
      </c>
      <c r="C16" s="851">
        <v>1106</v>
      </c>
    </row>
    <row r="17" spans="1:3" ht="15.75">
      <c r="A17" s="851">
        <v>1107</v>
      </c>
      <c r="B17" s="854" t="s">
        <v>678</v>
      </c>
      <c r="C17" s="851">
        <v>1107</v>
      </c>
    </row>
    <row r="18" spans="1:3" ht="15.75">
      <c r="A18" s="851">
        <v>1108</v>
      </c>
      <c r="B18" s="854" t="s">
        <v>679</v>
      </c>
      <c r="C18" s="851">
        <v>1108</v>
      </c>
    </row>
    <row r="19" spans="1:3" ht="15.75">
      <c r="A19" s="851">
        <v>1111</v>
      </c>
      <c r="B19" s="855" t="s">
        <v>680</v>
      </c>
      <c r="C19" s="851">
        <v>1111</v>
      </c>
    </row>
    <row r="20" spans="1:3" ht="15.75">
      <c r="A20" s="851">
        <v>1115</v>
      </c>
      <c r="B20" s="855" t="s">
        <v>681</v>
      </c>
      <c r="C20" s="851">
        <v>1115</v>
      </c>
    </row>
    <row r="21" spans="1:3" ht="15.75">
      <c r="A21" s="851">
        <v>1116</v>
      </c>
      <c r="B21" s="855" t="s">
        <v>682</v>
      </c>
      <c r="C21" s="851">
        <v>1116</v>
      </c>
    </row>
    <row r="22" spans="1:3" ht="15.75">
      <c r="A22" s="851">
        <v>1117</v>
      </c>
      <c r="B22" s="855" t="s">
        <v>683</v>
      </c>
      <c r="C22" s="851">
        <v>1117</v>
      </c>
    </row>
    <row r="23" spans="1:3" ht="15.75">
      <c r="A23" s="851">
        <v>1121</v>
      </c>
      <c r="B23" s="854" t="s">
        <v>684</v>
      </c>
      <c r="C23" s="851">
        <v>1121</v>
      </c>
    </row>
    <row r="24" spans="1:3" ht="15.75">
      <c r="A24" s="851">
        <v>1122</v>
      </c>
      <c r="B24" s="854" t="s">
        <v>685</v>
      </c>
      <c r="C24" s="851">
        <v>1122</v>
      </c>
    </row>
    <row r="25" spans="1:3" ht="15.75">
      <c r="A25" s="851">
        <v>1123</v>
      </c>
      <c r="B25" s="854" t="s">
        <v>686</v>
      </c>
      <c r="C25" s="851">
        <v>1123</v>
      </c>
    </row>
    <row r="26" spans="1:3" ht="15.75">
      <c r="A26" s="851">
        <v>1125</v>
      </c>
      <c r="B26" s="856" t="s">
        <v>687</v>
      </c>
      <c r="C26" s="851">
        <v>1125</v>
      </c>
    </row>
    <row r="27" spans="1:3" ht="15.75">
      <c r="A27" s="851">
        <v>1128</v>
      </c>
      <c r="B27" s="854" t="s">
        <v>688</v>
      </c>
      <c r="C27" s="851">
        <v>1128</v>
      </c>
    </row>
    <row r="28" spans="1:3" ht="15.75">
      <c r="A28" s="851">
        <v>1139</v>
      </c>
      <c r="B28" s="857" t="s">
        <v>689</v>
      </c>
      <c r="C28" s="851">
        <v>1139</v>
      </c>
    </row>
    <row r="29" spans="1:3" ht="15.75">
      <c r="A29" s="851">
        <v>1141</v>
      </c>
      <c r="B29" s="855" t="s">
        <v>690</v>
      </c>
      <c r="C29" s="851">
        <v>1141</v>
      </c>
    </row>
    <row r="30" spans="1:3" ht="15.75">
      <c r="A30" s="851">
        <v>1142</v>
      </c>
      <c r="B30" s="854" t="s">
        <v>691</v>
      </c>
      <c r="C30" s="851">
        <v>1142</v>
      </c>
    </row>
    <row r="31" spans="1:3" ht="15.75">
      <c r="A31" s="851">
        <v>1143</v>
      </c>
      <c r="B31" s="855" t="s">
        <v>692</v>
      </c>
      <c r="C31" s="851">
        <v>1143</v>
      </c>
    </row>
    <row r="32" spans="1:3" ht="15.75">
      <c r="A32" s="851">
        <v>1144</v>
      </c>
      <c r="B32" s="855" t="s">
        <v>693</v>
      </c>
      <c r="C32" s="851">
        <v>1144</v>
      </c>
    </row>
    <row r="33" spans="1:3" ht="15.75">
      <c r="A33" s="851">
        <v>1145</v>
      </c>
      <c r="B33" s="854" t="s">
        <v>694</v>
      </c>
      <c r="C33" s="851">
        <v>1145</v>
      </c>
    </row>
    <row r="34" spans="1:3" ht="15.75">
      <c r="A34" s="851">
        <v>1146</v>
      </c>
      <c r="B34" s="855" t="s">
        <v>695</v>
      </c>
      <c r="C34" s="851">
        <v>1146</v>
      </c>
    </row>
    <row r="35" spans="1:3" ht="15.75">
      <c r="A35" s="851">
        <v>1147</v>
      </c>
      <c r="B35" s="855" t="s">
        <v>696</v>
      </c>
      <c r="C35" s="851">
        <v>1147</v>
      </c>
    </row>
    <row r="36" spans="1:3" ht="15.75">
      <c r="A36" s="851">
        <v>1148</v>
      </c>
      <c r="B36" s="855" t="s">
        <v>697</v>
      </c>
      <c r="C36" s="851">
        <v>1148</v>
      </c>
    </row>
    <row r="37" spans="1:3" ht="15.75">
      <c r="A37" s="851">
        <v>1149</v>
      </c>
      <c r="B37" s="855" t="s">
        <v>698</v>
      </c>
      <c r="C37" s="851">
        <v>1149</v>
      </c>
    </row>
    <row r="38" spans="1:3" ht="15.75">
      <c r="A38" s="851">
        <v>1151</v>
      </c>
      <c r="B38" s="855" t="s">
        <v>699</v>
      </c>
      <c r="C38" s="851">
        <v>1151</v>
      </c>
    </row>
    <row r="39" spans="1:3" ht="15.75">
      <c r="A39" s="851">
        <v>1158</v>
      </c>
      <c r="B39" s="854" t="s">
        <v>700</v>
      </c>
      <c r="C39" s="851">
        <v>1158</v>
      </c>
    </row>
    <row r="40" spans="1:3" ht="15.75">
      <c r="A40" s="851">
        <v>1161</v>
      </c>
      <c r="B40" s="854" t="s">
        <v>701</v>
      </c>
      <c r="C40" s="851">
        <v>1161</v>
      </c>
    </row>
    <row r="41" spans="1:3" ht="15.75">
      <c r="A41" s="851">
        <v>1162</v>
      </c>
      <c r="B41" s="854" t="s">
        <v>702</v>
      </c>
      <c r="C41" s="851">
        <v>1162</v>
      </c>
    </row>
    <row r="42" spans="1:3" ht="15.75">
      <c r="A42" s="851">
        <v>1163</v>
      </c>
      <c r="B42" s="854" t="s">
        <v>703</v>
      </c>
      <c r="C42" s="851">
        <v>1163</v>
      </c>
    </row>
    <row r="43" spans="1:3" ht="15.75">
      <c r="A43" s="851">
        <v>1168</v>
      </c>
      <c r="B43" s="854" t="s">
        <v>704</v>
      </c>
      <c r="C43" s="851">
        <v>1168</v>
      </c>
    </row>
    <row r="44" spans="1:3" ht="15.75">
      <c r="A44" s="851">
        <v>1179</v>
      </c>
      <c r="B44" s="855" t="s">
        <v>705</v>
      </c>
      <c r="C44" s="851">
        <v>1179</v>
      </c>
    </row>
    <row r="45" spans="1:3" ht="15.75">
      <c r="A45" s="851">
        <v>2201</v>
      </c>
      <c r="B45" s="855" t="s">
        <v>706</v>
      </c>
      <c r="C45" s="851">
        <v>2201</v>
      </c>
    </row>
    <row r="46" spans="1:3" ht="15.75">
      <c r="A46" s="851">
        <v>2205</v>
      </c>
      <c r="B46" s="854" t="s">
        <v>707</v>
      </c>
      <c r="C46" s="851">
        <v>2205</v>
      </c>
    </row>
    <row r="47" spans="1:3" ht="15.75">
      <c r="A47" s="851">
        <v>2206</v>
      </c>
      <c r="B47" s="857" t="s">
        <v>708</v>
      </c>
      <c r="C47" s="851">
        <v>2206</v>
      </c>
    </row>
    <row r="48" spans="1:3" ht="15.75">
      <c r="A48" s="851">
        <v>2215</v>
      </c>
      <c r="B48" s="854" t="s">
        <v>709</v>
      </c>
      <c r="C48" s="851">
        <v>2215</v>
      </c>
    </row>
    <row r="49" spans="1:3" ht="15.75">
      <c r="A49" s="851">
        <v>2218</v>
      </c>
      <c r="B49" s="854" t="s">
        <v>710</v>
      </c>
      <c r="C49" s="851">
        <v>2218</v>
      </c>
    </row>
    <row r="50" spans="1:3" ht="15.75">
      <c r="A50" s="851">
        <v>2219</v>
      </c>
      <c r="B50" s="854" t="s">
        <v>711</v>
      </c>
      <c r="C50" s="851">
        <v>2219</v>
      </c>
    </row>
    <row r="51" spans="1:3" ht="15.75">
      <c r="A51" s="851">
        <v>2221</v>
      </c>
      <c r="B51" s="855" t="s">
        <v>712</v>
      </c>
      <c r="C51" s="851">
        <v>2221</v>
      </c>
    </row>
    <row r="52" spans="1:3" ht="15.75">
      <c r="A52" s="851">
        <v>2222</v>
      </c>
      <c r="B52" s="858" t="s">
        <v>713</v>
      </c>
      <c r="C52" s="851">
        <v>2222</v>
      </c>
    </row>
    <row r="53" spans="1:3" ht="15.75">
      <c r="A53" s="851">
        <v>2223</v>
      </c>
      <c r="B53" s="858" t="s">
        <v>1738</v>
      </c>
      <c r="C53" s="851">
        <v>2223</v>
      </c>
    </row>
    <row r="54" spans="1:3" ht="15.75">
      <c r="A54" s="851">
        <v>2224</v>
      </c>
      <c r="B54" s="857" t="s">
        <v>714</v>
      </c>
      <c r="C54" s="851">
        <v>2224</v>
      </c>
    </row>
    <row r="55" spans="1:3" ht="15.75">
      <c r="A55" s="851">
        <v>2225</v>
      </c>
      <c r="B55" s="854" t="s">
        <v>715</v>
      </c>
      <c r="C55" s="851">
        <v>2225</v>
      </c>
    </row>
    <row r="56" spans="1:3" ht="15.75">
      <c r="A56" s="851">
        <v>2228</v>
      </c>
      <c r="B56" s="854" t="s">
        <v>716</v>
      </c>
      <c r="C56" s="851">
        <v>2228</v>
      </c>
    </row>
    <row r="57" spans="1:3" ht="15.75">
      <c r="A57" s="851">
        <v>2239</v>
      </c>
      <c r="B57" s="855" t="s">
        <v>717</v>
      </c>
      <c r="C57" s="851">
        <v>2239</v>
      </c>
    </row>
    <row r="58" spans="1:3" ht="15.75">
      <c r="A58" s="851">
        <v>2241</v>
      </c>
      <c r="B58" s="858" t="s">
        <v>718</v>
      </c>
      <c r="C58" s="851">
        <v>2241</v>
      </c>
    </row>
    <row r="59" spans="1:3" ht="15.75">
      <c r="A59" s="851">
        <v>2242</v>
      </c>
      <c r="B59" s="858" t="s">
        <v>719</v>
      </c>
      <c r="C59" s="851">
        <v>2242</v>
      </c>
    </row>
    <row r="60" spans="1:3" ht="15.75">
      <c r="A60" s="851">
        <v>2243</v>
      </c>
      <c r="B60" s="858" t="s">
        <v>720</v>
      </c>
      <c r="C60" s="851">
        <v>2243</v>
      </c>
    </row>
    <row r="61" spans="1:3" ht="15.75">
      <c r="A61" s="851">
        <v>2244</v>
      </c>
      <c r="B61" s="858" t="s">
        <v>721</v>
      </c>
      <c r="C61" s="851">
        <v>2244</v>
      </c>
    </row>
    <row r="62" spans="1:3" ht="15.75">
      <c r="A62" s="851">
        <v>2245</v>
      </c>
      <c r="B62" s="859" t="s">
        <v>722</v>
      </c>
      <c r="C62" s="851">
        <v>2245</v>
      </c>
    </row>
    <row r="63" spans="1:3" ht="15.75">
      <c r="A63" s="851">
        <v>2246</v>
      </c>
      <c r="B63" s="858" t="s">
        <v>723</v>
      </c>
      <c r="C63" s="851">
        <v>2246</v>
      </c>
    </row>
    <row r="64" spans="1:3" ht="15.75">
      <c r="A64" s="851">
        <v>2247</v>
      </c>
      <c r="B64" s="858" t="s">
        <v>724</v>
      </c>
      <c r="C64" s="851">
        <v>2247</v>
      </c>
    </row>
    <row r="65" spans="1:3" ht="15.75">
      <c r="A65" s="851">
        <v>2248</v>
      </c>
      <c r="B65" s="858" t="s">
        <v>725</v>
      </c>
      <c r="C65" s="851">
        <v>2248</v>
      </c>
    </row>
    <row r="66" spans="1:3" ht="15.75">
      <c r="A66" s="851">
        <v>2249</v>
      </c>
      <c r="B66" s="858" t="s">
        <v>726</v>
      </c>
      <c r="C66" s="851">
        <v>2249</v>
      </c>
    </row>
    <row r="67" spans="1:3" ht="15.75">
      <c r="A67" s="851">
        <v>2258</v>
      </c>
      <c r="B67" s="854" t="s">
        <v>727</v>
      </c>
      <c r="C67" s="851">
        <v>2258</v>
      </c>
    </row>
    <row r="68" spans="1:3" ht="15.75">
      <c r="A68" s="851">
        <v>2259</v>
      </c>
      <c r="B68" s="857" t="s">
        <v>728</v>
      </c>
      <c r="C68" s="851">
        <v>2259</v>
      </c>
    </row>
    <row r="69" spans="1:3" ht="15.75">
      <c r="A69" s="851">
        <v>2261</v>
      </c>
      <c r="B69" s="855" t="s">
        <v>729</v>
      </c>
      <c r="C69" s="851">
        <v>2261</v>
      </c>
    </row>
    <row r="70" spans="1:3" ht="15.75">
      <c r="A70" s="851">
        <v>2268</v>
      </c>
      <c r="B70" s="854" t="s">
        <v>730</v>
      </c>
      <c r="C70" s="851">
        <v>2268</v>
      </c>
    </row>
    <row r="71" spans="1:3" ht="15.75">
      <c r="A71" s="851">
        <v>2279</v>
      </c>
      <c r="B71" s="855" t="s">
        <v>731</v>
      </c>
      <c r="C71" s="851">
        <v>2279</v>
      </c>
    </row>
    <row r="72" spans="1:3" ht="15.75">
      <c r="A72" s="851">
        <v>2281</v>
      </c>
      <c r="B72" s="857" t="s">
        <v>732</v>
      </c>
      <c r="C72" s="851">
        <v>2281</v>
      </c>
    </row>
    <row r="73" spans="1:3" ht="15.75">
      <c r="A73" s="851">
        <v>2282</v>
      </c>
      <c r="B73" s="857" t="s">
        <v>733</v>
      </c>
      <c r="C73" s="851">
        <v>2282</v>
      </c>
    </row>
    <row r="74" spans="1:3" ht="15.75">
      <c r="A74" s="851">
        <v>2283</v>
      </c>
      <c r="B74" s="857" t="s">
        <v>734</v>
      </c>
      <c r="C74" s="851">
        <v>2283</v>
      </c>
    </row>
    <row r="75" spans="1:3" ht="15.75">
      <c r="A75" s="851">
        <v>2284</v>
      </c>
      <c r="B75" s="857" t="s">
        <v>735</v>
      </c>
      <c r="C75" s="851">
        <v>2284</v>
      </c>
    </row>
    <row r="76" spans="1:3" ht="15.75">
      <c r="A76" s="851">
        <v>2285</v>
      </c>
      <c r="B76" s="857" t="s">
        <v>736</v>
      </c>
      <c r="C76" s="851">
        <v>2285</v>
      </c>
    </row>
    <row r="77" spans="1:3" ht="15.75">
      <c r="A77" s="851">
        <v>2288</v>
      </c>
      <c r="B77" s="857" t="s">
        <v>737</v>
      </c>
      <c r="C77" s="851">
        <v>2288</v>
      </c>
    </row>
    <row r="78" spans="1:3" ht="15.75">
      <c r="A78" s="851">
        <v>2289</v>
      </c>
      <c r="B78" s="857" t="s">
        <v>738</v>
      </c>
      <c r="C78" s="851">
        <v>2289</v>
      </c>
    </row>
    <row r="79" spans="1:3" ht="15.75">
      <c r="A79" s="851">
        <v>3301</v>
      </c>
      <c r="B79" s="854" t="s">
        <v>739</v>
      </c>
      <c r="C79" s="851">
        <v>3301</v>
      </c>
    </row>
    <row r="80" spans="1:3" ht="15.75">
      <c r="A80" s="851">
        <v>3311</v>
      </c>
      <c r="B80" s="854" t="s">
        <v>1736</v>
      </c>
      <c r="C80" s="851">
        <v>3311</v>
      </c>
    </row>
    <row r="81" spans="1:3" ht="15.75">
      <c r="A81" s="851">
        <v>3312</v>
      </c>
      <c r="B81" s="855" t="s">
        <v>1737</v>
      </c>
      <c r="C81" s="851">
        <v>3312</v>
      </c>
    </row>
    <row r="82" spans="1:3" ht="15.75">
      <c r="A82" s="851">
        <v>3318</v>
      </c>
      <c r="B82" s="857" t="s">
        <v>740</v>
      </c>
      <c r="C82" s="851">
        <v>3318</v>
      </c>
    </row>
    <row r="83" spans="1:3" ht="15.75">
      <c r="A83" s="851">
        <v>3321</v>
      </c>
      <c r="B83" s="854" t="s">
        <v>1739</v>
      </c>
      <c r="C83" s="851">
        <v>3321</v>
      </c>
    </row>
    <row r="84" spans="1:3" ht="15.75">
      <c r="A84" s="851">
        <v>3322</v>
      </c>
      <c r="B84" s="855" t="s">
        <v>1740</v>
      </c>
      <c r="C84" s="851">
        <v>3322</v>
      </c>
    </row>
    <row r="85" spans="1:3" ht="15.75">
      <c r="A85" s="851">
        <v>3323</v>
      </c>
      <c r="B85" s="857" t="s">
        <v>1741</v>
      </c>
      <c r="C85" s="851">
        <v>3323</v>
      </c>
    </row>
    <row r="86" spans="1:3" ht="15.75">
      <c r="A86" s="851">
        <v>3324</v>
      </c>
      <c r="B86" s="857" t="s">
        <v>741</v>
      </c>
      <c r="C86" s="851">
        <v>3324</v>
      </c>
    </row>
    <row r="87" spans="1:3" ht="15.75">
      <c r="A87" s="851">
        <v>3325</v>
      </c>
      <c r="B87" s="855" t="s">
        <v>1742</v>
      </c>
      <c r="C87" s="851">
        <v>3325</v>
      </c>
    </row>
    <row r="88" spans="1:3" ht="15.75">
      <c r="A88" s="851">
        <v>3326</v>
      </c>
      <c r="B88" s="854" t="s">
        <v>1743</v>
      </c>
      <c r="C88" s="851">
        <v>3326</v>
      </c>
    </row>
    <row r="89" spans="1:3" ht="15.75">
      <c r="A89" s="851">
        <v>3327</v>
      </c>
      <c r="B89" s="854" t="s">
        <v>1744</v>
      </c>
      <c r="C89" s="851">
        <v>3327</v>
      </c>
    </row>
    <row r="90" spans="1:3" ht="15.75">
      <c r="A90" s="851">
        <v>3332</v>
      </c>
      <c r="B90" s="854" t="s">
        <v>742</v>
      </c>
      <c r="C90" s="851">
        <v>3332</v>
      </c>
    </row>
    <row r="91" spans="1:3" ht="15.75">
      <c r="A91" s="851">
        <v>3333</v>
      </c>
      <c r="B91" s="855" t="s">
        <v>743</v>
      </c>
      <c r="C91" s="851">
        <v>3333</v>
      </c>
    </row>
    <row r="92" spans="1:3" ht="15.75">
      <c r="A92" s="851">
        <v>3334</v>
      </c>
      <c r="B92" s="855" t="s">
        <v>843</v>
      </c>
      <c r="C92" s="851">
        <v>3334</v>
      </c>
    </row>
    <row r="93" spans="1:3" ht="15.75">
      <c r="A93" s="851">
        <v>3336</v>
      </c>
      <c r="B93" s="855" t="s">
        <v>844</v>
      </c>
      <c r="C93" s="851">
        <v>3336</v>
      </c>
    </row>
    <row r="94" spans="1:3" ht="15.75">
      <c r="A94" s="851">
        <v>3337</v>
      </c>
      <c r="B94" s="854" t="s">
        <v>1745</v>
      </c>
      <c r="C94" s="851">
        <v>3337</v>
      </c>
    </row>
    <row r="95" spans="1:3" ht="15.75">
      <c r="A95" s="851">
        <v>3338</v>
      </c>
      <c r="B95" s="854" t="s">
        <v>1746</v>
      </c>
      <c r="C95" s="851">
        <v>3338</v>
      </c>
    </row>
    <row r="96" spans="1:3" ht="15.75">
      <c r="A96" s="851">
        <v>3341</v>
      </c>
      <c r="B96" s="855" t="s">
        <v>845</v>
      </c>
      <c r="C96" s="851">
        <v>3341</v>
      </c>
    </row>
    <row r="97" spans="1:3" ht="15.75">
      <c r="A97" s="851">
        <v>3349</v>
      </c>
      <c r="B97" s="855" t="s">
        <v>744</v>
      </c>
      <c r="C97" s="851">
        <v>3349</v>
      </c>
    </row>
    <row r="98" spans="1:3" ht="15.75">
      <c r="A98" s="851">
        <v>3359</v>
      </c>
      <c r="B98" s="855" t="s">
        <v>745</v>
      </c>
      <c r="C98" s="851">
        <v>3359</v>
      </c>
    </row>
    <row r="99" spans="1:3" ht="15.75">
      <c r="A99" s="851">
        <v>3369</v>
      </c>
      <c r="B99" s="855" t="s">
        <v>746</v>
      </c>
      <c r="C99" s="851">
        <v>3369</v>
      </c>
    </row>
    <row r="100" spans="1:3" ht="15.75">
      <c r="A100" s="851">
        <v>3388</v>
      </c>
      <c r="B100" s="854" t="s">
        <v>747</v>
      </c>
      <c r="C100" s="851">
        <v>3388</v>
      </c>
    </row>
    <row r="101" spans="1:3" ht="15.75">
      <c r="A101" s="851">
        <v>3389</v>
      </c>
      <c r="B101" s="855" t="s">
        <v>748</v>
      </c>
      <c r="C101" s="851">
        <v>3389</v>
      </c>
    </row>
    <row r="102" spans="1:3" ht="15.75">
      <c r="A102" s="851">
        <v>4401</v>
      </c>
      <c r="B102" s="854" t="s">
        <v>749</v>
      </c>
      <c r="C102" s="851">
        <v>4401</v>
      </c>
    </row>
    <row r="103" spans="1:3" ht="15.75">
      <c r="A103" s="851">
        <v>4412</v>
      </c>
      <c r="B103" s="857" t="s">
        <v>750</v>
      </c>
      <c r="C103" s="851">
        <v>4412</v>
      </c>
    </row>
    <row r="104" spans="1:3" ht="15.75">
      <c r="A104" s="851">
        <v>4415</v>
      </c>
      <c r="B104" s="855" t="s">
        <v>751</v>
      </c>
      <c r="C104" s="851">
        <v>4415</v>
      </c>
    </row>
    <row r="105" spans="1:3" ht="15.75">
      <c r="A105" s="851">
        <v>4418</v>
      </c>
      <c r="B105" s="855" t="s">
        <v>752</v>
      </c>
      <c r="C105" s="851">
        <v>4418</v>
      </c>
    </row>
    <row r="106" spans="1:3" ht="15.75">
      <c r="A106" s="851">
        <v>4429</v>
      </c>
      <c r="B106" s="854" t="s">
        <v>753</v>
      </c>
      <c r="C106" s="851">
        <v>4429</v>
      </c>
    </row>
    <row r="107" spans="1:3" ht="15.75">
      <c r="A107" s="851">
        <v>4431</v>
      </c>
      <c r="B107" s="855" t="s">
        <v>1747</v>
      </c>
      <c r="C107" s="851">
        <v>4431</v>
      </c>
    </row>
    <row r="108" spans="1:3" ht="15.75">
      <c r="A108" s="851">
        <v>4433</v>
      </c>
      <c r="B108" s="855" t="s">
        <v>754</v>
      </c>
      <c r="C108" s="851">
        <v>4433</v>
      </c>
    </row>
    <row r="109" spans="1:3" ht="15.75">
      <c r="A109" s="851">
        <v>4436</v>
      </c>
      <c r="B109" s="855" t="s">
        <v>755</v>
      </c>
      <c r="C109" s="851">
        <v>4436</v>
      </c>
    </row>
    <row r="110" spans="1:3" ht="15.75">
      <c r="A110" s="851">
        <v>4437</v>
      </c>
      <c r="B110" s="856" t="s">
        <v>756</v>
      </c>
      <c r="C110" s="851">
        <v>4437</v>
      </c>
    </row>
    <row r="111" spans="1:3" ht="15.75">
      <c r="A111" s="851">
        <v>4448</v>
      </c>
      <c r="B111" s="856" t="s">
        <v>1779</v>
      </c>
      <c r="C111" s="851">
        <v>4448</v>
      </c>
    </row>
    <row r="112" spans="1:3" ht="15.75">
      <c r="A112" s="851">
        <v>4450</v>
      </c>
      <c r="B112" s="855" t="s">
        <v>757</v>
      </c>
      <c r="C112" s="851">
        <v>4450</v>
      </c>
    </row>
    <row r="113" spans="1:3" ht="15.75">
      <c r="A113" s="851">
        <v>4451</v>
      </c>
      <c r="B113" s="860" t="s">
        <v>758</v>
      </c>
      <c r="C113" s="851">
        <v>4451</v>
      </c>
    </row>
    <row r="114" spans="1:3" ht="15.75">
      <c r="A114" s="851">
        <v>4452</v>
      </c>
      <c r="B114" s="860" t="s">
        <v>759</v>
      </c>
      <c r="C114" s="851">
        <v>4452</v>
      </c>
    </row>
    <row r="115" spans="1:3" ht="15.75">
      <c r="A115" s="851">
        <v>4453</v>
      </c>
      <c r="B115" s="860" t="s">
        <v>760</v>
      </c>
      <c r="C115" s="851">
        <v>4453</v>
      </c>
    </row>
    <row r="116" spans="1:3" ht="15.75">
      <c r="A116" s="851">
        <v>4454</v>
      </c>
      <c r="B116" s="861" t="s">
        <v>761</v>
      </c>
      <c r="C116" s="851">
        <v>4454</v>
      </c>
    </row>
    <row r="117" spans="1:3" ht="15.75">
      <c r="A117" s="851">
        <v>4455</v>
      </c>
      <c r="B117" s="861" t="s">
        <v>1748</v>
      </c>
      <c r="C117" s="851">
        <v>4455</v>
      </c>
    </row>
    <row r="118" spans="1:3" ht="15.75">
      <c r="A118" s="851">
        <v>4456</v>
      </c>
      <c r="B118" s="860" t="s">
        <v>762</v>
      </c>
      <c r="C118" s="851">
        <v>4456</v>
      </c>
    </row>
    <row r="119" spans="1:3" ht="15.75">
      <c r="A119" s="851">
        <v>4457</v>
      </c>
      <c r="B119" s="862" t="s">
        <v>1749</v>
      </c>
      <c r="C119" s="851">
        <v>4457</v>
      </c>
    </row>
    <row r="120" spans="1:3" ht="15.75">
      <c r="A120" s="851">
        <v>4458</v>
      </c>
      <c r="B120" s="862" t="s">
        <v>1780</v>
      </c>
      <c r="C120" s="851">
        <v>4458</v>
      </c>
    </row>
    <row r="121" spans="1:3" ht="15.75">
      <c r="A121" s="851">
        <v>4459</v>
      </c>
      <c r="B121" s="862" t="s">
        <v>1750</v>
      </c>
      <c r="C121" s="851">
        <v>4459</v>
      </c>
    </row>
    <row r="122" spans="1:3" ht="15.75">
      <c r="A122" s="851">
        <v>4465</v>
      </c>
      <c r="B122" s="852" t="s">
        <v>763</v>
      </c>
      <c r="C122" s="851">
        <v>4465</v>
      </c>
    </row>
    <row r="123" spans="1:3" ht="15.75">
      <c r="A123" s="851">
        <v>4467</v>
      </c>
      <c r="B123" s="853" t="s">
        <v>764</v>
      </c>
      <c r="C123" s="851">
        <v>4467</v>
      </c>
    </row>
    <row r="124" spans="1:3" ht="15.75">
      <c r="A124" s="851">
        <v>4468</v>
      </c>
      <c r="B124" s="854" t="s">
        <v>765</v>
      </c>
      <c r="C124" s="851">
        <v>4468</v>
      </c>
    </row>
    <row r="125" spans="1:3" ht="15.75">
      <c r="A125" s="851">
        <v>4469</v>
      </c>
      <c r="B125" s="855" t="s">
        <v>766</v>
      </c>
      <c r="C125" s="851">
        <v>4469</v>
      </c>
    </row>
    <row r="126" spans="1:3" ht="15.75">
      <c r="A126" s="851">
        <v>5501</v>
      </c>
      <c r="B126" s="854" t="s">
        <v>767</v>
      </c>
      <c r="C126" s="851">
        <v>5501</v>
      </c>
    </row>
    <row r="127" spans="1:3" ht="15.75">
      <c r="A127" s="851">
        <v>5511</v>
      </c>
      <c r="B127" s="859" t="s">
        <v>768</v>
      </c>
      <c r="C127" s="851">
        <v>5511</v>
      </c>
    </row>
    <row r="128" spans="1:3" ht="15.75">
      <c r="A128" s="851">
        <v>5512</v>
      </c>
      <c r="B128" s="854" t="s">
        <v>769</v>
      </c>
      <c r="C128" s="851">
        <v>5512</v>
      </c>
    </row>
    <row r="129" spans="1:3" ht="15.75">
      <c r="A129" s="851">
        <v>5513</v>
      </c>
      <c r="B129" s="862" t="s">
        <v>1781</v>
      </c>
      <c r="C129" s="851">
        <v>5513</v>
      </c>
    </row>
    <row r="130" spans="1:3" ht="15.75">
      <c r="A130" s="851">
        <v>5514</v>
      </c>
      <c r="B130" s="862" t="s">
        <v>869</v>
      </c>
      <c r="C130" s="851">
        <v>5514</v>
      </c>
    </row>
    <row r="131" spans="1:3" ht="15.75">
      <c r="A131" s="851">
        <v>5515</v>
      </c>
      <c r="B131" s="862" t="s">
        <v>870</v>
      </c>
      <c r="C131" s="851">
        <v>5515</v>
      </c>
    </row>
    <row r="132" spans="1:3" ht="15.75">
      <c r="A132" s="851">
        <v>5516</v>
      </c>
      <c r="B132" s="862" t="s">
        <v>870</v>
      </c>
      <c r="C132" s="851">
        <v>5516</v>
      </c>
    </row>
    <row r="133" spans="1:3" ht="15.75">
      <c r="A133" s="851">
        <v>5517</v>
      </c>
      <c r="B133" s="862" t="s">
        <v>871</v>
      </c>
      <c r="C133" s="851">
        <v>5517</v>
      </c>
    </row>
    <row r="134" spans="1:3" ht="15.75">
      <c r="A134" s="851">
        <v>5518</v>
      </c>
      <c r="B134" s="854" t="s">
        <v>872</v>
      </c>
      <c r="C134" s="851">
        <v>5518</v>
      </c>
    </row>
    <row r="135" spans="1:3" ht="15.75">
      <c r="A135" s="851">
        <v>5519</v>
      </c>
      <c r="B135" s="854" t="s">
        <v>873</v>
      </c>
      <c r="C135" s="851">
        <v>5519</v>
      </c>
    </row>
    <row r="136" spans="1:3" ht="15.75">
      <c r="A136" s="851">
        <v>5521</v>
      </c>
      <c r="B136" s="854" t="s">
        <v>874</v>
      </c>
      <c r="C136" s="851">
        <v>5521</v>
      </c>
    </row>
    <row r="137" spans="1:3" ht="15.75">
      <c r="A137" s="851">
        <v>5522</v>
      </c>
      <c r="B137" s="863" t="s">
        <v>875</v>
      </c>
      <c r="C137" s="851">
        <v>5522</v>
      </c>
    </row>
    <row r="138" spans="1:3" ht="15.75">
      <c r="A138" s="851">
        <v>5524</v>
      </c>
      <c r="B138" s="852" t="s">
        <v>876</v>
      </c>
      <c r="C138" s="851">
        <v>5524</v>
      </c>
    </row>
    <row r="139" spans="1:3" ht="15.75">
      <c r="A139" s="851">
        <v>5525</v>
      </c>
      <c r="B139" s="859" t="s">
        <v>877</v>
      </c>
      <c r="C139" s="851">
        <v>5525</v>
      </c>
    </row>
    <row r="140" spans="1:3" ht="15.75">
      <c r="A140" s="851">
        <v>5526</v>
      </c>
      <c r="B140" s="856" t="s">
        <v>878</v>
      </c>
      <c r="C140" s="851">
        <v>5526</v>
      </c>
    </row>
    <row r="141" spans="1:3" ht="15.75">
      <c r="A141" s="851">
        <v>5527</v>
      </c>
      <c r="B141" s="856" t="s">
        <v>879</v>
      </c>
      <c r="C141" s="851">
        <v>5527</v>
      </c>
    </row>
    <row r="142" spans="1:3" ht="15.75">
      <c r="A142" s="851">
        <v>5528</v>
      </c>
      <c r="B142" s="856" t="s">
        <v>880</v>
      </c>
      <c r="C142" s="851">
        <v>5528</v>
      </c>
    </row>
    <row r="143" spans="1:3" ht="15.75">
      <c r="A143" s="851">
        <v>5529</v>
      </c>
      <c r="B143" s="856" t="s">
        <v>881</v>
      </c>
      <c r="C143" s="851">
        <v>5529</v>
      </c>
    </row>
    <row r="144" spans="1:3" ht="15.75">
      <c r="A144" s="851">
        <v>5530</v>
      </c>
      <c r="B144" s="856" t="s">
        <v>882</v>
      </c>
      <c r="C144" s="851">
        <v>5530</v>
      </c>
    </row>
    <row r="145" spans="1:3" ht="15.75">
      <c r="A145" s="851">
        <v>5531</v>
      </c>
      <c r="B145" s="859" t="s">
        <v>883</v>
      </c>
      <c r="C145" s="851">
        <v>5531</v>
      </c>
    </row>
    <row r="146" spans="1:3" ht="15.75">
      <c r="A146" s="851">
        <v>5532</v>
      </c>
      <c r="B146" s="863" t="s">
        <v>884</v>
      </c>
      <c r="C146" s="851">
        <v>5532</v>
      </c>
    </row>
    <row r="147" spans="1:3" ht="15.75">
      <c r="A147" s="851">
        <v>5533</v>
      </c>
      <c r="B147" s="863" t="s">
        <v>885</v>
      </c>
      <c r="C147" s="851">
        <v>5533</v>
      </c>
    </row>
    <row r="148" spans="1:3" ht="15.75">
      <c r="A148" s="864">
        <v>5534</v>
      </c>
      <c r="B148" s="863" t="s">
        <v>886</v>
      </c>
      <c r="C148" s="864">
        <v>5534</v>
      </c>
    </row>
    <row r="149" spans="1:3" ht="15.75">
      <c r="A149" s="864">
        <v>5535</v>
      </c>
      <c r="B149" s="863" t="s">
        <v>887</v>
      </c>
      <c r="C149" s="864">
        <v>5535</v>
      </c>
    </row>
    <row r="150" spans="1:3" ht="15.75">
      <c r="A150" s="851">
        <v>5538</v>
      </c>
      <c r="B150" s="859" t="s">
        <v>888</v>
      </c>
      <c r="C150" s="851">
        <v>5538</v>
      </c>
    </row>
    <row r="151" spans="1:3" ht="15.75">
      <c r="A151" s="851">
        <v>5540</v>
      </c>
      <c r="B151" s="863" t="s">
        <v>889</v>
      </c>
      <c r="C151" s="851">
        <v>5540</v>
      </c>
    </row>
    <row r="152" spans="1:3" ht="15.75">
      <c r="A152" s="851">
        <v>5541</v>
      </c>
      <c r="B152" s="863" t="s">
        <v>890</v>
      </c>
      <c r="C152" s="851">
        <v>5541</v>
      </c>
    </row>
    <row r="153" spans="1:3" ht="15.75">
      <c r="A153" s="851">
        <v>5545</v>
      </c>
      <c r="B153" s="863" t="s">
        <v>891</v>
      </c>
      <c r="C153" s="851">
        <v>5545</v>
      </c>
    </row>
    <row r="154" spans="1:3" ht="15.75">
      <c r="A154" s="851">
        <v>5546</v>
      </c>
      <c r="B154" s="863" t="s">
        <v>892</v>
      </c>
      <c r="C154" s="851">
        <v>5546</v>
      </c>
    </row>
    <row r="155" spans="1:3" ht="15.75">
      <c r="A155" s="851">
        <v>5547</v>
      </c>
      <c r="B155" s="863" t="s">
        <v>893</v>
      </c>
      <c r="C155" s="851">
        <v>5547</v>
      </c>
    </row>
    <row r="156" spans="1:3" ht="15.75">
      <c r="A156" s="851">
        <v>5548</v>
      </c>
      <c r="B156" s="863" t="s">
        <v>894</v>
      </c>
      <c r="C156" s="851">
        <v>5548</v>
      </c>
    </row>
    <row r="157" spans="1:3" ht="15.75">
      <c r="A157" s="851">
        <v>5550</v>
      </c>
      <c r="B157" s="863" t="s">
        <v>895</v>
      </c>
      <c r="C157" s="851">
        <v>5550</v>
      </c>
    </row>
    <row r="158" spans="1:3" ht="15.75">
      <c r="A158" s="851">
        <v>5551</v>
      </c>
      <c r="B158" s="863" t="s">
        <v>896</v>
      </c>
      <c r="C158" s="851">
        <v>5551</v>
      </c>
    </row>
    <row r="159" spans="1:3" ht="15.75">
      <c r="A159" s="851">
        <v>5553</v>
      </c>
      <c r="B159" s="863" t="s">
        <v>897</v>
      </c>
      <c r="C159" s="851">
        <v>5553</v>
      </c>
    </row>
    <row r="160" spans="1:3" ht="15.75">
      <c r="A160" s="851">
        <v>5554</v>
      </c>
      <c r="B160" s="859" t="s">
        <v>898</v>
      </c>
      <c r="C160" s="851">
        <v>5554</v>
      </c>
    </row>
    <row r="161" spans="1:3" ht="15.75">
      <c r="A161" s="851">
        <v>5556</v>
      </c>
      <c r="B161" s="855" t="s">
        <v>899</v>
      </c>
      <c r="C161" s="851">
        <v>5556</v>
      </c>
    </row>
    <row r="162" spans="1:3" ht="15.75">
      <c r="A162" s="851">
        <v>5561</v>
      </c>
      <c r="B162" s="865" t="s">
        <v>1810</v>
      </c>
      <c r="C162" s="851">
        <v>5561</v>
      </c>
    </row>
    <row r="163" spans="1:3" ht="15.75">
      <c r="A163" s="851">
        <v>5562</v>
      </c>
      <c r="B163" s="865" t="s">
        <v>1811</v>
      </c>
      <c r="C163" s="851">
        <v>5562</v>
      </c>
    </row>
    <row r="164" spans="1:3" ht="15.75">
      <c r="A164" s="851">
        <v>5588</v>
      </c>
      <c r="B164" s="854" t="s">
        <v>900</v>
      </c>
      <c r="C164" s="851">
        <v>5588</v>
      </c>
    </row>
    <row r="165" spans="1:3" ht="15.75">
      <c r="A165" s="851">
        <v>5589</v>
      </c>
      <c r="B165" s="854" t="s">
        <v>901</v>
      </c>
      <c r="C165" s="851">
        <v>5589</v>
      </c>
    </row>
    <row r="166" spans="1:3" ht="15.75">
      <c r="A166" s="851">
        <v>6601</v>
      </c>
      <c r="B166" s="854" t="s">
        <v>902</v>
      </c>
      <c r="C166" s="851">
        <v>6601</v>
      </c>
    </row>
    <row r="167" spans="1:3" ht="15.75">
      <c r="A167" s="851">
        <v>6602</v>
      </c>
      <c r="B167" s="855" t="s">
        <v>903</v>
      </c>
      <c r="C167" s="851">
        <v>6602</v>
      </c>
    </row>
    <row r="168" spans="1:3" ht="15.75">
      <c r="A168" s="851">
        <v>6603</v>
      </c>
      <c r="B168" s="855" t="s">
        <v>904</v>
      </c>
      <c r="C168" s="851">
        <v>6603</v>
      </c>
    </row>
    <row r="169" spans="1:3" ht="15.75">
      <c r="A169" s="851">
        <v>6604</v>
      </c>
      <c r="B169" s="855" t="s">
        <v>905</v>
      </c>
      <c r="C169" s="851">
        <v>6604</v>
      </c>
    </row>
    <row r="170" spans="1:3" ht="15.75">
      <c r="A170" s="851">
        <v>6605</v>
      </c>
      <c r="B170" s="855" t="s">
        <v>906</v>
      </c>
      <c r="C170" s="851">
        <v>6605</v>
      </c>
    </row>
    <row r="171" spans="1:3" ht="15.75">
      <c r="A171" s="864">
        <v>6606</v>
      </c>
      <c r="B171" s="857" t="s">
        <v>907</v>
      </c>
      <c r="C171" s="864">
        <v>6606</v>
      </c>
    </row>
    <row r="172" spans="1:3" ht="15.75">
      <c r="A172" s="851">
        <v>6618</v>
      </c>
      <c r="B172" s="854" t="s">
        <v>908</v>
      </c>
      <c r="C172" s="851">
        <v>6618</v>
      </c>
    </row>
    <row r="173" spans="1:3" ht="15.75">
      <c r="A173" s="851">
        <v>6619</v>
      </c>
      <c r="B173" s="855" t="s">
        <v>909</v>
      </c>
      <c r="C173" s="851">
        <v>6619</v>
      </c>
    </row>
    <row r="174" spans="1:3" ht="15.75">
      <c r="A174" s="851">
        <v>6621</v>
      </c>
      <c r="B174" s="854" t="s">
        <v>910</v>
      </c>
      <c r="C174" s="851">
        <v>6621</v>
      </c>
    </row>
    <row r="175" spans="1:3" ht="15.75">
      <c r="A175" s="851">
        <v>6622</v>
      </c>
      <c r="B175" s="855" t="s">
        <v>911</v>
      </c>
      <c r="C175" s="851">
        <v>6622</v>
      </c>
    </row>
    <row r="176" spans="1:3" ht="15.75">
      <c r="A176" s="851">
        <v>6623</v>
      </c>
      <c r="B176" s="855" t="s">
        <v>912</v>
      </c>
      <c r="C176" s="851">
        <v>6623</v>
      </c>
    </row>
    <row r="177" spans="1:3" ht="15.75">
      <c r="A177" s="851">
        <v>6624</v>
      </c>
      <c r="B177" s="855" t="s">
        <v>913</v>
      </c>
      <c r="C177" s="851">
        <v>6624</v>
      </c>
    </row>
    <row r="178" spans="1:3" ht="15.75">
      <c r="A178" s="851">
        <v>6625</v>
      </c>
      <c r="B178" s="856" t="s">
        <v>914</v>
      </c>
      <c r="C178" s="851">
        <v>6625</v>
      </c>
    </row>
    <row r="179" spans="1:3" ht="15.75">
      <c r="A179" s="851">
        <v>6626</v>
      </c>
      <c r="B179" s="856" t="s">
        <v>802</v>
      </c>
      <c r="C179" s="851">
        <v>6626</v>
      </c>
    </row>
    <row r="180" spans="1:3" ht="15.75">
      <c r="A180" s="851">
        <v>6627</v>
      </c>
      <c r="B180" s="856" t="s">
        <v>803</v>
      </c>
      <c r="C180" s="851">
        <v>6627</v>
      </c>
    </row>
    <row r="181" spans="1:3" ht="15.75">
      <c r="A181" s="851">
        <v>6628</v>
      </c>
      <c r="B181" s="862" t="s">
        <v>804</v>
      </c>
      <c r="C181" s="851">
        <v>6628</v>
      </c>
    </row>
    <row r="182" spans="1:3" ht="15.75">
      <c r="A182" s="851">
        <v>6629</v>
      </c>
      <c r="B182" s="865" t="s">
        <v>805</v>
      </c>
      <c r="C182" s="851">
        <v>6629</v>
      </c>
    </row>
    <row r="183" spans="1:3" ht="15.75">
      <c r="A183" s="866">
        <v>7701</v>
      </c>
      <c r="B183" s="854" t="s">
        <v>806</v>
      </c>
      <c r="C183" s="866">
        <v>7701</v>
      </c>
    </row>
    <row r="184" spans="1:3" ht="15.75">
      <c r="A184" s="851">
        <v>7708</v>
      </c>
      <c r="B184" s="854" t="s">
        <v>807</v>
      </c>
      <c r="C184" s="851">
        <v>7708</v>
      </c>
    </row>
    <row r="185" spans="1:3" ht="15.75">
      <c r="A185" s="851">
        <v>7711</v>
      </c>
      <c r="B185" s="857" t="s">
        <v>808</v>
      </c>
      <c r="C185" s="851">
        <v>7711</v>
      </c>
    </row>
    <row r="186" spans="1:3" ht="15.75">
      <c r="A186" s="851">
        <v>7712</v>
      </c>
      <c r="B186" s="854" t="s">
        <v>809</v>
      </c>
      <c r="C186" s="851">
        <v>7712</v>
      </c>
    </row>
    <row r="187" spans="1:3" ht="15.75">
      <c r="A187" s="851">
        <v>7713</v>
      </c>
      <c r="B187" s="867" t="s">
        <v>810</v>
      </c>
      <c r="C187" s="851">
        <v>7713</v>
      </c>
    </row>
    <row r="188" spans="1:3" ht="15.75">
      <c r="A188" s="851">
        <v>7714</v>
      </c>
      <c r="B188" s="853" t="s">
        <v>811</v>
      </c>
      <c r="C188" s="851">
        <v>7714</v>
      </c>
    </row>
    <row r="189" spans="1:3" ht="15.75">
      <c r="A189" s="851">
        <v>7718</v>
      </c>
      <c r="B189" s="854" t="s">
        <v>812</v>
      </c>
      <c r="C189" s="851">
        <v>7718</v>
      </c>
    </row>
    <row r="190" spans="1:3" ht="15.75">
      <c r="A190" s="851">
        <v>7719</v>
      </c>
      <c r="B190" s="855" t="s">
        <v>813</v>
      </c>
      <c r="C190" s="851">
        <v>7719</v>
      </c>
    </row>
    <row r="191" spans="1:3" ht="15.75">
      <c r="A191" s="851">
        <v>7731</v>
      </c>
      <c r="B191" s="854" t="s">
        <v>814</v>
      </c>
      <c r="C191" s="851">
        <v>7731</v>
      </c>
    </row>
    <row r="192" spans="1:3" ht="15.75">
      <c r="A192" s="851">
        <v>7732</v>
      </c>
      <c r="B192" s="855" t="s">
        <v>815</v>
      </c>
      <c r="C192" s="851">
        <v>7732</v>
      </c>
    </row>
    <row r="193" spans="1:3" ht="15.75">
      <c r="A193" s="851">
        <v>7733</v>
      </c>
      <c r="B193" s="855" t="s">
        <v>816</v>
      </c>
      <c r="C193" s="851">
        <v>7733</v>
      </c>
    </row>
    <row r="194" spans="1:3" ht="15.75">
      <c r="A194" s="851">
        <v>7735</v>
      </c>
      <c r="B194" s="855" t="s">
        <v>817</v>
      </c>
      <c r="C194" s="851">
        <v>7735</v>
      </c>
    </row>
    <row r="195" spans="1:3" ht="15.75">
      <c r="A195" s="851">
        <v>7736</v>
      </c>
      <c r="B195" s="854" t="s">
        <v>818</v>
      </c>
      <c r="C195" s="851">
        <v>7736</v>
      </c>
    </row>
    <row r="196" spans="1:3" ht="15.75">
      <c r="A196" s="851">
        <v>7737</v>
      </c>
      <c r="B196" s="855" t="s">
        <v>819</v>
      </c>
      <c r="C196" s="851">
        <v>7737</v>
      </c>
    </row>
    <row r="197" spans="1:3" ht="15.75">
      <c r="A197" s="851">
        <v>7738</v>
      </c>
      <c r="B197" s="855" t="s">
        <v>820</v>
      </c>
      <c r="C197" s="851">
        <v>7738</v>
      </c>
    </row>
    <row r="198" spans="1:3" ht="15.75">
      <c r="A198" s="851">
        <v>7739</v>
      </c>
      <c r="B198" s="859" t="s">
        <v>821</v>
      </c>
      <c r="C198" s="851">
        <v>7739</v>
      </c>
    </row>
    <row r="199" spans="1:3" ht="15.75">
      <c r="A199" s="851">
        <v>7740</v>
      </c>
      <c r="B199" s="859" t="s">
        <v>822</v>
      </c>
      <c r="C199" s="851">
        <v>7740</v>
      </c>
    </row>
    <row r="200" spans="1:3" ht="15.75">
      <c r="A200" s="851">
        <v>7741</v>
      </c>
      <c r="B200" s="855" t="s">
        <v>823</v>
      </c>
      <c r="C200" s="851">
        <v>7741</v>
      </c>
    </row>
    <row r="201" spans="1:3" ht="15.75">
      <c r="A201" s="851">
        <v>7742</v>
      </c>
      <c r="B201" s="855" t="s">
        <v>824</v>
      </c>
      <c r="C201" s="851">
        <v>7742</v>
      </c>
    </row>
    <row r="202" spans="1:3" ht="15.75">
      <c r="A202" s="851">
        <v>7743</v>
      </c>
      <c r="B202" s="855" t="s">
        <v>825</v>
      </c>
      <c r="C202" s="851">
        <v>7743</v>
      </c>
    </row>
    <row r="203" spans="1:3" ht="15.75">
      <c r="A203" s="851">
        <v>7744</v>
      </c>
      <c r="B203" s="865" t="s">
        <v>826</v>
      </c>
      <c r="C203" s="851">
        <v>7744</v>
      </c>
    </row>
    <row r="204" spans="1:3" ht="15.75">
      <c r="A204" s="851">
        <v>7745</v>
      </c>
      <c r="B204" s="855" t="s">
        <v>827</v>
      </c>
      <c r="C204" s="851">
        <v>7745</v>
      </c>
    </row>
    <row r="205" spans="1:3" ht="15.75">
      <c r="A205" s="851">
        <v>7746</v>
      </c>
      <c r="B205" s="855" t="s">
        <v>828</v>
      </c>
      <c r="C205" s="851">
        <v>7746</v>
      </c>
    </row>
    <row r="206" spans="1:3" ht="15.75">
      <c r="A206" s="851">
        <v>7747</v>
      </c>
      <c r="B206" s="854" t="s">
        <v>829</v>
      </c>
      <c r="C206" s="851">
        <v>7747</v>
      </c>
    </row>
    <row r="207" spans="1:3" ht="15.75">
      <c r="A207" s="851">
        <v>7748</v>
      </c>
      <c r="B207" s="857" t="s">
        <v>830</v>
      </c>
      <c r="C207" s="851">
        <v>7748</v>
      </c>
    </row>
    <row r="208" spans="1:3" ht="15.75">
      <c r="A208" s="851">
        <v>7751</v>
      </c>
      <c r="B208" s="855" t="s">
        <v>831</v>
      </c>
      <c r="C208" s="851">
        <v>7751</v>
      </c>
    </row>
    <row r="209" spans="1:3" ht="15.75">
      <c r="A209" s="851">
        <v>7752</v>
      </c>
      <c r="B209" s="855" t="s">
        <v>832</v>
      </c>
      <c r="C209" s="851">
        <v>7752</v>
      </c>
    </row>
    <row r="210" spans="1:3" ht="15.75">
      <c r="A210" s="851">
        <v>7755</v>
      </c>
      <c r="B210" s="856" t="s">
        <v>0</v>
      </c>
      <c r="C210" s="851">
        <v>7755</v>
      </c>
    </row>
    <row r="211" spans="1:3" ht="15.75">
      <c r="A211" s="851">
        <v>7758</v>
      </c>
      <c r="B211" s="854" t="s">
        <v>1</v>
      </c>
      <c r="C211" s="851">
        <v>7758</v>
      </c>
    </row>
    <row r="212" spans="1:3" ht="15.75">
      <c r="A212" s="851">
        <v>7759</v>
      </c>
      <c r="B212" s="855" t="s">
        <v>2</v>
      </c>
      <c r="C212" s="851">
        <v>7759</v>
      </c>
    </row>
    <row r="213" spans="1:3" ht="15.75">
      <c r="A213" s="851">
        <v>7761</v>
      </c>
      <c r="B213" s="854" t="s">
        <v>3</v>
      </c>
      <c r="C213" s="851">
        <v>7761</v>
      </c>
    </row>
    <row r="214" spans="1:3" ht="15.75">
      <c r="A214" s="851">
        <v>7762</v>
      </c>
      <c r="B214" s="854" t="s">
        <v>4</v>
      </c>
      <c r="C214" s="851">
        <v>7762</v>
      </c>
    </row>
    <row r="215" spans="1:3" ht="15.75">
      <c r="A215" s="851">
        <v>7768</v>
      </c>
      <c r="B215" s="854" t="s">
        <v>5</v>
      </c>
      <c r="C215" s="851">
        <v>7768</v>
      </c>
    </row>
    <row r="216" spans="1:3" ht="15.75">
      <c r="A216" s="851">
        <v>8801</v>
      </c>
      <c r="B216" s="857" t="s">
        <v>6</v>
      </c>
      <c r="C216" s="851">
        <v>8801</v>
      </c>
    </row>
    <row r="217" spans="1:3" ht="15.75">
      <c r="A217" s="851">
        <v>8802</v>
      </c>
      <c r="B217" s="854" t="s">
        <v>7</v>
      </c>
      <c r="C217" s="851">
        <v>8802</v>
      </c>
    </row>
    <row r="218" spans="1:3" ht="15.75">
      <c r="A218" s="851">
        <v>8803</v>
      </c>
      <c r="B218" s="854" t="s">
        <v>8</v>
      </c>
      <c r="C218" s="851">
        <v>8803</v>
      </c>
    </row>
    <row r="219" spans="1:3" ht="15.75">
      <c r="A219" s="851">
        <v>8804</v>
      </c>
      <c r="B219" s="854" t="s">
        <v>9</v>
      </c>
      <c r="C219" s="851">
        <v>8804</v>
      </c>
    </row>
    <row r="220" spans="1:3" ht="15.75">
      <c r="A220" s="851">
        <v>8805</v>
      </c>
      <c r="B220" s="856" t="s">
        <v>10</v>
      </c>
      <c r="C220" s="851">
        <v>8805</v>
      </c>
    </row>
    <row r="221" spans="1:3" ht="15.75">
      <c r="A221" s="851">
        <v>8807</v>
      </c>
      <c r="B221" s="862" t="s">
        <v>11</v>
      </c>
      <c r="C221" s="851">
        <v>8807</v>
      </c>
    </row>
    <row r="222" spans="1:3" ht="15.75">
      <c r="A222" s="851">
        <v>8808</v>
      </c>
      <c r="B222" s="855" t="s">
        <v>12</v>
      </c>
      <c r="C222" s="851">
        <v>8808</v>
      </c>
    </row>
    <row r="223" spans="1:3" ht="15.75">
      <c r="A223" s="851">
        <v>8809</v>
      </c>
      <c r="B223" s="855" t="s">
        <v>13</v>
      </c>
      <c r="C223" s="851">
        <v>8809</v>
      </c>
    </row>
    <row r="224" spans="1:3" ht="15.75">
      <c r="A224" s="851">
        <v>8811</v>
      </c>
      <c r="B224" s="854" t="s">
        <v>14</v>
      </c>
      <c r="C224" s="851">
        <v>8811</v>
      </c>
    </row>
    <row r="225" spans="1:3" ht="15.75">
      <c r="A225" s="851">
        <v>8813</v>
      </c>
      <c r="B225" s="855" t="s">
        <v>15</v>
      </c>
      <c r="C225" s="851">
        <v>8813</v>
      </c>
    </row>
    <row r="226" spans="1:3" ht="15.75">
      <c r="A226" s="851">
        <v>8814</v>
      </c>
      <c r="B226" s="854" t="s">
        <v>16</v>
      </c>
      <c r="C226" s="851">
        <v>8814</v>
      </c>
    </row>
    <row r="227" spans="1:3" ht="15.75">
      <c r="A227" s="851">
        <v>8815</v>
      </c>
      <c r="B227" s="854" t="s">
        <v>17</v>
      </c>
      <c r="C227" s="851">
        <v>8815</v>
      </c>
    </row>
    <row r="228" spans="1:3" ht="15.75">
      <c r="A228" s="851">
        <v>8816</v>
      </c>
      <c r="B228" s="855" t="s">
        <v>18</v>
      </c>
      <c r="C228" s="851">
        <v>8816</v>
      </c>
    </row>
    <row r="229" spans="1:3" ht="15.75">
      <c r="A229" s="851">
        <v>8817</v>
      </c>
      <c r="B229" s="855" t="s">
        <v>19</v>
      </c>
      <c r="C229" s="851">
        <v>8817</v>
      </c>
    </row>
    <row r="230" spans="1:3" ht="15.75">
      <c r="A230" s="851">
        <v>8821</v>
      </c>
      <c r="B230" s="855" t="s">
        <v>20</v>
      </c>
      <c r="C230" s="851">
        <v>8821</v>
      </c>
    </row>
    <row r="231" spans="1:3" ht="15.75">
      <c r="A231" s="851">
        <v>8824</v>
      </c>
      <c r="B231" s="857" t="s">
        <v>21</v>
      </c>
      <c r="C231" s="851">
        <v>8824</v>
      </c>
    </row>
    <row r="232" spans="1:3" ht="15.75">
      <c r="A232" s="851">
        <v>8825</v>
      </c>
      <c r="B232" s="857" t="s">
        <v>22</v>
      </c>
      <c r="C232" s="851">
        <v>8825</v>
      </c>
    </row>
    <row r="233" spans="1:3" ht="15.75">
      <c r="A233" s="851">
        <v>8826</v>
      </c>
      <c r="B233" s="857" t="s">
        <v>23</v>
      </c>
      <c r="C233" s="851">
        <v>8826</v>
      </c>
    </row>
    <row r="234" spans="1:3" ht="15.75">
      <c r="A234" s="851">
        <v>8827</v>
      </c>
      <c r="B234" s="857" t="s">
        <v>24</v>
      </c>
      <c r="C234" s="851">
        <v>8827</v>
      </c>
    </row>
    <row r="235" spans="1:3" ht="15.75">
      <c r="A235" s="851">
        <v>8828</v>
      </c>
      <c r="B235" s="854" t="s">
        <v>25</v>
      </c>
      <c r="C235" s="851">
        <v>8828</v>
      </c>
    </row>
    <row r="236" spans="1:3" ht="15.75">
      <c r="A236" s="851">
        <v>8829</v>
      </c>
      <c r="B236" s="854" t="s">
        <v>26</v>
      </c>
      <c r="C236" s="851">
        <v>8829</v>
      </c>
    </row>
    <row r="237" spans="1:3" ht="15.75">
      <c r="A237" s="851">
        <v>8831</v>
      </c>
      <c r="B237" s="854" t="s">
        <v>27</v>
      </c>
      <c r="C237" s="851">
        <v>8831</v>
      </c>
    </row>
    <row r="238" spans="1:3" ht="15.75">
      <c r="A238" s="851">
        <v>8832</v>
      </c>
      <c r="B238" s="855" t="s">
        <v>28</v>
      </c>
      <c r="C238" s="851">
        <v>8832</v>
      </c>
    </row>
    <row r="239" spans="1:3" ht="15.75">
      <c r="A239" s="851">
        <v>8833</v>
      </c>
      <c r="B239" s="854" t="s">
        <v>29</v>
      </c>
      <c r="C239" s="851">
        <v>8833</v>
      </c>
    </row>
    <row r="240" spans="1:3" ht="15.75">
      <c r="A240" s="851">
        <v>8834</v>
      </c>
      <c r="B240" s="855" t="s">
        <v>30</v>
      </c>
      <c r="C240" s="851">
        <v>8834</v>
      </c>
    </row>
    <row r="241" spans="1:3" ht="15.75">
      <c r="A241" s="851">
        <v>8835</v>
      </c>
      <c r="B241" s="855" t="s">
        <v>919</v>
      </c>
      <c r="C241" s="851">
        <v>8835</v>
      </c>
    </row>
    <row r="242" spans="1:3" ht="15.75">
      <c r="A242" s="851">
        <v>8836</v>
      </c>
      <c r="B242" s="854" t="s">
        <v>920</v>
      </c>
      <c r="C242" s="851">
        <v>8836</v>
      </c>
    </row>
    <row r="243" spans="1:3" ht="15.75">
      <c r="A243" s="851">
        <v>8837</v>
      </c>
      <c r="B243" s="854" t="s">
        <v>921</v>
      </c>
      <c r="C243" s="851">
        <v>8837</v>
      </c>
    </row>
    <row r="244" spans="1:3" ht="15.75">
      <c r="A244" s="851">
        <v>8838</v>
      </c>
      <c r="B244" s="854" t="s">
        <v>922</v>
      </c>
      <c r="C244" s="851">
        <v>8838</v>
      </c>
    </row>
    <row r="245" spans="1:3" ht="15.75">
      <c r="A245" s="851">
        <v>8839</v>
      </c>
      <c r="B245" s="855" t="s">
        <v>923</v>
      </c>
      <c r="C245" s="851">
        <v>8839</v>
      </c>
    </row>
    <row r="246" spans="1:3" ht="15.75">
      <c r="A246" s="851">
        <v>8845</v>
      </c>
      <c r="B246" s="856" t="s">
        <v>924</v>
      </c>
      <c r="C246" s="851">
        <v>8845</v>
      </c>
    </row>
    <row r="247" spans="1:3" ht="15.75">
      <c r="A247" s="851">
        <v>8848</v>
      </c>
      <c r="B247" s="862" t="s">
        <v>925</v>
      </c>
      <c r="C247" s="851">
        <v>8848</v>
      </c>
    </row>
    <row r="248" spans="1:3" ht="15.75">
      <c r="A248" s="851">
        <v>8849</v>
      </c>
      <c r="B248" s="854" t="s">
        <v>926</v>
      </c>
      <c r="C248" s="851">
        <v>8849</v>
      </c>
    </row>
    <row r="249" spans="1:3" ht="15.75">
      <c r="A249" s="851">
        <v>8851</v>
      </c>
      <c r="B249" s="854" t="s">
        <v>927</v>
      </c>
      <c r="C249" s="851">
        <v>8851</v>
      </c>
    </row>
    <row r="250" spans="1:3" ht="15.75">
      <c r="A250" s="851">
        <v>8852</v>
      </c>
      <c r="B250" s="854" t="s">
        <v>928</v>
      </c>
      <c r="C250" s="851">
        <v>8852</v>
      </c>
    </row>
    <row r="251" spans="1:3" ht="15.75">
      <c r="A251" s="851">
        <v>8853</v>
      </c>
      <c r="B251" s="854" t="s">
        <v>929</v>
      </c>
      <c r="C251" s="851">
        <v>8853</v>
      </c>
    </row>
    <row r="252" spans="1:3" ht="15.75">
      <c r="A252" s="851">
        <v>8855</v>
      </c>
      <c r="B252" s="856" t="s">
        <v>930</v>
      </c>
      <c r="C252" s="851">
        <v>8855</v>
      </c>
    </row>
    <row r="253" spans="1:3" ht="15.75">
      <c r="A253" s="851">
        <v>8858</v>
      </c>
      <c r="B253" s="865" t="s">
        <v>931</v>
      </c>
      <c r="C253" s="851">
        <v>8858</v>
      </c>
    </row>
    <row r="254" spans="1:3" ht="15.75">
      <c r="A254" s="851">
        <v>8859</v>
      </c>
      <c r="B254" s="855" t="s">
        <v>932</v>
      </c>
      <c r="C254" s="851">
        <v>8859</v>
      </c>
    </row>
    <row r="255" spans="1:3" ht="15.75">
      <c r="A255" s="851">
        <v>8861</v>
      </c>
      <c r="B255" s="854" t="s">
        <v>933</v>
      </c>
      <c r="C255" s="851">
        <v>8861</v>
      </c>
    </row>
    <row r="256" spans="1:3" ht="15.75">
      <c r="A256" s="851">
        <v>8862</v>
      </c>
      <c r="B256" s="855" t="s">
        <v>934</v>
      </c>
      <c r="C256" s="851">
        <v>8862</v>
      </c>
    </row>
    <row r="257" spans="1:3" ht="15.75">
      <c r="A257" s="851">
        <v>8863</v>
      </c>
      <c r="B257" s="855" t="s">
        <v>935</v>
      </c>
      <c r="C257" s="851">
        <v>8863</v>
      </c>
    </row>
    <row r="258" spans="1:3" ht="15.75">
      <c r="A258" s="851">
        <v>8864</v>
      </c>
      <c r="B258" s="854" t="s">
        <v>936</v>
      </c>
      <c r="C258" s="851">
        <v>8864</v>
      </c>
    </row>
    <row r="259" spans="1:3" ht="15.75">
      <c r="A259" s="851">
        <v>8865</v>
      </c>
      <c r="B259" s="855" t="s">
        <v>937</v>
      </c>
      <c r="C259" s="851">
        <v>8865</v>
      </c>
    </row>
    <row r="260" spans="1:3" ht="15.75">
      <c r="A260" s="851">
        <v>8866</v>
      </c>
      <c r="B260" s="855" t="s">
        <v>1582</v>
      </c>
      <c r="C260" s="851">
        <v>8866</v>
      </c>
    </row>
    <row r="261" spans="1:3" ht="15.75">
      <c r="A261" s="851">
        <v>8867</v>
      </c>
      <c r="B261" s="855" t="s">
        <v>1583</v>
      </c>
      <c r="C261" s="851">
        <v>8867</v>
      </c>
    </row>
    <row r="262" spans="1:3" ht="15.75">
      <c r="A262" s="851">
        <v>8868</v>
      </c>
      <c r="B262" s="855" t="s">
        <v>1584</v>
      </c>
      <c r="C262" s="851">
        <v>8868</v>
      </c>
    </row>
    <row r="263" spans="1:3" ht="15.75">
      <c r="A263" s="851">
        <v>8869</v>
      </c>
      <c r="B263" s="854" t="s">
        <v>1585</v>
      </c>
      <c r="C263" s="851">
        <v>8869</v>
      </c>
    </row>
    <row r="264" spans="1:3" ht="15.75">
      <c r="A264" s="851">
        <v>8871</v>
      </c>
      <c r="B264" s="855" t="s">
        <v>1586</v>
      </c>
      <c r="C264" s="851">
        <v>8871</v>
      </c>
    </row>
    <row r="265" spans="1:3" ht="15.75">
      <c r="A265" s="851">
        <v>8872</v>
      </c>
      <c r="B265" s="855" t="s">
        <v>945</v>
      </c>
      <c r="C265" s="851">
        <v>8872</v>
      </c>
    </row>
    <row r="266" spans="1:3" ht="15.75">
      <c r="A266" s="851">
        <v>8873</v>
      </c>
      <c r="B266" s="855" t="s">
        <v>946</v>
      </c>
      <c r="C266" s="851">
        <v>8873</v>
      </c>
    </row>
    <row r="267" spans="1:3" ht="15.75">
      <c r="A267" s="851">
        <v>8875</v>
      </c>
      <c r="B267" s="855" t="s">
        <v>947</v>
      </c>
      <c r="C267" s="851">
        <v>8875</v>
      </c>
    </row>
    <row r="268" spans="1:3" ht="15.75">
      <c r="A268" s="851">
        <v>8876</v>
      </c>
      <c r="B268" s="855" t="s">
        <v>948</v>
      </c>
      <c r="C268" s="851">
        <v>8876</v>
      </c>
    </row>
    <row r="269" spans="1:3" ht="15.75">
      <c r="A269" s="851">
        <v>8877</v>
      </c>
      <c r="B269" s="854" t="s">
        <v>949</v>
      </c>
      <c r="C269" s="851">
        <v>8877</v>
      </c>
    </row>
    <row r="270" spans="1:3" ht="15.75">
      <c r="A270" s="851">
        <v>8878</v>
      </c>
      <c r="B270" s="865" t="s">
        <v>950</v>
      </c>
      <c r="C270" s="851">
        <v>8878</v>
      </c>
    </row>
    <row r="271" spans="1:3" ht="15.75">
      <c r="A271" s="851">
        <v>8885</v>
      </c>
      <c r="B271" s="857" t="s">
        <v>951</v>
      </c>
      <c r="C271" s="851">
        <v>8885</v>
      </c>
    </row>
    <row r="272" spans="1:3" ht="15.75">
      <c r="A272" s="851">
        <v>8888</v>
      </c>
      <c r="B272" s="854" t="s">
        <v>952</v>
      </c>
      <c r="C272" s="851">
        <v>8888</v>
      </c>
    </row>
    <row r="273" spans="1:3" ht="15.75">
      <c r="A273" s="851">
        <v>8897</v>
      </c>
      <c r="B273" s="854" t="s">
        <v>953</v>
      </c>
      <c r="C273" s="851">
        <v>8897</v>
      </c>
    </row>
    <row r="274" spans="1:3" ht="15.75">
      <c r="A274" s="851">
        <v>8898</v>
      </c>
      <c r="B274" s="854" t="s">
        <v>954</v>
      </c>
      <c r="C274" s="851">
        <v>8898</v>
      </c>
    </row>
    <row r="275" spans="1:3" ht="15.75">
      <c r="A275" s="851">
        <v>9910</v>
      </c>
      <c r="B275" s="857" t="s">
        <v>955</v>
      </c>
      <c r="C275" s="851">
        <v>9910</v>
      </c>
    </row>
    <row r="276" spans="1:3" ht="15.75">
      <c r="A276" s="851">
        <v>9997</v>
      </c>
      <c r="B276" s="854" t="s">
        <v>956</v>
      </c>
      <c r="C276" s="851">
        <v>9997</v>
      </c>
    </row>
    <row r="277" spans="1:3" ht="15.75">
      <c r="A277" s="851">
        <v>9998</v>
      </c>
      <c r="B277" s="854" t="s">
        <v>957</v>
      </c>
      <c r="C277" s="851">
        <v>9998</v>
      </c>
    </row>
    <row r="281" spans="1:3">
      <c r="A281" s="527" t="s">
        <v>1467</v>
      </c>
      <c r="B281" s="528" t="s">
        <v>1472</v>
      </c>
    </row>
    <row r="282" spans="1:3">
      <c r="A282" s="602" t="s">
        <v>958</v>
      </c>
      <c r="B282" s="603"/>
    </row>
    <row r="283" spans="1:3">
      <c r="A283" s="604" t="s">
        <v>959</v>
      </c>
      <c r="B283" s="605" t="s">
        <v>960</v>
      </c>
    </row>
    <row r="284" spans="1:3">
      <c r="A284" s="604" t="s">
        <v>961</v>
      </c>
      <c r="B284" s="605" t="s">
        <v>962</v>
      </c>
    </row>
    <row r="285" spans="1:3">
      <c r="A285" s="604" t="s">
        <v>963</v>
      </c>
      <c r="B285" s="605" t="s">
        <v>964</v>
      </c>
    </row>
    <row r="286" spans="1:3">
      <c r="A286" s="604" t="s">
        <v>965</v>
      </c>
      <c r="B286" s="605" t="s">
        <v>966</v>
      </c>
    </row>
    <row r="287" spans="1:3">
      <c r="A287" s="604" t="s">
        <v>967</v>
      </c>
      <c r="B287" s="605" t="s">
        <v>968</v>
      </c>
    </row>
    <row r="288" spans="1:3">
      <c r="A288" s="604" t="s">
        <v>969</v>
      </c>
      <c r="B288" s="605" t="s">
        <v>970</v>
      </c>
    </row>
    <row r="289" spans="1:2">
      <c r="A289" s="604" t="s">
        <v>971</v>
      </c>
      <c r="B289" s="605" t="s">
        <v>972</v>
      </c>
    </row>
    <row r="290" spans="1:2">
      <c r="A290" s="604" t="s">
        <v>973</v>
      </c>
      <c r="B290" s="605" t="s">
        <v>974</v>
      </c>
    </row>
    <row r="291" spans="1:2">
      <c r="A291" s="604" t="s">
        <v>975</v>
      </c>
      <c r="B291" s="605" t="s">
        <v>976</v>
      </c>
    </row>
    <row r="294" spans="1:2">
      <c r="A294" s="527" t="s">
        <v>1467</v>
      </c>
      <c r="B294" s="528" t="s">
        <v>1471</v>
      </c>
    </row>
    <row r="295" spans="1:2" ht="15.75">
      <c r="B295" s="494" t="s">
        <v>1468</v>
      </c>
    </row>
    <row r="296" spans="1:2" ht="20.25" thickBot="1">
      <c r="B296" s="494" t="s">
        <v>1469</v>
      </c>
    </row>
    <row r="297" spans="1:2" ht="16.5">
      <c r="A297" s="529" t="s">
        <v>977</v>
      </c>
      <c r="B297" s="530" t="s">
        <v>978</v>
      </c>
    </row>
    <row r="298" spans="1:2" ht="16.5">
      <c r="A298" s="531" t="s">
        <v>979</v>
      </c>
      <c r="B298" s="532" t="s">
        <v>980</v>
      </c>
    </row>
    <row r="299" spans="1:2" ht="16.5">
      <c r="A299" s="531" t="s">
        <v>981</v>
      </c>
      <c r="B299" s="533" t="s">
        <v>982</v>
      </c>
    </row>
    <row r="300" spans="1:2" ht="16.5">
      <c r="A300" s="531" t="s">
        <v>983</v>
      </c>
      <c r="B300" s="533" t="s">
        <v>984</v>
      </c>
    </row>
    <row r="301" spans="1:2" ht="16.5">
      <c r="A301" s="531" t="s">
        <v>985</v>
      </c>
      <c r="B301" s="533" t="s">
        <v>986</v>
      </c>
    </row>
    <row r="302" spans="1:2" ht="16.5">
      <c r="A302" s="531" t="s">
        <v>987</v>
      </c>
      <c r="B302" s="533" t="s">
        <v>988</v>
      </c>
    </row>
    <row r="303" spans="1:2" ht="16.5">
      <c r="A303" s="531" t="s">
        <v>989</v>
      </c>
      <c r="B303" s="533" t="s">
        <v>990</v>
      </c>
    </row>
    <row r="304" spans="1:2" ht="16.5">
      <c r="A304" s="531" t="s">
        <v>991</v>
      </c>
      <c r="B304" s="533" t="s">
        <v>992</v>
      </c>
    </row>
    <row r="305" spans="1:2" ht="16.5">
      <c r="A305" s="531" t="s">
        <v>993</v>
      </c>
      <c r="B305" s="533" t="s">
        <v>994</v>
      </c>
    </row>
    <row r="306" spans="1:2" ht="16.5">
      <c r="A306" s="531" t="s">
        <v>995</v>
      </c>
      <c r="B306" s="533" t="s">
        <v>996</v>
      </c>
    </row>
    <row r="307" spans="1:2" ht="16.5">
      <c r="A307" s="531" t="s">
        <v>997</v>
      </c>
      <c r="B307" s="533" t="s">
        <v>998</v>
      </c>
    </row>
    <row r="308" spans="1:2" ht="16.5">
      <c r="A308" s="531" t="s">
        <v>999</v>
      </c>
      <c r="B308" s="534" t="s">
        <v>1000</v>
      </c>
    </row>
    <row r="309" spans="1:2" ht="16.5">
      <c r="A309" s="531" t="s">
        <v>1001</v>
      </c>
      <c r="B309" s="534" t="s">
        <v>1002</v>
      </c>
    </row>
    <row r="310" spans="1:2" ht="16.5">
      <c r="A310" s="531" t="s">
        <v>1003</v>
      </c>
      <c r="B310" s="533" t="s">
        <v>1004</v>
      </c>
    </row>
    <row r="311" spans="1:2" ht="16.5">
      <c r="A311" s="531" t="s">
        <v>1005</v>
      </c>
      <c r="B311" s="533" t="s">
        <v>1006</v>
      </c>
    </row>
    <row r="312" spans="1:2" ht="16.5">
      <c r="A312" s="531" t="s">
        <v>1007</v>
      </c>
      <c r="B312" s="533" t="s">
        <v>1008</v>
      </c>
    </row>
    <row r="313" spans="1:2" ht="16.5">
      <c r="A313" s="531" t="s">
        <v>1009</v>
      </c>
      <c r="B313" s="533" t="s">
        <v>1770</v>
      </c>
    </row>
    <row r="314" spans="1:2" ht="16.5">
      <c r="A314" s="531" t="s">
        <v>1010</v>
      </c>
      <c r="B314" s="533" t="s">
        <v>1771</v>
      </c>
    </row>
    <row r="315" spans="1:2" ht="16.5">
      <c r="A315" s="535" t="s">
        <v>1011</v>
      </c>
      <c r="B315" s="533" t="s">
        <v>1772</v>
      </c>
    </row>
    <row r="316" spans="1:2" ht="16.5">
      <c r="A316" s="535" t="s">
        <v>1012</v>
      </c>
      <c r="B316" s="533" t="s">
        <v>1013</v>
      </c>
    </row>
    <row r="317" spans="1:2" ht="16.5">
      <c r="A317" s="535" t="s">
        <v>1014</v>
      </c>
      <c r="B317" s="533" t="s">
        <v>1015</v>
      </c>
    </row>
    <row r="318" spans="1:2" s="495" customFormat="1" ht="16.5">
      <c r="A318" s="536" t="s">
        <v>1016</v>
      </c>
      <c r="B318" s="537" t="s">
        <v>1017</v>
      </c>
    </row>
    <row r="319" spans="1:2" ht="16.5">
      <c r="A319" s="535" t="s">
        <v>1018</v>
      </c>
      <c r="B319" s="533" t="s">
        <v>1019</v>
      </c>
    </row>
    <row r="320" spans="1:2" ht="31.5">
      <c r="A320" s="538" t="s">
        <v>1020</v>
      </c>
      <c r="B320" s="539" t="s">
        <v>1611</v>
      </c>
    </row>
    <row r="321" spans="1:2" ht="16.5">
      <c r="A321" s="540" t="s">
        <v>1612</v>
      </c>
      <c r="B321" s="541" t="s">
        <v>1613</v>
      </c>
    </row>
    <row r="322" spans="1:2" ht="16.5">
      <c r="A322" s="540" t="s">
        <v>1614</v>
      </c>
      <c r="B322" s="541" t="s">
        <v>1615</v>
      </c>
    </row>
    <row r="323" spans="1:2" ht="16.5">
      <c r="A323" s="535" t="s">
        <v>1616</v>
      </c>
      <c r="B323" s="533" t="s">
        <v>1617</v>
      </c>
    </row>
    <row r="324" spans="1:2" ht="16.5">
      <c r="A324" s="535" t="s">
        <v>1618</v>
      </c>
      <c r="B324" s="533" t="s">
        <v>1619</v>
      </c>
    </row>
    <row r="325" spans="1:2" ht="16.5">
      <c r="A325" s="535" t="s">
        <v>1620</v>
      </c>
      <c r="B325" s="533" t="s">
        <v>1621</v>
      </c>
    </row>
    <row r="326" spans="1:2" ht="16.5">
      <c r="A326" s="535" t="s">
        <v>1622</v>
      </c>
      <c r="B326" s="533" t="s">
        <v>1623</v>
      </c>
    </row>
    <row r="327" spans="1:2" ht="16.5">
      <c r="A327" s="535" t="s">
        <v>1624</v>
      </c>
      <c r="B327" s="533" t="s">
        <v>1625</v>
      </c>
    </row>
    <row r="328" spans="1:2" ht="16.5">
      <c r="A328" s="535" t="s">
        <v>1626</v>
      </c>
      <c r="B328" s="533" t="s">
        <v>1627</v>
      </c>
    </row>
    <row r="329" spans="1:2" ht="16.5">
      <c r="A329" s="535" t="s">
        <v>1628</v>
      </c>
      <c r="B329" s="541" t="s">
        <v>1629</v>
      </c>
    </row>
    <row r="330" spans="1:2" ht="16.5">
      <c r="A330" s="535" t="s">
        <v>1630</v>
      </c>
      <c r="B330" s="541" t="s">
        <v>1631</v>
      </c>
    </row>
    <row r="331" spans="1:2" ht="16.5">
      <c r="A331" s="535" t="s">
        <v>1632</v>
      </c>
      <c r="B331" s="541" t="s">
        <v>1633</v>
      </c>
    </row>
    <row r="332" spans="1:2" ht="16.5">
      <c r="A332" s="535" t="s">
        <v>1634</v>
      </c>
      <c r="B332" s="533" t="s">
        <v>1635</v>
      </c>
    </row>
    <row r="333" spans="1:2" ht="16.5">
      <c r="A333" s="535" t="s">
        <v>1636</v>
      </c>
      <c r="B333" s="533" t="s">
        <v>1637</v>
      </c>
    </row>
    <row r="334" spans="1:2" ht="16.5">
      <c r="A334" s="535" t="s">
        <v>1638</v>
      </c>
      <c r="B334" s="541" t="s">
        <v>1639</v>
      </c>
    </row>
    <row r="335" spans="1:2" ht="16.5">
      <c r="A335" s="535" t="s">
        <v>1640</v>
      </c>
      <c r="B335" s="533" t="s">
        <v>1641</v>
      </c>
    </row>
    <row r="336" spans="1:2" ht="16.5">
      <c r="A336" s="535" t="s">
        <v>1642</v>
      </c>
      <c r="B336" s="533" t="s">
        <v>1643</v>
      </c>
    </row>
    <row r="337" spans="1:256" ht="16.5">
      <c r="A337" s="535" t="s">
        <v>1644</v>
      </c>
      <c r="B337" s="533" t="s">
        <v>1645</v>
      </c>
    </row>
    <row r="338" spans="1:256" ht="16.5">
      <c r="A338" s="535" t="s">
        <v>1646</v>
      </c>
      <c r="B338" s="533" t="s">
        <v>1647</v>
      </c>
    </row>
    <row r="339" spans="1:256" ht="16.5">
      <c r="A339" s="535" t="s">
        <v>1648</v>
      </c>
      <c r="B339" s="533" t="s">
        <v>1649</v>
      </c>
    </row>
    <row r="340" spans="1:256" ht="16.5">
      <c r="A340" s="542" t="s">
        <v>1650</v>
      </c>
      <c r="B340" s="543" t="s">
        <v>1651</v>
      </c>
    </row>
    <row r="341" spans="1:256" s="495" customFormat="1" ht="16.5">
      <c r="A341" s="544" t="s">
        <v>1652</v>
      </c>
      <c r="B341" s="545" t="s">
        <v>1653</v>
      </c>
    </row>
    <row r="342" spans="1:256" s="495" customFormat="1" ht="16.5">
      <c r="A342" s="544" t="s">
        <v>1654</v>
      </c>
      <c r="B342" s="545" t="s">
        <v>1655</v>
      </c>
    </row>
    <row r="343" spans="1:256" s="495" customFormat="1" ht="16.5">
      <c r="A343" s="544" t="s">
        <v>1656</v>
      </c>
      <c r="B343" s="545" t="s">
        <v>1657</v>
      </c>
    </row>
    <row r="344" spans="1:256" ht="17.25" thickBot="1">
      <c r="A344" s="546" t="s">
        <v>1658</v>
      </c>
      <c r="B344" s="547" t="s">
        <v>1659</v>
      </c>
      <c r="C344" s="495"/>
    </row>
    <row r="345" spans="1:256" ht="19.5">
      <c r="A345" s="548"/>
      <c r="B345" s="549" t="s">
        <v>1470</v>
      </c>
      <c r="C345" s="495"/>
      <c r="D345" s="526"/>
      <c r="E345" s="526"/>
      <c r="F345" s="526"/>
      <c r="G345" s="526"/>
      <c r="H345" s="526"/>
      <c r="I345" s="526"/>
      <c r="J345" s="526"/>
      <c r="K345" s="526"/>
      <c r="L345" s="526"/>
      <c r="M345" s="526"/>
      <c r="N345" s="526"/>
      <c r="O345" s="526"/>
      <c r="P345" s="526"/>
      <c r="Q345" s="526"/>
      <c r="R345" s="526"/>
      <c r="S345" s="526"/>
      <c r="T345" s="526"/>
      <c r="U345" s="526"/>
      <c r="V345" s="526"/>
      <c r="W345" s="526"/>
      <c r="X345" s="526"/>
      <c r="Y345" s="526"/>
      <c r="Z345" s="526"/>
      <c r="AA345" s="526"/>
      <c r="AB345" s="526"/>
      <c r="AC345" s="526"/>
      <c r="AD345" s="526"/>
      <c r="AE345" s="526"/>
      <c r="AF345" s="526"/>
      <c r="AG345" s="526"/>
      <c r="AH345" s="526"/>
      <c r="AI345" s="526"/>
      <c r="AJ345" s="526"/>
      <c r="AK345" s="526"/>
      <c r="AL345" s="526"/>
      <c r="AM345" s="526"/>
      <c r="AN345" s="526"/>
      <c r="AO345" s="526"/>
      <c r="AP345" s="526"/>
      <c r="AQ345" s="526"/>
      <c r="AR345" s="526"/>
      <c r="AS345" s="526"/>
      <c r="AT345" s="526"/>
      <c r="AU345" s="526"/>
      <c r="AV345" s="526"/>
      <c r="AW345" s="526"/>
      <c r="AX345" s="526"/>
      <c r="AY345" s="526"/>
      <c r="AZ345" s="526"/>
      <c r="BA345" s="526"/>
      <c r="BB345" s="526"/>
      <c r="BC345" s="526"/>
      <c r="BD345" s="526"/>
      <c r="BE345" s="526"/>
      <c r="BF345" s="526"/>
      <c r="BG345" s="526"/>
      <c r="BH345" s="526"/>
      <c r="BI345" s="526"/>
      <c r="BJ345" s="526"/>
      <c r="BK345" s="526"/>
      <c r="BL345" s="526"/>
      <c r="BM345" s="526"/>
      <c r="BN345" s="526"/>
      <c r="BO345" s="526"/>
      <c r="BP345" s="526"/>
      <c r="BQ345" s="526"/>
      <c r="BR345" s="526"/>
      <c r="BS345" s="526"/>
      <c r="BT345" s="526"/>
      <c r="BU345" s="526"/>
      <c r="BV345" s="526"/>
      <c r="BW345" s="526"/>
      <c r="BX345" s="526"/>
      <c r="BY345" s="526"/>
      <c r="BZ345" s="526"/>
      <c r="CA345" s="526"/>
      <c r="CB345" s="526"/>
      <c r="CC345" s="526"/>
      <c r="CD345" s="526"/>
      <c r="CE345" s="526"/>
      <c r="CF345" s="526"/>
      <c r="CG345" s="526"/>
      <c r="CH345" s="526"/>
      <c r="CI345" s="526"/>
      <c r="CJ345" s="526"/>
      <c r="CK345" s="526"/>
      <c r="CL345" s="526"/>
      <c r="CM345" s="526"/>
      <c r="CN345" s="526"/>
      <c r="CO345" s="526"/>
      <c r="CP345" s="526"/>
      <c r="CQ345" s="526"/>
      <c r="CR345" s="526"/>
      <c r="CS345" s="526"/>
      <c r="CT345" s="526"/>
      <c r="CU345" s="526"/>
      <c r="CV345" s="526"/>
      <c r="CW345" s="526"/>
      <c r="CX345" s="526"/>
      <c r="CY345" s="526"/>
      <c r="CZ345" s="526"/>
      <c r="DA345" s="526"/>
      <c r="DB345" s="526"/>
      <c r="DC345" s="526"/>
      <c r="DD345" s="526"/>
      <c r="DE345" s="526"/>
      <c r="DF345" s="526"/>
      <c r="DG345" s="526"/>
      <c r="DH345" s="526"/>
      <c r="DI345" s="526"/>
      <c r="DJ345" s="526"/>
      <c r="DK345" s="526"/>
      <c r="DL345" s="526"/>
      <c r="DM345" s="526"/>
      <c r="DN345" s="526"/>
      <c r="DO345" s="526"/>
      <c r="DP345" s="526"/>
      <c r="DQ345" s="526"/>
      <c r="DR345" s="526"/>
      <c r="DS345" s="526"/>
      <c r="DT345" s="526"/>
      <c r="DU345" s="526"/>
      <c r="DV345" s="526"/>
      <c r="DW345" s="526"/>
      <c r="DX345" s="526"/>
      <c r="DY345" s="526"/>
      <c r="DZ345" s="526"/>
      <c r="EA345" s="526"/>
      <c r="EB345" s="526"/>
      <c r="EC345" s="526"/>
      <c r="ED345" s="526"/>
      <c r="EE345" s="526"/>
      <c r="EF345" s="526"/>
      <c r="EG345" s="526"/>
      <c r="EH345" s="526"/>
      <c r="EI345" s="526"/>
      <c r="EJ345" s="526"/>
      <c r="EK345" s="526"/>
      <c r="EL345" s="526"/>
      <c r="EM345" s="526"/>
      <c r="EN345" s="526"/>
      <c r="EO345" s="526"/>
      <c r="EP345" s="526"/>
      <c r="EQ345" s="526"/>
      <c r="ER345" s="526"/>
      <c r="ES345" s="526"/>
      <c r="ET345" s="526"/>
      <c r="EU345" s="526"/>
      <c r="EV345" s="526"/>
      <c r="EW345" s="526"/>
      <c r="EX345" s="526"/>
      <c r="EY345" s="526"/>
      <c r="EZ345" s="526"/>
      <c r="FA345" s="526"/>
      <c r="FB345" s="526"/>
      <c r="FC345" s="526"/>
      <c r="FD345" s="526"/>
      <c r="FE345" s="526"/>
      <c r="FF345" s="526"/>
      <c r="FG345" s="526"/>
      <c r="FH345" s="526"/>
      <c r="FI345" s="526"/>
      <c r="FJ345" s="526"/>
      <c r="FK345" s="526"/>
      <c r="FL345" s="526"/>
      <c r="FM345" s="526"/>
      <c r="FN345" s="526"/>
      <c r="FO345" s="526"/>
      <c r="FP345" s="526"/>
      <c r="FQ345" s="526"/>
      <c r="FR345" s="526"/>
      <c r="FS345" s="526"/>
      <c r="FT345" s="526"/>
      <c r="FU345" s="526"/>
      <c r="FV345" s="526"/>
      <c r="FW345" s="526"/>
      <c r="FX345" s="526"/>
      <c r="FY345" s="526"/>
      <c r="FZ345" s="526"/>
      <c r="GA345" s="526"/>
      <c r="GB345" s="526"/>
      <c r="GC345" s="526"/>
      <c r="GD345" s="526"/>
      <c r="GE345" s="526"/>
      <c r="GF345" s="526"/>
      <c r="GG345" s="526"/>
      <c r="GH345" s="526"/>
      <c r="GI345" s="526"/>
      <c r="GJ345" s="526"/>
      <c r="GK345" s="526"/>
      <c r="GL345" s="526"/>
      <c r="GM345" s="526"/>
      <c r="GN345" s="526"/>
      <c r="GO345" s="526"/>
      <c r="GP345" s="526"/>
      <c r="GQ345" s="526"/>
      <c r="GR345" s="526"/>
      <c r="GS345" s="526"/>
      <c r="GT345" s="526"/>
      <c r="GU345" s="526"/>
      <c r="GV345" s="526"/>
      <c r="GW345" s="526"/>
      <c r="GX345" s="526"/>
      <c r="GY345" s="526"/>
      <c r="GZ345" s="526"/>
      <c r="HA345" s="526"/>
      <c r="HB345" s="526"/>
      <c r="HC345" s="526"/>
      <c r="HD345" s="526"/>
      <c r="HE345" s="526"/>
      <c r="HF345" s="526"/>
      <c r="HG345" s="526"/>
      <c r="HH345" s="526"/>
      <c r="HI345" s="526"/>
      <c r="HJ345" s="526"/>
      <c r="HK345" s="526"/>
      <c r="HL345" s="526"/>
      <c r="HM345" s="526"/>
      <c r="HN345" s="526"/>
      <c r="HO345" s="526"/>
      <c r="HP345" s="526"/>
      <c r="HQ345" s="526"/>
      <c r="HR345" s="526"/>
      <c r="HS345" s="526"/>
      <c r="HT345" s="526"/>
      <c r="HU345" s="526"/>
      <c r="HV345" s="526"/>
      <c r="HW345" s="526"/>
      <c r="HX345" s="526"/>
      <c r="HY345" s="526"/>
      <c r="HZ345" s="526"/>
      <c r="IA345" s="526"/>
      <c r="IB345" s="526"/>
      <c r="IC345" s="526"/>
      <c r="ID345" s="526"/>
      <c r="IE345" s="526"/>
      <c r="IF345" s="526"/>
      <c r="IG345" s="526"/>
      <c r="IH345" s="526"/>
      <c r="II345" s="526"/>
      <c r="IJ345" s="526"/>
      <c r="IK345" s="526"/>
      <c r="IL345" s="526"/>
      <c r="IM345" s="526"/>
      <c r="IN345" s="526"/>
      <c r="IO345" s="526"/>
      <c r="IP345" s="526"/>
      <c r="IQ345" s="526"/>
      <c r="IR345" s="526"/>
      <c r="IS345" s="526"/>
      <c r="IT345" s="526"/>
      <c r="IU345" s="526"/>
      <c r="IV345" s="526"/>
    </row>
    <row r="346" spans="1:256" ht="18.75">
      <c r="A346" s="550"/>
      <c r="B346" s="551" t="s">
        <v>1660</v>
      </c>
      <c r="C346" s="495"/>
    </row>
    <row r="347" spans="1:256" ht="18.75">
      <c r="A347" s="550"/>
      <c r="B347" s="552" t="s">
        <v>1661</v>
      </c>
      <c r="C347" s="495"/>
    </row>
    <row r="348" spans="1:256" ht="18.75">
      <c r="A348" s="553" t="s">
        <v>1662</v>
      </c>
      <c r="B348" s="554" t="s">
        <v>1663</v>
      </c>
      <c r="C348" s="495"/>
    </row>
    <row r="349" spans="1:256" ht="18.75">
      <c r="A349" s="555" t="s">
        <v>1664</v>
      </c>
      <c r="B349" s="556" t="s">
        <v>1665</v>
      </c>
    </row>
    <row r="350" spans="1:256" ht="18.75">
      <c r="A350" s="555" t="s">
        <v>1666</v>
      </c>
      <c r="B350" s="557" t="s">
        <v>1667</v>
      </c>
    </row>
    <row r="351" spans="1:256" ht="18.75">
      <c r="A351" s="555" t="s">
        <v>1668</v>
      </c>
      <c r="B351" s="557" t="s">
        <v>1669</v>
      </c>
    </row>
    <row r="352" spans="1:256" ht="18.75">
      <c r="A352" s="555" t="s">
        <v>1670</v>
      </c>
      <c r="B352" s="557" t="s">
        <v>114</v>
      </c>
    </row>
    <row r="353" spans="1:5" ht="18.75">
      <c r="A353" s="555" t="s">
        <v>115</v>
      </c>
      <c r="B353" s="557" t="s">
        <v>116</v>
      </c>
    </row>
    <row r="354" spans="1:5" ht="18.75">
      <c r="A354" s="555" t="s">
        <v>117</v>
      </c>
      <c r="B354" s="557" t="s">
        <v>118</v>
      </c>
    </row>
    <row r="355" spans="1:5" ht="18.75">
      <c r="A355" s="555" t="s">
        <v>119</v>
      </c>
      <c r="B355" s="558" t="s">
        <v>120</v>
      </c>
    </row>
    <row r="356" spans="1:5" ht="18.75">
      <c r="A356" s="555" t="s">
        <v>121</v>
      </c>
      <c r="B356" s="558" t="s">
        <v>122</v>
      </c>
    </row>
    <row r="357" spans="1:5" ht="18.75">
      <c r="A357" s="555" t="s">
        <v>123</v>
      </c>
      <c r="B357" s="558" t="s">
        <v>124</v>
      </c>
    </row>
    <row r="358" spans="1:5" ht="18.75">
      <c r="A358" s="555" t="s">
        <v>125</v>
      </c>
      <c r="B358" s="558" t="s">
        <v>126</v>
      </c>
    </row>
    <row r="359" spans="1:5" ht="18.75">
      <c r="A359" s="555" t="s">
        <v>127</v>
      </c>
      <c r="B359" s="559" t="s">
        <v>128</v>
      </c>
    </row>
    <row r="360" spans="1:5" ht="18.75">
      <c r="A360" s="555" t="s">
        <v>129</v>
      </c>
      <c r="B360" s="559" t="s">
        <v>130</v>
      </c>
    </row>
    <row r="361" spans="1:5" ht="18.75">
      <c r="A361" s="555" t="s">
        <v>131</v>
      </c>
      <c r="B361" s="558" t="s">
        <v>132</v>
      </c>
    </row>
    <row r="362" spans="1:5" ht="18.75">
      <c r="A362" s="560" t="s">
        <v>133</v>
      </c>
      <c r="B362" s="558" t="s">
        <v>134</v>
      </c>
      <c r="C362" s="496" t="s">
        <v>135</v>
      </c>
      <c r="D362" s="497"/>
      <c r="E362" s="498"/>
    </row>
    <row r="363" spans="1:5" ht="18.75">
      <c r="A363" s="560" t="s">
        <v>136</v>
      </c>
      <c r="B363" s="557" t="s">
        <v>137</v>
      </c>
      <c r="C363" s="496" t="s">
        <v>135</v>
      </c>
      <c r="D363" s="497"/>
      <c r="E363" s="498"/>
    </row>
    <row r="364" spans="1:5" ht="18.75">
      <c r="A364" s="560" t="s">
        <v>138</v>
      </c>
      <c r="B364" s="558" t="s">
        <v>139</v>
      </c>
      <c r="C364" s="496" t="s">
        <v>135</v>
      </c>
      <c r="D364" s="497"/>
      <c r="E364" s="498"/>
    </row>
    <row r="365" spans="1:5" ht="18.75">
      <c r="A365" s="560" t="s">
        <v>140</v>
      </c>
      <c r="B365" s="558" t="s">
        <v>141</v>
      </c>
      <c r="C365" s="496" t="s">
        <v>135</v>
      </c>
      <c r="D365" s="497"/>
      <c r="E365" s="498"/>
    </row>
    <row r="366" spans="1:5" ht="18.75">
      <c r="A366" s="560" t="s">
        <v>142</v>
      </c>
      <c r="B366" s="558" t="s">
        <v>143</v>
      </c>
      <c r="C366" s="496" t="s">
        <v>135</v>
      </c>
      <c r="D366" s="497"/>
      <c r="E366" s="498"/>
    </row>
    <row r="367" spans="1:5" ht="18.75">
      <c r="A367" s="560" t="s">
        <v>144</v>
      </c>
      <c r="B367" s="558" t="s">
        <v>145</v>
      </c>
      <c r="C367" s="496" t="s">
        <v>135</v>
      </c>
      <c r="D367" s="497"/>
      <c r="E367" s="498"/>
    </row>
    <row r="368" spans="1:5" ht="18.75">
      <c r="A368" s="560" t="s">
        <v>146</v>
      </c>
      <c r="B368" s="558" t="s">
        <v>147</v>
      </c>
      <c r="C368" s="496" t="s">
        <v>135</v>
      </c>
      <c r="D368" s="497"/>
      <c r="E368" s="498"/>
    </row>
    <row r="369" spans="1:5" ht="18.75">
      <c r="A369" s="560" t="s">
        <v>148</v>
      </c>
      <c r="B369" s="558" t="s">
        <v>149</v>
      </c>
      <c r="C369" s="496" t="s">
        <v>135</v>
      </c>
      <c r="D369" s="497"/>
      <c r="E369" s="498"/>
    </row>
    <row r="370" spans="1:5" ht="18.75">
      <c r="A370" s="560" t="s">
        <v>150</v>
      </c>
      <c r="B370" s="558" t="s">
        <v>151</v>
      </c>
      <c r="C370" s="496" t="s">
        <v>135</v>
      </c>
      <c r="D370" s="497"/>
      <c r="E370" s="498"/>
    </row>
    <row r="371" spans="1:5" ht="18.75">
      <c r="A371" s="560" t="s">
        <v>152</v>
      </c>
      <c r="B371" s="557" t="s">
        <v>153</v>
      </c>
      <c r="C371" s="496" t="s">
        <v>135</v>
      </c>
      <c r="D371" s="497"/>
      <c r="E371" s="498"/>
    </row>
    <row r="372" spans="1:5" ht="18.75">
      <c r="A372" s="560" t="s">
        <v>154</v>
      </c>
      <c r="B372" s="558" t="s">
        <v>155</v>
      </c>
      <c r="C372" s="496" t="s">
        <v>135</v>
      </c>
      <c r="D372" s="497"/>
      <c r="E372" s="498"/>
    </row>
    <row r="373" spans="1:5" ht="18.75">
      <c r="A373" s="560" t="s">
        <v>156</v>
      </c>
      <c r="B373" s="557" t="s">
        <v>157</v>
      </c>
      <c r="C373" s="496" t="s">
        <v>135</v>
      </c>
      <c r="D373" s="497"/>
      <c r="E373" s="498"/>
    </row>
    <row r="374" spans="1:5" ht="18.75">
      <c r="A374" s="560" t="s">
        <v>158</v>
      </c>
      <c r="B374" s="557" t="s">
        <v>159</v>
      </c>
      <c r="C374" s="496" t="s">
        <v>135</v>
      </c>
      <c r="D374" s="497"/>
      <c r="E374" s="498"/>
    </row>
    <row r="375" spans="1:5" ht="18.75">
      <c r="A375" s="560" t="s">
        <v>160</v>
      </c>
      <c r="B375" s="557" t="s">
        <v>161</v>
      </c>
      <c r="C375" s="496" t="s">
        <v>135</v>
      </c>
      <c r="D375" s="497"/>
      <c r="E375" s="498"/>
    </row>
    <row r="376" spans="1:5" ht="18.75">
      <c r="A376" s="560" t="s">
        <v>162</v>
      </c>
      <c r="B376" s="557" t="s">
        <v>163</v>
      </c>
      <c r="C376" s="496" t="s">
        <v>135</v>
      </c>
      <c r="D376" s="497"/>
      <c r="E376" s="498"/>
    </row>
    <row r="377" spans="1:5" ht="18.75">
      <c r="A377" s="560" t="s">
        <v>164</v>
      </c>
      <c r="B377" s="557" t="s">
        <v>165</v>
      </c>
      <c r="C377" s="496" t="s">
        <v>135</v>
      </c>
      <c r="D377" s="497"/>
      <c r="E377" s="498"/>
    </row>
    <row r="378" spans="1:5" ht="18.75">
      <c r="A378" s="560" t="s">
        <v>166</v>
      </c>
      <c r="B378" s="557" t="s">
        <v>167</v>
      </c>
      <c r="C378" s="496" t="s">
        <v>135</v>
      </c>
      <c r="D378" s="497"/>
      <c r="E378" s="498"/>
    </row>
    <row r="379" spans="1:5" ht="18.75">
      <c r="A379" s="560" t="s">
        <v>168</v>
      </c>
      <c r="B379" s="557" t="s">
        <v>169</v>
      </c>
      <c r="C379" s="496" t="s">
        <v>135</v>
      </c>
      <c r="D379" s="497"/>
      <c r="E379" s="498"/>
    </row>
    <row r="380" spans="1:5" ht="18.75">
      <c r="A380" s="560" t="s">
        <v>170</v>
      </c>
      <c r="B380" s="557" t="s">
        <v>171</v>
      </c>
      <c r="C380" s="496" t="s">
        <v>135</v>
      </c>
      <c r="D380" s="497"/>
      <c r="E380" s="498"/>
    </row>
    <row r="381" spans="1:5" ht="18.75">
      <c r="A381" s="560" t="s">
        <v>172</v>
      </c>
      <c r="B381" s="561" t="s">
        <v>173</v>
      </c>
      <c r="C381" s="496" t="s">
        <v>135</v>
      </c>
      <c r="D381" s="497"/>
      <c r="E381" s="498"/>
    </row>
    <row r="382" spans="1:5" ht="18.75">
      <c r="A382" s="560" t="s">
        <v>174</v>
      </c>
      <c r="B382" s="561" t="s">
        <v>175</v>
      </c>
      <c r="C382" s="496" t="s">
        <v>135</v>
      </c>
      <c r="D382" s="497"/>
      <c r="E382" s="498"/>
    </row>
    <row r="383" spans="1:5" ht="18.75">
      <c r="A383" s="562" t="s">
        <v>176</v>
      </c>
      <c r="B383" s="563" t="s">
        <v>177</v>
      </c>
      <c r="C383" s="496" t="s">
        <v>135</v>
      </c>
      <c r="D383" s="499"/>
      <c r="E383" s="498"/>
    </row>
    <row r="384" spans="1:5" ht="18.75">
      <c r="A384" s="550" t="s">
        <v>135</v>
      </c>
      <c r="B384" s="564" t="s">
        <v>178</v>
      </c>
      <c r="C384" s="496" t="s">
        <v>135</v>
      </c>
      <c r="D384" s="500"/>
      <c r="E384" s="498"/>
    </row>
    <row r="385" spans="1:5" ht="18.75">
      <c r="A385" s="565" t="s">
        <v>179</v>
      </c>
      <c r="B385" s="566" t="s">
        <v>180</v>
      </c>
      <c r="C385" s="496" t="s">
        <v>135</v>
      </c>
      <c r="D385" s="497"/>
      <c r="E385" s="498"/>
    </row>
    <row r="386" spans="1:5" ht="18.75">
      <c r="A386" s="560" t="s">
        <v>181</v>
      </c>
      <c r="B386" s="541" t="s">
        <v>182</v>
      </c>
      <c r="C386" s="496" t="s">
        <v>135</v>
      </c>
      <c r="D386" s="497"/>
      <c r="E386" s="498"/>
    </row>
    <row r="387" spans="1:5" ht="18.75">
      <c r="A387" s="567" t="s">
        <v>183</v>
      </c>
      <c r="B387" s="568" t="s">
        <v>184</v>
      </c>
      <c r="C387" s="496" t="s">
        <v>135</v>
      </c>
      <c r="D387" s="497"/>
      <c r="E387" s="498"/>
    </row>
    <row r="388" spans="1:5" ht="18.75">
      <c r="A388" s="550" t="s">
        <v>135</v>
      </c>
      <c r="B388" s="569" t="s">
        <v>185</v>
      </c>
      <c r="C388" s="496" t="s">
        <v>135</v>
      </c>
      <c r="D388" s="501"/>
      <c r="E388" s="498"/>
    </row>
    <row r="389" spans="1:5" ht="16.5">
      <c r="A389" s="570" t="s">
        <v>1642</v>
      </c>
      <c r="B389" s="533" t="s">
        <v>1643</v>
      </c>
      <c r="C389" s="496" t="s">
        <v>135</v>
      </c>
      <c r="D389" s="502"/>
      <c r="E389" s="498"/>
    </row>
    <row r="390" spans="1:5" ht="16.5">
      <c r="A390" s="570" t="s">
        <v>1644</v>
      </c>
      <c r="B390" s="533" t="s">
        <v>1645</v>
      </c>
      <c r="C390" s="496" t="s">
        <v>135</v>
      </c>
      <c r="D390" s="502"/>
      <c r="E390" s="498"/>
    </row>
    <row r="391" spans="1:5" ht="16.5">
      <c r="A391" s="571" t="s">
        <v>1646</v>
      </c>
      <c r="B391" s="572" t="s">
        <v>1647</v>
      </c>
      <c r="C391" s="496" t="s">
        <v>135</v>
      </c>
      <c r="D391" s="502"/>
      <c r="E391" s="498"/>
    </row>
    <row r="392" spans="1:5" ht="18.75">
      <c r="A392" s="550" t="s">
        <v>135</v>
      </c>
      <c r="B392" s="569" t="s">
        <v>186</v>
      </c>
      <c r="C392" s="496" t="s">
        <v>135</v>
      </c>
      <c r="D392" s="501"/>
      <c r="E392" s="498"/>
    </row>
    <row r="393" spans="1:5" ht="18.75">
      <c r="A393" s="565" t="s">
        <v>187</v>
      </c>
      <c r="B393" s="566" t="s">
        <v>188</v>
      </c>
      <c r="C393" s="496" t="s">
        <v>135</v>
      </c>
      <c r="D393" s="497"/>
      <c r="E393" s="498"/>
    </row>
    <row r="394" spans="1:5" ht="19.5" thickBot="1">
      <c r="A394" s="573" t="s">
        <v>189</v>
      </c>
      <c r="B394" s="574" t="s">
        <v>190</v>
      </c>
      <c r="C394" s="496" t="s">
        <v>135</v>
      </c>
      <c r="D394" s="503"/>
      <c r="E394" s="498"/>
    </row>
    <row r="395" spans="1:5" ht="16.5">
      <c r="A395" s="575" t="s">
        <v>191</v>
      </c>
      <c r="B395" s="576" t="s">
        <v>1089</v>
      </c>
      <c r="C395" s="496" t="s">
        <v>135</v>
      </c>
      <c r="D395" s="502"/>
      <c r="E395" s="498"/>
    </row>
    <row r="396" spans="1:5" ht="16.5">
      <c r="A396" s="570" t="s">
        <v>1090</v>
      </c>
      <c r="B396" s="533" t="s">
        <v>1091</v>
      </c>
      <c r="C396" s="496" t="s">
        <v>135</v>
      </c>
      <c r="D396" s="504"/>
      <c r="E396" s="498"/>
    </row>
    <row r="397" spans="1:5" ht="19.5" thickBot="1">
      <c r="A397" s="577" t="s">
        <v>1092</v>
      </c>
      <c r="B397" s="578" t="s">
        <v>1093</v>
      </c>
      <c r="C397" s="496" t="s">
        <v>135</v>
      </c>
      <c r="D397" s="503"/>
      <c r="E397" s="498"/>
    </row>
    <row r="398" spans="1:5" ht="16.5">
      <c r="A398" s="579" t="s">
        <v>1094</v>
      </c>
      <c r="B398" s="580" t="s">
        <v>1095</v>
      </c>
      <c r="C398" s="496" t="s">
        <v>135</v>
      </c>
      <c r="D398" s="504"/>
      <c r="E398" s="498"/>
    </row>
    <row r="399" spans="1:5" ht="16.5">
      <c r="A399" s="581" t="s">
        <v>1096</v>
      </c>
      <c r="B399" s="533" t="s">
        <v>1097</v>
      </c>
      <c r="C399" s="496" t="s">
        <v>135</v>
      </c>
      <c r="D399" s="506"/>
      <c r="E399" s="498"/>
    </row>
    <row r="400" spans="1:5" ht="16.5">
      <c r="A400" s="570" t="s">
        <v>1098</v>
      </c>
      <c r="B400" s="537" t="s">
        <v>334</v>
      </c>
      <c r="C400" s="496" t="s">
        <v>135</v>
      </c>
      <c r="D400" s="504"/>
      <c r="E400" s="498"/>
    </row>
    <row r="401" spans="1:5" ht="17.25" thickBot="1">
      <c r="A401" s="582" t="s">
        <v>335</v>
      </c>
      <c r="B401" s="583" t="s">
        <v>336</v>
      </c>
      <c r="C401" s="496" t="s">
        <v>135</v>
      </c>
      <c r="D401" s="504"/>
      <c r="E401" s="498"/>
    </row>
    <row r="402" spans="1:5" ht="18.75">
      <c r="A402" s="584" t="s">
        <v>337</v>
      </c>
      <c r="B402" s="585" t="s">
        <v>338</v>
      </c>
      <c r="C402" s="496" t="s">
        <v>135</v>
      </c>
      <c r="D402" s="507"/>
      <c r="E402" s="498"/>
    </row>
    <row r="403" spans="1:5" ht="18.75">
      <c r="A403" s="586" t="s">
        <v>339</v>
      </c>
      <c r="B403" s="587" t="s">
        <v>340</v>
      </c>
      <c r="C403" s="496" t="s">
        <v>135</v>
      </c>
      <c r="D403" s="507"/>
      <c r="E403" s="498"/>
    </row>
    <row r="404" spans="1:5" ht="19.5">
      <c r="A404" s="586" t="s">
        <v>341</v>
      </c>
      <c r="B404" s="588" t="s">
        <v>342</v>
      </c>
      <c r="C404" s="496" t="s">
        <v>135</v>
      </c>
      <c r="D404" s="507"/>
      <c r="E404" s="498"/>
    </row>
    <row r="405" spans="1:5" ht="18.75">
      <c r="A405" s="586" t="s">
        <v>343</v>
      </c>
      <c r="B405" s="587" t="s">
        <v>344</v>
      </c>
      <c r="C405" s="496" t="s">
        <v>135</v>
      </c>
      <c r="D405" s="507"/>
      <c r="E405" s="498"/>
    </row>
    <row r="406" spans="1:5" ht="18.75">
      <c r="A406" s="586" t="s">
        <v>345</v>
      </c>
      <c r="B406" s="587" t="s">
        <v>346</v>
      </c>
      <c r="C406" s="496" t="s">
        <v>135</v>
      </c>
      <c r="D406" s="507"/>
      <c r="E406" s="498"/>
    </row>
    <row r="407" spans="1:5" ht="18.75">
      <c r="A407" s="586" t="s">
        <v>347</v>
      </c>
      <c r="B407" s="589" t="s">
        <v>348</v>
      </c>
      <c r="C407" s="496" t="s">
        <v>135</v>
      </c>
      <c r="D407" s="507"/>
      <c r="E407" s="498"/>
    </row>
    <row r="408" spans="1:5" ht="18.75">
      <c r="A408" s="586" t="s">
        <v>349</v>
      </c>
      <c r="B408" s="589" t="s">
        <v>350</v>
      </c>
      <c r="C408" s="496" t="s">
        <v>135</v>
      </c>
      <c r="D408" s="507"/>
      <c r="E408" s="498"/>
    </row>
    <row r="409" spans="1:5" ht="18.75">
      <c r="A409" s="586" t="s">
        <v>351</v>
      </c>
      <c r="B409" s="589" t="s">
        <v>352</v>
      </c>
      <c r="C409" s="496" t="s">
        <v>135</v>
      </c>
      <c r="D409" s="508"/>
      <c r="E409" s="498"/>
    </row>
    <row r="410" spans="1:5" ht="18.75">
      <c r="A410" s="586" t="s">
        <v>353</v>
      </c>
      <c r="B410" s="589" t="s">
        <v>354</v>
      </c>
      <c r="C410" s="496" t="s">
        <v>135</v>
      </c>
      <c r="D410" s="508"/>
      <c r="E410" s="498"/>
    </row>
    <row r="411" spans="1:5" ht="18.75">
      <c r="A411" s="586" t="s">
        <v>355</v>
      </c>
      <c r="B411" s="589" t="s">
        <v>202</v>
      </c>
      <c r="C411" s="496" t="s">
        <v>135</v>
      </c>
      <c r="D411" s="508"/>
      <c r="E411" s="498"/>
    </row>
    <row r="412" spans="1:5" ht="18.75">
      <c r="A412" s="586" t="s">
        <v>203</v>
      </c>
      <c r="B412" s="587" t="s">
        <v>204</v>
      </c>
      <c r="C412" s="496" t="s">
        <v>135</v>
      </c>
      <c r="D412" s="508"/>
      <c r="E412" s="498"/>
    </row>
    <row r="413" spans="1:5" ht="18.75">
      <c r="A413" s="586" t="s">
        <v>205</v>
      </c>
      <c r="B413" s="587" t="s">
        <v>206</v>
      </c>
      <c r="C413" s="496" t="s">
        <v>135</v>
      </c>
      <c r="D413" s="508"/>
      <c r="E413" s="498"/>
    </row>
    <row r="414" spans="1:5" ht="18.75">
      <c r="A414" s="586" t="s">
        <v>207</v>
      </c>
      <c r="B414" s="587" t="s">
        <v>1101</v>
      </c>
      <c r="C414" s="496" t="s">
        <v>135</v>
      </c>
      <c r="D414" s="508"/>
      <c r="E414" s="498"/>
    </row>
    <row r="415" spans="1:5" ht="19.5" thickBot="1">
      <c r="A415" s="590" t="s">
        <v>1102</v>
      </c>
      <c r="B415" s="591" t="s">
        <v>1103</v>
      </c>
      <c r="C415" s="496" t="s">
        <v>135</v>
      </c>
      <c r="D415" s="508"/>
      <c r="E415" s="498"/>
    </row>
    <row r="416" spans="1:5" ht="18.75">
      <c r="A416" s="584" t="s">
        <v>1104</v>
      </c>
      <c r="B416" s="585" t="s">
        <v>1105</v>
      </c>
      <c r="C416" s="496" t="s">
        <v>135</v>
      </c>
      <c r="D416" s="507"/>
      <c r="E416" s="498"/>
    </row>
    <row r="417" spans="1:5" ht="19.5">
      <c r="A417" s="586" t="s">
        <v>1106</v>
      </c>
      <c r="B417" s="588" t="s">
        <v>1107</v>
      </c>
      <c r="C417" s="496" t="s">
        <v>135</v>
      </c>
      <c r="D417" s="508"/>
      <c r="E417" s="498"/>
    </row>
    <row r="418" spans="1:5" ht="18.75">
      <c r="A418" s="586" t="s">
        <v>1108</v>
      </c>
      <c r="B418" s="587" t="s">
        <v>1109</v>
      </c>
      <c r="C418" s="496" t="s">
        <v>135</v>
      </c>
      <c r="D418" s="508"/>
      <c r="E418" s="498"/>
    </row>
    <row r="419" spans="1:5" ht="18.75">
      <c r="A419" s="586" t="s">
        <v>1110</v>
      </c>
      <c r="B419" s="587" t="s">
        <v>1111</v>
      </c>
      <c r="C419" s="496" t="s">
        <v>135</v>
      </c>
      <c r="D419" s="508"/>
      <c r="E419" s="498"/>
    </row>
    <row r="420" spans="1:5" ht="18.75">
      <c r="A420" s="586" t="s">
        <v>1112</v>
      </c>
      <c r="B420" s="587" t="s">
        <v>1113</v>
      </c>
      <c r="C420" s="496" t="s">
        <v>135</v>
      </c>
      <c r="D420" s="508"/>
      <c r="E420" s="498"/>
    </row>
    <row r="421" spans="1:5" ht="18.75">
      <c r="A421" s="586" t="s">
        <v>1114</v>
      </c>
      <c r="B421" s="587" t="s">
        <v>1115</v>
      </c>
      <c r="C421" s="496" t="s">
        <v>135</v>
      </c>
      <c r="D421" s="508"/>
      <c r="E421" s="498"/>
    </row>
    <row r="422" spans="1:5" ht="18.75">
      <c r="A422" s="586" t="s">
        <v>1116</v>
      </c>
      <c r="B422" s="587" t="s">
        <v>1117</v>
      </c>
      <c r="C422" s="496" t="s">
        <v>135</v>
      </c>
      <c r="D422" s="508"/>
      <c r="E422" s="498"/>
    </row>
    <row r="423" spans="1:5" ht="18.75">
      <c r="A423" s="586" t="s">
        <v>1118</v>
      </c>
      <c r="B423" s="587" t="s">
        <v>1119</v>
      </c>
      <c r="C423" s="496" t="s">
        <v>135</v>
      </c>
      <c r="D423" s="508"/>
      <c r="E423" s="498"/>
    </row>
    <row r="424" spans="1:5" ht="18.75">
      <c r="A424" s="586" t="s">
        <v>1120</v>
      </c>
      <c r="B424" s="587" t="s">
        <v>1121</v>
      </c>
      <c r="C424" s="496" t="s">
        <v>135</v>
      </c>
      <c r="D424" s="508"/>
      <c r="E424" s="498"/>
    </row>
    <row r="425" spans="1:5" ht="18.75">
      <c r="A425" s="586" t="s">
        <v>1122</v>
      </c>
      <c r="B425" s="587" t="s">
        <v>1123</v>
      </c>
      <c r="C425" s="496" t="s">
        <v>135</v>
      </c>
      <c r="D425" s="508"/>
      <c r="E425" s="498"/>
    </row>
    <row r="426" spans="1:5" ht="18.75">
      <c r="A426" s="586" t="s">
        <v>1124</v>
      </c>
      <c r="B426" s="587" t="s">
        <v>1125</v>
      </c>
      <c r="C426" s="496" t="s">
        <v>135</v>
      </c>
      <c r="D426" s="508"/>
      <c r="E426" s="498"/>
    </row>
    <row r="427" spans="1:5" ht="18.75">
      <c r="A427" s="586" t="s">
        <v>1126</v>
      </c>
      <c r="B427" s="587" t="s">
        <v>1127</v>
      </c>
      <c r="C427" s="496" t="s">
        <v>135</v>
      </c>
      <c r="D427" s="508"/>
      <c r="E427" s="498"/>
    </row>
    <row r="428" spans="1:5" ht="19.5" thickBot="1">
      <c r="A428" s="590" t="s">
        <v>1128</v>
      </c>
      <c r="B428" s="591" t="s">
        <v>1129</v>
      </c>
      <c r="C428" s="496" t="s">
        <v>135</v>
      </c>
      <c r="D428" s="508"/>
      <c r="E428" s="498"/>
    </row>
    <row r="429" spans="1:5" ht="18.75">
      <c r="A429" s="584" t="s">
        <v>1130</v>
      </c>
      <c r="B429" s="585" t="s">
        <v>1131</v>
      </c>
      <c r="C429" s="496" t="s">
        <v>135</v>
      </c>
      <c r="D429" s="508"/>
      <c r="E429" s="498"/>
    </row>
    <row r="430" spans="1:5" ht="18.75">
      <c r="A430" s="586" t="s">
        <v>1132</v>
      </c>
      <c r="B430" s="587" t="s">
        <v>1133</v>
      </c>
      <c r="C430" s="496" t="s">
        <v>135</v>
      </c>
      <c r="D430" s="508"/>
      <c r="E430" s="498"/>
    </row>
    <row r="431" spans="1:5" ht="18.75">
      <c r="A431" s="586" t="s">
        <v>1134</v>
      </c>
      <c r="B431" s="587" t="s">
        <v>1135</v>
      </c>
      <c r="C431" s="496" t="s">
        <v>135</v>
      </c>
      <c r="D431" s="508"/>
      <c r="E431" s="498"/>
    </row>
    <row r="432" spans="1:5" ht="18.75">
      <c r="A432" s="586" t="s">
        <v>1136</v>
      </c>
      <c r="B432" s="587" t="s">
        <v>1137</v>
      </c>
      <c r="C432" s="496" t="s">
        <v>135</v>
      </c>
      <c r="D432" s="508"/>
      <c r="E432" s="498"/>
    </row>
    <row r="433" spans="1:5" ht="19.5">
      <c r="A433" s="586" t="s">
        <v>1138</v>
      </c>
      <c r="B433" s="588" t="s">
        <v>1139</v>
      </c>
      <c r="C433" s="496" t="s">
        <v>135</v>
      </c>
      <c r="D433" s="508"/>
      <c r="E433" s="498"/>
    </row>
    <row r="434" spans="1:5" ht="18.75">
      <c r="A434" s="586" t="s">
        <v>1140</v>
      </c>
      <c r="B434" s="587" t="s">
        <v>1141</v>
      </c>
      <c r="C434" s="496" t="s">
        <v>135</v>
      </c>
      <c r="D434" s="508"/>
      <c r="E434" s="498"/>
    </row>
    <row r="435" spans="1:5" ht="18.75">
      <c r="A435" s="586" t="s">
        <v>1142</v>
      </c>
      <c r="B435" s="587" t="s">
        <v>1143</v>
      </c>
      <c r="C435" s="496" t="s">
        <v>135</v>
      </c>
      <c r="D435" s="508"/>
      <c r="E435" s="498"/>
    </row>
    <row r="436" spans="1:5" ht="18.75">
      <c r="A436" s="586" t="s">
        <v>1144</v>
      </c>
      <c r="B436" s="587" t="s">
        <v>1145</v>
      </c>
      <c r="C436" s="496" t="s">
        <v>135</v>
      </c>
      <c r="D436" s="508"/>
      <c r="E436" s="498"/>
    </row>
    <row r="437" spans="1:5" ht="18.75">
      <c r="A437" s="586" t="s">
        <v>1146</v>
      </c>
      <c r="B437" s="587" t="s">
        <v>1147</v>
      </c>
      <c r="C437" s="496" t="s">
        <v>135</v>
      </c>
      <c r="D437" s="508"/>
      <c r="E437" s="498"/>
    </row>
    <row r="438" spans="1:5" ht="18.75">
      <c r="A438" s="586" t="s">
        <v>1148</v>
      </c>
      <c r="B438" s="587" t="s">
        <v>1149</v>
      </c>
      <c r="C438" s="496" t="s">
        <v>135</v>
      </c>
      <c r="D438" s="508"/>
      <c r="E438" s="498"/>
    </row>
    <row r="439" spans="1:5" ht="18.75">
      <c r="A439" s="586" t="s">
        <v>1150</v>
      </c>
      <c r="B439" s="587" t="s">
        <v>1151</v>
      </c>
      <c r="C439" s="496" t="s">
        <v>135</v>
      </c>
      <c r="D439" s="508"/>
      <c r="E439" s="498"/>
    </row>
    <row r="440" spans="1:5" ht="19.5" thickBot="1">
      <c r="A440" s="590" t="s">
        <v>1152</v>
      </c>
      <c r="B440" s="591" t="s">
        <v>1153</v>
      </c>
      <c r="C440" s="496" t="s">
        <v>135</v>
      </c>
      <c r="D440" s="508"/>
      <c r="E440" s="498"/>
    </row>
    <row r="441" spans="1:5" ht="19.5">
      <c r="A441" s="584" t="s">
        <v>1154</v>
      </c>
      <c r="B441" s="592" t="s">
        <v>1155</v>
      </c>
      <c r="C441" s="496" t="s">
        <v>135</v>
      </c>
      <c r="D441" s="508"/>
      <c r="E441" s="498"/>
    </row>
    <row r="442" spans="1:5" ht="18.75">
      <c r="A442" s="586" t="s">
        <v>1156</v>
      </c>
      <c r="B442" s="587" t="s">
        <v>1157</v>
      </c>
      <c r="C442" s="496" t="s">
        <v>135</v>
      </c>
      <c r="D442" s="508"/>
      <c r="E442" s="498"/>
    </row>
    <row r="443" spans="1:5" ht="18.75">
      <c r="A443" s="586" t="s">
        <v>1158</v>
      </c>
      <c r="B443" s="587" t="s">
        <v>1159</v>
      </c>
      <c r="C443" s="496" t="s">
        <v>135</v>
      </c>
      <c r="D443" s="508"/>
      <c r="E443" s="498"/>
    </row>
    <row r="444" spans="1:5" ht="18.75">
      <c r="A444" s="586" t="s">
        <v>1160</v>
      </c>
      <c r="B444" s="587" t="s">
        <v>1161</v>
      </c>
      <c r="C444" s="496" t="s">
        <v>135</v>
      </c>
      <c r="D444" s="508"/>
      <c r="E444" s="498"/>
    </row>
    <row r="445" spans="1:5" ht="18.75">
      <c r="A445" s="586" t="s">
        <v>1162</v>
      </c>
      <c r="B445" s="587" t="s">
        <v>1163</v>
      </c>
      <c r="C445" s="496" t="s">
        <v>135</v>
      </c>
      <c r="D445" s="508"/>
      <c r="E445" s="498"/>
    </row>
    <row r="446" spans="1:5" ht="18.75">
      <c r="A446" s="586" t="s">
        <v>1164</v>
      </c>
      <c r="B446" s="587" t="s">
        <v>1165</v>
      </c>
      <c r="C446" s="496" t="s">
        <v>135</v>
      </c>
      <c r="D446" s="508"/>
      <c r="E446" s="498"/>
    </row>
    <row r="447" spans="1:5" ht="18.75">
      <c r="A447" s="586" t="s">
        <v>1166</v>
      </c>
      <c r="B447" s="587" t="s">
        <v>1167</v>
      </c>
      <c r="C447" s="496" t="s">
        <v>135</v>
      </c>
      <c r="D447" s="508"/>
      <c r="E447" s="498"/>
    </row>
    <row r="448" spans="1:5" ht="18.75">
      <c r="A448" s="586" t="s">
        <v>1168</v>
      </c>
      <c r="B448" s="587" t="s">
        <v>1169</v>
      </c>
      <c r="C448" s="496" t="s">
        <v>135</v>
      </c>
      <c r="D448" s="508"/>
      <c r="E448" s="498"/>
    </row>
    <row r="449" spans="1:5" ht="18.75">
      <c r="A449" s="586" t="s">
        <v>1170</v>
      </c>
      <c r="B449" s="587" t="s">
        <v>1171</v>
      </c>
      <c r="C449" s="496" t="s">
        <v>135</v>
      </c>
      <c r="D449" s="508"/>
      <c r="E449" s="498"/>
    </row>
    <row r="450" spans="1:5" ht="19.5" thickBot="1">
      <c r="A450" s="590" t="s">
        <v>1172</v>
      </c>
      <c r="B450" s="591" t="s">
        <v>1173</v>
      </c>
      <c r="C450" s="496" t="s">
        <v>135</v>
      </c>
      <c r="D450" s="508"/>
      <c r="E450" s="498"/>
    </row>
    <row r="451" spans="1:5" ht="18.75">
      <c r="A451" s="584" t="s">
        <v>1174</v>
      </c>
      <c r="B451" s="585" t="s">
        <v>1175</v>
      </c>
      <c r="C451" s="496" t="s">
        <v>135</v>
      </c>
      <c r="D451" s="508"/>
      <c r="E451" s="498"/>
    </row>
    <row r="452" spans="1:5" ht="18.75">
      <c r="A452" s="586" t="s">
        <v>1176</v>
      </c>
      <c r="B452" s="587" t="s">
        <v>1177</v>
      </c>
      <c r="C452" s="496" t="s">
        <v>135</v>
      </c>
      <c r="D452" s="508"/>
      <c r="E452" s="498"/>
    </row>
    <row r="453" spans="1:5" ht="18.75">
      <c r="A453" s="586" t="s">
        <v>1178</v>
      </c>
      <c r="B453" s="587" t="s">
        <v>1179</v>
      </c>
      <c r="C453" s="496" t="s">
        <v>135</v>
      </c>
      <c r="D453" s="508"/>
      <c r="E453" s="498"/>
    </row>
    <row r="454" spans="1:5" ht="19.5">
      <c r="A454" s="586" t="s">
        <v>1180</v>
      </c>
      <c r="B454" s="588" t="s">
        <v>1181</v>
      </c>
      <c r="C454" s="496" t="s">
        <v>135</v>
      </c>
      <c r="D454" s="508"/>
      <c r="E454" s="498"/>
    </row>
    <row r="455" spans="1:5" ht="18.75">
      <c r="A455" s="586" t="s">
        <v>1182</v>
      </c>
      <c r="B455" s="587" t="s">
        <v>1183</v>
      </c>
      <c r="C455" s="496" t="s">
        <v>135</v>
      </c>
      <c r="D455" s="508"/>
      <c r="E455" s="498"/>
    </row>
    <row r="456" spans="1:5" ht="18.75">
      <c r="A456" s="586" t="s">
        <v>1184</v>
      </c>
      <c r="B456" s="587" t="s">
        <v>1185</v>
      </c>
      <c r="C456" s="496" t="s">
        <v>135</v>
      </c>
      <c r="D456" s="508"/>
      <c r="E456" s="498"/>
    </row>
    <row r="457" spans="1:5" ht="18.75">
      <c r="A457" s="586" t="s">
        <v>1186</v>
      </c>
      <c r="B457" s="587" t="s">
        <v>1187</v>
      </c>
      <c r="C457" s="496" t="s">
        <v>135</v>
      </c>
      <c r="D457" s="508"/>
      <c r="E457" s="498"/>
    </row>
    <row r="458" spans="1:5" ht="18.75">
      <c r="A458" s="586" t="s">
        <v>1188</v>
      </c>
      <c r="B458" s="587" t="s">
        <v>1189</v>
      </c>
      <c r="C458" s="496" t="s">
        <v>135</v>
      </c>
      <c r="D458" s="508"/>
      <c r="E458" s="498"/>
    </row>
    <row r="459" spans="1:5" ht="18.75">
      <c r="A459" s="586" t="s">
        <v>1190</v>
      </c>
      <c r="B459" s="587" t="s">
        <v>1191</v>
      </c>
      <c r="C459" s="496" t="s">
        <v>135</v>
      </c>
      <c r="D459" s="508"/>
      <c r="E459" s="498"/>
    </row>
    <row r="460" spans="1:5" ht="18.75">
      <c r="A460" s="586" t="s">
        <v>1192</v>
      </c>
      <c r="B460" s="587" t="s">
        <v>1193</v>
      </c>
      <c r="C460" s="496" t="s">
        <v>135</v>
      </c>
      <c r="D460" s="508"/>
      <c r="E460" s="498"/>
    </row>
    <row r="461" spans="1:5" ht="19.5" thickBot="1">
      <c r="A461" s="590" t="s">
        <v>1194</v>
      </c>
      <c r="B461" s="591" t="s">
        <v>1195</v>
      </c>
      <c r="C461" s="496" t="s">
        <v>135</v>
      </c>
      <c r="D461" s="508"/>
      <c r="E461" s="498"/>
    </row>
    <row r="462" spans="1:5" ht="18.75">
      <c r="A462" s="584" t="s">
        <v>1196</v>
      </c>
      <c r="B462" s="585" t="s">
        <v>1197</v>
      </c>
      <c r="C462" s="496" t="s">
        <v>135</v>
      </c>
      <c r="D462" s="508"/>
      <c r="E462" s="498"/>
    </row>
    <row r="463" spans="1:5" ht="18.75">
      <c r="A463" s="586" t="s">
        <v>1198</v>
      </c>
      <c r="B463" s="587" t="s">
        <v>1199</v>
      </c>
      <c r="C463" s="496" t="s">
        <v>135</v>
      </c>
      <c r="D463" s="508"/>
      <c r="E463" s="498"/>
    </row>
    <row r="464" spans="1:5" ht="19.5">
      <c r="A464" s="586" t="s">
        <v>1200</v>
      </c>
      <c r="B464" s="588" t="s">
        <v>1201</v>
      </c>
      <c r="C464" s="496" t="s">
        <v>135</v>
      </c>
      <c r="D464" s="508"/>
      <c r="E464" s="498"/>
    </row>
    <row r="465" spans="1:5" ht="18.75">
      <c r="A465" s="586" t="s">
        <v>1202</v>
      </c>
      <c r="B465" s="587" t="s">
        <v>1203</v>
      </c>
      <c r="C465" s="496" t="s">
        <v>135</v>
      </c>
      <c r="D465" s="508"/>
      <c r="E465" s="498"/>
    </row>
    <row r="466" spans="1:5" ht="18.75">
      <c r="A466" s="586" t="s">
        <v>1204</v>
      </c>
      <c r="B466" s="587" t="s">
        <v>1205</v>
      </c>
      <c r="C466" s="496" t="s">
        <v>135</v>
      </c>
      <c r="D466" s="508"/>
      <c r="E466" s="498"/>
    </row>
    <row r="467" spans="1:5" ht="18.75">
      <c r="A467" s="586" t="s">
        <v>1206</v>
      </c>
      <c r="B467" s="587" t="s">
        <v>1207</v>
      </c>
      <c r="C467" s="496" t="s">
        <v>135</v>
      </c>
      <c r="D467" s="508"/>
      <c r="E467" s="498"/>
    </row>
    <row r="468" spans="1:5" ht="18.75">
      <c r="A468" s="586" t="s">
        <v>1208</v>
      </c>
      <c r="B468" s="587" t="s">
        <v>1209</v>
      </c>
      <c r="C468" s="496" t="s">
        <v>135</v>
      </c>
      <c r="D468" s="508"/>
      <c r="E468" s="498"/>
    </row>
    <row r="469" spans="1:5" ht="18.75">
      <c r="A469" s="586" t="s">
        <v>1210</v>
      </c>
      <c r="B469" s="587" t="s">
        <v>1211</v>
      </c>
      <c r="C469" s="496" t="s">
        <v>135</v>
      </c>
      <c r="D469" s="508"/>
      <c r="E469" s="498"/>
    </row>
    <row r="470" spans="1:5" ht="18.75">
      <c r="A470" s="586" t="s">
        <v>1212</v>
      </c>
      <c r="B470" s="587" t="s">
        <v>1213</v>
      </c>
      <c r="C470" s="496" t="s">
        <v>135</v>
      </c>
      <c r="D470" s="508"/>
      <c r="E470" s="498"/>
    </row>
    <row r="471" spans="1:5" ht="19.5" thickBot="1">
      <c r="A471" s="590" t="s">
        <v>1214</v>
      </c>
      <c r="B471" s="591" t="s">
        <v>1215</v>
      </c>
      <c r="C471" s="496" t="s">
        <v>135</v>
      </c>
      <c r="D471" s="508"/>
      <c r="E471" s="498"/>
    </row>
    <row r="472" spans="1:5" ht="19.5">
      <c r="A472" s="584" t="s">
        <v>1216</v>
      </c>
      <c r="B472" s="592" t="s">
        <v>1217</v>
      </c>
      <c r="C472" s="496" t="s">
        <v>135</v>
      </c>
      <c r="D472" s="508"/>
      <c r="E472" s="498"/>
    </row>
    <row r="473" spans="1:5" ht="18.75">
      <c r="A473" s="586" t="s">
        <v>1218</v>
      </c>
      <c r="B473" s="587" t="s">
        <v>1219</v>
      </c>
      <c r="C473" s="496" t="s">
        <v>135</v>
      </c>
      <c r="D473" s="508"/>
      <c r="E473" s="498"/>
    </row>
    <row r="474" spans="1:5" ht="18.75">
      <c r="A474" s="586" t="s">
        <v>1220</v>
      </c>
      <c r="B474" s="587" t="s">
        <v>1221</v>
      </c>
      <c r="C474" s="496" t="s">
        <v>135</v>
      </c>
      <c r="D474" s="508"/>
      <c r="E474" s="498"/>
    </row>
    <row r="475" spans="1:5" ht="19.5" thickBot="1">
      <c r="A475" s="590" t="s">
        <v>1222</v>
      </c>
      <c r="B475" s="591" t="s">
        <v>1223</v>
      </c>
      <c r="C475" s="496" t="s">
        <v>135</v>
      </c>
      <c r="D475" s="508"/>
      <c r="E475" s="498"/>
    </row>
    <row r="476" spans="1:5" ht="18.75">
      <c r="A476" s="584" t="s">
        <v>1224</v>
      </c>
      <c r="B476" s="585" t="s">
        <v>1225</v>
      </c>
      <c r="C476" s="496" t="s">
        <v>135</v>
      </c>
      <c r="D476" s="508"/>
      <c r="E476" s="498"/>
    </row>
    <row r="477" spans="1:5" ht="18.75">
      <c r="A477" s="586" t="s">
        <v>1226</v>
      </c>
      <c r="B477" s="587" t="s">
        <v>1227</v>
      </c>
      <c r="C477" s="496" t="s">
        <v>135</v>
      </c>
      <c r="D477" s="508"/>
      <c r="E477" s="498"/>
    </row>
    <row r="478" spans="1:5" ht="19.5">
      <c r="A478" s="586" t="s">
        <v>1228</v>
      </c>
      <c r="B478" s="588" t="s">
        <v>1229</v>
      </c>
      <c r="C478" s="496" t="s">
        <v>135</v>
      </c>
      <c r="D478" s="508"/>
      <c r="E478" s="498"/>
    </row>
    <row r="479" spans="1:5" ht="18.75">
      <c r="A479" s="586" t="s">
        <v>1230</v>
      </c>
      <c r="B479" s="587" t="s">
        <v>1231</v>
      </c>
      <c r="C479" s="496" t="s">
        <v>135</v>
      </c>
      <c r="D479" s="508"/>
      <c r="E479" s="498"/>
    </row>
    <row r="480" spans="1:5" ht="18.75">
      <c r="A480" s="586" t="s">
        <v>1232</v>
      </c>
      <c r="B480" s="587" t="s">
        <v>1233</v>
      </c>
      <c r="C480" s="496" t="s">
        <v>135</v>
      </c>
      <c r="D480" s="508"/>
      <c r="E480" s="498"/>
    </row>
    <row r="481" spans="1:5" ht="18.75">
      <c r="A481" s="586" t="s">
        <v>1234</v>
      </c>
      <c r="B481" s="587" t="s">
        <v>1235</v>
      </c>
      <c r="C481" s="496" t="s">
        <v>135</v>
      </c>
      <c r="D481" s="508"/>
      <c r="E481" s="498"/>
    </row>
    <row r="482" spans="1:5" ht="18.75">
      <c r="A482" s="586" t="s">
        <v>1236</v>
      </c>
      <c r="B482" s="587" t="s">
        <v>1237</v>
      </c>
      <c r="C482" s="496" t="s">
        <v>135</v>
      </c>
      <c r="D482" s="508"/>
      <c r="E482" s="498"/>
    </row>
    <row r="483" spans="1:5" ht="19.5" thickBot="1">
      <c r="A483" s="590" t="s">
        <v>1238</v>
      </c>
      <c r="B483" s="591" t="s">
        <v>1239</v>
      </c>
      <c r="C483" s="496" t="s">
        <v>135</v>
      </c>
      <c r="D483" s="508"/>
      <c r="E483" s="498"/>
    </row>
    <row r="484" spans="1:5" ht="18.75">
      <c r="A484" s="584" t="s">
        <v>1240</v>
      </c>
      <c r="B484" s="585" t="s">
        <v>1241</v>
      </c>
      <c r="C484" s="496" t="s">
        <v>135</v>
      </c>
      <c r="D484" s="508"/>
      <c r="E484" s="498"/>
    </row>
    <row r="485" spans="1:5" ht="18.75">
      <c r="A485" s="586" t="s">
        <v>1242</v>
      </c>
      <c r="B485" s="587" t="s">
        <v>1243</v>
      </c>
      <c r="C485" s="496" t="s">
        <v>135</v>
      </c>
      <c r="D485" s="508"/>
      <c r="E485" s="498"/>
    </row>
    <row r="486" spans="1:5" ht="18.75">
      <c r="A486" s="586" t="s">
        <v>1244</v>
      </c>
      <c r="B486" s="587" t="s">
        <v>1245</v>
      </c>
      <c r="C486" s="496" t="s">
        <v>135</v>
      </c>
      <c r="D486" s="508"/>
      <c r="E486" s="498"/>
    </row>
    <row r="487" spans="1:5" ht="18.75">
      <c r="A487" s="586" t="s">
        <v>1246</v>
      </c>
      <c r="B487" s="587" t="s">
        <v>1247</v>
      </c>
      <c r="C487" s="496" t="s">
        <v>135</v>
      </c>
      <c r="D487" s="508"/>
      <c r="E487" s="498"/>
    </row>
    <row r="488" spans="1:5" ht="19.5">
      <c r="A488" s="586" t="s">
        <v>1248</v>
      </c>
      <c r="B488" s="588" t="s">
        <v>1249</v>
      </c>
      <c r="C488" s="496" t="s">
        <v>135</v>
      </c>
      <c r="D488" s="508"/>
      <c r="E488" s="498"/>
    </row>
    <row r="489" spans="1:5" ht="18.75">
      <c r="A489" s="586" t="s">
        <v>1250</v>
      </c>
      <c r="B489" s="587" t="s">
        <v>1251</v>
      </c>
      <c r="C489" s="496" t="s">
        <v>135</v>
      </c>
      <c r="D489" s="508"/>
      <c r="E489" s="498"/>
    </row>
    <row r="490" spans="1:5" ht="19.5" thickBot="1">
      <c r="A490" s="590" t="s">
        <v>373</v>
      </c>
      <c r="B490" s="591" t="s">
        <v>374</v>
      </c>
      <c r="C490" s="496" t="s">
        <v>135</v>
      </c>
      <c r="D490" s="508"/>
      <c r="E490" s="498"/>
    </row>
    <row r="491" spans="1:5" ht="18.75">
      <c r="A491" s="584" t="s">
        <v>375</v>
      </c>
      <c r="B491" s="585" t="s">
        <v>376</v>
      </c>
      <c r="C491" s="496" t="s">
        <v>135</v>
      </c>
      <c r="D491" s="508"/>
      <c r="E491" s="498"/>
    </row>
    <row r="492" spans="1:5" ht="18.75">
      <c r="A492" s="586" t="s">
        <v>377</v>
      </c>
      <c r="B492" s="587" t="s">
        <v>378</v>
      </c>
      <c r="C492" s="496" t="s">
        <v>135</v>
      </c>
      <c r="D492" s="508"/>
      <c r="E492" s="498"/>
    </row>
    <row r="493" spans="1:5" ht="18.75">
      <c r="A493" s="586" t="s">
        <v>379</v>
      </c>
      <c r="B493" s="587" t="s">
        <v>380</v>
      </c>
      <c r="C493" s="496" t="s">
        <v>135</v>
      </c>
      <c r="D493" s="508"/>
      <c r="E493" s="498"/>
    </row>
    <row r="494" spans="1:5" ht="18.75">
      <c r="A494" s="586" t="s">
        <v>381</v>
      </c>
      <c r="B494" s="587" t="s">
        <v>382</v>
      </c>
      <c r="C494" s="496" t="s">
        <v>135</v>
      </c>
      <c r="D494" s="508"/>
      <c r="E494" s="498"/>
    </row>
    <row r="495" spans="1:5" ht="19.5">
      <c r="A495" s="586" t="s">
        <v>383</v>
      </c>
      <c r="B495" s="588" t="s">
        <v>384</v>
      </c>
      <c r="C495" s="496" t="s">
        <v>135</v>
      </c>
      <c r="D495" s="508"/>
      <c r="E495" s="498"/>
    </row>
    <row r="496" spans="1:5" ht="18.75">
      <c r="A496" s="586" t="s">
        <v>385</v>
      </c>
      <c r="B496" s="587" t="s">
        <v>386</v>
      </c>
      <c r="C496" s="496" t="s">
        <v>135</v>
      </c>
      <c r="D496" s="508"/>
      <c r="E496" s="498"/>
    </row>
    <row r="497" spans="1:5" ht="18.75">
      <c r="A497" s="586" t="s">
        <v>387</v>
      </c>
      <c r="B497" s="587" t="s">
        <v>388</v>
      </c>
      <c r="C497" s="496" t="s">
        <v>135</v>
      </c>
      <c r="D497" s="508"/>
      <c r="E497" s="498"/>
    </row>
    <row r="498" spans="1:5" ht="18.75">
      <c r="A498" s="586" t="s">
        <v>389</v>
      </c>
      <c r="B498" s="587" t="s">
        <v>390</v>
      </c>
      <c r="C498" s="496" t="s">
        <v>135</v>
      </c>
      <c r="D498" s="508"/>
      <c r="E498" s="498"/>
    </row>
    <row r="499" spans="1:5" ht="19.5" thickBot="1">
      <c r="A499" s="590" t="s">
        <v>391</v>
      </c>
      <c r="B499" s="591" t="s">
        <v>392</v>
      </c>
      <c r="C499" s="496" t="s">
        <v>135</v>
      </c>
      <c r="D499" s="508"/>
      <c r="E499" s="498"/>
    </row>
    <row r="500" spans="1:5" ht="18.75">
      <c r="A500" s="584" t="s">
        <v>393</v>
      </c>
      <c r="B500" s="585" t="s">
        <v>394</v>
      </c>
      <c r="C500" s="496" t="s">
        <v>135</v>
      </c>
      <c r="D500" s="508"/>
      <c r="E500" s="498"/>
    </row>
    <row r="501" spans="1:5" ht="18.75">
      <c r="A501" s="586" t="s">
        <v>395</v>
      </c>
      <c r="B501" s="587" t="s">
        <v>396</v>
      </c>
      <c r="C501" s="496" t="s">
        <v>135</v>
      </c>
      <c r="D501" s="508"/>
      <c r="E501" s="498"/>
    </row>
    <row r="502" spans="1:5" ht="19.5">
      <c r="A502" s="586" t="s">
        <v>397</v>
      </c>
      <c r="B502" s="588" t="s">
        <v>398</v>
      </c>
      <c r="C502" s="496" t="s">
        <v>135</v>
      </c>
      <c r="D502" s="508"/>
      <c r="E502" s="498"/>
    </row>
    <row r="503" spans="1:5" ht="18.75">
      <c r="A503" s="586" t="s">
        <v>399</v>
      </c>
      <c r="B503" s="587" t="s">
        <v>400</v>
      </c>
      <c r="C503" s="496" t="s">
        <v>135</v>
      </c>
      <c r="D503" s="508"/>
      <c r="E503" s="498"/>
    </row>
    <row r="504" spans="1:5" ht="18.75">
      <c r="A504" s="586" t="s">
        <v>401</v>
      </c>
      <c r="B504" s="587" t="s">
        <v>402</v>
      </c>
      <c r="C504" s="496" t="s">
        <v>135</v>
      </c>
      <c r="D504" s="508"/>
      <c r="E504" s="498"/>
    </row>
    <row r="505" spans="1:5" ht="18.75">
      <c r="A505" s="586" t="s">
        <v>403</v>
      </c>
      <c r="B505" s="587" t="s">
        <v>404</v>
      </c>
      <c r="C505" s="496" t="s">
        <v>135</v>
      </c>
      <c r="D505" s="508"/>
      <c r="E505" s="498"/>
    </row>
    <row r="506" spans="1:5" ht="18.75">
      <c r="A506" s="586" t="s">
        <v>405</v>
      </c>
      <c r="B506" s="587" t="s">
        <v>406</v>
      </c>
      <c r="C506" s="496" t="s">
        <v>135</v>
      </c>
      <c r="D506" s="508"/>
      <c r="E506" s="498"/>
    </row>
    <row r="507" spans="1:5" ht="19.5" thickBot="1">
      <c r="A507" s="590" t="s">
        <v>407</v>
      </c>
      <c r="B507" s="591" t="s">
        <v>408</v>
      </c>
      <c r="C507" s="496" t="s">
        <v>135</v>
      </c>
      <c r="D507" s="508"/>
      <c r="E507" s="498"/>
    </row>
    <row r="508" spans="1:5" ht="18.75">
      <c r="A508" s="584" t="s">
        <v>409</v>
      </c>
      <c r="B508" s="585" t="s">
        <v>410</v>
      </c>
      <c r="C508" s="496" t="s">
        <v>135</v>
      </c>
      <c r="D508" s="508"/>
      <c r="E508" s="498"/>
    </row>
    <row r="509" spans="1:5" ht="18.75">
      <c r="A509" s="586" t="s">
        <v>411</v>
      </c>
      <c r="B509" s="587" t="s">
        <v>412</v>
      </c>
      <c r="C509" s="496" t="s">
        <v>135</v>
      </c>
      <c r="D509" s="508"/>
      <c r="E509" s="498"/>
    </row>
    <row r="510" spans="1:5" ht="18.75">
      <c r="A510" s="586" t="s">
        <v>413</v>
      </c>
      <c r="B510" s="587" t="s">
        <v>414</v>
      </c>
      <c r="C510" s="496" t="s">
        <v>135</v>
      </c>
      <c r="D510" s="508"/>
      <c r="E510" s="498"/>
    </row>
    <row r="511" spans="1:5" ht="18.75">
      <c r="A511" s="586" t="s">
        <v>415</v>
      </c>
      <c r="B511" s="587" t="s">
        <v>416</v>
      </c>
      <c r="C511" s="496" t="s">
        <v>135</v>
      </c>
      <c r="D511" s="508"/>
      <c r="E511" s="498"/>
    </row>
    <row r="512" spans="1:5" ht="18.75">
      <c r="A512" s="586" t="s">
        <v>417</v>
      </c>
      <c r="B512" s="587" t="s">
        <v>418</v>
      </c>
      <c r="C512" s="496" t="s">
        <v>135</v>
      </c>
      <c r="D512" s="508"/>
      <c r="E512" s="498"/>
    </row>
    <row r="513" spans="1:5" ht="18.75">
      <c r="A513" s="586" t="s">
        <v>419</v>
      </c>
      <c r="B513" s="587" t="s">
        <v>420</v>
      </c>
      <c r="C513" s="496" t="s">
        <v>135</v>
      </c>
      <c r="D513" s="508"/>
      <c r="E513" s="498"/>
    </row>
    <row r="514" spans="1:5" ht="18.75">
      <c r="A514" s="586" t="s">
        <v>421</v>
      </c>
      <c r="B514" s="587" t="s">
        <v>422</v>
      </c>
      <c r="C514" s="496" t="s">
        <v>135</v>
      </c>
      <c r="D514" s="508"/>
      <c r="E514" s="498"/>
    </row>
    <row r="515" spans="1:5" ht="18.75">
      <c r="A515" s="586" t="s">
        <v>423</v>
      </c>
      <c r="B515" s="587" t="s">
        <v>424</v>
      </c>
      <c r="C515" s="496" t="s">
        <v>135</v>
      </c>
      <c r="D515" s="508"/>
      <c r="E515" s="498"/>
    </row>
    <row r="516" spans="1:5" ht="19.5">
      <c r="A516" s="586" t="s">
        <v>425</v>
      </c>
      <c r="B516" s="588" t="s">
        <v>426</v>
      </c>
      <c r="C516" s="496" t="s">
        <v>135</v>
      </c>
      <c r="D516" s="508"/>
      <c r="E516" s="498"/>
    </row>
    <row r="517" spans="1:5" ht="18.75">
      <c r="A517" s="586" t="s">
        <v>427</v>
      </c>
      <c r="B517" s="587" t="s">
        <v>428</v>
      </c>
      <c r="C517" s="496" t="s">
        <v>135</v>
      </c>
      <c r="D517" s="508"/>
      <c r="E517" s="498"/>
    </row>
    <row r="518" spans="1:5" ht="19.5" thickBot="1">
      <c r="A518" s="590" t="s">
        <v>429</v>
      </c>
      <c r="B518" s="591" t="s">
        <v>430</v>
      </c>
      <c r="C518" s="496" t="s">
        <v>135</v>
      </c>
      <c r="D518" s="508"/>
      <c r="E518" s="498"/>
    </row>
    <row r="519" spans="1:5" ht="18.75">
      <c r="A519" s="584" t="s">
        <v>431</v>
      </c>
      <c r="B519" s="585" t="s">
        <v>432</v>
      </c>
      <c r="C519" s="496" t="s">
        <v>135</v>
      </c>
      <c r="D519" s="508"/>
      <c r="E519" s="498"/>
    </row>
    <row r="520" spans="1:5" ht="18.75">
      <c r="A520" s="586" t="s">
        <v>433</v>
      </c>
      <c r="B520" s="587" t="s">
        <v>434</v>
      </c>
      <c r="C520" s="496" t="s">
        <v>135</v>
      </c>
      <c r="D520" s="508"/>
      <c r="E520" s="498"/>
    </row>
    <row r="521" spans="1:5" ht="18.75">
      <c r="A521" s="586" t="s">
        <v>435</v>
      </c>
      <c r="B521" s="587" t="s">
        <v>436</v>
      </c>
      <c r="C521" s="496" t="s">
        <v>135</v>
      </c>
      <c r="D521" s="508"/>
      <c r="E521" s="498"/>
    </row>
    <row r="522" spans="1:5" ht="18.75">
      <c r="A522" s="586" t="s">
        <v>437</v>
      </c>
      <c r="B522" s="587" t="s">
        <v>438</v>
      </c>
      <c r="C522" s="496" t="s">
        <v>135</v>
      </c>
      <c r="D522" s="508"/>
      <c r="E522" s="498"/>
    </row>
    <row r="523" spans="1:5" ht="18.75">
      <c r="A523" s="586" t="s">
        <v>439</v>
      </c>
      <c r="B523" s="587" t="s">
        <v>440</v>
      </c>
      <c r="C523" s="496" t="s">
        <v>135</v>
      </c>
      <c r="D523" s="508"/>
      <c r="E523" s="498"/>
    </row>
    <row r="524" spans="1:5" ht="19.5">
      <c r="A524" s="586" t="s">
        <v>441</v>
      </c>
      <c r="B524" s="588" t="s">
        <v>442</v>
      </c>
      <c r="C524" s="496" t="s">
        <v>135</v>
      </c>
      <c r="D524" s="508"/>
      <c r="E524" s="498"/>
    </row>
    <row r="525" spans="1:5" ht="18.75">
      <c r="A525" s="586" t="s">
        <v>443</v>
      </c>
      <c r="B525" s="587" t="s">
        <v>444</v>
      </c>
      <c r="C525" s="496" t="s">
        <v>135</v>
      </c>
      <c r="D525" s="508"/>
      <c r="E525" s="498"/>
    </row>
    <row r="526" spans="1:5" ht="18.75">
      <c r="A526" s="586" t="s">
        <v>445</v>
      </c>
      <c r="B526" s="587" t="s">
        <v>446</v>
      </c>
      <c r="C526" s="496" t="s">
        <v>135</v>
      </c>
      <c r="D526" s="508"/>
      <c r="E526" s="498"/>
    </row>
    <row r="527" spans="1:5" ht="18.75">
      <c r="A527" s="586" t="s">
        <v>447</v>
      </c>
      <c r="B527" s="587" t="s">
        <v>448</v>
      </c>
      <c r="C527" s="496" t="s">
        <v>135</v>
      </c>
      <c r="D527" s="508"/>
      <c r="E527" s="498"/>
    </row>
    <row r="528" spans="1:5" ht="18.75">
      <c r="A528" s="586" t="s">
        <v>449</v>
      </c>
      <c r="B528" s="587" t="s">
        <v>450</v>
      </c>
      <c r="C528" s="496" t="s">
        <v>135</v>
      </c>
      <c r="D528" s="508"/>
      <c r="E528" s="498"/>
    </row>
    <row r="529" spans="1:5" ht="18.75">
      <c r="A529" s="683" t="s">
        <v>451</v>
      </c>
      <c r="B529" s="684" t="s">
        <v>452</v>
      </c>
      <c r="C529" s="496" t="s">
        <v>135</v>
      </c>
      <c r="D529" s="508"/>
      <c r="E529" s="498"/>
    </row>
    <row r="530" spans="1:5" ht="19.5" thickBot="1">
      <c r="A530" s="590" t="s">
        <v>1702</v>
      </c>
      <c r="B530" s="591" t="s">
        <v>1703</v>
      </c>
      <c r="C530" s="496" t="s">
        <v>135</v>
      </c>
      <c r="D530" s="508"/>
      <c r="E530" s="498"/>
    </row>
    <row r="531" spans="1:5" ht="18.75">
      <c r="A531" s="593" t="s">
        <v>453</v>
      </c>
      <c r="B531" s="594" t="s">
        <v>454</v>
      </c>
      <c r="C531" s="496" t="s">
        <v>135</v>
      </c>
      <c r="D531" s="508"/>
      <c r="E531" s="498"/>
    </row>
    <row r="532" spans="1:5" ht="18.75">
      <c r="A532" s="586" t="s">
        <v>455</v>
      </c>
      <c r="B532" s="587" t="s">
        <v>456</v>
      </c>
      <c r="C532" s="496" t="s">
        <v>135</v>
      </c>
      <c r="D532" s="508"/>
      <c r="E532" s="498"/>
    </row>
    <row r="533" spans="1:5" ht="18.75">
      <c r="A533" s="586" t="s">
        <v>457</v>
      </c>
      <c r="B533" s="587" t="s">
        <v>458</v>
      </c>
      <c r="C533" s="496" t="s">
        <v>135</v>
      </c>
      <c r="D533" s="508"/>
      <c r="E533" s="498"/>
    </row>
    <row r="534" spans="1:5" ht="19.5">
      <c r="A534" s="586" t="s">
        <v>459</v>
      </c>
      <c r="B534" s="588" t="s">
        <v>460</v>
      </c>
      <c r="C534" s="496" t="s">
        <v>135</v>
      </c>
      <c r="D534" s="508"/>
      <c r="E534" s="498"/>
    </row>
    <row r="535" spans="1:5" ht="18.75">
      <c r="A535" s="586" t="s">
        <v>461</v>
      </c>
      <c r="B535" s="587" t="s">
        <v>462</v>
      </c>
      <c r="C535" s="496" t="s">
        <v>135</v>
      </c>
      <c r="D535" s="508"/>
      <c r="E535" s="498"/>
    </row>
    <row r="536" spans="1:5" ht="19.5" thickBot="1">
      <c r="A536" s="590" t="s">
        <v>463</v>
      </c>
      <c r="B536" s="591" t="s">
        <v>464</v>
      </c>
      <c r="C536" s="496" t="s">
        <v>135</v>
      </c>
      <c r="D536" s="508"/>
      <c r="E536" s="498"/>
    </row>
    <row r="537" spans="1:5" ht="18.75">
      <c r="A537" s="593" t="s">
        <v>465</v>
      </c>
      <c r="B537" s="594" t="s">
        <v>466</v>
      </c>
      <c r="C537" s="496" t="s">
        <v>135</v>
      </c>
      <c r="D537" s="508"/>
      <c r="E537" s="498"/>
    </row>
    <row r="538" spans="1:5" ht="18.75">
      <c r="A538" s="586" t="s">
        <v>467</v>
      </c>
      <c r="B538" s="587" t="s">
        <v>468</v>
      </c>
      <c r="C538" s="496" t="s">
        <v>135</v>
      </c>
      <c r="D538" s="508"/>
      <c r="E538" s="498"/>
    </row>
    <row r="539" spans="1:5" ht="18.75">
      <c r="A539" s="586" t="s">
        <v>469</v>
      </c>
      <c r="B539" s="587" t="s">
        <v>470</v>
      </c>
      <c r="C539" s="496" t="s">
        <v>135</v>
      </c>
      <c r="D539" s="508"/>
      <c r="E539" s="498"/>
    </row>
    <row r="540" spans="1:5" ht="18.75">
      <c r="A540" s="586" t="s">
        <v>471</v>
      </c>
      <c r="B540" s="587" t="s">
        <v>472</v>
      </c>
      <c r="C540" s="496" t="s">
        <v>135</v>
      </c>
      <c r="D540" s="508"/>
      <c r="E540" s="498"/>
    </row>
    <row r="541" spans="1:5" ht="18.75">
      <c r="A541" s="586" t="s">
        <v>473</v>
      </c>
      <c r="B541" s="587" t="s">
        <v>474</v>
      </c>
      <c r="C541" s="496" t="s">
        <v>135</v>
      </c>
      <c r="D541" s="508"/>
      <c r="E541" s="498"/>
    </row>
    <row r="542" spans="1:5" ht="18.75">
      <c r="A542" s="586" t="s">
        <v>475</v>
      </c>
      <c r="B542" s="587" t="s">
        <v>476</v>
      </c>
      <c r="C542" s="496" t="s">
        <v>135</v>
      </c>
      <c r="D542" s="508"/>
      <c r="E542" s="498"/>
    </row>
    <row r="543" spans="1:5" ht="18.75">
      <c r="A543" s="586" t="s">
        <v>477</v>
      </c>
      <c r="B543" s="587" t="s">
        <v>478</v>
      </c>
      <c r="C543" s="496" t="s">
        <v>135</v>
      </c>
      <c r="D543" s="508"/>
      <c r="E543" s="498"/>
    </row>
    <row r="544" spans="1:5" ht="19.5">
      <c r="A544" s="586" t="s">
        <v>479</v>
      </c>
      <c r="B544" s="588" t="s">
        <v>480</v>
      </c>
      <c r="C544" s="496" t="s">
        <v>135</v>
      </c>
      <c r="D544" s="508"/>
      <c r="E544" s="498"/>
    </row>
    <row r="545" spans="1:5" ht="18.75">
      <c r="A545" s="586" t="s">
        <v>481</v>
      </c>
      <c r="B545" s="587" t="s">
        <v>482</v>
      </c>
      <c r="C545" s="496" t="s">
        <v>135</v>
      </c>
      <c r="D545" s="508"/>
      <c r="E545" s="498"/>
    </row>
    <row r="546" spans="1:5" ht="18.75">
      <c r="A546" s="586" t="s">
        <v>483</v>
      </c>
      <c r="B546" s="587" t="s">
        <v>484</v>
      </c>
      <c r="C546" s="496" t="s">
        <v>135</v>
      </c>
      <c r="D546" s="508"/>
      <c r="E546" s="498"/>
    </row>
    <row r="547" spans="1:5" ht="19.5" thickBot="1">
      <c r="A547" s="595" t="s">
        <v>485</v>
      </c>
      <c r="B547" s="591" t="s">
        <v>486</v>
      </c>
      <c r="C547" s="496" t="s">
        <v>135</v>
      </c>
      <c r="D547" s="509"/>
      <c r="E547" s="498"/>
    </row>
    <row r="548" spans="1:5" ht="18.75">
      <c r="A548" s="593" t="s">
        <v>487</v>
      </c>
      <c r="B548" s="594" t="s">
        <v>488</v>
      </c>
      <c r="C548" s="496" t="s">
        <v>135</v>
      </c>
      <c r="D548" s="508"/>
      <c r="E548" s="498"/>
    </row>
    <row r="549" spans="1:5" ht="18.75">
      <c r="A549" s="586" t="s">
        <v>489</v>
      </c>
      <c r="B549" s="587" t="s">
        <v>490</v>
      </c>
      <c r="C549" s="496" t="s">
        <v>135</v>
      </c>
      <c r="D549" s="508"/>
      <c r="E549" s="498"/>
    </row>
    <row r="550" spans="1:5" ht="18.75">
      <c r="A550" s="586" t="s">
        <v>491</v>
      </c>
      <c r="B550" s="587" t="s">
        <v>492</v>
      </c>
      <c r="C550" s="496" t="s">
        <v>135</v>
      </c>
      <c r="D550" s="508"/>
      <c r="E550" s="498"/>
    </row>
    <row r="551" spans="1:5" ht="18.75">
      <c r="A551" s="586" t="s">
        <v>493</v>
      </c>
      <c r="B551" s="587" t="s">
        <v>494</v>
      </c>
      <c r="C551" s="496" t="s">
        <v>135</v>
      </c>
      <c r="D551" s="508"/>
      <c r="E551" s="498"/>
    </row>
    <row r="552" spans="1:5" ht="18.75">
      <c r="A552" s="586" t="s">
        <v>495</v>
      </c>
      <c r="B552" s="587" t="s">
        <v>496</v>
      </c>
      <c r="C552" s="496" t="s">
        <v>135</v>
      </c>
      <c r="D552" s="508"/>
      <c r="E552" s="498"/>
    </row>
    <row r="553" spans="1:5" ht="18.75">
      <c r="A553" s="586" t="s">
        <v>497</v>
      </c>
      <c r="B553" s="587" t="s">
        <v>498</v>
      </c>
      <c r="C553" s="496" t="s">
        <v>135</v>
      </c>
      <c r="D553" s="508"/>
      <c r="E553" s="498"/>
    </row>
    <row r="554" spans="1:5" ht="18.75">
      <c r="A554" s="586" t="s">
        <v>499</v>
      </c>
      <c r="B554" s="587" t="s">
        <v>500</v>
      </c>
      <c r="C554" s="496" t="s">
        <v>135</v>
      </c>
      <c r="D554" s="508"/>
      <c r="E554" s="498"/>
    </row>
    <row r="555" spans="1:5" ht="18.75">
      <c r="A555" s="586" t="s">
        <v>501</v>
      </c>
      <c r="B555" s="587" t="s">
        <v>502</v>
      </c>
      <c r="C555" s="496" t="s">
        <v>135</v>
      </c>
      <c r="D555" s="508"/>
      <c r="E555" s="498"/>
    </row>
    <row r="556" spans="1:5" ht="19.5">
      <c r="A556" s="586" t="s">
        <v>503</v>
      </c>
      <c r="B556" s="588" t="s">
        <v>504</v>
      </c>
      <c r="C556" s="496" t="s">
        <v>135</v>
      </c>
      <c r="D556" s="508"/>
      <c r="E556" s="498"/>
    </row>
    <row r="557" spans="1:5" ht="18.75">
      <c r="A557" s="586" t="s">
        <v>505</v>
      </c>
      <c r="B557" s="587" t="s">
        <v>506</v>
      </c>
      <c r="C557" s="496" t="s">
        <v>135</v>
      </c>
      <c r="D557" s="508"/>
      <c r="E557" s="498"/>
    </row>
    <row r="558" spans="1:5" ht="18.75">
      <c r="A558" s="586" t="s">
        <v>507</v>
      </c>
      <c r="B558" s="587" t="s">
        <v>508</v>
      </c>
      <c r="C558" s="496" t="s">
        <v>135</v>
      </c>
      <c r="D558" s="508"/>
      <c r="E558" s="498"/>
    </row>
    <row r="559" spans="1:5" ht="18.75">
      <c r="A559" s="586" t="s">
        <v>509</v>
      </c>
      <c r="B559" s="587" t="s">
        <v>510</v>
      </c>
      <c r="C559" s="496" t="s">
        <v>135</v>
      </c>
      <c r="D559" s="508"/>
      <c r="E559" s="498"/>
    </row>
    <row r="560" spans="1:5" ht="18.75">
      <c r="A560" s="586" t="s">
        <v>511</v>
      </c>
      <c r="B560" s="587" t="s">
        <v>512</v>
      </c>
      <c r="C560" s="496" t="s">
        <v>135</v>
      </c>
      <c r="D560" s="508"/>
      <c r="E560" s="498"/>
    </row>
    <row r="561" spans="1:5" ht="18.75">
      <c r="A561" s="586" t="s">
        <v>513</v>
      </c>
      <c r="B561" s="587" t="s">
        <v>514</v>
      </c>
      <c r="C561" s="496" t="s">
        <v>135</v>
      </c>
      <c r="D561" s="508"/>
      <c r="E561" s="498"/>
    </row>
    <row r="562" spans="1:5" ht="18.75">
      <c r="A562" s="586" t="s">
        <v>515</v>
      </c>
      <c r="B562" s="587" t="s">
        <v>516</v>
      </c>
      <c r="C562" s="496" t="s">
        <v>135</v>
      </c>
      <c r="D562" s="508"/>
      <c r="E562" s="498"/>
    </row>
    <row r="563" spans="1:5" ht="18.75">
      <c r="A563" s="586" t="s">
        <v>517</v>
      </c>
      <c r="B563" s="587" t="s">
        <v>518</v>
      </c>
      <c r="C563" s="496" t="s">
        <v>135</v>
      </c>
      <c r="D563" s="508"/>
      <c r="E563" s="498"/>
    </row>
    <row r="564" spans="1:5" ht="18.75">
      <c r="A564" s="586" t="s">
        <v>519</v>
      </c>
      <c r="B564" s="587" t="s">
        <v>520</v>
      </c>
      <c r="C564" s="496" t="s">
        <v>135</v>
      </c>
      <c r="D564" s="508"/>
      <c r="E564" s="498"/>
    </row>
    <row r="565" spans="1:5" ht="19.5" thickBot="1">
      <c r="A565" s="590" t="s">
        <v>521</v>
      </c>
      <c r="B565" s="596" t="s">
        <v>522</v>
      </c>
      <c r="C565" s="496" t="s">
        <v>135</v>
      </c>
      <c r="D565" s="510"/>
      <c r="E565" s="498"/>
    </row>
    <row r="566" spans="1:5" ht="18.75">
      <c r="A566" s="584" t="s">
        <v>523</v>
      </c>
      <c r="B566" s="585" t="s">
        <v>524</v>
      </c>
      <c r="C566" s="496" t="s">
        <v>135</v>
      </c>
      <c r="D566" s="508"/>
      <c r="E566" s="498"/>
    </row>
    <row r="567" spans="1:5" ht="18.75">
      <c r="A567" s="586" t="s">
        <v>525</v>
      </c>
      <c r="B567" s="587" t="s">
        <v>526</v>
      </c>
      <c r="C567" s="496" t="s">
        <v>135</v>
      </c>
      <c r="D567" s="508"/>
      <c r="E567" s="498"/>
    </row>
    <row r="568" spans="1:5" ht="18.75">
      <c r="A568" s="586" t="s">
        <v>527</v>
      </c>
      <c r="B568" s="587" t="s">
        <v>528</v>
      </c>
      <c r="C568" s="496" t="s">
        <v>135</v>
      </c>
      <c r="D568" s="508"/>
      <c r="E568" s="498"/>
    </row>
    <row r="569" spans="1:5" ht="18.75">
      <c r="A569" s="586" t="s">
        <v>529</v>
      </c>
      <c r="B569" s="587" t="s">
        <v>530</v>
      </c>
      <c r="C569" s="496" t="s">
        <v>135</v>
      </c>
      <c r="D569" s="508"/>
      <c r="E569" s="498"/>
    </row>
    <row r="570" spans="1:5" ht="19.5">
      <c r="A570" s="586" t="s">
        <v>531</v>
      </c>
      <c r="B570" s="588" t="s">
        <v>532</v>
      </c>
      <c r="C570" s="496" t="s">
        <v>135</v>
      </c>
      <c r="D570" s="508"/>
      <c r="E570" s="498"/>
    </row>
    <row r="571" spans="1:5" ht="18.75">
      <c r="A571" s="586" t="s">
        <v>533</v>
      </c>
      <c r="B571" s="587" t="s">
        <v>534</v>
      </c>
      <c r="C571" s="496" t="s">
        <v>135</v>
      </c>
      <c r="D571" s="508"/>
      <c r="E571" s="498"/>
    </row>
    <row r="572" spans="1:5" ht="19.5" thickBot="1">
      <c r="A572" s="590" t="s">
        <v>535</v>
      </c>
      <c r="B572" s="591" t="s">
        <v>536</v>
      </c>
      <c r="C572" s="496" t="s">
        <v>135</v>
      </c>
      <c r="D572" s="508"/>
      <c r="E572" s="498"/>
    </row>
    <row r="573" spans="1:5" ht="18.75">
      <c r="A573" s="584" t="s">
        <v>537</v>
      </c>
      <c r="B573" s="585" t="s">
        <v>538</v>
      </c>
      <c r="C573" s="496" t="s">
        <v>135</v>
      </c>
      <c r="D573" s="508"/>
      <c r="E573" s="498"/>
    </row>
    <row r="574" spans="1:5" ht="18.75">
      <c r="A574" s="586" t="s">
        <v>539</v>
      </c>
      <c r="B574" s="587" t="s">
        <v>1137</v>
      </c>
      <c r="C574" s="496" t="s">
        <v>135</v>
      </c>
      <c r="D574" s="508"/>
      <c r="E574" s="498"/>
    </row>
    <row r="575" spans="1:5" ht="18.75">
      <c r="A575" s="586" t="s">
        <v>540</v>
      </c>
      <c r="B575" s="587" t="s">
        <v>541</v>
      </c>
      <c r="C575" s="496" t="s">
        <v>135</v>
      </c>
      <c r="D575" s="508"/>
      <c r="E575" s="498"/>
    </row>
    <row r="576" spans="1:5" ht="18.75">
      <c r="A576" s="586" t="s">
        <v>542</v>
      </c>
      <c r="B576" s="587" t="s">
        <v>543</v>
      </c>
      <c r="C576" s="496" t="s">
        <v>135</v>
      </c>
      <c r="D576" s="508"/>
      <c r="E576" s="498"/>
    </row>
    <row r="577" spans="1:5" ht="18.75">
      <c r="A577" s="586" t="s">
        <v>544</v>
      </c>
      <c r="B577" s="587" t="s">
        <v>545</v>
      </c>
      <c r="C577" s="496" t="s">
        <v>135</v>
      </c>
      <c r="D577" s="508"/>
      <c r="E577" s="498"/>
    </row>
    <row r="578" spans="1:5" ht="19.5">
      <c r="A578" s="586" t="s">
        <v>546</v>
      </c>
      <c r="B578" s="588" t="s">
        <v>547</v>
      </c>
      <c r="C578" s="496" t="s">
        <v>135</v>
      </c>
      <c r="D578" s="508"/>
      <c r="E578" s="498"/>
    </row>
    <row r="579" spans="1:5" ht="18.75">
      <c r="A579" s="586" t="s">
        <v>548</v>
      </c>
      <c r="B579" s="587" t="s">
        <v>549</v>
      </c>
      <c r="C579" s="496" t="s">
        <v>135</v>
      </c>
      <c r="D579" s="508"/>
      <c r="E579" s="498"/>
    </row>
    <row r="580" spans="1:5" ht="19.5" thickBot="1">
      <c r="A580" s="590" t="s">
        <v>550</v>
      </c>
      <c r="B580" s="591" t="s">
        <v>551</v>
      </c>
      <c r="C580" s="496" t="s">
        <v>135</v>
      </c>
      <c r="D580" s="508"/>
      <c r="E580" s="498"/>
    </row>
    <row r="581" spans="1:5" ht="18.75">
      <c r="A581" s="584" t="s">
        <v>552</v>
      </c>
      <c r="B581" s="585" t="s">
        <v>553</v>
      </c>
      <c r="C581" s="496" t="s">
        <v>135</v>
      </c>
      <c r="D581" s="508"/>
      <c r="E581" s="498"/>
    </row>
    <row r="582" spans="1:5" ht="18.75">
      <c r="A582" s="586" t="s">
        <v>554</v>
      </c>
      <c r="B582" s="587" t="s">
        <v>555</v>
      </c>
      <c r="C582" s="496" t="s">
        <v>135</v>
      </c>
      <c r="D582" s="508"/>
      <c r="E582" s="498"/>
    </row>
    <row r="583" spans="1:5" ht="18.75">
      <c r="A583" s="586" t="s">
        <v>556</v>
      </c>
      <c r="B583" s="587" t="s">
        <v>557</v>
      </c>
      <c r="C583" s="496" t="s">
        <v>135</v>
      </c>
      <c r="D583" s="508"/>
      <c r="E583" s="498"/>
    </row>
    <row r="584" spans="1:5" ht="18.75">
      <c r="A584" s="586" t="s">
        <v>558</v>
      </c>
      <c r="B584" s="587" t="s">
        <v>559</v>
      </c>
      <c r="C584" s="496" t="s">
        <v>135</v>
      </c>
      <c r="D584" s="508"/>
      <c r="E584" s="498"/>
    </row>
    <row r="585" spans="1:5" ht="19.5">
      <c r="A585" s="586" t="s">
        <v>560</v>
      </c>
      <c r="B585" s="588" t="s">
        <v>561</v>
      </c>
      <c r="C585" s="496" t="s">
        <v>135</v>
      </c>
      <c r="D585" s="508"/>
      <c r="E585" s="498"/>
    </row>
    <row r="586" spans="1:5" ht="18.75">
      <c r="A586" s="586" t="s">
        <v>562</v>
      </c>
      <c r="B586" s="587" t="s">
        <v>563</v>
      </c>
      <c r="C586" s="496" t="s">
        <v>135</v>
      </c>
      <c r="D586" s="508"/>
      <c r="E586" s="498"/>
    </row>
    <row r="587" spans="1:5" ht="19.5" thickBot="1">
      <c r="A587" s="590" t="s">
        <v>564</v>
      </c>
      <c r="B587" s="591" t="s">
        <v>565</v>
      </c>
      <c r="C587" s="496" t="s">
        <v>135</v>
      </c>
      <c r="D587" s="508"/>
      <c r="E587" s="498"/>
    </row>
    <row r="588" spans="1:5" ht="18.75">
      <c r="A588" s="584" t="s">
        <v>566</v>
      </c>
      <c r="B588" s="585" t="s">
        <v>567</v>
      </c>
      <c r="C588" s="496" t="s">
        <v>135</v>
      </c>
      <c r="D588" s="508"/>
      <c r="E588" s="498"/>
    </row>
    <row r="589" spans="1:5" ht="18.75">
      <c r="A589" s="586" t="s">
        <v>568</v>
      </c>
      <c r="B589" s="587" t="s">
        <v>569</v>
      </c>
      <c r="C589" s="496" t="s">
        <v>135</v>
      </c>
      <c r="D589" s="508"/>
      <c r="E589" s="498"/>
    </row>
    <row r="590" spans="1:5" ht="19.5">
      <c r="A590" s="586" t="s">
        <v>570</v>
      </c>
      <c r="B590" s="588" t="s">
        <v>571</v>
      </c>
      <c r="C590" s="496" t="s">
        <v>135</v>
      </c>
      <c r="D590" s="508"/>
      <c r="E590" s="498"/>
    </row>
    <row r="591" spans="1:5" ht="19.5" thickBot="1">
      <c r="A591" s="590" t="s">
        <v>572</v>
      </c>
      <c r="B591" s="591" t="s">
        <v>573</v>
      </c>
      <c r="C591" s="496" t="s">
        <v>135</v>
      </c>
      <c r="D591" s="508"/>
      <c r="E591" s="498"/>
    </row>
    <row r="592" spans="1:5" ht="18.75">
      <c r="A592" s="584" t="s">
        <v>574</v>
      </c>
      <c r="B592" s="585" t="s">
        <v>575</v>
      </c>
      <c r="C592" s="496" t="s">
        <v>135</v>
      </c>
      <c r="D592" s="508"/>
      <c r="E592" s="498"/>
    </row>
    <row r="593" spans="1:5" ht="18.75">
      <c r="A593" s="586" t="s">
        <v>576</v>
      </c>
      <c r="B593" s="587" t="s">
        <v>577</v>
      </c>
      <c r="C593" s="496" t="s">
        <v>135</v>
      </c>
      <c r="D593" s="508"/>
      <c r="E593" s="498"/>
    </row>
    <row r="594" spans="1:5" ht="18.75">
      <c r="A594" s="586" t="s">
        <v>578</v>
      </c>
      <c r="B594" s="587" t="s">
        <v>579</v>
      </c>
      <c r="C594" s="496" t="s">
        <v>135</v>
      </c>
      <c r="D594" s="508"/>
      <c r="E594" s="498"/>
    </row>
    <row r="595" spans="1:5" ht="18.75">
      <c r="A595" s="586" t="s">
        <v>580</v>
      </c>
      <c r="B595" s="587" t="s">
        <v>581</v>
      </c>
      <c r="C595" s="496" t="s">
        <v>135</v>
      </c>
      <c r="D595" s="508"/>
      <c r="E595" s="498"/>
    </row>
    <row r="596" spans="1:5" ht="18.75">
      <c r="A596" s="586" t="s">
        <v>582</v>
      </c>
      <c r="B596" s="587" t="s">
        <v>583</v>
      </c>
      <c r="C596" s="496" t="s">
        <v>135</v>
      </c>
      <c r="D596" s="508"/>
      <c r="E596" s="498"/>
    </row>
    <row r="597" spans="1:5" ht="18.75">
      <c r="A597" s="586" t="s">
        <v>584</v>
      </c>
      <c r="B597" s="587" t="s">
        <v>585</v>
      </c>
      <c r="C597" s="496" t="s">
        <v>135</v>
      </c>
      <c r="D597" s="508"/>
      <c r="E597" s="498"/>
    </row>
    <row r="598" spans="1:5" ht="18.75">
      <c r="A598" s="586" t="s">
        <v>586</v>
      </c>
      <c r="B598" s="587" t="s">
        <v>587</v>
      </c>
      <c r="C598" s="496" t="s">
        <v>135</v>
      </c>
      <c r="D598" s="508"/>
      <c r="E598" s="498"/>
    </row>
    <row r="599" spans="1:5" ht="18.75">
      <c r="A599" s="586" t="s">
        <v>588</v>
      </c>
      <c r="B599" s="587" t="s">
        <v>589</v>
      </c>
      <c r="C599" s="496" t="s">
        <v>135</v>
      </c>
      <c r="D599" s="508"/>
      <c r="E599" s="498"/>
    </row>
    <row r="600" spans="1:5" ht="19.5">
      <c r="A600" s="586" t="s">
        <v>590</v>
      </c>
      <c r="B600" s="588" t="s">
        <v>591</v>
      </c>
      <c r="C600" s="496" t="s">
        <v>135</v>
      </c>
      <c r="D600" s="508"/>
      <c r="E600" s="498"/>
    </row>
    <row r="601" spans="1:5" ht="19.5" thickBot="1">
      <c r="A601" s="590" t="s">
        <v>592</v>
      </c>
      <c r="B601" s="591" t="s">
        <v>593</v>
      </c>
      <c r="C601" s="496" t="s">
        <v>135</v>
      </c>
      <c r="D601" s="508"/>
      <c r="E601" s="498"/>
    </row>
    <row r="602" spans="1:5" ht="18.75">
      <c r="A602" s="584" t="s">
        <v>594</v>
      </c>
      <c r="B602" s="585" t="s">
        <v>595</v>
      </c>
      <c r="C602" s="496" t="s">
        <v>135</v>
      </c>
      <c r="D602" s="508"/>
      <c r="E602" s="498"/>
    </row>
    <row r="603" spans="1:5" ht="18.75">
      <c r="A603" s="586" t="s">
        <v>596</v>
      </c>
      <c r="B603" s="587" t="s">
        <v>597</v>
      </c>
      <c r="C603" s="496" t="s">
        <v>135</v>
      </c>
      <c r="D603" s="508"/>
      <c r="E603" s="498"/>
    </row>
    <row r="604" spans="1:5" ht="18.75">
      <c r="A604" s="586" t="s">
        <v>598</v>
      </c>
      <c r="B604" s="587" t="s">
        <v>599</v>
      </c>
      <c r="C604" s="496" t="s">
        <v>135</v>
      </c>
      <c r="D604" s="508"/>
      <c r="E604" s="498"/>
    </row>
    <row r="605" spans="1:5" ht="18.75">
      <c r="A605" s="586" t="s">
        <v>600</v>
      </c>
      <c r="B605" s="587" t="s">
        <v>601</v>
      </c>
      <c r="C605" s="496" t="s">
        <v>135</v>
      </c>
      <c r="D605" s="508"/>
      <c r="E605" s="498"/>
    </row>
    <row r="606" spans="1:5" ht="18.75">
      <c r="A606" s="586" t="s">
        <v>602</v>
      </c>
      <c r="B606" s="587" t="s">
        <v>603</v>
      </c>
      <c r="C606" s="496" t="s">
        <v>135</v>
      </c>
      <c r="D606" s="508"/>
      <c r="E606" s="498"/>
    </row>
    <row r="607" spans="1:5" ht="18.75">
      <c r="A607" s="586" t="s">
        <v>604</v>
      </c>
      <c r="B607" s="587" t="s">
        <v>605</v>
      </c>
      <c r="C607" s="496" t="s">
        <v>135</v>
      </c>
      <c r="D607" s="508"/>
      <c r="E607" s="498"/>
    </row>
    <row r="608" spans="1:5" ht="18.75">
      <c r="A608" s="586" t="s">
        <v>606</v>
      </c>
      <c r="B608" s="587" t="s">
        <v>607</v>
      </c>
      <c r="C608" s="496" t="s">
        <v>135</v>
      </c>
      <c r="D608" s="508"/>
      <c r="E608" s="498"/>
    </row>
    <row r="609" spans="1:5" ht="18.75">
      <c r="A609" s="586" t="s">
        <v>608</v>
      </c>
      <c r="B609" s="587" t="s">
        <v>609</v>
      </c>
      <c r="C609" s="496" t="s">
        <v>135</v>
      </c>
      <c r="D609" s="508"/>
      <c r="E609" s="498"/>
    </row>
    <row r="610" spans="1:5" ht="18.75">
      <c r="A610" s="586" t="s">
        <v>610</v>
      </c>
      <c r="B610" s="587" t="s">
        <v>1394</v>
      </c>
      <c r="C610" s="496" t="s">
        <v>135</v>
      </c>
      <c r="D610" s="508"/>
      <c r="E610" s="498"/>
    </row>
    <row r="611" spans="1:5" ht="18.75">
      <c r="A611" s="586" t="s">
        <v>1395</v>
      </c>
      <c r="B611" s="587" t="s">
        <v>1396</v>
      </c>
      <c r="C611" s="496" t="s">
        <v>135</v>
      </c>
      <c r="D611" s="508"/>
      <c r="E611" s="498"/>
    </row>
    <row r="612" spans="1:5" ht="18.75">
      <c r="A612" s="586" t="s">
        <v>1397</v>
      </c>
      <c r="B612" s="587" t="s">
        <v>1398</v>
      </c>
      <c r="C612" s="496" t="s">
        <v>135</v>
      </c>
      <c r="D612" s="508"/>
      <c r="E612" s="498"/>
    </row>
    <row r="613" spans="1:5" ht="18.75">
      <c r="A613" s="586" t="s">
        <v>1399</v>
      </c>
      <c r="B613" s="587" t="s">
        <v>1400</v>
      </c>
      <c r="C613" s="496" t="s">
        <v>135</v>
      </c>
      <c r="D613" s="508"/>
      <c r="E613" s="498"/>
    </row>
    <row r="614" spans="1:5" ht="18.75">
      <c r="A614" s="586" t="s">
        <v>1401</v>
      </c>
      <c r="B614" s="587" t="s">
        <v>1402</v>
      </c>
      <c r="C614" s="496" t="s">
        <v>135</v>
      </c>
      <c r="D614" s="508"/>
      <c r="E614" s="498"/>
    </row>
    <row r="615" spans="1:5" ht="18.75">
      <c r="A615" s="586" t="s">
        <v>1403</v>
      </c>
      <c r="B615" s="587" t="s">
        <v>1404</v>
      </c>
      <c r="C615" s="496" t="s">
        <v>135</v>
      </c>
      <c r="D615" s="508"/>
      <c r="E615" s="498"/>
    </row>
    <row r="616" spans="1:5" ht="18.75">
      <c r="A616" s="586" t="s">
        <v>1405</v>
      </c>
      <c r="B616" s="587" t="s">
        <v>1406</v>
      </c>
      <c r="C616" s="496" t="s">
        <v>135</v>
      </c>
      <c r="D616" s="508"/>
      <c r="E616" s="498"/>
    </row>
    <row r="617" spans="1:5" ht="18.75">
      <c r="A617" s="586" t="s">
        <v>1407</v>
      </c>
      <c r="B617" s="587" t="s">
        <v>1408</v>
      </c>
      <c r="C617" s="496" t="s">
        <v>135</v>
      </c>
      <c r="D617" s="508"/>
      <c r="E617" s="498"/>
    </row>
    <row r="618" spans="1:5" ht="18.75">
      <c r="A618" s="586" t="s">
        <v>1409</v>
      </c>
      <c r="B618" s="587" t="s">
        <v>1410</v>
      </c>
      <c r="C618" s="496" t="s">
        <v>135</v>
      </c>
      <c r="D618" s="508"/>
      <c r="E618" s="498"/>
    </row>
    <row r="619" spans="1:5" ht="18.75">
      <c r="A619" s="586" t="s">
        <v>1411</v>
      </c>
      <c r="B619" s="587" t="s">
        <v>1412</v>
      </c>
      <c r="C619" s="496" t="s">
        <v>135</v>
      </c>
      <c r="D619" s="508"/>
      <c r="E619" s="498"/>
    </row>
    <row r="620" spans="1:5" ht="18.75">
      <c r="A620" s="586" t="s">
        <v>1413</v>
      </c>
      <c r="B620" s="587" t="s">
        <v>1414</v>
      </c>
      <c r="C620" s="496" t="s">
        <v>135</v>
      </c>
      <c r="D620" s="508"/>
      <c r="E620" s="498"/>
    </row>
    <row r="621" spans="1:5" ht="18.75">
      <c r="A621" s="586" t="s">
        <v>1415</v>
      </c>
      <c r="B621" s="587" t="s">
        <v>1416</v>
      </c>
      <c r="C621" s="496" t="s">
        <v>135</v>
      </c>
      <c r="D621" s="508"/>
      <c r="E621" s="498"/>
    </row>
    <row r="622" spans="1:5" ht="18.75">
      <c r="A622" s="586" t="s">
        <v>1417</v>
      </c>
      <c r="B622" s="587" t="s">
        <v>1418</v>
      </c>
      <c r="C622" s="496" t="s">
        <v>135</v>
      </c>
      <c r="D622" s="508"/>
      <c r="E622" s="498"/>
    </row>
    <row r="623" spans="1:5" ht="18.75">
      <c r="A623" s="586" t="s">
        <v>1419</v>
      </c>
      <c r="B623" s="587" t="s">
        <v>1420</v>
      </c>
      <c r="C623" s="496" t="s">
        <v>135</v>
      </c>
      <c r="D623" s="508"/>
      <c r="E623" s="498"/>
    </row>
    <row r="624" spans="1:5" ht="18.75">
      <c r="A624" s="586" t="s">
        <v>1421</v>
      </c>
      <c r="B624" s="587" t="s">
        <v>1422</v>
      </c>
      <c r="C624" s="496" t="s">
        <v>135</v>
      </c>
      <c r="D624" s="508"/>
      <c r="E624" s="498"/>
    </row>
    <row r="625" spans="1:5" ht="18.75">
      <c r="A625" s="586" t="s">
        <v>1423</v>
      </c>
      <c r="B625" s="587" t="s">
        <v>1424</v>
      </c>
      <c r="C625" s="496" t="s">
        <v>135</v>
      </c>
      <c r="D625" s="508"/>
      <c r="E625" s="498"/>
    </row>
    <row r="626" spans="1:5" ht="20.25" thickBot="1">
      <c r="A626" s="590" t="s">
        <v>1425</v>
      </c>
      <c r="B626" s="597" t="s">
        <v>1426</v>
      </c>
      <c r="C626" s="496" t="s">
        <v>135</v>
      </c>
      <c r="D626" s="508"/>
      <c r="E626" s="498"/>
    </row>
    <row r="627" spans="1:5" ht="18.75">
      <c r="A627" s="584" t="s">
        <v>1427</v>
      </c>
      <c r="B627" s="585" t="s">
        <v>1428</v>
      </c>
      <c r="C627" s="496" t="s">
        <v>135</v>
      </c>
      <c r="D627" s="508"/>
      <c r="E627" s="498"/>
    </row>
    <row r="628" spans="1:5" ht="18.75">
      <c r="A628" s="586" t="s">
        <v>1429</v>
      </c>
      <c r="B628" s="587" t="s">
        <v>1430</v>
      </c>
      <c r="C628" s="496" t="s">
        <v>135</v>
      </c>
      <c r="D628" s="508"/>
      <c r="E628" s="498"/>
    </row>
    <row r="629" spans="1:5" ht="18.75">
      <c r="A629" s="586" t="s">
        <v>1431</v>
      </c>
      <c r="B629" s="587" t="s">
        <v>1432</v>
      </c>
      <c r="C629" s="496" t="s">
        <v>135</v>
      </c>
      <c r="D629" s="508"/>
      <c r="E629" s="498"/>
    </row>
    <row r="630" spans="1:5" ht="18.75">
      <c r="A630" s="586" t="s">
        <v>1272</v>
      </c>
      <c r="B630" s="587" t="s">
        <v>1273</v>
      </c>
      <c r="C630" s="496" t="s">
        <v>135</v>
      </c>
      <c r="D630" s="508"/>
      <c r="E630" s="498"/>
    </row>
    <row r="631" spans="1:5" ht="18.75">
      <c r="A631" s="586" t="s">
        <v>1274</v>
      </c>
      <c r="B631" s="587" t="s">
        <v>1275</v>
      </c>
      <c r="C631" s="496" t="s">
        <v>135</v>
      </c>
      <c r="D631" s="508"/>
      <c r="E631" s="498"/>
    </row>
    <row r="632" spans="1:5" ht="18.75">
      <c r="A632" s="586" t="s">
        <v>1276</v>
      </c>
      <c r="B632" s="587" t="s">
        <v>1277</v>
      </c>
      <c r="C632" s="496" t="s">
        <v>135</v>
      </c>
      <c r="D632" s="508"/>
      <c r="E632" s="498"/>
    </row>
    <row r="633" spans="1:5" ht="18.75">
      <c r="A633" s="586" t="s">
        <v>1278</v>
      </c>
      <c r="B633" s="587" t="s">
        <v>1279</v>
      </c>
      <c r="C633" s="496" t="s">
        <v>135</v>
      </c>
      <c r="D633" s="508"/>
      <c r="E633" s="498"/>
    </row>
    <row r="634" spans="1:5" ht="18.75">
      <c r="A634" s="586" t="s">
        <v>1280</v>
      </c>
      <c r="B634" s="587" t="s">
        <v>1281</v>
      </c>
      <c r="C634" s="496" t="s">
        <v>135</v>
      </c>
      <c r="D634" s="508"/>
      <c r="E634" s="498"/>
    </row>
    <row r="635" spans="1:5" ht="18.75">
      <c r="A635" s="586" t="s">
        <v>1282</v>
      </c>
      <c r="B635" s="587" t="s">
        <v>1283</v>
      </c>
      <c r="C635" s="496" t="s">
        <v>135</v>
      </c>
      <c r="D635" s="508"/>
      <c r="E635" s="498"/>
    </row>
    <row r="636" spans="1:5" ht="18.75">
      <c r="A636" s="586" t="s">
        <v>1284</v>
      </c>
      <c r="B636" s="587" t="s">
        <v>1285</v>
      </c>
      <c r="C636" s="496" t="s">
        <v>135</v>
      </c>
      <c r="D636" s="508"/>
      <c r="E636" s="498"/>
    </row>
    <row r="637" spans="1:5" ht="18.75">
      <c r="A637" s="586" t="s">
        <v>1286</v>
      </c>
      <c r="B637" s="587" t="s">
        <v>1287</v>
      </c>
      <c r="C637" s="496" t="s">
        <v>135</v>
      </c>
      <c r="D637" s="508"/>
      <c r="E637" s="498"/>
    </row>
    <row r="638" spans="1:5" ht="18.75">
      <c r="A638" s="586" t="s">
        <v>1288</v>
      </c>
      <c r="B638" s="587" t="s">
        <v>1289</v>
      </c>
      <c r="C638" s="496" t="s">
        <v>135</v>
      </c>
      <c r="D638" s="508"/>
      <c r="E638" s="498"/>
    </row>
    <row r="639" spans="1:5" ht="18.75">
      <c r="A639" s="586" t="s">
        <v>1290</v>
      </c>
      <c r="B639" s="587" t="s">
        <v>1291</v>
      </c>
      <c r="C639" s="496" t="s">
        <v>135</v>
      </c>
      <c r="D639" s="508"/>
      <c r="E639" s="498"/>
    </row>
    <row r="640" spans="1:5" ht="18.75">
      <c r="A640" s="586" t="s">
        <v>1292</v>
      </c>
      <c r="B640" s="587" t="s">
        <v>1293</v>
      </c>
      <c r="C640" s="496" t="s">
        <v>135</v>
      </c>
      <c r="D640" s="508"/>
      <c r="E640" s="498"/>
    </row>
    <row r="641" spans="1:5" ht="18.75">
      <c r="A641" s="586" t="s">
        <v>1294</v>
      </c>
      <c r="B641" s="587" t="s">
        <v>1295</v>
      </c>
      <c r="C641" s="496" t="s">
        <v>135</v>
      </c>
      <c r="D641" s="508"/>
      <c r="E641" s="498"/>
    </row>
    <row r="642" spans="1:5" ht="18.75">
      <c r="A642" s="586" t="s">
        <v>1296</v>
      </c>
      <c r="B642" s="587" t="s">
        <v>1297</v>
      </c>
      <c r="C642" s="496" t="s">
        <v>135</v>
      </c>
      <c r="D642" s="508"/>
      <c r="E642" s="498"/>
    </row>
    <row r="643" spans="1:5" ht="18.75">
      <c r="A643" s="586" t="s">
        <v>1298</v>
      </c>
      <c r="B643" s="587" t="s">
        <v>1299</v>
      </c>
      <c r="C643" s="496" t="s">
        <v>135</v>
      </c>
      <c r="D643" s="508"/>
      <c r="E643" s="498"/>
    </row>
    <row r="644" spans="1:5" ht="18.75">
      <c r="A644" s="586" t="s">
        <v>1300</v>
      </c>
      <c r="B644" s="587" t="s">
        <v>1301</v>
      </c>
      <c r="C644" s="496" t="s">
        <v>135</v>
      </c>
      <c r="D644" s="508"/>
      <c r="E644" s="498"/>
    </row>
    <row r="645" spans="1:5" ht="18.75">
      <c r="A645" s="586" t="s">
        <v>1302</v>
      </c>
      <c r="B645" s="587" t="s">
        <v>1303</v>
      </c>
      <c r="C645" s="496" t="s">
        <v>135</v>
      </c>
      <c r="D645" s="508"/>
      <c r="E645" s="498"/>
    </row>
    <row r="646" spans="1:5" ht="18.75">
      <c r="A646" s="586" t="s">
        <v>1304</v>
      </c>
      <c r="B646" s="587" t="s">
        <v>1305</v>
      </c>
      <c r="C646" s="496" t="s">
        <v>135</v>
      </c>
      <c r="D646" s="508"/>
      <c r="E646" s="498"/>
    </row>
    <row r="647" spans="1:5" ht="18.75">
      <c r="A647" s="586" t="s">
        <v>1306</v>
      </c>
      <c r="B647" s="587" t="s">
        <v>1307</v>
      </c>
      <c r="C647" s="496" t="s">
        <v>135</v>
      </c>
      <c r="D647" s="508"/>
      <c r="E647" s="498"/>
    </row>
    <row r="648" spans="1:5" ht="19.5" thickBot="1">
      <c r="A648" s="590" t="s">
        <v>1308</v>
      </c>
      <c r="B648" s="591" t="s">
        <v>1309</v>
      </c>
      <c r="C648" s="496" t="s">
        <v>135</v>
      </c>
      <c r="D648" s="508"/>
      <c r="E648" s="498"/>
    </row>
    <row r="649" spans="1:5" ht="18.75">
      <c r="A649" s="584" t="s">
        <v>1310</v>
      </c>
      <c r="B649" s="585" t="s">
        <v>1311</v>
      </c>
      <c r="C649" s="496" t="s">
        <v>135</v>
      </c>
      <c r="D649" s="508"/>
      <c r="E649" s="498"/>
    </row>
    <row r="650" spans="1:5" ht="18.75">
      <c r="A650" s="586" t="s">
        <v>1312</v>
      </c>
      <c r="B650" s="587" t="s">
        <v>1313</v>
      </c>
      <c r="C650" s="496" t="s">
        <v>135</v>
      </c>
      <c r="D650" s="508"/>
      <c r="E650" s="498"/>
    </row>
    <row r="651" spans="1:5" ht="18.75">
      <c r="A651" s="586" t="s">
        <v>1314</v>
      </c>
      <c r="B651" s="587" t="s">
        <v>1315</v>
      </c>
      <c r="C651" s="496" t="s">
        <v>135</v>
      </c>
      <c r="D651" s="508"/>
      <c r="E651" s="498"/>
    </row>
    <row r="652" spans="1:5" ht="18.75">
      <c r="A652" s="586" t="s">
        <v>1316</v>
      </c>
      <c r="B652" s="587" t="s">
        <v>1317</v>
      </c>
      <c r="C652" s="496" t="s">
        <v>135</v>
      </c>
      <c r="D652" s="508"/>
      <c r="E652" s="498"/>
    </row>
    <row r="653" spans="1:5" ht="18.75">
      <c r="A653" s="586" t="s">
        <v>1318</v>
      </c>
      <c r="B653" s="587" t="s">
        <v>1319</v>
      </c>
      <c r="C653" s="496" t="s">
        <v>135</v>
      </c>
      <c r="D653" s="508"/>
      <c r="E653" s="498"/>
    </row>
    <row r="654" spans="1:5" ht="18.75">
      <c r="A654" s="586" t="s">
        <v>1320</v>
      </c>
      <c r="B654" s="587" t="s">
        <v>1321</v>
      </c>
      <c r="C654" s="496" t="s">
        <v>135</v>
      </c>
      <c r="D654" s="508"/>
      <c r="E654" s="498"/>
    </row>
    <row r="655" spans="1:5" ht="18.75">
      <c r="A655" s="586" t="s">
        <v>1322</v>
      </c>
      <c r="B655" s="587" t="s">
        <v>1323</v>
      </c>
      <c r="C655" s="496" t="s">
        <v>135</v>
      </c>
      <c r="D655" s="508"/>
      <c r="E655" s="498"/>
    </row>
    <row r="656" spans="1:5" ht="18.75">
      <c r="A656" s="586" t="s">
        <v>1324</v>
      </c>
      <c r="B656" s="587" t="s">
        <v>1325</v>
      </c>
      <c r="C656" s="496" t="s">
        <v>135</v>
      </c>
      <c r="D656" s="508"/>
      <c r="E656" s="498"/>
    </row>
    <row r="657" spans="1:5" ht="18.75">
      <c r="A657" s="586" t="s">
        <v>1326</v>
      </c>
      <c r="B657" s="587" t="s">
        <v>1327</v>
      </c>
      <c r="C657" s="496" t="s">
        <v>135</v>
      </c>
      <c r="D657" s="508"/>
      <c r="E657" s="498"/>
    </row>
    <row r="658" spans="1:5" ht="19.5">
      <c r="A658" s="586" t="s">
        <v>1328</v>
      </c>
      <c r="B658" s="588" t="s">
        <v>1329</v>
      </c>
      <c r="C658" s="496" t="s">
        <v>135</v>
      </c>
      <c r="D658" s="508"/>
      <c r="E658" s="498"/>
    </row>
    <row r="659" spans="1:5" ht="19.5" thickBot="1">
      <c r="A659" s="590" t="s">
        <v>1330</v>
      </c>
      <c r="B659" s="591" t="s">
        <v>1331</v>
      </c>
      <c r="C659" s="496" t="s">
        <v>135</v>
      </c>
      <c r="D659" s="508"/>
      <c r="E659" s="498"/>
    </row>
    <row r="660" spans="1:5" ht="18.75">
      <c r="A660" s="584" t="s">
        <v>1332</v>
      </c>
      <c r="B660" s="585" t="s">
        <v>1333</v>
      </c>
      <c r="C660" s="496" t="s">
        <v>135</v>
      </c>
      <c r="D660" s="508"/>
      <c r="E660" s="498"/>
    </row>
    <row r="661" spans="1:5" ht="18.75">
      <c r="A661" s="586" t="s">
        <v>1334</v>
      </c>
      <c r="B661" s="587" t="s">
        <v>1335</v>
      </c>
      <c r="C661" s="496" t="s">
        <v>135</v>
      </c>
      <c r="D661" s="508"/>
      <c r="E661" s="498"/>
    </row>
    <row r="662" spans="1:5" ht="18.75">
      <c r="A662" s="586" t="s">
        <v>1336</v>
      </c>
      <c r="B662" s="587" t="s">
        <v>1337</v>
      </c>
      <c r="C662" s="496" t="s">
        <v>135</v>
      </c>
      <c r="D662" s="508"/>
      <c r="E662" s="498"/>
    </row>
    <row r="663" spans="1:5" ht="18.75">
      <c r="A663" s="586" t="s">
        <v>1338</v>
      </c>
      <c r="B663" s="587" t="s">
        <v>1339</v>
      </c>
      <c r="C663" s="496" t="s">
        <v>135</v>
      </c>
      <c r="D663" s="508"/>
      <c r="E663" s="498"/>
    </row>
    <row r="664" spans="1:5" ht="20.25" thickBot="1">
      <c r="A664" s="590" t="s">
        <v>1340</v>
      </c>
      <c r="B664" s="597" t="s">
        <v>1341</v>
      </c>
      <c r="C664" s="496" t="s">
        <v>135</v>
      </c>
      <c r="D664" s="508"/>
      <c r="E664" s="498"/>
    </row>
    <row r="665" spans="1:5" ht="18.75">
      <c r="A665" s="584" t="s">
        <v>1342</v>
      </c>
      <c r="B665" s="585" t="s">
        <v>1343</v>
      </c>
      <c r="C665" s="496" t="s">
        <v>135</v>
      </c>
      <c r="D665" s="508"/>
      <c r="E665" s="498"/>
    </row>
    <row r="666" spans="1:5" ht="18.75">
      <c r="A666" s="586" t="s">
        <v>1344</v>
      </c>
      <c r="B666" s="587" t="s">
        <v>1345</v>
      </c>
      <c r="C666" s="496" t="s">
        <v>135</v>
      </c>
      <c r="D666" s="508"/>
      <c r="E666" s="498"/>
    </row>
    <row r="667" spans="1:5" ht="18.75">
      <c r="A667" s="586" t="s">
        <v>1346</v>
      </c>
      <c r="B667" s="587" t="s">
        <v>1347</v>
      </c>
      <c r="C667" s="496" t="s">
        <v>135</v>
      </c>
      <c r="D667" s="508"/>
      <c r="E667" s="498"/>
    </row>
    <row r="668" spans="1:5" ht="18.75">
      <c r="A668" s="586" t="s">
        <v>1348</v>
      </c>
      <c r="B668" s="587" t="s">
        <v>1349</v>
      </c>
      <c r="C668" s="496" t="s">
        <v>135</v>
      </c>
      <c r="D668" s="508"/>
      <c r="E668" s="498"/>
    </row>
    <row r="669" spans="1:5" ht="18.75">
      <c r="A669" s="586" t="s">
        <v>1350</v>
      </c>
      <c r="B669" s="587" t="s">
        <v>1351</v>
      </c>
      <c r="C669" s="496" t="s">
        <v>135</v>
      </c>
      <c r="D669" s="508"/>
      <c r="E669" s="498"/>
    </row>
    <row r="670" spans="1:5" ht="18.75">
      <c r="A670" s="586" t="s">
        <v>1352</v>
      </c>
      <c r="B670" s="587" t="s">
        <v>1353</v>
      </c>
      <c r="C670" s="496" t="s">
        <v>135</v>
      </c>
      <c r="D670" s="508"/>
      <c r="E670" s="498"/>
    </row>
    <row r="671" spans="1:5" ht="18.75">
      <c r="A671" s="586" t="s">
        <v>1354</v>
      </c>
      <c r="B671" s="587" t="s">
        <v>1355</v>
      </c>
      <c r="C671" s="496" t="s">
        <v>135</v>
      </c>
      <c r="D671" s="508"/>
      <c r="E671" s="498"/>
    </row>
    <row r="672" spans="1:5" ht="18.75">
      <c r="A672" s="586" t="s">
        <v>1356</v>
      </c>
      <c r="B672" s="587" t="s">
        <v>1357</v>
      </c>
      <c r="C672" s="496" t="s">
        <v>135</v>
      </c>
      <c r="D672" s="508"/>
      <c r="E672" s="498"/>
    </row>
    <row r="673" spans="1:5" ht="18.75">
      <c r="A673" s="586" t="s">
        <v>1358</v>
      </c>
      <c r="B673" s="587" t="s">
        <v>1359</v>
      </c>
      <c r="C673" s="496" t="s">
        <v>135</v>
      </c>
      <c r="D673" s="508"/>
      <c r="E673" s="498"/>
    </row>
    <row r="674" spans="1:5" ht="18.75">
      <c r="A674" s="586" t="s">
        <v>1360</v>
      </c>
      <c r="B674" s="587" t="s">
        <v>1361</v>
      </c>
      <c r="C674" s="496" t="s">
        <v>135</v>
      </c>
      <c r="D674" s="508"/>
      <c r="E674" s="498"/>
    </row>
    <row r="675" spans="1:5" ht="20.25" thickBot="1">
      <c r="A675" s="590" t="s">
        <v>1362</v>
      </c>
      <c r="B675" s="597" t="s">
        <v>1363</v>
      </c>
      <c r="C675" s="496" t="s">
        <v>135</v>
      </c>
      <c r="D675" s="508"/>
      <c r="E675" s="498"/>
    </row>
    <row r="676" spans="1:5" ht="18.75">
      <c r="A676" s="584" t="s">
        <v>1364</v>
      </c>
      <c r="B676" s="585" t="s">
        <v>1365</v>
      </c>
      <c r="C676" s="496" t="s">
        <v>135</v>
      </c>
      <c r="D676" s="508"/>
      <c r="E676" s="498"/>
    </row>
    <row r="677" spans="1:5" ht="18.75">
      <c r="A677" s="586" t="s">
        <v>1366</v>
      </c>
      <c r="B677" s="587" t="s">
        <v>1367</v>
      </c>
      <c r="C677" s="496" t="s">
        <v>135</v>
      </c>
      <c r="D677" s="508"/>
      <c r="E677" s="498"/>
    </row>
    <row r="678" spans="1:5" ht="18.75">
      <c r="A678" s="586" t="s">
        <v>1368</v>
      </c>
      <c r="B678" s="587" t="s">
        <v>1369</v>
      </c>
      <c r="C678" s="496" t="s">
        <v>135</v>
      </c>
      <c r="D678" s="508"/>
      <c r="E678" s="498"/>
    </row>
    <row r="679" spans="1:5" ht="18.75">
      <c r="A679" s="586" t="s">
        <v>1370</v>
      </c>
      <c r="B679" s="587" t="s">
        <v>1371</v>
      </c>
      <c r="C679" s="496" t="s">
        <v>135</v>
      </c>
      <c r="D679" s="508"/>
      <c r="E679" s="498"/>
    </row>
    <row r="680" spans="1:5" ht="18.75">
      <c r="A680" s="586" t="s">
        <v>1372</v>
      </c>
      <c r="B680" s="587" t="s">
        <v>1373</v>
      </c>
      <c r="C680" s="496" t="s">
        <v>135</v>
      </c>
      <c r="D680" s="508"/>
      <c r="E680" s="498"/>
    </row>
    <row r="681" spans="1:5" ht="18.75">
      <c r="A681" s="586" t="s">
        <v>1374</v>
      </c>
      <c r="B681" s="587" t="s">
        <v>1375</v>
      </c>
      <c r="C681" s="496" t="s">
        <v>135</v>
      </c>
      <c r="D681" s="508"/>
      <c r="E681" s="498"/>
    </row>
    <row r="682" spans="1:5" ht="18.75">
      <c r="A682" s="586" t="s">
        <v>1376</v>
      </c>
      <c r="B682" s="587" t="s">
        <v>1377</v>
      </c>
      <c r="C682" s="496" t="s">
        <v>135</v>
      </c>
      <c r="D682" s="508"/>
      <c r="E682" s="498"/>
    </row>
    <row r="683" spans="1:5" ht="18.75">
      <c r="A683" s="586" t="s">
        <v>1378</v>
      </c>
      <c r="B683" s="587" t="s">
        <v>1379</v>
      </c>
      <c r="C683" s="496" t="s">
        <v>135</v>
      </c>
      <c r="D683" s="508"/>
      <c r="E683" s="498"/>
    </row>
    <row r="684" spans="1:5" ht="18.75">
      <c r="A684" s="586" t="s">
        <v>1380</v>
      </c>
      <c r="B684" s="587" t="s">
        <v>1381</v>
      </c>
      <c r="C684" s="496" t="s">
        <v>135</v>
      </c>
      <c r="D684" s="508"/>
      <c r="E684" s="498"/>
    </row>
    <row r="685" spans="1:5" ht="20.25" thickBot="1">
      <c r="A685" s="590" t="s">
        <v>1382</v>
      </c>
      <c r="B685" s="597" t="s">
        <v>1383</v>
      </c>
      <c r="C685" s="496" t="s">
        <v>135</v>
      </c>
      <c r="D685" s="508"/>
      <c r="E685" s="498"/>
    </row>
    <row r="686" spans="1:5" ht="18.75">
      <c r="A686" s="584" t="s">
        <v>1384</v>
      </c>
      <c r="B686" s="585" t="s">
        <v>1385</v>
      </c>
      <c r="C686" s="496" t="s">
        <v>135</v>
      </c>
      <c r="D686" s="508"/>
      <c r="E686" s="498"/>
    </row>
    <row r="687" spans="1:5" ht="18.75">
      <c r="A687" s="586" t="s">
        <v>1386</v>
      </c>
      <c r="B687" s="587" t="s">
        <v>1387</v>
      </c>
      <c r="C687" s="496" t="s">
        <v>135</v>
      </c>
      <c r="D687" s="508"/>
      <c r="E687" s="498"/>
    </row>
    <row r="688" spans="1:5" ht="18.75">
      <c r="A688" s="586" t="s">
        <v>1388</v>
      </c>
      <c r="B688" s="587" t="s">
        <v>1389</v>
      </c>
      <c r="C688" s="496" t="s">
        <v>135</v>
      </c>
      <c r="D688" s="508"/>
      <c r="E688" s="498"/>
    </row>
    <row r="689" spans="1:5" ht="18.75">
      <c r="A689" s="586" t="s">
        <v>1390</v>
      </c>
      <c r="B689" s="587" t="s">
        <v>1391</v>
      </c>
      <c r="C689" s="496" t="s">
        <v>135</v>
      </c>
      <c r="D689" s="508"/>
      <c r="E689" s="498"/>
    </row>
    <row r="690" spans="1:5" ht="20.25" thickBot="1">
      <c r="A690" s="590" t="s">
        <v>1392</v>
      </c>
      <c r="B690" s="597" t="s">
        <v>1393</v>
      </c>
      <c r="C690" s="496" t="s">
        <v>135</v>
      </c>
      <c r="D690" s="508"/>
      <c r="E690" s="498"/>
    </row>
    <row r="691" spans="1:5" ht="19.5">
      <c r="A691" s="508"/>
      <c r="B691" s="525"/>
      <c r="C691" s="496"/>
      <c r="D691" s="508"/>
      <c r="E691" s="498"/>
    </row>
    <row r="692" spans="1:5">
      <c r="A692" s="599" t="s">
        <v>1467</v>
      </c>
      <c r="B692" s="600" t="s">
        <v>1466</v>
      </c>
      <c r="D692" s="505"/>
      <c r="E692" s="505"/>
    </row>
    <row r="693" spans="1:5">
      <c r="A693" s="601"/>
      <c r="B693" s="598">
        <v>42035</v>
      </c>
      <c r="D693" s="505"/>
      <c r="E693" s="505"/>
    </row>
    <row r="694" spans="1:5">
      <c r="A694" s="601"/>
      <c r="B694" s="598">
        <v>42063</v>
      </c>
      <c r="D694" s="505"/>
      <c r="E694" s="505"/>
    </row>
    <row r="695" spans="1:5">
      <c r="A695" s="601"/>
      <c r="B695" s="598">
        <v>42094</v>
      </c>
      <c r="D695" s="505"/>
      <c r="E695" s="505"/>
    </row>
    <row r="696" spans="1:5">
      <c r="A696" s="601"/>
      <c r="B696" s="598">
        <v>42124</v>
      </c>
    </row>
    <row r="697" spans="1:5">
      <c r="A697" s="601"/>
      <c r="B697" s="598">
        <v>42155</v>
      </c>
    </row>
    <row r="698" spans="1:5">
      <c r="A698" s="601"/>
      <c r="B698" s="598">
        <v>42185</v>
      </c>
    </row>
    <row r="699" spans="1:5">
      <c r="A699" s="601"/>
      <c r="B699" s="598">
        <v>42216</v>
      </c>
    </row>
    <row r="700" spans="1:5">
      <c r="A700" s="601"/>
      <c r="B700" s="598">
        <v>42247</v>
      </c>
    </row>
    <row r="701" spans="1:5">
      <c r="A701" s="601"/>
      <c r="B701" s="598">
        <v>42277</v>
      </c>
    </row>
    <row r="702" spans="1:5">
      <c r="A702" s="601"/>
      <c r="B702" s="598">
        <v>42308</v>
      </c>
    </row>
    <row r="703" spans="1:5">
      <c r="A703" s="601"/>
      <c r="B703" s="598">
        <v>42338</v>
      </c>
    </row>
    <row r="704" spans="1:5">
      <c r="A704" s="601"/>
      <c r="B704" s="598">
        <v>42369</v>
      </c>
    </row>
  </sheetData>
  <sheetProtection password="81B0" sheet="1" objects="1" scenarios="1"/>
  <phoneticPr fontId="14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9</vt:i4>
      </vt:variant>
    </vt:vector>
  </HeadingPairs>
  <TitlesOfParts>
    <vt:vector size="13" baseType="lpstr">
      <vt:lpstr>BUDGET-agregirani pokazateli</vt:lpstr>
      <vt:lpstr>BUDGET</vt:lpstr>
      <vt:lpstr>INF</vt:lpstr>
      <vt:lpstr>list</vt:lpstr>
      <vt:lpstr>Date</vt:lpstr>
      <vt:lpstr>EBK_DEIN</vt:lpstr>
      <vt:lpstr>EBK_DEIN2</vt:lpstr>
      <vt:lpstr>OP_LIST</vt:lpstr>
      <vt:lpstr>OP_LIST2</vt:lpstr>
      <vt:lpstr>PRBK</vt:lpstr>
      <vt:lpstr>BUDGET!Print_Area</vt:lpstr>
      <vt:lpstr>'BUDGET-agregirani pokazateli'!Print_Area</vt:lpstr>
      <vt:lpstr>SMETKA</vt:lpstr>
    </vt:vector>
  </TitlesOfParts>
  <Company>MoF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Economic Station</dc:creator>
  <cp:lastModifiedBy>Finans28</cp:lastModifiedBy>
  <cp:lastPrinted>2018-01-10T12:07:05Z</cp:lastPrinted>
  <dcterms:created xsi:type="dcterms:W3CDTF">1997-12-10T11:54:07Z</dcterms:created>
  <dcterms:modified xsi:type="dcterms:W3CDTF">2020-02-18T13:47:37Z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728781021</vt:i4>
  </property>
  <property fmtid="{D5CDD505-2E9C-101B-9397-08002B2CF9AE}" pid="3" name="_NewReviewCycle">
    <vt:lpwstr/>
  </property>
  <property fmtid="{D5CDD505-2E9C-101B-9397-08002B2CF9AE}" pid="4" name="_EmailSubject">
    <vt:lpwstr>Промяна в макет</vt:lpwstr>
  </property>
  <property fmtid="{D5CDD505-2E9C-101B-9397-08002B2CF9AE}" pid="5" name="_AuthorEmail">
    <vt:lpwstr>k.georgieva@is-bg.net</vt:lpwstr>
  </property>
  <property fmtid="{D5CDD505-2E9C-101B-9397-08002B2CF9AE}" pid="6" name="_AuthorEmailDisplayName">
    <vt:lpwstr>Красимира Георгиева</vt:lpwstr>
  </property>
  <property fmtid="{D5CDD505-2E9C-101B-9397-08002B2CF9AE}" pid="7" name="_ReviewingToolsShownOnce">
    <vt:lpwstr/>
  </property>
</Properties>
</file>